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202300"/>
  <mc:AlternateContent xmlns:mc="http://schemas.openxmlformats.org/markup-compatibility/2006">
    <mc:Choice Requires="x15">
      <x15ac:absPath xmlns:x15ac="http://schemas.microsoft.com/office/spreadsheetml/2010/11/ac" url="C:\Ecom_Dash\"/>
    </mc:Choice>
  </mc:AlternateContent>
  <xr:revisionPtr revIDLastSave="0" documentId="8_{A1F80C5B-D3E9-47E8-93B1-0A2A9DCBA1A5}" xr6:coauthVersionLast="47" xr6:coauthVersionMax="47" xr10:uidLastSave="{00000000-0000-0000-0000-000000000000}"/>
  <bookViews>
    <workbookView xWindow="-110" yWindow="-110" windowWidth="19420" windowHeight="11020" activeTab="2" xr2:uid="{00000000-000D-0000-FFFF-FFFF00000000}"/>
  </bookViews>
  <sheets>
    <sheet name="Raw Data" sheetId="1" r:id="rId1"/>
    <sheet name="Pivot Tables" sheetId="3" r:id="rId2"/>
    <sheet name="Dashboard" sheetId="4" r:id="rId3"/>
  </sheets>
  <definedNames>
    <definedName name="_xlnm._FilterDatabase" localSheetId="0" hidden="1">'Raw Data'!$O$1:$O$5001</definedName>
    <definedName name="Slicer_Column1">#N/A</definedName>
    <definedName name="Slicer_payment_method">#N/A</definedName>
    <definedName name="Slicer_Year">#N/A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2" i="1"/>
  <c r="V12" i="1" a="1"/>
  <c r="V12" i="1" s="1"/>
  <c r="W1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 r="I16" i="3"/>
  <c r="I5" i="3"/>
  <c r="I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ecommerce_sales_analytics_5000" description="Connection to the 'ecommerce_sales_analytics_5000' query in the workbook." type="5" refreshedVersion="0" background="1">
    <dbPr connection="Provider=Microsoft.Mashup.OleDb.1;Data Source=$Workbook$;Location=ecommerce_sales_analytics_5000;Extended Properties=&quot;&quot;" command="SELECT * FROM [ecommerce_sales_analytics_5000]"/>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<sst xmlns="http://schemas.openxmlformats.org/spreadsheetml/2006/main" count="15099" uniqueCount="69">
  <si>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</si>
  <si>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</si>
  <si>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</si>
  <si>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</si>
  <si>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</si>
  <si>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</si>
  <si>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</si>
  <si>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</si>
  <si>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</si>
  <si>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</si>
  <si>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</si>
  <si>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</si>
  <si>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</si>
  <si>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</si>
  <si>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</si>
  <si>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</si>
  <si>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</si>
  <si>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</si>
  <si>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</si>
  <si>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</si>
  <si>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</si>
  <si>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</si>
  <si>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</si>
  <si>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Data Information</t>
  </si>
  <si>
    <t>Order</t>
  </si>
  <si>
    <t>Customer</t>
  </si>
  <si>
    <t>Product</t>
  </si>
  <si>
    <t>Sales</t>
  </si>
  <si>
    <t>Location</t>
  </si>
  <si>
    <t>Transactions</t>
  </si>
  <si>
    <t>customerid,customer rating</t>
  </si>
  <si>
    <t>product_category,quantity,unit_price</t>
  </si>
  <si>
    <t>discount,revenue</t>
  </si>
  <si>
    <t>paymentmethod</t>
  </si>
  <si>
    <t>orderid, orderdate,delivery_in_days</t>
  </si>
  <si>
    <t>delivery_status</t>
  </si>
  <si>
    <t>Rating_Status</t>
  </si>
  <si>
    <t>discounted_value</t>
  </si>
  <si>
    <t>Total Customers</t>
  </si>
  <si>
    <t>Year</t>
  </si>
  <si>
    <t>Month</t>
  </si>
  <si>
    <t>Row Labels</t>
  </si>
  <si>
    <t>Grand Total</t>
  </si>
  <si>
    <t>Sum of revenue</t>
  </si>
  <si>
    <t>Total Revenue</t>
  </si>
  <si>
    <t>Sum of Sales</t>
  </si>
  <si>
    <t>Sum of quantity</t>
  </si>
  <si>
    <t>Bad</t>
  </si>
  <si>
    <t>Excellent</t>
  </si>
  <si>
    <t>Good</t>
  </si>
  <si>
    <t>Sum of customer_id</t>
  </si>
  <si>
    <t>January</t>
  </si>
  <si>
    <t>February</t>
  </si>
  <si>
    <t>March</t>
  </si>
  <si>
    <t>April</t>
  </si>
  <si>
    <t>May</t>
  </si>
  <si>
    <t>June</t>
  </si>
  <si>
    <t>July</t>
  </si>
  <si>
    <t>August</t>
  </si>
  <si>
    <t>September</t>
  </si>
  <si>
    <t>October</t>
  </si>
  <si>
    <t>November</t>
  </si>
  <si>
    <t>December</t>
  </si>
  <si>
    <t>Month Name</t>
  </si>
  <si>
    <t>Delayed Delivery</t>
  </si>
  <si>
    <t>Early Delivery</t>
  </si>
  <si>
    <t>On Time Delivery</t>
  </si>
  <si>
    <t>Count of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</si>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</sst>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Yearly</a:t>
            </a:r>
            <a:r>
              <a:rPr lang="en-US" baseline="0"/>
              <a:t> trends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Tables'!$A$2:$A$16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'Pivot Tables'!$B$2:$B$16</c:f>
              <c:numCache>
                <c:formatCode>General</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0-B5E8-4419-8F3F-681973F7B2D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62718271"/>
        <c:axId val="1362731231"/>
      </c:lineChart>
      <c:catAx>
        <c:axId val="136271827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27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62731231"/>
        <c:crosses val="autoZero"/>
        <c:auto val="1"/>
        <c:lblAlgn val="ctr"/>
        <c:lblOffset val="100"/>
        <c:noMultiLvlLbl val="0"/>
      </c:catAx>
      <c:valAx>
        <c:axId val="136273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7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en-US" baseline="0"/>
              <a:t> Revenue by category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pattFill prst="ltUpDiag">
              <a:fgClr>
                <a:schemeClr val="accent1"/>
              </a:fgClr>
              <a:bgClr>
                <a:schemeClr val="lt1"/>
              </a:bgClr>
            </a:pattFill>
            <a:ln>
              <a:noFill/>
            </a:ln>
            <a:effectLst/>
          </c:spPr>
          <c:invertIfNegative val="0"/>
          <c:cat>
            <c:strRef>
              <c:f>'Pivot Tables'!$D$2:$D$6</c:f>
              <c:strCache>
                <c:ptCount val="4"/>
                <c:pt idx="0">
                  <c:v>Beauty</c:v>
                </c:pt>
                <c:pt idx="1">
                  <c:v>Clothing</c:v>
                </c:pt>
                <c:pt idx="2">
                  <c:v>Electronics</c:v>
                </c:pt>
                <c:pt idx="3">
                  <c:v>Home</c:v>
                </c:pt>
              </c:strCache>
            </c:strRef>
          </c:cat>
          <c:val>
            <c:numRef>
              <c:f>'Pivot Tables'!$E$2:$E$6</c:f>
              <c:numCache>
                <c:formatCode>General</c:formatCode>
                <c:ptCount val="4"/>
                <c:pt idx="0">
                  <c:v>933359.91999999876</c:v>
                </c:pt>
                <c:pt idx="1">
                  <c:v>1887131.5000000019</c:v>
                </c:pt>
                <c:pt idx="2">
                  <c:v>2223312.570000004</c:v>
                </c:pt>
                <c:pt idx="3">
                  <c:v>1196217.9699999995</c:v>
                </c:pt>
              </c:numCache>
            </c:numRef>
          </c:val>
          <c:extLst>
            <c:ext xmlns:c16="http://schemas.microsoft.com/office/drawing/2014/chart" uri="{C3380CC4-5D6E-409C-BE32-E72D297353CC}">
              <c16:uniqueId val="{00000000-F15B-4F4F-AED7-5937C0336EFD}"/>
            </c:ext>
          </c:extLst>
        </c:ser>
        <c:dLbls>
          <c:showLegendKey val="0"/>
          <c:showVal val="0"/>
          <c:showCatName val="0"/>
          <c:showSerName val="0"/>
          <c:showPercent val="0"/>
          <c:showBubbleSize val="0"/>
        </c:dLbls>
        <c:gapWidth val="269"/>
        <c:overlap val="-20"/>
        <c:axId val="1664186175"/>
        <c:axId val="1664183775"/>
      </c:barChart>
      <c:catAx>
        <c:axId val="16641861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64183775"/>
        <c:crosses val="autoZero"/>
        <c:auto val="1"/>
        <c:lblAlgn val="ctr"/>
        <c:lblOffset val="100"/>
        <c:noMultiLvlLbl val="0"/>
      </c:catAx>
      <c:valAx>
        <c:axId val="1664183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6418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en-US" baseline="0"/>
              <a:t> orders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Tables'!$E$8</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Tables'!$D$9:$D$13</c:f>
              <c:strCache>
                <c:ptCount val="4"/>
                <c:pt idx="0">
                  <c:v>East</c:v>
                </c:pt>
                <c:pt idx="1">
                  <c:v>North</c:v>
                </c:pt>
                <c:pt idx="2">
                  <c:v>South</c:v>
                </c:pt>
                <c:pt idx="3">
                  <c:v>West</c:v>
                </c:pt>
              </c:strCache>
            </c:strRef>
          </c:cat>
          <c:val>
            <c:numRef>
              <c:f>'Pivot Tables'!$E$9:$E$13</c:f>
              <c:numCache>
                <c:formatCode>General</c:formatCode>
                <c:ptCount val="4"/>
                <c:pt idx="0">
                  <c:v>4916</c:v>
                </c:pt>
                <c:pt idx="1">
                  <c:v>5164</c:v>
                </c:pt>
                <c:pt idx="2">
                  <c:v>4884</c:v>
                </c:pt>
                <c:pt idx="3">
                  <c:v>5260</c:v>
                </c:pt>
              </c:numCache>
            </c:numRef>
          </c:val>
          <c:extLst>
            <c:ext xmlns:c16="http://schemas.microsoft.com/office/drawing/2014/chart" uri="{C3380CC4-5D6E-409C-BE32-E72D297353CC}">
              <c16:uniqueId val="{00000000-D3BF-4D1A-BD21-A393614C7517}"/>
            </c:ext>
          </c:extLst>
        </c:ser>
        <c:dLbls>
          <c:dLblPos val="outEnd"/>
          <c:showLegendKey val="0"/>
          <c:showVal val="1"/>
          <c:showCatName val="0"/>
          <c:showSerName val="0"/>
          <c:showPercent val="0"/>
          <c:showBubbleSize val="0"/>
        </c:dLbls>
        <c:gapWidth val="269"/>
        <c:overlap val="-20"/>
        <c:axId val="1362730751"/>
        <c:axId val="1362722111"/>
      </c:barChart>
      <c:catAx>
        <c:axId val="136273075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62722111"/>
        <c:crosses val="autoZero"/>
        <c:auto val="1"/>
        <c:lblAlgn val="ctr"/>
        <c:lblOffset val="100"/>
        <c:noMultiLvlLbl val="0"/>
      </c:catAx>
      <c:valAx>
        <c:axId val="13627221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73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Tables!PivotTable6</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alpha val="40000"/>
            </a:schemeClr>
          </a:solidFill>
          <a:ln>
            <a:noFill/>
          </a:ln>
          <a:effectLst>
            <a:innerShdw dist="38100" dir="16200000">
              <a:schemeClr val="accent1"/>
            </a:innerShdw>
          </a:effectLst>
          <a:sp3d/>
        </c:spPr>
        <c:marker>
          <c:symbol val="circle"/>
          <c:size val="5"/>
          <c:spPr>
            <a:solidFill>
              <a:schemeClr val="accent1"/>
            </a:solidFill>
            <a:ln w="22225">
              <a:solidFill>
                <a:schemeClr val="lt1"/>
              </a:solidFill>
              <a:round/>
            </a:ln>
            <a:effectLst/>
          </c:spPr>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50000"/>
                  </a:schemeClr>
                </a:solidFill>
                <a:ln>
                  <a:noFill/>
                </a:ln>
              </c15:spPr>
            </c:ext>
          </c:extLst>
        </c:dLbl>
      </c:pivotFmt>
    </c:pivotFmts>
    <c:view3D>
      <c:rotX val="15"/>
      <c:rotY val="20"/>
      <c:depthPercent val="100"/>
      <c:rAngAx val="0"/>
    </c:view3D>
    <c:floor>
      <c:thickness val="0"/>
      <c:spPr>
        <a:solidFill>
          <a:schemeClr val="accent1">
            <a:alpha val="20000"/>
          </a:schemeClr>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Tables'!$H$8</c:f>
              <c:strCache>
                <c:ptCount val="1"/>
                <c:pt idx="0">
                  <c:v>Total</c:v>
                </c:pt>
              </c:strCache>
            </c:strRef>
          </c:tx>
          <c:spPr>
            <a:solidFill>
              <a:schemeClr val="lt1">
                <a:alpha val="40000"/>
              </a:schemeClr>
            </a:solidFill>
            <a:ln>
              <a:noFill/>
            </a:ln>
            <a:effectLst>
              <a:innerShdw dist="38100" dir="16200000">
                <a:schemeClr val="accent1"/>
              </a:innerShdw>
            </a:effectLst>
            <a:sp3d/>
          </c:spPr>
          <c:dLbls>
            <c:delete val="1"/>
          </c:dLbls>
          <c:cat>
            <c:strRef>
              <c:f>'Pivot Tables'!$G$9:$G$12</c:f>
              <c:strCache>
                <c:ptCount val="3"/>
                <c:pt idx="0">
                  <c:v>Bad</c:v>
                </c:pt>
                <c:pt idx="1">
                  <c:v>Excellent</c:v>
                </c:pt>
                <c:pt idx="2">
                  <c:v>Good</c:v>
                </c:pt>
              </c:strCache>
            </c:strRef>
          </c:cat>
          <c:val>
            <c:numRef>
              <c:f>'Pivot Tables'!$H$9:$H$12</c:f>
              <c:numCache>
                <c:formatCode>General</c:formatCode>
                <c:ptCount val="3"/>
                <c:pt idx="0">
                  <c:v>2819226</c:v>
                </c:pt>
                <c:pt idx="1">
                  <c:v>1927186</c:v>
                </c:pt>
                <c:pt idx="2">
                  <c:v>2782094</c:v>
                </c:pt>
              </c:numCache>
            </c:numRef>
          </c:val>
          <c:extLst>
            <c:ext xmlns:c16="http://schemas.microsoft.com/office/drawing/2014/chart" uri="{C3380CC4-5D6E-409C-BE32-E72D297353CC}">
              <c16:uniqueId val="{00000000-DE22-45BD-A0BD-40839A2A43B0}"/>
            </c:ext>
          </c:extLst>
        </c:ser>
        <c:dLbls>
          <c:showLegendKey val="0"/>
          <c:showVal val="1"/>
          <c:showCatName val="0"/>
          <c:showSerName val="0"/>
          <c:showPercent val="0"/>
          <c:showBubbleSize val="0"/>
        </c:dLbls>
        <c:axId val="1659228367"/>
        <c:axId val="1659221647"/>
        <c:axId val="1644686111"/>
      </c:area3DChart>
      <c:catAx>
        <c:axId val="16592283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9221647"/>
        <c:crosses val="autoZero"/>
        <c:auto val="1"/>
        <c:lblAlgn val="ctr"/>
        <c:lblOffset val="100"/>
        <c:noMultiLvlLbl val="0"/>
      </c:catAx>
      <c:valAx>
        <c:axId val="1659221647"/>
        <c:scaling>
          <c:orientation val="minMax"/>
        </c:scaling>
        <c:delete val="1"/>
        <c:axPos val="l"/>
        <c:numFmt formatCode="General" sourceLinked="1"/>
        <c:majorTickMark val="out"/>
        <c:minorTickMark val="none"/>
        <c:tickLblPos val="nextTo"/>
        <c:crossAx val="1659228367"/>
        <c:crosses val="autoZero"/>
        <c:crossBetween val="midCat"/>
      </c:valAx>
      <c:serAx>
        <c:axId val="1644686111"/>
        <c:scaling>
          <c:orientation val="minMax"/>
        </c:scaling>
        <c:delete val="0"/>
        <c:axPos val="b"/>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9221647"/>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Ratings</a:t>
            </a:r>
            <a:r>
              <a:rPr lang="en-US" baseline="0"/>
              <a:t> by Categories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Tables'!$E$15</c:f>
              <c:strCache>
                <c:ptCount val="1"/>
                <c:pt idx="0">
                  <c:v>Total</c:v>
                </c:pt>
              </c:strCache>
            </c:strRef>
          </c:tx>
          <c:spPr>
            <a:solidFill>
              <a:schemeClr val="accent1">
                <a:lumMod val="20000"/>
                <a:lumOff val="80000"/>
              </a:schemeClr>
            </a:solidFill>
            <a:ln>
              <a:noFill/>
            </a:ln>
            <a:effectLst/>
            <a:sp3d/>
          </c:spPr>
          <c:invertIfNegative val="0"/>
          <c:cat>
            <c:multiLvlStrRef>
              <c:f>'Pivot Tables'!$D$16:$D$32</c:f>
              <c:multiLvlStrCache>
                <c:ptCount val="12"/>
                <c:lvl>
                  <c:pt idx="0">
                    <c:v>Bad</c:v>
                  </c:pt>
                  <c:pt idx="1">
                    <c:v>Excellent</c:v>
                  </c:pt>
                  <c:pt idx="2">
                    <c:v>Good</c:v>
                  </c:pt>
                  <c:pt idx="3">
                    <c:v>Bad</c:v>
                  </c:pt>
                  <c:pt idx="4">
                    <c:v>Excellent</c:v>
                  </c:pt>
                  <c:pt idx="5">
                    <c:v>Good</c:v>
                  </c:pt>
                  <c:pt idx="6">
                    <c:v>Bad</c:v>
                  </c:pt>
                  <c:pt idx="7">
                    <c:v>Excellent</c:v>
                  </c:pt>
                  <c:pt idx="8">
                    <c:v>Good</c:v>
                  </c:pt>
                  <c:pt idx="9">
                    <c:v>Bad</c:v>
                  </c:pt>
                  <c:pt idx="10">
                    <c:v>Excellent</c:v>
                  </c:pt>
                  <c:pt idx="11">
                    <c:v>Good</c:v>
                  </c:pt>
                </c:lvl>
                <c:lvl>
                  <c:pt idx="0">
                    <c:v>Beauty</c:v>
                  </c:pt>
                  <c:pt idx="3">
                    <c:v>Clothing</c:v>
                  </c:pt>
                  <c:pt idx="6">
                    <c:v>Electronics</c:v>
                  </c:pt>
                  <c:pt idx="9">
                    <c:v>Home</c:v>
                  </c:pt>
                </c:lvl>
              </c:multiLvlStrCache>
            </c:multiLvlStrRef>
          </c:cat>
          <c:val>
            <c:numRef>
              <c:f>'Pivot Tables'!$E$16:$E$32</c:f>
              <c:numCache>
                <c:formatCode>General</c:formatCode>
                <c:ptCount val="12"/>
                <c:pt idx="0">
                  <c:v>385612</c:v>
                </c:pt>
                <c:pt idx="1">
                  <c:v>295362</c:v>
                </c:pt>
                <c:pt idx="2">
                  <c:v>409550</c:v>
                </c:pt>
                <c:pt idx="3">
                  <c:v>812137</c:v>
                </c:pt>
                <c:pt idx="4">
                  <c:v>605131</c:v>
                </c:pt>
                <c:pt idx="5">
                  <c:v>885048</c:v>
                </c:pt>
                <c:pt idx="6">
                  <c:v>1023659</c:v>
                </c:pt>
                <c:pt idx="7">
                  <c:v>660969</c:v>
                </c:pt>
                <c:pt idx="8">
                  <c:v>992903</c:v>
                </c:pt>
                <c:pt idx="9">
                  <c:v>597818</c:v>
                </c:pt>
                <c:pt idx="10">
                  <c:v>365724</c:v>
                </c:pt>
                <c:pt idx="11">
                  <c:v>494593</c:v>
                </c:pt>
              </c:numCache>
            </c:numRef>
          </c:val>
          <c:extLst>
            <c:ext xmlns:c16="http://schemas.microsoft.com/office/drawing/2014/chart" uri="{C3380CC4-5D6E-409C-BE32-E72D297353CC}">
              <c16:uniqueId val="{00000000-6C5F-48BB-B41B-685103925867}"/>
            </c:ext>
          </c:extLst>
        </c:ser>
        <c:dLbls>
          <c:showLegendKey val="0"/>
          <c:showVal val="0"/>
          <c:showCatName val="0"/>
          <c:showSerName val="0"/>
          <c:showPercent val="0"/>
          <c:showBubbleSize val="0"/>
        </c:dLbls>
        <c:gapWidth val="154"/>
        <c:gapDepth val="0"/>
        <c:shape val="box"/>
        <c:axId val="1659223087"/>
        <c:axId val="1659225487"/>
        <c:axId val="918667647"/>
      </c:bar3DChart>
      <c:catAx>
        <c:axId val="1659223087"/>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59225487"/>
        <c:crosses val="autoZero"/>
        <c:auto val="1"/>
        <c:lblAlgn val="ctr"/>
        <c:lblOffset val="100"/>
        <c:noMultiLvlLbl val="0"/>
      </c:catAx>
      <c:valAx>
        <c:axId val="165922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9223087"/>
        <c:crosses val="autoZero"/>
        <c:crossBetween val="between"/>
      </c:valAx>
      <c:serAx>
        <c:axId val="918667647"/>
        <c:scaling>
          <c:orientation val="minMax"/>
        </c:scaling>
        <c:delete val="1"/>
        <c:axPos val="b"/>
        <c:majorGridlines>
          <c:spPr>
            <a:ln w="9525" cap="flat" cmpd="sng" algn="ctr">
              <a:solidFill>
                <a:schemeClr val="lt1">
                  <a:lumMod val="60000"/>
                  <a:lumOff val="40000"/>
                </a:schemeClr>
              </a:solidFill>
              <a:round/>
            </a:ln>
            <a:effectLst/>
          </c:spPr>
        </c:majorGridlines>
        <c:majorTickMark val="none"/>
        <c:minorTickMark val="none"/>
        <c:tickLblPos val="nextTo"/>
        <c:crossAx val="165922548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Tables!PivotTable9</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Tables'!$H$21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Tables'!$G$22:$G$34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Tables'!$H$22:$H$34</c:f>
              <c:numCache>
                <c:formatCode>General</c:formatCode>
                <c:ptCount val="12"/>
                <c:pt idx="0">
                  <c:v>527122.68999999983</c:v>
                </c:pt>
                <c:pt idx="1">
                  <c:v>499459.12000000005</c:v>
                </c:pt>
                <c:pt idx="2">
                  <c:v>519296.22</c:v>
                </c:pt>
                <c:pt idx="3">
                  <c:v>487268.35999999993</c:v>
                </c:pt>
                <c:pt idx="4">
                  <c:v>594801.05999999947</c:v>
                </c:pt>
                <c:pt idx="5">
                  <c:v>540767.32999999984</c:v>
                </c:pt>
                <c:pt idx="6">
                  <c:v>536574.72000000044</c:v>
                </c:pt>
                <c:pt idx="7">
                  <c:v>559293.15</c:v>
                </c:pt>
                <c:pt idx="8">
                  <c:v>493188.82999999967</c:v>
                </c:pt>
                <c:pt idx="9">
                  <c:v>496311.71999999986</c:v>
                </c:pt>
                <c:pt idx="10">
                  <c:v>497812.13999999996</c:v>
                </c:pt>
                <c:pt idx="11">
                  <c:v>488126.61999999988</c:v>
                </c:pt>
              </c:numCache>
            </c:numRef>
          </c:val>
          <c:smooth val="0"/>
          <c:extLst>
            <c:ext xmlns:c16="http://schemas.microsoft.com/office/drawing/2014/chart" uri="{C3380CC4-5D6E-409C-BE32-E72D297353CC}">
              <c16:uniqueId val="{00000000-8FA2-4752-9831-3DA8898E6CCB}"/>
            </c:ext>
          </c:extLst>
        </c:ser>
        <c:dLbls>
          <c:dLblPos val="t"/>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64178975"/>
        <c:axId val="1664179935"/>
      </c:lineChart>
      <c:catAx>
        <c:axId val="16641789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64179935"/>
        <c:crosses val="autoZero"/>
        <c:auto val="1"/>
        <c:lblAlgn val="ctr"/>
        <c:lblOffset val="100"/>
        <c:noMultiLvlLbl val="0"/>
      </c:catAx>
      <c:valAx>
        <c:axId val="166417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6417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[Ecommerce_Revenue_Analysis.xlsx]Pivot Tables!PivotTable10</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Delivery</a:t>
            </a:r>
            <a:r>
              <a:rPr lang="en-US" baseline="0"/>
              <a:t> Status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dLbl>
          <c:idx val="0"/>
          <c:layout>
            <c:manualLayout>
              <c:x val="-0.19957062685418583"/>
              <c:y val="-0.181649422418605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dLbl>
          <c:idx val="0"/>
          <c:layout>
            <c:manualLayout>
              <c:x val="0.16569999409721237"/>
              <c:y val="0.217525260878939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Tables'!$K$22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B0E-4799-8586-9B5E038CE09C}"/>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B0E-4799-8586-9B5E038CE09C}"/>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B0E-4799-8586-9B5E038CE09C}"/>
              </c:ext>
            </c:extLst>
          </c:dPt>
          <c:dLbls>
            <c:dLbl>
              <c:idx val="0"/>
              <c:layout>
                <c:manualLayout>
                  <c:x val="-0.19957062685418583"/>
                  <c:y val="-0.181649422418605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0E-4799-8586-9B5E038CE09C}"/>
                </c:ext>
              </c:extLst>
            </c:dLbl>
            <c:dLbl>
              <c:idx val="2"/>
              <c:layout>
                <c:manualLayout>
                  <c:x val="0.16569999409721237"/>
                  <c:y val="0.217525260878939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B0E-4799-8586-9B5E038CE0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Tables'!$J$23:$J$26</c:f>
              <c:strCache>
                <c:ptCount val="3"/>
                <c:pt idx="0">
                  <c:v>Delayed Delivery</c:v>
                </c:pt>
                <c:pt idx="1">
                  <c:v>Early Delivery</c:v>
                </c:pt>
                <c:pt idx="2">
                  <c:v>On Time Delivery</c:v>
                </c:pt>
              </c:strCache>
            </c:strRef>
          </c:cat>
          <c:val>
            <c:numRef>
              <c:f>'Pivot Tables'!$K$23:$K$26</c:f>
              <c:numCache>
                <c:formatCode>General</c:formatCode>
                <c:ptCount val="3"/>
                <c:pt idx="0">
                  <c:v>3252</c:v>
                </c:pt>
                <c:pt idx="1">
                  <c:v>440</c:v>
                </c:pt>
                <c:pt idx="2">
                  <c:v>1308</c:v>
                </c:pt>
              </c:numCache>
            </c:numRef>
          </c:val>
          <c:extLst>
            <c:ext xmlns:c16="http://schemas.microsoft.com/office/drawing/2014/chart" uri="{C3380CC4-5D6E-409C-BE32-E72D297353CC}">
              <c16:uniqueId val="{00000006-4B0E-4799-8586-9B5E038CE09C}"/>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6">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styleClr val="0"/>
    </cs:fillRef>
    <cs:effectRef idx="0"/>
    <cs:fontRef idx="minor">
      <a:schemeClr val="lt1"/>
    </cs:fontRef>
    <cs:spPr>
      <a:solidFill>
        <a:schemeClr val="phClr">
          <a:alpha val="50000"/>
        </a:scheme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effectRef idx="0">
      <cs:styleClr val="auto"/>
    </cs:effectRef>
    <cs:fontRef idx="minor">
      <a:schemeClr val="lt1"/>
    </cs:fontRef>
    <cs:spPr>
      <a:solidFill>
        <a:schemeClr val="lt1">
          <a:alpha val="40000"/>
        </a:schemeClr>
      </a:solidFill>
      <a:effectLst>
        <a:innerShdw dist="38100" dir="16200000">
          <a:schemeClr val="phClr"/>
        </a:innerShdw>
      </a:effectLst>
      <a:sp3d/>
    </cs:spPr>
  </cs:dataPoint>
  <cs:dataPoint3D>
    <cs:lnRef idx="0"/>
    <cs:fillRef idx="0"/>
    <cs:effectRef idx="0">
      <cs:styleClr val="auto"/>
    </cs:effectRef>
    <cs:fontRef idx="minor">
      <a:schemeClr val="lt1"/>
    </cs:fontRef>
    <cs:spPr>
      <a:solidFill>
        <a:schemeClr val="lt1">
          <a:alpha val="40000"/>
        </a:schemeClr>
      </a:solidFill>
      <a:effectLst>
        <a:innerShdw dist="38100" dir="16200000">
          <a:schemeClr val="phClr"/>
        </a:innerShdw>
      </a:effectLst>
      <a:sp3d/>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lt1"/>
    </cs:fontRef>
    <cs:spPr>
      <a:ln w="9525">
        <a:solidFill>
          <a:schemeClr val="phClr">
            <a:lumMod val="60000"/>
            <a:lumOff val="40000"/>
          </a:schemeClr>
        </a:solidFill>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lt1"/>
    </cs:fontRef>
    <cs:spPr>
      <a:solidFill>
        <a:schemeClr val="phClr">
          <a:alpha val="20000"/>
        </a:schemeClr>
      </a:solidFill>
      <a:sp3d/>
    </cs:spPr>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158749</xdr:colOff>
      <xdr:row>16</xdr:row>
      <xdr:rowOff>47624</xdr:rowOff>
    </xdr:from>
    <xdr:to>
      <xdr:col>15</xdr:col>
      <xdr:colOff>531811</xdr:colOff>
      <xdr:row>31</xdr:row>
      <xdr:rowOff>7937</xdr:rowOff>
    </xdr:to>
    <xdr:graphicFrame macro="">
      <xdr:nvGraphicFramePr>
        <xdr:cNvPr id="2" name="Chart 1">
          <a:extLst>
            <a:ext uri="{FF2B5EF4-FFF2-40B4-BE49-F238E27FC236}">
              <a16:creationId xmlns:a16="http://schemas.microsoft.com/office/drawing/2014/main" id="{8DF5F961-55B7-49B3-9AE2-1FCCB628B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338138</xdr:colOff>
      <xdr:row>15</xdr:row>
      <xdr:rowOff>104774</xdr:rowOff>
    </xdr:from>
    <xdr:to>
      <xdr:col>24</xdr:col>
      <xdr:colOff>33338</xdr:colOff>
      <xdr:row>30</xdr:row>
      <xdr:rowOff>85725</xdr:rowOff>
    </xdr:to>
    <xdr:graphicFrame macro="">
      <xdr:nvGraphicFramePr>
        <xdr:cNvPr id="3" name="Chart 2">
          <a:extLst>
            <a:ext uri="{FF2B5EF4-FFF2-40B4-BE49-F238E27FC236}">
              <a16:creationId xmlns:a16="http://schemas.microsoft.com/office/drawing/2014/main" id="{0CFDC668-6462-4133-AE76-FCE4EB605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39687</xdr:colOff>
      <xdr:row>16</xdr:row>
      <xdr:rowOff>22226</xdr:rowOff>
    </xdr:from>
    <xdr:to>
      <xdr:col>7</xdr:col>
      <xdr:colOff>344487</xdr:colOff>
      <xdr:row>31</xdr:row>
      <xdr:rowOff>3175</xdr:rowOff>
    </xdr:to>
    <xdr:graphicFrame macro="">
      <xdr:nvGraphicFramePr>
        <xdr:cNvPr id="4" name="Chart 3">
          <a:extLst>
            <a:ext uri="{FF2B5EF4-FFF2-40B4-BE49-F238E27FC236}">
              <a16:creationId xmlns:a16="http://schemas.microsoft.com/office/drawing/2014/main" id="{59912A46-5EDE-41D6-84A4-FA6E2EF47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325438</xdr:colOff>
      <xdr:row>30</xdr:row>
      <xdr:rowOff>169863</xdr:rowOff>
    </xdr:from>
    <xdr:to>
      <xdr:col>24</xdr:col>
      <xdr:colOff>20638</xdr:colOff>
      <xdr:row>45</xdr:row>
      <xdr:rowOff>150812</xdr:rowOff>
    </xdr:to>
    <xdr:graphicFrame macro="">
      <xdr:nvGraphicFramePr>
        <xdr:cNvPr id="5" name="Chart 4">
          <a:extLst>
            <a:ext uri="{FF2B5EF4-FFF2-40B4-BE49-F238E27FC236}">
              <a16:creationId xmlns:a16="http://schemas.microsoft.com/office/drawing/2014/main" id="{41504515-3D5D-47D9-B76A-603FF57B3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352566</xdr:colOff>
      <xdr:row>0</xdr:row>
      <xdr:rowOff>57674</xdr:rowOff>
    </xdr:from>
    <xdr:to>
      <xdr:col>24</xdr:col>
      <xdr:colOff>37175</xdr:colOff>
      <xdr:row>15</xdr:row>
      <xdr:rowOff>27771</xdr:rowOff>
    </xdr:to>
    <xdr:graphicFrame macro="">
      <xdr:nvGraphicFramePr>
        <xdr:cNvPr id="6" name="Chart 5">
          <a:extLst>
            <a:ext uri="{FF2B5EF4-FFF2-40B4-BE49-F238E27FC236}">
              <a16:creationId xmlns:a16="http://schemas.microsoft.com/office/drawing/2014/main" id="{1743F4C3-F8EE-4812-A49B-CA0DCB8D9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161364</xdr:colOff>
      <xdr:row>31</xdr:row>
      <xdr:rowOff>143578</xdr:rowOff>
    </xdr:from>
    <xdr:to>
      <xdr:col>15</xdr:col>
      <xdr:colOff>457160</xdr:colOff>
      <xdr:row>46</xdr:row>
      <xdr:rowOff>113677</xdr:rowOff>
    </xdr:to>
    <xdr:graphicFrame macro="">
      <xdr:nvGraphicFramePr>
        <xdr:cNvPr id="7" name="Chart 6">
          <a:extLst>
            <a:ext uri="{FF2B5EF4-FFF2-40B4-BE49-F238E27FC236}">
              <a16:creationId xmlns:a16="http://schemas.microsoft.com/office/drawing/2014/main" id="{8234C9B4-88F8-40AC-8FBB-4215E4099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48228</xdr:colOff>
      <xdr:row>31</xdr:row>
      <xdr:rowOff>72343</xdr:rowOff>
    </xdr:from>
    <xdr:to>
      <xdr:col>7</xdr:col>
      <xdr:colOff>344025</xdr:colOff>
      <xdr:row>46</xdr:row>
      <xdr:rowOff>42442</xdr:rowOff>
    </xdr:to>
    <xdr:graphicFrame macro="">
      <xdr:nvGraphicFramePr>
        <xdr:cNvPr id="8" name="Chart 7">
          <a:extLst>
            <a:ext uri="{FF2B5EF4-FFF2-40B4-BE49-F238E27FC236}">
              <a16:creationId xmlns:a16="http://schemas.microsoft.com/office/drawing/2014/main" id="{F618DB22-9E11-46A5-AC2D-6AD6D4545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127000</xdr:colOff>
      <xdr:row>0</xdr:row>
      <xdr:rowOff>111126</xdr:rowOff>
    </xdr:from>
    <xdr:to>
      <xdr:col>5</xdr:col>
      <xdr:colOff>55562</xdr:colOff>
      <xdr:row>6</xdr:row>
      <xdr:rowOff>166688</xdr:rowOff>
    </xdr:to>
    <xdr:sp macro="" textlink="'Pivot Tables'!I2">
      <xdr:nvSpPr>
        <xdr:cNvPr id="9" name="Rectangle: Rounded Corners 8">
          <a:extLst>
            <a:ext uri="{FF2B5EF4-FFF2-40B4-BE49-F238E27FC236}">
              <a16:creationId xmlns:a16="http://schemas.microsoft.com/office/drawing/2014/main" id="{56E44DC9-7CEB-F62E-FD85-19A80DB1C404}"/>
            </a:ext>
          </a:extLst>
        </xdr:cNvPr>
        <xdr:cNvSpPr/>
      </xdr:nvSpPr>
      <xdr:spPr>
        <a:xfrm>
          <a:off x="127000" y="111126"/>
          <a:ext cx="2984500" cy="11509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66EC81-5DDF-47ED-8F81-C6FC1FFEB687}" type="TxLink">
            <a:rPr lang="en-US" sz="2800" b="1" i="0" u="none" strike="noStrike">
              <a:solidFill>
                <a:schemeClr val="bg1"/>
              </a:solidFill>
              <a:latin typeface="Times New Roman" panose="02020603050405020304" pitchFamily="18" charset="0"/>
              <a:cs typeface="Times New Roman" panose="02020603050405020304" pitchFamily="18" charset="0"/>
            </a:rPr>
            <a:pPr algn="ctr"/>
            <a:t>₹ 62,40,021.96</a:t>
          </a:fld>
          <a:endParaRPr lang="en-IN"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158749</xdr:colOff>
      <xdr:row>0</xdr:row>
      <xdr:rowOff>127000</xdr:rowOff>
    </xdr:from>
    <xdr:to>
      <xdr:col>10</xdr:col>
      <xdr:colOff>87312</xdr:colOff>
      <xdr:row>7</xdr:row>
      <xdr:rowOff>-1</xdr:rowOff>
    </xdr:to>
    <xdr:sp macro="" textlink="'Pivot Tables'!I5">
      <xdr:nvSpPr>
        <xdr:cNvPr id="10" name="Rectangle: Rounded Corners 9">
          <a:extLst>
            <a:ext uri="{FF2B5EF4-FFF2-40B4-BE49-F238E27FC236}">
              <a16:creationId xmlns:a16="http://schemas.microsoft.com/office/drawing/2014/main" id="{581C04AB-5841-4C81-ACE0-C3739371D35A}"/>
            </a:ext>
          </a:extLst>
        </xdr:cNvPr>
        <xdr:cNvSpPr/>
      </xdr:nvSpPr>
      <xdr:spPr>
        <a:xfrm>
          <a:off x="3214687" y="127000"/>
          <a:ext cx="2984500" cy="11509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076EE4B-D307-4A35-9EE0-33DF2B15944E}" type="TxLink">
            <a:rPr lang="en-US" sz="2800" b="1" i="0" u="none" strike="noStrike">
              <a:solidFill>
                <a:schemeClr val="bg1"/>
              </a:solidFill>
              <a:latin typeface="Times New Roman" panose="02020603050405020304" pitchFamily="18" charset="0"/>
              <a:cs typeface="Times New Roman" panose="02020603050405020304" pitchFamily="18" charset="0"/>
            </a:rPr>
            <a:pPr algn="ctr"/>
            <a:t>₹ 51,09,775.74</a:t>
          </a:fld>
          <a:endParaRPr lang="en-IN"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287337</xdr:colOff>
      <xdr:row>0</xdr:row>
      <xdr:rowOff>144462</xdr:rowOff>
    </xdr:from>
    <xdr:to>
      <xdr:col>15</xdr:col>
      <xdr:colOff>215899</xdr:colOff>
      <xdr:row>7</xdr:row>
      <xdr:rowOff>17461</xdr:rowOff>
    </xdr:to>
    <xdr:sp macro="" textlink="'Pivot Tables'!I16">
      <xdr:nvSpPr>
        <xdr:cNvPr id="11" name="Rectangle: Rounded Corners 10">
          <a:extLst>
            <a:ext uri="{FF2B5EF4-FFF2-40B4-BE49-F238E27FC236}">
              <a16:creationId xmlns:a16="http://schemas.microsoft.com/office/drawing/2014/main" id="{9879FD0A-71F8-4873-9F9F-0F7A8C6174CE}"/>
            </a:ext>
          </a:extLst>
        </xdr:cNvPr>
        <xdr:cNvSpPr/>
      </xdr:nvSpPr>
      <xdr:spPr>
        <a:xfrm>
          <a:off x="6399212" y="144462"/>
          <a:ext cx="2984500" cy="11509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ED00954-4A5A-48AD-BB1F-46F273B70AE6}" type="TxLink">
            <a:rPr lang="en-US" sz="2800" b="1" i="0" u="none" strike="noStrike">
              <a:solidFill>
                <a:schemeClr val="bg1"/>
              </a:solidFill>
              <a:latin typeface="Times New Roman" panose="02020603050405020304" pitchFamily="18" charset="0"/>
              <a:cs typeface="Times New Roman" panose="02020603050405020304" pitchFamily="18" charset="0"/>
            </a:rPr>
            <a:pPr algn="ctr"/>
            <a:t>20224</a:t>
          </a:fld>
          <a:endParaRPr lang="en-IN"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452438</xdr:colOff>
      <xdr:row>1</xdr:row>
      <xdr:rowOff>111124</xdr:rowOff>
    </xdr:from>
    <xdr:to>
      <xdr:col>4</xdr:col>
      <xdr:colOff>388938</xdr:colOff>
      <xdr:row>3</xdr:row>
      <xdr:rowOff>63499</xdr:rowOff>
    </xdr:to>
    <xdr:sp macro="" textlink="">
      <xdr:nvSpPr>
        <xdr:cNvPr id="12" name="TextBox 11">
          <a:extLst>
            <a:ext uri="{FF2B5EF4-FFF2-40B4-BE49-F238E27FC236}">
              <a16:creationId xmlns:a16="http://schemas.microsoft.com/office/drawing/2014/main" id="{F2F6E33E-1F32-357D-ACD8-73CF399CD761}"/>
            </a:ext>
          </a:extLst>
        </xdr:cNvPr>
        <xdr:cNvSpPr txBox="1"/>
      </xdr:nvSpPr>
      <xdr:spPr>
        <a:xfrm>
          <a:off x="452438" y="293687"/>
          <a:ext cx="2381250"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420687</xdr:colOff>
      <xdr:row>1</xdr:row>
      <xdr:rowOff>119061</xdr:rowOff>
    </xdr:from>
    <xdr:to>
      <xdr:col>9</xdr:col>
      <xdr:colOff>357187</xdr:colOff>
      <xdr:row>3</xdr:row>
      <xdr:rowOff>71436</xdr:rowOff>
    </xdr:to>
    <xdr:sp macro="" textlink="">
      <xdr:nvSpPr>
        <xdr:cNvPr id="13" name="TextBox 12">
          <a:extLst>
            <a:ext uri="{FF2B5EF4-FFF2-40B4-BE49-F238E27FC236}">
              <a16:creationId xmlns:a16="http://schemas.microsoft.com/office/drawing/2014/main" id="{32C15BB8-AB85-4A27-A0F9-14D9E1E48076}"/>
            </a:ext>
          </a:extLst>
        </xdr:cNvPr>
        <xdr:cNvSpPr txBox="1"/>
      </xdr:nvSpPr>
      <xdr:spPr>
        <a:xfrm>
          <a:off x="3476625" y="301624"/>
          <a:ext cx="2381250"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Times New Roman" panose="02020603050405020304" pitchFamily="18" charset="0"/>
              <a:cs typeface="Times New Roman" panose="02020603050405020304" pitchFamily="18" charset="0"/>
            </a:rPr>
            <a:t>Total Revenue</a:t>
          </a:r>
        </a:p>
      </xdr:txBody>
    </xdr:sp>
    <xdr:clientData/>
  </xdr:twoCellAnchor>
  <xdr:twoCellAnchor>
    <xdr:from>
      <xdr:col>10</xdr:col>
      <xdr:colOff>557212</xdr:colOff>
      <xdr:row>1</xdr:row>
      <xdr:rowOff>128586</xdr:rowOff>
    </xdr:from>
    <xdr:to>
      <xdr:col>14</xdr:col>
      <xdr:colOff>493712</xdr:colOff>
      <xdr:row>3</xdr:row>
      <xdr:rowOff>80961</xdr:rowOff>
    </xdr:to>
    <xdr:sp macro="" textlink="">
      <xdr:nvSpPr>
        <xdr:cNvPr id="14" name="TextBox 13">
          <a:extLst>
            <a:ext uri="{FF2B5EF4-FFF2-40B4-BE49-F238E27FC236}">
              <a16:creationId xmlns:a16="http://schemas.microsoft.com/office/drawing/2014/main" id="{A5D94F12-29E5-41C8-94D5-C90B27E7F381}"/>
            </a:ext>
          </a:extLst>
        </xdr:cNvPr>
        <xdr:cNvSpPr txBox="1"/>
      </xdr:nvSpPr>
      <xdr:spPr>
        <a:xfrm>
          <a:off x="6669087" y="311149"/>
          <a:ext cx="2381250"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Times New Roman" panose="02020603050405020304" pitchFamily="18" charset="0"/>
              <a:cs typeface="Times New Roman" panose="02020603050405020304" pitchFamily="18" charset="0"/>
            </a:rPr>
            <a:t>Total Quantity</a:t>
          </a:r>
        </a:p>
      </xdr:txBody>
    </xdr:sp>
    <xdr:clientData/>
  </xdr:twoCellAnchor>
  <xdr:twoCellAnchor editAs="oneCell">
    <xdr:from>
      <xdr:col>0</xdr:col>
      <xdr:colOff>93662</xdr:colOff>
      <xdr:row>7</xdr:row>
      <xdr:rowOff>109538</xdr:rowOff>
    </xdr:from>
    <xdr:to>
      <xdr:col>3</xdr:col>
      <xdr:colOff>166686</xdr:colOff>
      <xdr:row>15</xdr:row>
      <xdr:rowOff>71438</xdr:rowOff>
    </xdr:to>
    <mc:AlternateContent xmlns:mc="http://schemas.openxmlformats.org/markup-compatibility/2006">
      <mc:Choice xmlns:a14="http://schemas.microsoft.com/office/drawing/2010/main" Requires="a14">
        <xdr:graphicFrame macro="">
          <xdr:nvGraphicFramePr>
            <xdr:cNvPr id="15" name="payment_method">
              <a:extLst>
                <a:ext uri="{FF2B5EF4-FFF2-40B4-BE49-F238E27FC236}">
                  <a16:creationId xmlns:a16="http://schemas.microsoft.com/office/drawing/2014/main" id="{A01EAA6B-22C1-E34D-B0CA-FC9A195333C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3662" y="1387476"/>
              <a:ext cx="1906587"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423860</xdr:colOff>
      <xdr:row>7</xdr:row>
      <xdr:rowOff>106361</xdr:rowOff>
    </xdr:from>
    <xdr:to>
      <xdr:col>15</xdr:col>
      <xdr:colOff>47624</xdr:colOff>
      <xdr:row>15</xdr:row>
      <xdr:rowOff>142874</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D08FEDD1-5EF1-421E-C0E3-BC2B37984C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924548" y="1384299"/>
              <a:ext cx="3290889" cy="1497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241298</xdr:colOff>
      <xdr:row>7</xdr:row>
      <xdr:rowOff>130176</xdr:rowOff>
    </xdr:from>
    <xdr:to>
      <xdr:col>9</xdr:col>
      <xdr:colOff>269875</xdr:colOff>
      <xdr:row>14</xdr:row>
      <xdr:rowOff>71438</xdr:rowOff>
    </xdr:to>
    <mc:AlternateContent xmlns:mc="http://schemas.openxmlformats.org/markup-compatibility/2006">
      <mc:Choice xmlns:a14="http://schemas.microsoft.com/office/drawing/2010/main" Requires="a14">
        <xdr:graphicFrame macro="">
          <xdr:nvGraphicFramePr>
            <xdr:cNvPr id="17" name="Column1">
              <a:extLst>
                <a:ext uri="{FF2B5EF4-FFF2-40B4-BE49-F238E27FC236}">
                  <a16:creationId xmlns:a16="http://schemas.microsoft.com/office/drawing/2014/main" id="{FFE1BD3C-6354-6FC7-6C6F-30F529118122}"/>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2074861" y="1408114"/>
              <a:ext cx="3695702"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0.330115277779" createdVersion="8" refreshedVersion="8" minRefreshableVersion="3" recordCount="5000" xr:uid="{00000000-000A-0000-FFFF-FFFF0D000000}">
  <cacheSource type="worksheet">
    <worksheetSource name="Table2"/>
  </cacheSource>
  <cacheFields count="19">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acheField>
    <cacheField name="Year" numFmtId="0">
      <sharedItems containsSemiMixedTypes="0" containsString="0" containsNumber="1" containsInteger="1" minValue="2022" maxValue="2035" count="14">
        <n v="2022"/>
        <n v="2023"/>
        <n v="2024"/>
        <n v="2025"/>
        <n v="2026"/>
        <n v="2027"/>
        <n v="2028"/>
        <n v="2029"/>
        <n v="2030"/>
        <n v="2031"/>
        <n v="2032"/>
        <n v="2033"/>
        <n v="2034"/>
        <n v="2035"/>
      </sharedItems>
    </cacheField>
    <cacheField name="Month" numFmtId="0">
      <sharedItems containsSemiMixedTypes="0" containsString="0" containsNumber="1" containsInteger="1" minValue="1" maxValue="12" count="12">
        <n v="1"/>
        <n v="2"/>
        <n v="3"/>
        <n v="4"/>
        <n v="5"/>
        <n v="6"/>
        <n v="7"/>
        <n v="8"/>
        <n v="9"/>
        <n v="10"/>
        <n v="11"/>
        <n v="12"/>
      </sharedItems>
    </cacheField>
    <cacheField name="Column1" numFmtId="0">
      <sharedItems count="12">
        <s v="January"/>
        <s v="February"/>
        <s v="March"/>
        <s v="April"/>
        <s v="May"/>
        <s v="June"/>
        <s v="July"/>
        <s v="August"/>
        <s v="September"/>
        <s v="October"/>
        <s v="November"/>
        <s v="December"/>
      </sharedItems>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discounted_value" numFmtId="0">
      <sharedItems containsSemiMixedTypes="0" containsString="0" containsNumber="1" minValue="0" maxValue="209.45049999999998"/>
    </cacheField>
    <cacheField name="Sales" numFmtId="0">
      <sharedItems containsSemiMixedTypes="0" containsString="0" containsNumber="1" minValue="15.15" maxValue="4196.5"/>
    </cacheField>
    <cacheField name="payment_method" numFmtId="0">
      <sharedItems count="3">
        <s v="Wallet"/>
        <s v="Card"/>
        <s v="COD"/>
      </sharedItems>
    </cacheField>
    <cacheField name="delivery_status" numFmtId="0">
      <sharedItems count="3">
        <s v="Delayed Delivery"/>
        <s v="On Time Delivery"/>
        <s v="Early Delivery"/>
      </sharedItems>
    </cacheField>
    <cacheField name="delivery_days" numFmtId="0">
      <sharedItems containsSemiMixedTypes="0" containsString="0" containsNumber="1" containsInteger="1" minValue="1" maxValue="11"/>
    </cacheField>
    <cacheField name="Rating_Status" numFmtId="0">
      <sharedItems count="3">
        <s v="Excellent"/>
        <s v="Good"/>
        <s v="Bad"/>
      </sharedItems>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s>
  <extLst>
    <ext xmlns:x14="http://schemas.microsoft.com/office/spreadsheetml/2009/9/main" uri="{725AE2AE-9491-48be-B2B4-4EB974FC3084}">
      <x14:pivotCacheDefinition pivotCacheId="702900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2-01-01T00:00:00"/>
    <x v="0"/>
    <x v="0"/>
    <x v="0"/>
    <n v="1102"/>
    <x v="0"/>
    <x v="0"/>
    <n v="7"/>
    <n v="373.65"/>
    <n v="0.28000000000000003"/>
    <n v="104.622"/>
    <n v="2615.5499999999997"/>
    <x v="0"/>
    <x v="0"/>
    <n v="10"/>
    <x v="0"/>
    <n v="4.7"/>
    <n v="1883.2"/>
  </r>
  <r>
    <n v="10002"/>
    <d v="2022-01-02T00:00:00"/>
    <x v="0"/>
    <x v="0"/>
    <x v="0"/>
    <n v="1435"/>
    <x v="1"/>
    <x v="0"/>
    <n v="7"/>
    <n v="47.74"/>
    <n v="0.09"/>
    <n v="4.2965999999999998"/>
    <n v="334.18"/>
    <x v="1"/>
    <x v="0"/>
    <n v="6"/>
    <x v="1"/>
    <n v="3.9"/>
    <n v="304.10000000000002"/>
  </r>
  <r>
    <n v="10003"/>
    <d v="2022-01-03T00:00:00"/>
    <x v="0"/>
    <x v="0"/>
    <x v="0"/>
    <n v="1860"/>
    <x v="0"/>
    <x v="1"/>
    <n v="3"/>
    <n v="311.27999999999997"/>
    <n v="0.31"/>
    <n v="96.496799999999993"/>
    <n v="933.83999999999992"/>
    <x v="2"/>
    <x v="0"/>
    <n v="6"/>
    <x v="1"/>
    <n v="2.5"/>
    <n v="644.35"/>
  </r>
  <r>
    <n v="10004"/>
    <d v="2022-01-04T00:00:00"/>
    <x v="0"/>
    <x v="0"/>
    <x v="0"/>
    <n v="1270"/>
    <x v="2"/>
    <x v="2"/>
    <n v="5"/>
    <n v="524.47"/>
    <n v="0.02"/>
    <n v="10.489400000000002"/>
    <n v="2622.3500000000004"/>
    <x v="0"/>
    <x v="0"/>
    <n v="6"/>
    <x v="2"/>
    <n v="1.6"/>
    <n v="2569.9"/>
  </r>
  <r>
    <n v="10005"/>
    <d v="2022-01-05T00:00:00"/>
    <x v="0"/>
    <x v="0"/>
    <x v="0"/>
    <n v="1106"/>
    <x v="1"/>
    <x v="2"/>
    <n v="5"/>
    <n v="139.87"/>
    <n v="0.33"/>
    <n v="46.157100000000007"/>
    <n v="699.35"/>
    <x v="0"/>
    <x v="1"/>
    <n v="4"/>
    <x v="0"/>
    <n v="4.9000000000000004"/>
    <n v="468.56"/>
  </r>
  <r>
    <n v="10006"/>
    <d v="2022-01-06T00:00:00"/>
    <x v="0"/>
    <x v="0"/>
    <x v="0"/>
    <n v="1071"/>
    <x v="2"/>
    <x v="2"/>
    <n v="2"/>
    <n v="264.44"/>
    <n v="0.2"/>
    <n v="52.888000000000005"/>
    <n v="528.88"/>
    <x v="1"/>
    <x v="1"/>
    <n v="3"/>
    <x v="1"/>
    <n v="3.3"/>
    <n v="423.1"/>
  </r>
  <r>
    <n v="10007"/>
    <d v="2022-01-07T00:00:00"/>
    <x v="0"/>
    <x v="0"/>
    <x v="0"/>
    <n v="1700"/>
    <x v="1"/>
    <x v="0"/>
    <n v="6"/>
    <n v="564.6"/>
    <n v="0.23"/>
    <n v="129.858"/>
    <n v="3387.6000000000004"/>
    <x v="1"/>
    <x v="2"/>
    <n v="1"/>
    <x v="2"/>
    <n v="1.8"/>
    <n v="2608.4499999999998"/>
  </r>
  <r>
    <n v="10008"/>
    <d v="2022-01-08T00:00:00"/>
    <x v="0"/>
    <x v="0"/>
    <x v="0"/>
    <n v="1020"/>
    <x v="0"/>
    <x v="3"/>
    <n v="6"/>
    <n v="265.70999999999998"/>
    <n v="0.13"/>
    <n v="34.542299999999997"/>
    <n v="1594.2599999999998"/>
    <x v="1"/>
    <x v="1"/>
    <n v="2"/>
    <x v="1"/>
    <n v="3.7"/>
    <n v="1387.01"/>
  </r>
  <r>
    <n v="10009"/>
    <d v="2022-01-09T00:00:00"/>
    <x v="0"/>
    <x v="0"/>
    <x v="0"/>
    <n v="1614"/>
    <x v="1"/>
    <x v="0"/>
    <n v="6"/>
    <n v="224.65"/>
    <n v="0.27"/>
    <n v="60.655500000000004"/>
    <n v="1347.9"/>
    <x v="1"/>
    <x v="1"/>
    <n v="2"/>
    <x v="2"/>
    <n v="1.4"/>
    <n v="983.97"/>
  </r>
  <r>
    <n v="10010"/>
    <d v="2022-01-10T00:00:00"/>
    <x v="0"/>
    <x v="0"/>
    <x v="0"/>
    <n v="1121"/>
    <x v="1"/>
    <x v="2"/>
    <n v="4"/>
    <n v="272.70999999999998"/>
    <n v="0.06"/>
    <n v="16.362599999999997"/>
    <n v="1090.8399999999999"/>
    <x v="1"/>
    <x v="0"/>
    <n v="10"/>
    <x v="0"/>
    <n v="4.5"/>
    <n v="1025.3900000000001"/>
  </r>
  <r>
    <n v="10011"/>
    <d v="2022-01-11T00:00:00"/>
    <x v="0"/>
    <x v="0"/>
    <x v="0"/>
    <n v="1466"/>
    <x v="1"/>
    <x v="2"/>
    <n v="6"/>
    <n v="318.88"/>
    <n v="0.02"/>
    <n v="6.3776000000000002"/>
    <n v="1913.28"/>
    <x v="2"/>
    <x v="0"/>
    <n v="7"/>
    <x v="2"/>
    <n v="1.4"/>
    <n v="1875.01"/>
  </r>
  <r>
    <n v="10012"/>
    <d v="2022-01-12T00:00:00"/>
    <x v="0"/>
    <x v="0"/>
    <x v="0"/>
    <n v="1214"/>
    <x v="2"/>
    <x v="2"/>
    <n v="3"/>
    <n v="384.71"/>
    <n v="0.14000000000000001"/>
    <n v="53.859400000000001"/>
    <n v="1154.1299999999999"/>
    <x v="2"/>
    <x v="0"/>
    <n v="11"/>
    <x v="2"/>
    <n v="1.9"/>
    <n v="992.55"/>
  </r>
  <r>
    <n v="10013"/>
    <d v="2022-01-13T00:00:00"/>
    <x v="0"/>
    <x v="0"/>
    <x v="0"/>
    <n v="1330"/>
    <x v="0"/>
    <x v="0"/>
    <n v="7"/>
    <n v="483.41"/>
    <n v="0.3"/>
    <n v="145.023"/>
    <n v="3383.8700000000003"/>
    <x v="2"/>
    <x v="0"/>
    <n v="6"/>
    <x v="2"/>
    <n v="1.4"/>
    <n v="2368.71"/>
  </r>
  <r>
    <n v="10014"/>
    <d v="2022-01-14T00:00:00"/>
    <x v="0"/>
    <x v="0"/>
    <x v="0"/>
    <n v="1458"/>
    <x v="1"/>
    <x v="2"/>
    <n v="7"/>
    <n v="279.48"/>
    <n v="0.26"/>
    <n v="72.664800000000014"/>
    <n v="1956.3600000000001"/>
    <x v="2"/>
    <x v="0"/>
    <n v="8"/>
    <x v="2"/>
    <n v="1.4"/>
    <n v="1447.71"/>
  </r>
  <r>
    <n v="10015"/>
    <d v="2022-01-15T00:00:00"/>
    <x v="0"/>
    <x v="0"/>
    <x v="0"/>
    <n v="1087"/>
    <x v="1"/>
    <x v="1"/>
    <n v="4"/>
    <n v="493.23"/>
    <n v="0.18"/>
    <n v="88.781400000000005"/>
    <n v="1972.92"/>
    <x v="1"/>
    <x v="0"/>
    <n v="9"/>
    <x v="1"/>
    <n v="3.1"/>
    <n v="1617.79"/>
  </r>
  <r>
    <n v="10016"/>
    <d v="2022-01-16T00:00:00"/>
    <x v="0"/>
    <x v="0"/>
    <x v="0"/>
    <n v="1372"/>
    <x v="1"/>
    <x v="2"/>
    <n v="2"/>
    <n v="327.23"/>
    <n v="0.2"/>
    <n v="65.446000000000012"/>
    <n v="654.46"/>
    <x v="0"/>
    <x v="0"/>
    <n v="5"/>
    <x v="1"/>
    <n v="3.7"/>
    <n v="523.57000000000005"/>
  </r>
  <r>
    <n v="10017"/>
    <d v="2022-01-17T00:00:00"/>
    <x v="0"/>
    <x v="0"/>
    <x v="0"/>
    <n v="1099"/>
    <x v="1"/>
    <x v="3"/>
    <n v="3"/>
    <n v="213.01"/>
    <n v="0.05"/>
    <n v="10.650500000000001"/>
    <n v="639.03"/>
    <x v="0"/>
    <x v="0"/>
    <n v="11"/>
    <x v="0"/>
    <n v="4.2"/>
    <n v="607.08000000000004"/>
  </r>
  <r>
    <n v="10018"/>
    <d v="2022-01-18T00:00:00"/>
    <x v="0"/>
    <x v="0"/>
    <x v="0"/>
    <n v="1871"/>
    <x v="2"/>
    <x v="1"/>
    <n v="7"/>
    <n v="399.9"/>
    <n v="0.28999999999999998"/>
    <n v="115.97099999999999"/>
    <n v="2799.2999999999997"/>
    <x v="2"/>
    <x v="1"/>
    <n v="3"/>
    <x v="1"/>
    <n v="3.8"/>
    <n v="1987.5"/>
  </r>
  <r>
    <n v="10019"/>
    <d v="2022-01-19T00:00:00"/>
    <x v="0"/>
    <x v="0"/>
    <x v="0"/>
    <n v="1663"/>
    <x v="3"/>
    <x v="2"/>
    <n v="3"/>
    <n v="434.87"/>
    <n v="0.28000000000000003"/>
    <n v="121.76360000000001"/>
    <n v="1304.6100000000001"/>
    <x v="0"/>
    <x v="1"/>
    <n v="4"/>
    <x v="1"/>
    <n v="2.5"/>
    <n v="939.32"/>
  </r>
  <r>
    <n v="10020"/>
    <d v="2022-01-20T00:00:00"/>
    <x v="0"/>
    <x v="0"/>
    <x v="0"/>
    <n v="1130"/>
    <x v="2"/>
    <x v="1"/>
    <n v="7"/>
    <n v="341.46"/>
    <n v="0.23"/>
    <n v="78.535799999999995"/>
    <n v="2390.2199999999998"/>
    <x v="1"/>
    <x v="0"/>
    <n v="11"/>
    <x v="1"/>
    <n v="3.2"/>
    <n v="1840.47"/>
  </r>
  <r>
    <n v="10021"/>
    <d v="2022-01-21T00:00:00"/>
    <x v="0"/>
    <x v="0"/>
    <x v="0"/>
    <n v="1661"/>
    <x v="3"/>
    <x v="2"/>
    <n v="1"/>
    <n v="48.12"/>
    <n v="0.16"/>
    <n v="7.6991999999999994"/>
    <n v="48.12"/>
    <x v="2"/>
    <x v="0"/>
    <n v="8"/>
    <x v="0"/>
    <n v="4.7"/>
    <n v="40.42"/>
  </r>
  <r>
    <n v="10022"/>
    <d v="2022-01-22T00:00:00"/>
    <x v="0"/>
    <x v="0"/>
    <x v="0"/>
    <n v="1308"/>
    <x v="3"/>
    <x v="3"/>
    <n v="2"/>
    <n v="114.38"/>
    <n v="0.34"/>
    <n v="38.889200000000002"/>
    <n v="228.76"/>
    <x v="1"/>
    <x v="1"/>
    <n v="3"/>
    <x v="1"/>
    <n v="2.6"/>
    <n v="150.97999999999999"/>
  </r>
  <r>
    <n v="10023"/>
    <d v="2022-01-23T00:00:00"/>
    <x v="0"/>
    <x v="0"/>
    <x v="0"/>
    <n v="1769"/>
    <x v="3"/>
    <x v="2"/>
    <n v="2"/>
    <n v="181.9"/>
    <n v="0.31"/>
    <n v="56.389000000000003"/>
    <n v="363.8"/>
    <x v="1"/>
    <x v="1"/>
    <n v="2"/>
    <x v="2"/>
    <n v="2"/>
    <n v="251.02"/>
  </r>
  <r>
    <n v="10024"/>
    <d v="2022-01-24T00:00:00"/>
    <x v="0"/>
    <x v="0"/>
    <x v="0"/>
    <n v="1343"/>
    <x v="1"/>
    <x v="1"/>
    <n v="1"/>
    <n v="180.34"/>
    <n v="0.23"/>
    <n v="41.478200000000001"/>
    <n v="180.34"/>
    <x v="1"/>
    <x v="0"/>
    <n v="7"/>
    <x v="1"/>
    <n v="3.1"/>
    <n v="138.86000000000001"/>
  </r>
  <r>
    <n v="10025"/>
    <d v="2022-01-25T00:00:00"/>
    <x v="0"/>
    <x v="0"/>
    <x v="0"/>
    <n v="1491"/>
    <x v="1"/>
    <x v="3"/>
    <n v="4"/>
    <n v="408.95"/>
    <n v="0.13"/>
    <n v="53.163499999999999"/>
    <n v="1635.8"/>
    <x v="2"/>
    <x v="1"/>
    <n v="4"/>
    <x v="2"/>
    <n v="2.2000000000000002"/>
    <n v="1423.15"/>
  </r>
  <r>
    <n v="10026"/>
    <d v="2022-01-26T00:00:00"/>
    <x v="0"/>
    <x v="0"/>
    <x v="0"/>
    <n v="1413"/>
    <x v="2"/>
    <x v="0"/>
    <n v="7"/>
    <n v="25.73"/>
    <n v="0.22"/>
    <n v="5.6606000000000005"/>
    <n v="180.11"/>
    <x v="1"/>
    <x v="0"/>
    <n v="8"/>
    <x v="2"/>
    <n v="2"/>
    <n v="140.49"/>
  </r>
  <r>
    <n v="10027"/>
    <d v="2022-01-27T00:00:00"/>
    <x v="0"/>
    <x v="0"/>
    <x v="0"/>
    <n v="1805"/>
    <x v="3"/>
    <x v="3"/>
    <n v="7"/>
    <n v="457.07"/>
    <n v="0.2"/>
    <n v="91.414000000000001"/>
    <n v="3199.49"/>
    <x v="2"/>
    <x v="2"/>
    <n v="1"/>
    <x v="0"/>
    <n v="4.0999999999999996"/>
    <n v="2559.59"/>
  </r>
  <r>
    <n v="10028"/>
    <d v="2022-01-28T00:00:00"/>
    <x v="0"/>
    <x v="0"/>
    <x v="0"/>
    <n v="1385"/>
    <x v="2"/>
    <x v="3"/>
    <n v="7"/>
    <n v="170.23"/>
    <n v="0.14000000000000001"/>
    <n v="23.8322"/>
    <n v="1191.6099999999999"/>
    <x v="1"/>
    <x v="0"/>
    <n v="8"/>
    <x v="0"/>
    <n v="4.5999999999999996"/>
    <n v="1024.78"/>
  </r>
  <r>
    <n v="10029"/>
    <d v="2022-01-29T00:00:00"/>
    <x v="0"/>
    <x v="0"/>
    <x v="0"/>
    <n v="1191"/>
    <x v="1"/>
    <x v="3"/>
    <n v="6"/>
    <n v="196.36"/>
    <n v="0.11"/>
    <n v="21.599600000000002"/>
    <n v="1178.1600000000001"/>
    <x v="0"/>
    <x v="0"/>
    <n v="5"/>
    <x v="1"/>
    <n v="3"/>
    <n v="1048.56"/>
  </r>
  <r>
    <n v="10030"/>
    <d v="2022-01-30T00:00:00"/>
    <x v="0"/>
    <x v="0"/>
    <x v="0"/>
    <n v="1955"/>
    <x v="2"/>
    <x v="1"/>
    <n v="6"/>
    <n v="323.83"/>
    <n v="0.14000000000000001"/>
    <n v="45.336200000000005"/>
    <n v="1942.98"/>
    <x v="2"/>
    <x v="1"/>
    <n v="2"/>
    <x v="0"/>
    <n v="4.0999999999999996"/>
    <n v="1670.96"/>
  </r>
  <r>
    <n v="10031"/>
    <d v="2022-01-31T00:00:00"/>
    <x v="0"/>
    <x v="0"/>
    <x v="0"/>
    <n v="1276"/>
    <x v="2"/>
    <x v="3"/>
    <n v="6"/>
    <n v="141.32"/>
    <n v="0.2"/>
    <n v="28.263999999999999"/>
    <n v="847.92"/>
    <x v="1"/>
    <x v="2"/>
    <n v="1"/>
    <x v="2"/>
    <n v="1.7"/>
    <n v="678.34"/>
  </r>
  <r>
    <n v="10032"/>
    <d v="2022-02-01T00:00:00"/>
    <x v="0"/>
    <x v="1"/>
    <x v="1"/>
    <n v="1160"/>
    <x v="1"/>
    <x v="2"/>
    <n v="6"/>
    <n v="532.41999999999996"/>
    <n v="0.15"/>
    <n v="79.862999999999985"/>
    <n v="3194.5199999999995"/>
    <x v="1"/>
    <x v="0"/>
    <n v="6"/>
    <x v="1"/>
    <n v="3.2"/>
    <n v="2715.34"/>
  </r>
  <r>
    <n v="10033"/>
    <d v="2022-02-02T00:00:00"/>
    <x v="0"/>
    <x v="1"/>
    <x v="1"/>
    <n v="1459"/>
    <x v="2"/>
    <x v="3"/>
    <n v="6"/>
    <n v="64.94"/>
    <n v="0.09"/>
    <n v="5.8445999999999998"/>
    <n v="389.64"/>
    <x v="0"/>
    <x v="0"/>
    <n v="9"/>
    <x v="1"/>
    <n v="3.5"/>
    <n v="354.57"/>
  </r>
  <r>
    <n v="10034"/>
    <d v="2022-02-03T00:00:00"/>
    <x v="0"/>
    <x v="1"/>
    <x v="1"/>
    <n v="1313"/>
    <x v="3"/>
    <x v="3"/>
    <n v="1"/>
    <n v="274.95999999999998"/>
    <n v="0.27"/>
    <n v="74.239199999999997"/>
    <n v="274.95999999999998"/>
    <x v="1"/>
    <x v="0"/>
    <n v="9"/>
    <x v="1"/>
    <n v="3"/>
    <n v="200.72"/>
  </r>
  <r>
    <n v="10035"/>
    <d v="2022-02-04T00:00:00"/>
    <x v="0"/>
    <x v="1"/>
    <x v="1"/>
    <n v="1021"/>
    <x v="2"/>
    <x v="2"/>
    <n v="2"/>
    <n v="511.91"/>
    <n v="0.19"/>
    <n v="97.262900000000002"/>
    <n v="1023.82"/>
    <x v="2"/>
    <x v="0"/>
    <n v="9"/>
    <x v="2"/>
    <n v="1.5"/>
    <n v="829.29"/>
  </r>
  <r>
    <n v="10036"/>
    <d v="2022-02-05T00:00:00"/>
    <x v="0"/>
    <x v="1"/>
    <x v="1"/>
    <n v="1252"/>
    <x v="2"/>
    <x v="2"/>
    <n v="4"/>
    <n v="375.27"/>
    <n v="0.02"/>
    <n v="7.5053999999999998"/>
    <n v="1501.08"/>
    <x v="2"/>
    <x v="0"/>
    <n v="11"/>
    <x v="1"/>
    <n v="3.9"/>
    <n v="1471.06"/>
  </r>
  <r>
    <n v="10037"/>
    <d v="2022-02-06T00:00:00"/>
    <x v="0"/>
    <x v="1"/>
    <x v="1"/>
    <n v="1747"/>
    <x v="1"/>
    <x v="0"/>
    <n v="3"/>
    <n v="186.01"/>
    <n v="0.13"/>
    <n v="24.1813"/>
    <n v="558.03"/>
    <x v="1"/>
    <x v="1"/>
    <n v="4"/>
    <x v="0"/>
    <n v="4.4000000000000004"/>
    <n v="485.49"/>
  </r>
  <r>
    <n v="10038"/>
    <d v="2022-02-07T00:00:00"/>
    <x v="0"/>
    <x v="1"/>
    <x v="1"/>
    <n v="1856"/>
    <x v="2"/>
    <x v="3"/>
    <n v="6"/>
    <n v="261.14"/>
    <n v="0.31"/>
    <n v="80.953400000000002"/>
    <n v="1566.84"/>
    <x v="1"/>
    <x v="0"/>
    <n v="6"/>
    <x v="1"/>
    <n v="3.5"/>
    <n v="1081.1199999999999"/>
  </r>
  <r>
    <n v="10039"/>
    <d v="2022-02-08T00:00:00"/>
    <x v="0"/>
    <x v="1"/>
    <x v="1"/>
    <n v="1560"/>
    <x v="2"/>
    <x v="1"/>
    <n v="1"/>
    <n v="428.42"/>
    <n v="0.26"/>
    <n v="111.3892"/>
    <n v="428.42"/>
    <x v="2"/>
    <x v="0"/>
    <n v="10"/>
    <x v="2"/>
    <n v="1.7"/>
    <n v="317.02999999999997"/>
  </r>
  <r>
    <n v="10040"/>
    <d v="2022-02-09T00:00:00"/>
    <x v="0"/>
    <x v="1"/>
    <x v="1"/>
    <n v="1474"/>
    <x v="3"/>
    <x v="3"/>
    <n v="7"/>
    <n v="584.36"/>
    <n v="0.11"/>
    <n v="64.279600000000002"/>
    <n v="4090.52"/>
    <x v="1"/>
    <x v="0"/>
    <n v="6"/>
    <x v="2"/>
    <n v="1.3"/>
    <n v="3640.56"/>
  </r>
  <r>
    <n v="10041"/>
    <d v="2022-02-10T00:00:00"/>
    <x v="0"/>
    <x v="1"/>
    <x v="1"/>
    <n v="1058"/>
    <x v="2"/>
    <x v="3"/>
    <n v="4"/>
    <n v="537.49"/>
    <n v="0.33"/>
    <n v="177.3717"/>
    <n v="2149.96"/>
    <x v="1"/>
    <x v="0"/>
    <n v="5"/>
    <x v="2"/>
    <n v="2.2000000000000002"/>
    <n v="1440.47"/>
  </r>
  <r>
    <n v="10042"/>
    <d v="2022-02-11T00:00:00"/>
    <x v="0"/>
    <x v="1"/>
    <x v="1"/>
    <n v="1510"/>
    <x v="3"/>
    <x v="2"/>
    <n v="4"/>
    <n v="215.32"/>
    <n v="0.03"/>
    <n v="6.4595999999999991"/>
    <n v="861.28"/>
    <x v="1"/>
    <x v="1"/>
    <n v="2"/>
    <x v="2"/>
    <n v="1.1000000000000001"/>
    <n v="835.44"/>
  </r>
  <r>
    <n v="10043"/>
    <d v="2022-02-12T00:00:00"/>
    <x v="0"/>
    <x v="1"/>
    <x v="1"/>
    <n v="1681"/>
    <x v="2"/>
    <x v="0"/>
    <n v="4"/>
    <n v="598.95000000000005"/>
    <n v="0.34"/>
    <n v="203.64300000000003"/>
    <n v="2395.8000000000002"/>
    <x v="1"/>
    <x v="0"/>
    <n v="7"/>
    <x v="0"/>
    <n v="4.4000000000000004"/>
    <n v="1581.23"/>
  </r>
  <r>
    <n v="10044"/>
    <d v="2022-02-13T00:00:00"/>
    <x v="0"/>
    <x v="1"/>
    <x v="1"/>
    <n v="1475"/>
    <x v="2"/>
    <x v="3"/>
    <n v="1"/>
    <n v="17.05"/>
    <n v="0.09"/>
    <n v="1.5345"/>
    <n v="17.05"/>
    <x v="1"/>
    <x v="2"/>
    <n v="1"/>
    <x v="1"/>
    <n v="3.8"/>
    <n v="15.52"/>
  </r>
  <r>
    <n v="10045"/>
    <d v="2022-02-14T00:00:00"/>
    <x v="0"/>
    <x v="1"/>
    <x v="1"/>
    <n v="1699"/>
    <x v="3"/>
    <x v="1"/>
    <n v="3"/>
    <n v="31.16"/>
    <n v="0"/>
    <n v="0"/>
    <n v="93.48"/>
    <x v="0"/>
    <x v="0"/>
    <n v="6"/>
    <x v="1"/>
    <n v="3.3"/>
    <n v="93.48"/>
  </r>
  <r>
    <n v="10046"/>
    <d v="2022-02-15T00:00:00"/>
    <x v="0"/>
    <x v="1"/>
    <x v="1"/>
    <n v="1975"/>
    <x v="2"/>
    <x v="3"/>
    <n v="6"/>
    <n v="496.95"/>
    <n v="0.15"/>
    <n v="74.54249999999999"/>
    <n v="2981.7"/>
    <x v="2"/>
    <x v="0"/>
    <n v="5"/>
    <x v="0"/>
    <n v="4.5999999999999996"/>
    <n v="2534.44"/>
  </r>
  <r>
    <n v="10047"/>
    <d v="2022-02-16T00:00:00"/>
    <x v="0"/>
    <x v="1"/>
    <x v="1"/>
    <n v="1782"/>
    <x v="2"/>
    <x v="1"/>
    <n v="4"/>
    <n v="131.69"/>
    <n v="0.13"/>
    <n v="17.119700000000002"/>
    <n v="526.76"/>
    <x v="2"/>
    <x v="0"/>
    <n v="5"/>
    <x v="2"/>
    <n v="1.4"/>
    <n v="458.28"/>
  </r>
  <r>
    <n v="10048"/>
    <d v="2022-02-17T00:00:00"/>
    <x v="0"/>
    <x v="1"/>
    <x v="1"/>
    <n v="1189"/>
    <x v="1"/>
    <x v="2"/>
    <n v="1"/>
    <n v="50.55"/>
    <n v="0.19"/>
    <n v="9.6044999999999998"/>
    <n v="50.55"/>
    <x v="1"/>
    <x v="0"/>
    <n v="8"/>
    <x v="1"/>
    <n v="3.9"/>
    <n v="40.950000000000003"/>
  </r>
  <r>
    <n v="10049"/>
    <d v="2022-02-18T00:00:00"/>
    <x v="0"/>
    <x v="1"/>
    <x v="1"/>
    <n v="1957"/>
    <x v="2"/>
    <x v="0"/>
    <n v="7"/>
    <n v="153.72999999999999"/>
    <n v="0.28000000000000003"/>
    <n v="43.044400000000003"/>
    <n v="1076.1099999999999"/>
    <x v="1"/>
    <x v="0"/>
    <n v="9"/>
    <x v="2"/>
    <n v="1.6"/>
    <n v="774.8"/>
  </r>
  <r>
    <n v="10050"/>
    <d v="2022-02-19T00:00:00"/>
    <x v="0"/>
    <x v="1"/>
    <x v="1"/>
    <n v="1686"/>
    <x v="3"/>
    <x v="3"/>
    <n v="2"/>
    <n v="264.27"/>
    <n v="0.28999999999999998"/>
    <n v="76.638299999999987"/>
    <n v="528.54"/>
    <x v="0"/>
    <x v="0"/>
    <n v="7"/>
    <x v="2"/>
    <n v="1.2"/>
    <n v="375.26"/>
  </r>
  <r>
    <n v="10051"/>
    <d v="2022-02-20T00:00:00"/>
    <x v="0"/>
    <x v="1"/>
    <x v="1"/>
    <n v="1957"/>
    <x v="2"/>
    <x v="0"/>
    <n v="7"/>
    <n v="442.38"/>
    <n v="0.14000000000000001"/>
    <n v="61.933200000000006"/>
    <n v="3096.66"/>
    <x v="2"/>
    <x v="0"/>
    <n v="10"/>
    <x v="2"/>
    <n v="1.5"/>
    <n v="2663.13"/>
  </r>
  <r>
    <n v="10052"/>
    <d v="2022-02-21T00:00:00"/>
    <x v="0"/>
    <x v="1"/>
    <x v="1"/>
    <n v="1562"/>
    <x v="3"/>
    <x v="3"/>
    <n v="1"/>
    <n v="380.24"/>
    <n v="0.15"/>
    <n v="57.036000000000001"/>
    <n v="380.24"/>
    <x v="1"/>
    <x v="0"/>
    <n v="8"/>
    <x v="0"/>
    <n v="4.8"/>
    <n v="323.2"/>
  </r>
  <r>
    <n v="10053"/>
    <d v="2022-02-22T00:00:00"/>
    <x v="0"/>
    <x v="1"/>
    <x v="1"/>
    <n v="1875"/>
    <x v="0"/>
    <x v="1"/>
    <n v="1"/>
    <n v="154.01"/>
    <n v="0.05"/>
    <n v="7.7004999999999999"/>
    <n v="154.01"/>
    <x v="1"/>
    <x v="1"/>
    <n v="2"/>
    <x v="1"/>
    <n v="2.8"/>
    <n v="146.31"/>
  </r>
  <r>
    <n v="10054"/>
    <d v="2022-02-23T00:00:00"/>
    <x v="0"/>
    <x v="1"/>
    <x v="1"/>
    <n v="1566"/>
    <x v="1"/>
    <x v="0"/>
    <n v="1"/>
    <n v="309.41000000000003"/>
    <n v="0.02"/>
    <n v="6.188200000000001"/>
    <n v="309.41000000000003"/>
    <x v="2"/>
    <x v="1"/>
    <n v="2"/>
    <x v="2"/>
    <n v="1.2"/>
    <n v="303.22000000000003"/>
  </r>
  <r>
    <n v="10055"/>
    <d v="2022-02-24T00:00:00"/>
    <x v="0"/>
    <x v="1"/>
    <x v="1"/>
    <n v="1243"/>
    <x v="0"/>
    <x v="3"/>
    <n v="4"/>
    <n v="556.84"/>
    <n v="0.22"/>
    <n v="122.5048"/>
    <n v="2227.36"/>
    <x v="0"/>
    <x v="0"/>
    <n v="8"/>
    <x v="1"/>
    <n v="3.3"/>
    <n v="1737.34"/>
  </r>
  <r>
    <n v="10056"/>
    <d v="2022-02-25T00:00:00"/>
    <x v="0"/>
    <x v="1"/>
    <x v="1"/>
    <n v="1831"/>
    <x v="1"/>
    <x v="2"/>
    <n v="1"/>
    <n v="491.78"/>
    <n v="0.02"/>
    <n v="9.8355999999999995"/>
    <n v="491.78"/>
    <x v="1"/>
    <x v="0"/>
    <n v="6"/>
    <x v="2"/>
    <n v="1.8"/>
    <n v="481.94"/>
  </r>
  <r>
    <n v="10057"/>
    <d v="2022-02-26T00:00:00"/>
    <x v="0"/>
    <x v="1"/>
    <x v="1"/>
    <n v="1504"/>
    <x v="0"/>
    <x v="1"/>
    <n v="2"/>
    <n v="204.07"/>
    <n v="0.26"/>
    <n v="53.058199999999999"/>
    <n v="408.14"/>
    <x v="2"/>
    <x v="0"/>
    <n v="8"/>
    <x v="2"/>
    <n v="1"/>
    <n v="302.02"/>
  </r>
  <r>
    <n v="10058"/>
    <d v="2022-02-27T00:00:00"/>
    <x v="0"/>
    <x v="1"/>
    <x v="1"/>
    <n v="1130"/>
    <x v="2"/>
    <x v="0"/>
    <n v="4"/>
    <n v="589.62"/>
    <n v="0.19"/>
    <n v="112.0278"/>
    <n v="2358.48"/>
    <x v="2"/>
    <x v="0"/>
    <n v="9"/>
    <x v="0"/>
    <n v="4"/>
    <n v="1910.37"/>
  </r>
  <r>
    <n v="10059"/>
    <d v="2022-02-28T00:00:00"/>
    <x v="0"/>
    <x v="1"/>
    <x v="1"/>
    <n v="1484"/>
    <x v="3"/>
    <x v="3"/>
    <n v="7"/>
    <n v="429.54"/>
    <n v="7.0000000000000007E-2"/>
    <n v="30.067800000000005"/>
    <n v="3006.78"/>
    <x v="0"/>
    <x v="0"/>
    <n v="9"/>
    <x v="2"/>
    <n v="1.6"/>
    <n v="2796.31"/>
  </r>
  <r>
    <n v="10060"/>
    <d v="2022-03-01T00:00:00"/>
    <x v="0"/>
    <x v="2"/>
    <x v="2"/>
    <n v="1818"/>
    <x v="1"/>
    <x v="0"/>
    <n v="2"/>
    <n v="51.53"/>
    <n v="0.19"/>
    <n v="9.7907000000000011"/>
    <n v="103.06"/>
    <x v="0"/>
    <x v="0"/>
    <n v="11"/>
    <x v="0"/>
    <n v="4.8"/>
    <n v="83.48"/>
  </r>
  <r>
    <n v="10061"/>
    <d v="2022-03-02T00:00:00"/>
    <x v="0"/>
    <x v="2"/>
    <x v="2"/>
    <n v="1646"/>
    <x v="1"/>
    <x v="3"/>
    <n v="5"/>
    <n v="35.57"/>
    <n v="0.06"/>
    <n v="2.1341999999999999"/>
    <n v="177.85"/>
    <x v="1"/>
    <x v="0"/>
    <n v="6"/>
    <x v="1"/>
    <n v="3.4"/>
    <n v="167.18"/>
  </r>
  <r>
    <n v="10062"/>
    <d v="2022-03-03T00:00:00"/>
    <x v="0"/>
    <x v="2"/>
    <x v="2"/>
    <n v="1020"/>
    <x v="1"/>
    <x v="1"/>
    <n v="7"/>
    <n v="113.52"/>
    <n v="0.15"/>
    <n v="17.027999999999999"/>
    <n v="794.64"/>
    <x v="2"/>
    <x v="0"/>
    <n v="8"/>
    <x v="2"/>
    <n v="1.3"/>
    <n v="675.44"/>
  </r>
  <r>
    <n v="10063"/>
    <d v="2022-03-04T00:00:00"/>
    <x v="0"/>
    <x v="2"/>
    <x v="2"/>
    <n v="1840"/>
    <x v="3"/>
    <x v="2"/>
    <n v="1"/>
    <n v="440.8"/>
    <n v="0.28000000000000003"/>
    <n v="123.42400000000002"/>
    <n v="440.8"/>
    <x v="2"/>
    <x v="1"/>
    <n v="2"/>
    <x v="2"/>
    <n v="1.9"/>
    <n v="317.38"/>
  </r>
  <r>
    <n v="10064"/>
    <d v="2022-03-05T00:00:00"/>
    <x v="0"/>
    <x v="2"/>
    <x v="2"/>
    <n v="1166"/>
    <x v="2"/>
    <x v="1"/>
    <n v="6"/>
    <n v="122.49"/>
    <n v="0.16"/>
    <n v="19.598399999999998"/>
    <n v="734.93999999999994"/>
    <x v="2"/>
    <x v="0"/>
    <n v="8"/>
    <x v="1"/>
    <n v="3.4"/>
    <n v="617.35"/>
  </r>
  <r>
    <n v="10065"/>
    <d v="2022-03-06T00:00:00"/>
    <x v="0"/>
    <x v="2"/>
    <x v="2"/>
    <n v="1273"/>
    <x v="2"/>
    <x v="0"/>
    <n v="6"/>
    <n v="314.22000000000003"/>
    <n v="0.05"/>
    <n v="15.711000000000002"/>
    <n v="1885.3200000000002"/>
    <x v="0"/>
    <x v="1"/>
    <n v="3"/>
    <x v="2"/>
    <n v="2.4"/>
    <n v="1791.05"/>
  </r>
  <r>
    <n v="10066"/>
    <d v="2022-03-07T00:00:00"/>
    <x v="0"/>
    <x v="2"/>
    <x v="2"/>
    <n v="1387"/>
    <x v="3"/>
    <x v="0"/>
    <n v="4"/>
    <n v="69.56"/>
    <n v="0.25"/>
    <n v="17.39"/>
    <n v="278.24"/>
    <x v="0"/>
    <x v="2"/>
    <n v="1"/>
    <x v="1"/>
    <n v="3.1"/>
    <n v="208.68"/>
  </r>
  <r>
    <n v="10067"/>
    <d v="2022-03-08T00:00:00"/>
    <x v="0"/>
    <x v="2"/>
    <x v="2"/>
    <n v="1600"/>
    <x v="3"/>
    <x v="3"/>
    <n v="6"/>
    <n v="553.72"/>
    <n v="7.0000000000000007E-2"/>
    <n v="38.760400000000004"/>
    <n v="3322.32"/>
    <x v="1"/>
    <x v="0"/>
    <n v="7"/>
    <x v="0"/>
    <n v="4.2"/>
    <n v="3089.76"/>
  </r>
  <r>
    <n v="10068"/>
    <d v="2022-03-09T00:00:00"/>
    <x v="0"/>
    <x v="2"/>
    <x v="2"/>
    <n v="1315"/>
    <x v="0"/>
    <x v="1"/>
    <n v="7"/>
    <n v="216.22"/>
    <n v="0.26"/>
    <n v="56.217199999999998"/>
    <n v="1513.54"/>
    <x v="1"/>
    <x v="2"/>
    <n v="1"/>
    <x v="0"/>
    <n v="4.2"/>
    <n v="1120.02"/>
  </r>
  <r>
    <n v="10069"/>
    <d v="2022-03-10T00:00:00"/>
    <x v="0"/>
    <x v="2"/>
    <x v="2"/>
    <n v="1013"/>
    <x v="3"/>
    <x v="3"/>
    <n v="4"/>
    <n v="546.26"/>
    <n v="0.17"/>
    <n v="92.864200000000011"/>
    <n v="2185.04"/>
    <x v="2"/>
    <x v="0"/>
    <n v="11"/>
    <x v="1"/>
    <n v="3.8"/>
    <n v="1813.58"/>
  </r>
  <r>
    <n v="10070"/>
    <d v="2022-03-11T00:00:00"/>
    <x v="0"/>
    <x v="2"/>
    <x v="2"/>
    <n v="1241"/>
    <x v="0"/>
    <x v="1"/>
    <n v="7"/>
    <n v="567.75"/>
    <n v="0.16"/>
    <n v="90.84"/>
    <n v="3974.25"/>
    <x v="1"/>
    <x v="2"/>
    <n v="1"/>
    <x v="0"/>
    <n v="4.5"/>
    <n v="3338.37"/>
  </r>
  <r>
    <n v="10071"/>
    <d v="2022-03-12T00:00:00"/>
    <x v="0"/>
    <x v="2"/>
    <x v="2"/>
    <n v="1776"/>
    <x v="3"/>
    <x v="0"/>
    <n v="1"/>
    <n v="18.59"/>
    <n v="0.3"/>
    <n v="5.577"/>
    <n v="18.59"/>
    <x v="1"/>
    <x v="2"/>
    <n v="1"/>
    <x v="2"/>
    <n v="1.8"/>
    <n v="13.01"/>
  </r>
  <r>
    <n v="10072"/>
    <d v="2022-03-13T00:00:00"/>
    <x v="0"/>
    <x v="2"/>
    <x v="2"/>
    <n v="1345"/>
    <x v="2"/>
    <x v="3"/>
    <n v="3"/>
    <n v="286.52"/>
    <n v="0.25"/>
    <n v="71.63"/>
    <n v="859.56"/>
    <x v="1"/>
    <x v="1"/>
    <n v="4"/>
    <x v="2"/>
    <n v="1.7"/>
    <n v="644.66999999999996"/>
  </r>
  <r>
    <n v="10073"/>
    <d v="2022-03-14T00:00:00"/>
    <x v="0"/>
    <x v="2"/>
    <x v="2"/>
    <n v="1564"/>
    <x v="2"/>
    <x v="3"/>
    <n v="3"/>
    <n v="29.42"/>
    <n v="0.01"/>
    <n v="0.29420000000000002"/>
    <n v="88.26"/>
    <x v="0"/>
    <x v="1"/>
    <n v="4"/>
    <x v="0"/>
    <n v="4.2"/>
    <n v="87.38"/>
  </r>
  <r>
    <n v="10074"/>
    <d v="2022-03-15T00:00:00"/>
    <x v="0"/>
    <x v="2"/>
    <x v="2"/>
    <n v="1897"/>
    <x v="3"/>
    <x v="1"/>
    <n v="2"/>
    <n v="546.59"/>
    <n v="0.1"/>
    <n v="54.659000000000006"/>
    <n v="1093.18"/>
    <x v="1"/>
    <x v="0"/>
    <n v="10"/>
    <x v="2"/>
    <n v="2.2999999999999998"/>
    <n v="983.86"/>
  </r>
  <r>
    <n v="10075"/>
    <d v="2022-03-16T00:00:00"/>
    <x v="0"/>
    <x v="2"/>
    <x v="2"/>
    <n v="1339"/>
    <x v="1"/>
    <x v="2"/>
    <n v="1"/>
    <n v="318.27"/>
    <n v="0.3"/>
    <n v="95.480999999999995"/>
    <n v="318.27"/>
    <x v="2"/>
    <x v="0"/>
    <n v="11"/>
    <x v="1"/>
    <n v="3"/>
    <n v="222.79"/>
  </r>
  <r>
    <n v="10076"/>
    <d v="2022-03-17T00:00:00"/>
    <x v="0"/>
    <x v="2"/>
    <x v="2"/>
    <n v="1091"/>
    <x v="2"/>
    <x v="1"/>
    <n v="6"/>
    <n v="58.84"/>
    <n v="0.01"/>
    <n v="0.58840000000000003"/>
    <n v="353.04"/>
    <x v="1"/>
    <x v="0"/>
    <n v="6"/>
    <x v="0"/>
    <n v="4"/>
    <n v="349.51"/>
  </r>
  <r>
    <n v="10077"/>
    <d v="2022-03-18T00:00:00"/>
    <x v="0"/>
    <x v="2"/>
    <x v="2"/>
    <n v="1366"/>
    <x v="1"/>
    <x v="2"/>
    <n v="1"/>
    <n v="79.510000000000005"/>
    <n v="0.19"/>
    <n v="15.106900000000001"/>
    <n v="79.510000000000005"/>
    <x v="1"/>
    <x v="0"/>
    <n v="10"/>
    <x v="1"/>
    <n v="2.6"/>
    <n v="64.400000000000006"/>
  </r>
  <r>
    <n v="10078"/>
    <d v="2022-03-19T00:00:00"/>
    <x v="0"/>
    <x v="2"/>
    <x v="2"/>
    <n v="1955"/>
    <x v="0"/>
    <x v="1"/>
    <n v="5"/>
    <n v="239.35"/>
    <n v="0.25"/>
    <n v="59.837499999999999"/>
    <n v="1196.75"/>
    <x v="1"/>
    <x v="1"/>
    <n v="3"/>
    <x v="2"/>
    <n v="1.5"/>
    <n v="897.56"/>
  </r>
  <r>
    <n v="10079"/>
    <d v="2022-03-20T00:00:00"/>
    <x v="0"/>
    <x v="2"/>
    <x v="2"/>
    <n v="1454"/>
    <x v="1"/>
    <x v="0"/>
    <n v="3"/>
    <n v="565.04"/>
    <n v="0.22"/>
    <n v="124.30879999999999"/>
    <n v="1695.12"/>
    <x v="1"/>
    <x v="0"/>
    <n v="10"/>
    <x v="1"/>
    <n v="3.7"/>
    <n v="1322.19"/>
  </r>
  <r>
    <n v="10080"/>
    <d v="2022-03-21T00:00:00"/>
    <x v="0"/>
    <x v="2"/>
    <x v="2"/>
    <n v="1427"/>
    <x v="1"/>
    <x v="3"/>
    <n v="6"/>
    <n v="420.35"/>
    <n v="0.27"/>
    <n v="113.49450000000002"/>
    <n v="2522.1000000000004"/>
    <x v="0"/>
    <x v="0"/>
    <n v="6"/>
    <x v="0"/>
    <n v="4.3"/>
    <n v="1841.13"/>
  </r>
  <r>
    <n v="10081"/>
    <d v="2022-03-22T00:00:00"/>
    <x v="0"/>
    <x v="2"/>
    <x v="2"/>
    <n v="1508"/>
    <x v="1"/>
    <x v="1"/>
    <n v="7"/>
    <n v="522.55999999999995"/>
    <n v="0.25"/>
    <n v="130.63999999999999"/>
    <n v="3657.9199999999996"/>
    <x v="0"/>
    <x v="0"/>
    <n v="7"/>
    <x v="2"/>
    <n v="1.1000000000000001"/>
    <n v="2743.44"/>
  </r>
  <r>
    <n v="10082"/>
    <d v="2022-03-23T00:00:00"/>
    <x v="0"/>
    <x v="2"/>
    <x v="2"/>
    <n v="1775"/>
    <x v="2"/>
    <x v="0"/>
    <n v="7"/>
    <n v="229.38"/>
    <n v="0.24"/>
    <n v="55.051199999999994"/>
    <n v="1605.6599999999999"/>
    <x v="2"/>
    <x v="0"/>
    <n v="11"/>
    <x v="1"/>
    <n v="3.3"/>
    <n v="1220.3"/>
  </r>
  <r>
    <n v="10083"/>
    <d v="2022-03-24T00:00:00"/>
    <x v="0"/>
    <x v="2"/>
    <x v="2"/>
    <n v="1942"/>
    <x v="1"/>
    <x v="1"/>
    <n v="3"/>
    <n v="40.28"/>
    <n v="0.28999999999999998"/>
    <n v="11.681199999999999"/>
    <n v="120.84"/>
    <x v="1"/>
    <x v="2"/>
    <n v="1"/>
    <x v="1"/>
    <n v="2.9"/>
    <n v="85.8"/>
  </r>
  <r>
    <n v="10084"/>
    <d v="2022-03-25T00:00:00"/>
    <x v="0"/>
    <x v="2"/>
    <x v="2"/>
    <n v="1034"/>
    <x v="1"/>
    <x v="3"/>
    <n v="1"/>
    <n v="584.98"/>
    <n v="0.23"/>
    <n v="134.5454"/>
    <n v="584.98"/>
    <x v="2"/>
    <x v="0"/>
    <n v="6"/>
    <x v="2"/>
    <n v="2"/>
    <n v="450.43"/>
  </r>
  <r>
    <n v="10085"/>
    <d v="2022-03-26T00:00:00"/>
    <x v="0"/>
    <x v="2"/>
    <x v="2"/>
    <n v="1205"/>
    <x v="2"/>
    <x v="1"/>
    <n v="6"/>
    <n v="25.05"/>
    <n v="0.14000000000000001"/>
    <n v="3.5070000000000006"/>
    <n v="150.30000000000001"/>
    <x v="1"/>
    <x v="0"/>
    <n v="10"/>
    <x v="2"/>
    <n v="1.6"/>
    <n v="129.26"/>
  </r>
  <r>
    <n v="10086"/>
    <d v="2022-03-27T00:00:00"/>
    <x v="0"/>
    <x v="2"/>
    <x v="2"/>
    <n v="1080"/>
    <x v="3"/>
    <x v="2"/>
    <n v="2"/>
    <n v="569.38"/>
    <n v="0.17"/>
    <n v="96.794600000000003"/>
    <n v="1138.76"/>
    <x v="1"/>
    <x v="2"/>
    <n v="1"/>
    <x v="2"/>
    <n v="1.8"/>
    <n v="945.17"/>
  </r>
  <r>
    <n v="10087"/>
    <d v="2022-03-28T00:00:00"/>
    <x v="0"/>
    <x v="2"/>
    <x v="2"/>
    <n v="1931"/>
    <x v="1"/>
    <x v="3"/>
    <n v="7"/>
    <n v="230.68"/>
    <n v="0.25"/>
    <n v="57.67"/>
    <n v="1614.76"/>
    <x v="2"/>
    <x v="0"/>
    <n v="7"/>
    <x v="1"/>
    <n v="3.9"/>
    <n v="1211.07"/>
  </r>
  <r>
    <n v="10088"/>
    <d v="2022-03-29T00:00:00"/>
    <x v="0"/>
    <x v="2"/>
    <x v="2"/>
    <n v="1561"/>
    <x v="3"/>
    <x v="2"/>
    <n v="1"/>
    <n v="20.9"/>
    <n v="0.31"/>
    <n v="6.4789999999999992"/>
    <n v="20.9"/>
    <x v="2"/>
    <x v="0"/>
    <n v="10"/>
    <x v="1"/>
    <n v="3.1"/>
    <n v="14.42"/>
  </r>
  <r>
    <n v="10089"/>
    <d v="2022-03-30T00:00:00"/>
    <x v="0"/>
    <x v="2"/>
    <x v="2"/>
    <n v="1871"/>
    <x v="0"/>
    <x v="0"/>
    <n v="2"/>
    <n v="418.16"/>
    <n v="0.1"/>
    <n v="41.816000000000003"/>
    <n v="836.32"/>
    <x v="1"/>
    <x v="0"/>
    <n v="5"/>
    <x v="0"/>
    <n v="4.9000000000000004"/>
    <n v="752.69"/>
  </r>
  <r>
    <n v="10090"/>
    <d v="2022-03-31T00:00:00"/>
    <x v="0"/>
    <x v="2"/>
    <x v="2"/>
    <n v="1387"/>
    <x v="2"/>
    <x v="0"/>
    <n v="6"/>
    <n v="588.62"/>
    <n v="0.12"/>
    <n v="70.634399999999999"/>
    <n v="3531.7200000000003"/>
    <x v="1"/>
    <x v="0"/>
    <n v="10"/>
    <x v="2"/>
    <n v="2"/>
    <n v="3107.91"/>
  </r>
  <r>
    <n v="10091"/>
    <d v="2022-04-01T00:00:00"/>
    <x v="0"/>
    <x v="3"/>
    <x v="3"/>
    <n v="1001"/>
    <x v="3"/>
    <x v="1"/>
    <n v="3"/>
    <n v="579.89"/>
    <n v="0.33"/>
    <n v="191.36369999999999"/>
    <n v="1739.67"/>
    <x v="0"/>
    <x v="1"/>
    <n v="4"/>
    <x v="0"/>
    <n v="4.8"/>
    <n v="1165.58"/>
  </r>
  <r>
    <n v="10092"/>
    <d v="2022-04-02T00:00:00"/>
    <x v="0"/>
    <x v="3"/>
    <x v="3"/>
    <n v="1389"/>
    <x v="1"/>
    <x v="2"/>
    <n v="5"/>
    <n v="109.15"/>
    <n v="0.2"/>
    <n v="21.830000000000002"/>
    <n v="545.75"/>
    <x v="1"/>
    <x v="2"/>
    <n v="1"/>
    <x v="1"/>
    <n v="3.1"/>
    <n v="436.6"/>
  </r>
  <r>
    <n v="10093"/>
    <d v="2022-04-03T00:00:00"/>
    <x v="0"/>
    <x v="3"/>
    <x v="3"/>
    <n v="1565"/>
    <x v="0"/>
    <x v="2"/>
    <n v="4"/>
    <n v="121.03"/>
    <n v="0.06"/>
    <n v="7.2618"/>
    <n v="484.12"/>
    <x v="0"/>
    <x v="0"/>
    <n v="9"/>
    <x v="2"/>
    <n v="1.6"/>
    <n v="455.07"/>
  </r>
  <r>
    <n v="10094"/>
    <d v="2022-04-04T00:00:00"/>
    <x v="0"/>
    <x v="3"/>
    <x v="3"/>
    <n v="1105"/>
    <x v="2"/>
    <x v="3"/>
    <n v="3"/>
    <n v="345.84"/>
    <n v="0.23"/>
    <n v="79.543199999999999"/>
    <n v="1037.52"/>
    <x v="0"/>
    <x v="0"/>
    <n v="7"/>
    <x v="2"/>
    <n v="1.6"/>
    <n v="798.89"/>
  </r>
  <r>
    <n v="10095"/>
    <d v="2022-04-05T00:00:00"/>
    <x v="0"/>
    <x v="3"/>
    <x v="3"/>
    <n v="1771"/>
    <x v="3"/>
    <x v="2"/>
    <n v="2"/>
    <n v="387.82"/>
    <n v="0.35"/>
    <n v="135.73699999999999"/>
    <n v="775.64"/>
    <x v="2"/>
    <x v="1"/>
    <n v="2"/>
    <x v="1"/>
    <n v="3.4"/>
    <n v="504.17"/>
  </r>
  <r>
    <n v="10096"/>
    <d v="2022-04-06T00:00:00"/>
    <x v="0"/>
    <x v="3"/>
    <x v="3"/>
    <n v="1821"/>
    <x v="1"/>
    <x v="2"/>
    <n v="1"/>
    <n v="447.56"/>
    <n v="0.28999999999999998"/>
    <n v="129.79239999999999"/>
    <n v="447.56"/>
    <x v="1"/>
    <x v="1"/>
    <n v="4"/>
    <x v="0"/>
    <n v="4.3"/>
    <n v="317.77"/>
  </r>
  <r>
    <n v="10097"/>
    <d v="2022-04-07T00:00:00"/>
    <x v="0"/>
    <x v="3"/>
    <x v="3"/>
    <n v="1476"/>
    <x v="2"/>
    <x v="3"/>
    <n v="7"/>
    <n v="120.91"/>
    <n v="0.26"/>
    <n v="31.436599999999999"/>
    <n v="846.37"/>
    <x v="2"/>
    <x v="1"/>
    <n v="4"/>
    <x v="0"/>
    <n v="4"/>
    <n v="626.30999999999995"/>
  </r>
  <r>
    <n v="10098"/>
    <d v="2022-04-08T00:00:00"/>
    <x v="0"/>
    <x v="3"/>
    <x v="3"/>
    <n v="1702"/>
    <x v="2"/>
    <x v="3"/>
    <n v="6"/>
    <n v="576.02"/>
    <n v="7.0000000000000007E-2"/>
    <n v="40.321400000000004"/>
    <n v="3456.12"/>
    <x v="1"/>
    <x v="0"/>
    <n v="8"/>
    <x v="1"/>
    <n v="3.6"/>
    <n v="3214.19"/>
  </r>
  <r>
    <n v="10099"/>
    <d v="2022-04-09T00:00:00"/>
    <x v="0"/>
    <x v="3"/>
    <x v="3"/>
    <n v="1401"/>
    <x v="3"/>
    <x v="2"/>
    <n v="3"/>
    <n v="388.66"/>
    <n v="0.31"/>
    <n v="120.4846"/>
    <n v="1165.98"/>
    <x v="1"/>
    <x v="1"/>
    <n v="2"/>
    <x v="2"/>
    <n v="1.7"/>
    <n v="804.53"/>
  </r>
  <r>
    <n v="10100"/>
    <d v="2022-04-10T00:00:00"/>
    <x v="0"/>
    <x v="3"/>
    <x v="3"/>
    <n v="1729"/>
    <x v="3"/>
    <x v="1"/>
    <n v="7"/>
    <n v="510.52"/>
    <n v="0.18"/>
    <n v="91.893599999999992"/>
    <n v="3573.64"/>
    <x v="2"/>
    <x v="0"/>
    <n v="11"/>
    <x v="2"/>
    <n v="1.4"/>
    <n v="2930.38"/>
  </r>
  <r>
    <n v="10101"/>
    <d v="2022-04-11T00:00:00"/>
    <x v="0"/>
    <x v="3"/>
    <x v="3"/>
    <n v="1555"/>
    <x v="2"/>
    <x v="3"/>
    <n v="7"/>
    <n v="330.94"/>
    <n v="0.31"/>
    <n v="102.59139999999999"/>
    <n v="2316.58"/>
    <x v="1"/>
    <x v="0"/>
    <n v="5"/>
    <x v="2"/>
    <n v="1"/>
    <n v="1598.44"/>
  </r>
  <r>
    <n v="10102"/>
    <d v="2022-04-12T00:00:00"/>
    <x v="0"/>
    <x v="3"/>
    <x v="3"/>
    <n v="1161"/>
    <x v="1"/>
    <x v="3"/>
    <n v="5"/>
    <n v="257.35000000000002"/>
    <n v="0.12"/>
    <n v="30.882000000000001"/>
    <n v="1286.75"/>
    <x v="1"/>
    <x v="0"/>
    <n v="10"/>
    <x v="2"/>
    <n v="1.4"/>
    <n v="1132.3399999999999"/>
  </r>
  <r>
    <n v="10103"/>
    <d v="2022-04-13T00:00:00"/>
    <x v="0"/>
    <x v="3"/>
    <x v="3"/>
    <n v="1201"/>
    <x v="1"/>
    <x v="2"/>
    <n v="6"/>
    <n v="586.65"/>
    <n v="0.02"/>
    <n v="11.733000000000001"/>
    <n v="3519.8999999999996"/>
    <x v="2"/>
    <x v="0"/>
    <n v="8"/>
    <x v="0"/>
    <n v="4.0999999999999996"/>
    <n v="3449.5"/>
  </r>
  <r>
    <n v="10104"/>
    <d v="2022-04-14T00:00:00"/>
    <x v="0"/>
    <x v="3"/>
    <x v="3"/>
    <n v="1957"/>
    <x v="3"/>
    <x v="2"/>
    <n v="2"/>
    <n v="355.54"/>
    <n v="0.17"/>
    <n v="60.441800000000008"/>
    <n v="711.08"/>
    <x v="2"/>
    <x v="0"/>
    <n v="6"/>
    <x v="0"/>
    <n v="4.5999999999999996"/>
    <n v="590.20000000000005"/>
  </r>
  <r>
    <n v="10105"/>
    <d v="2022-04-15T00:00:00"/>
    <x v="0"/>
    <x v="3"/>
    <x v="3"/>
    <n v="1995"/>
    <x v="2"/>
    <x v="3"/>
    <n v="6"/>
    <n v="522.12"/>
    <n v="0.09"/>
    <n v="46.9908"/>
    <n v="3132.7200000000003"/>
    <x v="1"/>
    <x v="1"/>
    <n v="4"/>
    <x v="2"/>
    <n v="2"/>
    <n v="2850.78"/>
  </r>
  <r>
    <n v="10106"/>
    <d v="2022-04-16T00:00:00"/>
    <x v="0"/>
    <x v="3"/>
    <x v="3"/>
    <n v="1269"/>
    <x v="0"/>
    <x v="2"/>
    <n v="6"/>
    <n v="572.67999999999995"/>
    <n v="0.25"/>
    <n v="143.16999999999999"/>
    <n v="3436.08"/>
    <x v="1"/>
    <x v="0"/>
    <n v="5"/>
    <x v="0"/>
    <n v="4.2"/>
    <n v="2577.06"/>
  </r>
  <r>
    <n v="10107"/>
    <d v="2022-04-17T00:00:00"/>
    <x v="0"/>
    <x v="3"/>
    <x v="3"/>
    <n v="1862"/>
    <x v="2"/>
    <x v="3"/>
    <n v="1"/>
    <n v="410.08"/>
    <n v="0.33"/>
    <n v="135.32640000000001"/>
    <n v="410.08"/>
    <x v="1"/>
    <x v="1"/>
    <n v="2"/>
    <x v="2"/>
    <n v="1.8"/>
    <n v="274.75"/>
  </r>
  <r>
    <n v="10108"/>
    <d v="2022-04-18T00:00:00"/>
    <x v="0"/>
    <x v="3"/>
    <x v="3"/>
    <n v="1815"/>
    <x v="1"/>
    <x v="1"/>
    <n v="4"/>
    <n v="336.13"/>
    <n v="0.24"/>
    <n v="80.671199999999999"/>
    <n v="1344.52"/>
    <x v="1"/>
    <x v="0"/>
    <n v="5"/>
    <x v="2"/>
    <n v="2"/>
    <n v="1021.84"/>
  </r>
  <r>
    <n v="10109"/>
    <d v="2022-04-19T00:00:00"/>
    <x v="0"/>
    <x v="3"/>
    <x v="3"/>
    <n v="1270"/>
    <x v="2"/>
    <x v="1"/>
    <n v="7"/>
    <n v="17.05"/>
    <n v="0.31"/>
    <n v="5.2854999999999999"/>
    <n v="119.35000000000001"/>
    <x v="2"/>
    <x v="1"/>
    <n v="3"/>
    <x v="2"/>
    <n v="1.9"/>
    <n v="82.35"/>
  </r>
  <r>
    <n v="10110"/>
    <d v="2022-04-20T00:00:00"/>
    <x v="0"/>
    <x v="3"/>
    <x v="3"/>
    <n v="1455"/>
    <x v="2"/>
    <x v="3"/>
    <n v="2"/>
    <n v="38.409999999999997"/>
    <n v="0.16"/>
    <n v="6.1456"/>
    <n v="76.819999999999993"/>
    <x v="2"/>
    <x v="1"/>
    <n v="3"/>
    <x v="2"/>
    <n v="1.2"/>
    <n v="64.53"/>
  </r>
  <r>
    <n v="10111"/>
    <d v="2022-04-21T00:00:00"/>
    <x v="0"/>
    <x v="3"/>
    <x v="3"/>
    <n v="1461"/>
    <x v="1"/>
    <x v="3"/>
    <n v="1"/>
    <n v="132.5"/>
    <n v="0.27"/>
    <n v="35.775000000000006"/>
    <n v="132.5"/>
    <x v="2"/>
    <x v="0"/>
    <n v="7"/>
    <x v="2"/>
    <n v="1.8"/>
    <n v="96.72"/>
  </r>
  <r>
    <n v="10112"/>
    <d v="2022-04-22T00:00:00"/>
    <x v="0"/>
    <x v="3"/>
    <x v="3"/>
    <n v="1726"/>
    <x v="2"/>
    <x v="0"/>
    <n v="7"/>
    <n v="123.81"/>
    <n v="0.3"/>
    <n v="37.143000000000001"/>
    <n v="866.67000000000007"/>
    <x v="1"/>
    <x v="1"/>
    <n v="3"/>
    <x v="1"/>
    <n v="2.5"/>
    <n v="606.66999999999996"/>
  </r>
  <r>
    <n v="10113"/>
    <d v="2022-04-23T00:00:00"/>
    <x v="0"/>
    <x v="3"/>
    <x v="3"/>
    <n v="1251"/>
    <x v="3"/>
    <x v="0"/>
    <n v="4"/>
    <n v="164.03"/>
    <n v="0.25"/>
    <n v="41.0075"/>
    <n v="656.12"/>
    <x v="1"/>
    <x v="1"/>
    <n v="4"/>
    <x v="1"/>
    <n v="2.6"/>
    <n v="492.09"/>
  </r>
  <r>
    <n v="10114"/>
    <d v="2022-04-24T00:00:00"/>
    <x v="0"/>
    <x v="3"/>
    <x v="3"/>
    <n v="1701"/>
    <x v="2"/>
    <x v="2"/>
    <n v="1"/>
    <n v="193.39"/>
    <n v="0.18"/>
    <n v="34.810199999999995"/>
    <n v="193.39"/>
    <x v="1"/>
    <x v="0"/>
    <n v="7"/>
    <x v="2"/>
    <n v="2.2000000000000002"/>
    <n v="158.58000000000001"/>
  </r>
  <r>
    <n v="10115"/>
    <d v="2022-04-25T00:00:00"/>
    <x v="0"/>
    <x v="3"/>
    <x v="3"/>
    <n v="1295"/>
    <x v="1"/>
    <x v="2"/>
    <n v="4"/>
    <n v="225.64"/>
    <n v="0.22"/>
    <n v="49.640799999999999"/>
    <n v="902.56"/>
    <x v="1"/>
    <x v="1"/>
    <n v="3"/>
    <x v="1"/>
    <n v="3.1"/>
    <n v="704"/>
  </r>
  <r>
    <n v="10116"/>
    <d v="2022-04-26T00:00:00"/>
    <x v="0"/>
    <x v="3"/>
    <x v="3"/>
    <n v="1724"/>
    <x v="2"/>
    <x v="3"/>
    <n v="4"/>
    <n v="261.01"/>
    <n v="0.25"/>
    <n v="65.252499999999998"/>
    <n v="1044.04"/>
    <x v="1"/>
    <x v="0"/>
    <n v="10"/>
    <x v="1"/>
    <n v="2.5"/>
    <n v="783.03"/>
  </r>
  <r>
    <n v="10117"/>
    <d v="2022-04-27T00:00:00"/>
    <x v="0"/>
    <x v="3"/>
    <x v="3"/>
    <n v="1719"/>
    <x v="2"/>
    <x v="3"/>
    <n v="4"/>
    <n v="72.84"/>
    <n v="0.09"/>
    <n v="6.5556000000000001"/>
    <n v="291.36"/>
    <x v="1"/>
    <x v="0"/>
    <n v="10"/>
    <x v="0"/>
    <n v="4.9000000000000004"/>
    <n v="265.14"/>
  </r>
  <r>
    <n v="10118"/>
    <d v="2022-04-28T00:00:00"/>
    <x v="0"/>
    <x v="3"/>
    <x v="3"/>
    <n v="1748"/>
    <x v="2"/>
    <x v="0"/>
    <n v="1"/>
    <n v="39.78"/>
    <n v="0.28000000000000003"/>
    <n v="11.138400000000001"/>
    <n v="39.78"/>
    <x v="1"/>
    <x v="1"/>
    <n v="2"/>
    <x v="0"/>
    <n v="4.2"/>
    <n v="28.64"/>
  </r>
  <r>
    <n v="10119"/>
    <d v="2022-04-29T00:00:00"/>
    <x v="0"/>
    <x v="3"/>
    <x v="3"/>
    <n v="1337"/>
    <x v="1"/>
    <x v="0"/>
    <n v="6"/>
    <n v="409.26"/>
    <n v="0.33"/>
    <n v="135.0558"/>
    <n v="2455.56"/>
    <x v="2"/>
    <x v="0"/>
    <n v="10"/>
    <x v="0"/>
    <n v="4.7"/>
    <n v="1645.23"/>
  </r>
  <r>
    <n v="10120"/>
    <d v="2022-04-30T00:00:00"/>
    <x v="0"/>
    <x v="3"/>
    <x v="3"/>
    <n v="1878"/>
    <x v="1"/>
    <x v="3"/>
    <n v="4"/>
    <n v="329.34"/>
    <n v="0.16"/>
    <n v="52.694399999999995"/>
    <n v="1317.36"/>
    <x v="2"/>
    <x v="0"/>
    <n v="7"/>
    <x v="1"/>
    <n v="3.2"/>
    <n v="1106.58"/>
  </r>
  <r>
    <n v="10121"/>
    <d v="2022-05-01T00:00:00"/>
    <x v="0"/>
    <x v="4"/>
    <x v="4"/>
    <n v="1052"/>
    <x v="1"/>
    <x v="1"/>
    <n v="6"/>
    <n v="274.82"/>
    <n v="0.25"/>
    <n v="68.704999999999998"/>
    <n v="1648.92"/>
    <x v="2"/>
    <x v="0"/>
    <n v="5"/>
    <x v="1"/>
    <n v="3.7"/>
    <n v="1236.69"/>
  </r>
  <r>
    <n v="10122"/>
    <d v="2022-05-02T00:00:00"/>
    <x v="0"/>
    <x v="4"/>
    <x v="4"/>
    <n v="1791"/>
    <x v="1"/>
    <x v="1"/>
    <n v="7"/>
    <n v="386.15"/>
    <n v="0.26"/>
    <n v="100.399"/>
    <n v="2703.0499999999997"/>
    <x v="1"/>
    <x v="2"/>
    <n v="1"/>
    <x v="2"/>
    <n v="1.7"/>
    <n v="2000.26"/>
  </r>
  <r>
    <n v="10123"/>
    <d v="2022-05-03T00:00:00"/>
    <x v="0"/>
    <x v="4"/>
    <x v="4"/>
    <n v="1921"/>
    <x v="1"/>
    <x v="2"/>
    <n v="7"/>
    <n v="499.19"/>
    <n v="0.23"/>
    <n v="114.81370000000001"/>
    <n v="3494.33"/>
    <x v="0"/>
    <x v="0"/>
    <n v="10"/>
    <x v="0"/>
    <n v="4"/>
    <n v="2690.63"/>
  </r>
  <r>
    <n v="10124"/>
    <d v="2022-05-04T00:00:00"/>
    <x v="0"/>
    <x v="4"/>
    <x v="4"/>
    <n v="1216"/>
    <x v="2"/>
    <x v="3"/>
    <n v="2"/>
    <n v="265.2"/>
    <n v="0.19"/>
    <n v="50.387999999999998"/>
    <n v="530.4"/>
    <x v="0"/>
    <x v="0"/>
    <n v="8"/>
    <x v="2"/>
    <n v="1.9"/>
    <n v="429.62"/>
  </r>
  <r>
    <n v="10125"/>
    <d v="2022-05-05T00:00:00"/>
    <x v="0"/>
    <x v="4"/>
    <x v="4"/>
    <n v="1763"/>
    <x v="1"/>
    <x v="3"/>
    <n v="5"/>
    <n v="390.05"/>
    <n v="0.31"/>
    <n v="120.91550000000001"/>
    <n v="1950.25"/>
    <x v="1"/>
    <x v="1"/>
    <n v="3"/>
    <x v="2"/>
    <n v="1.6"/>
    <n v="1345.67"/>
  </r>
  <r>
    <n v="10126"/>
    <d v="2022-05-06T00:00:00"/>
    <x v="0"/>
    <x v="4"/>
    <x v="4"/>
    <n v="1187"/>
    <x v="0"/>
    <x v="2"/>
    <n v="6"/>
    <n v="572.84"/>
    <n v="0.16"/>
    <n v="91.65440000000001"/>
    <n v="3437.04"/>
    <x v="2"/>
    <x v="0"/>
    <n v="11"/>
    <x v="2"/>
    <n v="1.2"/>
    <n v="2887.11"/>
  </r>
  <r>
    <n v="10127"/>
    <d v="2022-05-07T00:00:00"/>
    <x v="0"/>
    <x v="4"/>
    <x v="4"/>
    <n v="1379"/>
    <x v="1"/>
    <x v="0"/>
    <n v="7"/>
    <n v="506.18"/>
    <n v="0.02"/>
    <n v="10.1236"/>
    <n v="3543.26"/>
    <x v="0"/>
    <x v="0"/>
    <n v="7"/>
    <x v="1"/>
    <n v="2.9"/>
    <n v="3472.39"/>
  </r>
  <r>
    <n v="10128"/>
    <d v="2022-05-08T00:00:00"/>
    <x v="0"/>
    <x v="4"/>
    <x v="4"/>
    <n v="1492"/>
    <x v="3"/>
    <x v="0"/>
    <n v="5"/>
    <n v="264.20999999999998"/>
    <n v="0.3"/>
    <n v="79.262999999999991"/>
    <n v="1321.05"/>
    <x v="2"/>
    <x v="0"/>
    <n v="6"/>
    <x v="2"/>
    <n v="2.1"/>
    <n v="924.73"/>
  </r>
  <r>
    <n v="10129"/>
    <d v="2022-05-09T00:00:00"/>
    <x v="0"/>
    <x v="4"/>
    <x v="4"/>
    <n v="1040"/>
    <x v="2"/>
    <x v="1"/>
    <n v="4"/>
    <n v="392.16"/>
    <n v="0.24"/>
    <n v="94.118400000000008"/>
    <n v="1568.64"/>
    <x v="1"/>
    <x v="0"/>
    <n v="10"/>
    <x v="0"/>
    <n v="4.9000000000000004"/>
    <n v="1192.17"/>
  </r>
  <r>
    <n v="10130"/>
    <d v="2022-05-10T00:00:00"/>
    <x v="0"/>
    <x v="4"/>
    <x v="4"/>
    <n v="1156"/>
    <x v="3"/>
    <x v="3"/>
    <n v="5"/>
    <n v="118.59"/>
    <n v="0.3"/>
    <n v="35.576999999999998"/>
    <n v="592.95000000000005"/>
    <x v="2"/>
    <x v="0"/>
    <n v="6"/>
    <x v="2"/>
    <n v="2"/>
    <n v="415.06"/>
  </r>
  <r>
    <n v="10131"/>
    <d v="2022-05-11T00:00:00"/>
    <x v="0"/>
    <x v="4"/>
    <x v="4"/>
    <n v="1014"/>
    <x v="3"/>
    <x v="0"/>
    <n v="5"/>
    <n v="342.91"/>
    <n v="0.05"/>
    <n v="17.145500000000002"/>
    <n v="1714.5500000000002"/>
    <x v="2"/>
    <x v="0"/>
    <n v="8"/>
    <x v="0"/>
    <n v="4.5"/>
    <n v="1628.82"/>
  </r>
  <r>
    <n v="10132"/>
    <d v="2022-05-12T00:00:00"/>
    <x v="0"/>
    <x v="4"/>
    <x v="4"/>
    <n v="1812"/>
    <x v="1"/>
    <x v="1"/>
    <n v="4"/>
    <n v="589.08000000000004"/>
    <n v="0.01"/>
    <n v="5.8908000000000005"/>
    <n v="2356.3200000000002"/>
    <x v="1"/>
    <x v="1"/>
    <n v="4"/>
    <x v="2"/>
    <n v="2.2999999999999998"/>
    <n v="2332.7600000000002"/>
  </r>
  <r>
    <n v="10133"/>
    <d v="2022-05-13T00:00:00"/>
    <x v="0"/>
    <x v="4"/>
    <x v="4"/>
    <n v="1064"/>
    <x v="0"/>
    <x v="1"/>
    <n v="6"/>
    <n v="318.20999999999998"/>
    <n v="0.33"/>
    <n v="105.0093"/>
    <n v="1909.2599999999998"/>
    <x v="0"/>
    <x v="1"/>
    <n v="4"/>
    <x v="0"/>
    <n v="4"/>
    <n v="1279.2"/>
  </r>
  <r>
    <n v="10134"/>
    <d v="2022-05-14T00:00:00"/>
    <x v="0"/>
    <x v="4"/>
    <x v="4"/>
    <n v="1856"/>
    <x v="2"/>
    <x v="1"/>
    <n v="4"/>
    <n v="557.66999999999996"/>
    <n v="0.05"/>
    <n v="27.883499999999998"/>
    <n v="2230.6799999999998"/>
    <x v="2"/>
    <x v="1"/>
    <n v="3"/>
    <x v="1"/>
    <n v="3.6"/>
    <n v="2119.15"/>
  </r>
  <r>
    <n v="10135"/>
    <d v="2022-05-15T00:00:00"/>
    <x v="0"/>
    <x v="4"/>
    <x v="4"/>
    <n v="1838"/>
    <x v="2"/>
    <x v="0"/>
    <n v="2"/>
    <n v="253.29"/>
    <n v="0.28000000000000003"/>
    <n v="70.921199999999999"/>
    <n v="506.58"/>
    <x v="1"/>
    <x v="2"/>
    <n v="1"/>
    <x v="1"/>
    <n v="3.2"/>
    <n v="364.74"/>
  </r>
  <r>
    <n v="10136"/>
    <d v="2022-05-16T00:00:00"/>
    <x v="0"/>
    <x v="4"/>
    <x v="4"/>
    <n v="1520"/>
    <x v="3"/>
    <x v="0"/>
    <n v="3"/>
    <n v="599.32000000000005"/>
    <n v="0.28999999999999998"/>
    <n v="173.80279999999999"/>
    <n v="1797.96"/>
    <x v="2"/>
    <x v="0"/>
    <n v="10"/>
    <x v="1"/>
    <n v="2.7"/>
    <n v="1276.55"/>
  </r>
  <r>
    <n v="10137"/>
    <d v="2022-05-17T00:00:00"/>
    <x v="0"/>
    <x v="4"/>
    <x v="4"/>
    <n v="1343"/>
    <x v="3"/>
    <x v="3"/>
    <n v="1"/>
    <n v="353.84"/>
    <n v="0.25"/>
    <n v="88.46"/>
    <n v="353.84"/>
    <x v="2"/>
    <x v="1"/>
    <n v="3"/>
    <x v="1"/>
    <n v="3.7"/>
    <n v="265.38"/>
  </r>
  <r>
    <n v="10138"/>
    <d v="2022-05-18T00:00:00"/>
    <x v="0"/>
    <x v="4"/>
    <x v="4"/>
    <n v="1128"/>
    <x v="2"/>
    <x v="3"/>
    <n v="4"/>
    <n v="39.729999999999997"/>
    <n v="0.05"/>
    <n v="1.9864999999999999"/>
    <n v="158.91999999999999"/>
    <x v="1"/>
    <x v="2"/>
    <n v="1"/>
    <x v="1"/>
    <n v="2.6"/>
    <n v="150.97"/>
  </r>
  <r>
    <n v="10139"/>
    <d v="2022-05-19T00:00:00"/>
    <x v="0"/>
    <x v="4"/>
    <x v="4"/>
    <n v="1647"/>
    <x v="2"/>
    <x v="1"/>
    <n v="4"/>
    <n v="358.25"/>
    <n v="0.23"/>
    <n v="82.397500000000008"/>
    <n v="1433"/>
    <x v="1"/>
    <x v="0"/>
    <n v="6"/>
    <x v="1"/>
    <n v="3.2"/>
    <n v="1103.4100000000001"/>
  </r>
  <r>
    <n v="10140"/>
    <d v="2022-05-20T00:00:00"/>
    <x v="0"/>
    <x v="4"/>
    <x v="4"/>
    <n v="1471"/>
    <x v="2"/>
    <x v="1"/>
    <n v="5"/>
    <n v="175.63"/>
    <n v="0.31"/>
    <n v="54.445299999999996"/>
    <n v="878.15"/>
    <x v="0"/>
    <x v="0"/>
    <n v="8"/>
    <x v="1"/>
    <n v="3.4"/>
    <n v="605.91999999999996"/>
  </r>
  <r>
    <n v="10141"/>
    <d v="2022-05-21T00:00:00"/>
    <x v="0"/>
    <x v="4"/>
    <x v="4"/>
    <n v="1062"/>
    <x v="2"/>
    <x v="0"/>
    <n v="2"/>
    <n v="34"/>
    <n v="0.15"/>
    <n v="5.0999999999999996"/>
    <n v="68"/>
    <x v="2"/>
    <x v="1"/>
    <n v="3"/>
    <x v="2"/>
    <n v="2.1"/>
    <n v="57.8"/>
  </r>
  <r>
    <n v="10142"/>
    <d v="2022-05-22T00:00:00"/>
    <x v="0"/>
    <x v="4"/>
    <x v="4"/>
    <n v="1138"/>
    <x v="3"/>
    <x v="0"/>
    <n v="7"/>
    <n v="495.2"/>
    <n v="0.14000000000000001"/>
    <n v="69.328000000000003"/>
    <n v="3466.4"/>
    <x v="1"/>
    <x v="1"/>
    <n v="4"/>
    <x v="2"/>
    <n v="2.4"/>
    <n v="2981.1"/>
  </r>
  <r>
    <n v="10143"/>
    <d v="2022-05-23T00:00:00"/>
    <x v="0"/>
    <x v="4"/>
    <x v="4"/>
    <n v="1498"/>
    <x v="1"/>
    <x v="3"/>
    <n v="7"/>
    <n v="176.3"/>
    <n v="0.16"/>
    <n v="28.208000000000002"/>
    <n v="1234.1000000000001"/>
    <x v="1"/>
    <x v="0"/>
    <n v="5"/>
    <x v="2"/>
    <n v="1.1000000000000001"/>
    <n v="1036.6400000000001"/>
  </r>
  <r>
    <n v="10144"/>
    <d v="2022-05-24T00:00:00"/>
    <x v="0"/>
    <x v="4"/>
    <x v="4"/>
    <n v="1592"/>
    <x v="2"/>
    <x v="3"/>
    <n v="5"/>
    <n v="480.98"/>
    <n v="0.03"/>
    <n v="14.429399999999999"/>
    <n v="2404.9"/>
    <x v="2"/>
    <x v="0"/>
    <n v="7"/>
    <x v="0"/>
    <n v="4.4000000000000004"/>
    <n v="2332.75"/>
  </r>
  <r>
    <n v="10145"/>
    <d v="2022-05-25T00:00:00"/>
    <x v="0"/>
    <x v="4"/>
    <x v="4"/>
    <n v="1391"/>
    <x v="1"/>
    <x v="2"/>
    <n v="6"/>
    <n v="183.61"/>
    <n v="0.31"/>
    <n v="56.919100000000007"/>
    <n v="1101.6600000000001"/>
    <x v="2"/>
    <x v="0"/>
    <n v="11"/>
    <x v="0"/>
    <n v="4"/>
    <n v="760.15"/>
  </r>
  <r>
    <n v="10146"/>
    <d v="2022-05-26T00:00:00"/>
    <x v="0"/>
    <x v="4"/>
    <x v="4"/>
    <n v="1674"/>
    <x v="2"/>
    <x v="3"/>
    <n v="4"/>
    <n v="128.68"/>
    <n v="0.3"/>
    <n v="38.603999999999999"/>
    <n v="514.72"/>
    <x v="1"/>
    <x v="0"/>
    <n v="6"/>
    <x v="2"/>
    <n v="1.7"/>
    <n v="360.3"/>
  </r>
  <r>
    <n v="10147"/>
    <d v="2022-05-27T00:00:00"/>
    <x v="0"/>
    <x v="4"/>
    <x v="4"/>
    <n v="1418"/>
    <x v="2"/>
    <x v="0"/>
    <n v="4"/>
    <n v="584.75"/>
    <n v="0.35"/>
    <n v="204.66249999999999"/>
    <n v="2339"/>
    <x v="2"/>
    <x v="1"/>
    <n v="2"/>
    <x v="2"/>
    <n v="2.4"/>
    <n v="1520.35"/>
  </r>
  <r>
    <n v="10148"/>
    <d v="2022-05-28T00:00:00"/>
    <x v="0"/>
    <x v="4"/>
    <x v="4"/>
    <n v="1288"/>
    <x v="1"/>
    <x v="1"/>
    <n v="5"/>
    <n v="226.56"/>
    <n v="0.2"/>
    <n v="45.312000000000005"/>
    <n v="1132.8"/>
    <x v="1"/>
    <x v="0"/>
    <n v="7"/>
    <x v="1"/>
    <n v="2.7"/>
    <n v="906.24"/>
  </r>
  <r>
    <n v="10149"/>
    <d v="2022-05-29T00:00:00"/>
    <x v="0"/>
    <x v="4"/>
    <x v="4"/>
    <n v="1378"/>
    <x v="0"/>
    <x v="2"/>
    <n v="4"/>
    <n v="366.81"/>
    <n v="0.26"/>
    <n v="95.37060000000001"/>
    <n v="1467.24"/>
    <x v="1"/>
    <x v="0"/>
    <n v="8"/>
    <x v="2"/>
    <n v="2.2999999999999998"/>
    <n v="1085.76"/>
  </r>
  <r>
    <n v="10150"/>
    <d v="2022-05-30T00:00:00"/>
    <x v="0"/>
    <x v="4"/>
    <x v="4"/>
    <n v="1772"/>
    <x v="3"/>
    <x v="3"/>
    <n v="6"/>
    <n v="371.84"/>
    <n v="7.0000000000000007E-2"/>
    <n v="26.0288"/>
    <n v="2231.04"/>
    <x v="2"/>
    <x v="2"/>
    <n v="1"/>
    <x v="0"/>
    <n v="4.2"/>
    <n v="2074.87"/>
  </r>
  <r>
    <n v="10151"/>
    <d v="2022-05-31T00:00:00"/>
    <x v="0"/>
    <x v="4"/>
    <x v="4"/>
    <n v="1489"/>
    <x v="2"/>
    <x v="3"/>
    <n v="3"/>
    <n v="342.88"/>
    <n v="0.23"/>
    <n v="78.862400000000008"/>
    <n v="1028.6399999999999"/>
    <x v="1"/>
    <x v="0"/>
    <n v="6"/>
    <x v="1"/>
    <n v="3.9"/>
    <n v="792.05"/>
  </r>
  <r>
    <n v="10152"/>
    <d v="2022-06-01T00:00:00"/>
    <x v="0"/>
    <x v="5"/>
    <x v="5"/>
    <n v="1230"/>
    <x v="0"/>
    <x v="0"/>
    <n v="1"/>
    <n v="550.1"/>
    <n v="0.23"/>
    <n v="126.52300000000001"/>
    <n v="550.1"/>
    <x v="0"/>
    <x v="0"/>
    <n v="11"/>
    <x v="0"/>
    <n v="4.0999999999999996"/>
    <n v="423.58"/>
  </r>
  <r>
    <n v="10153"/>
    <d v="2022-06-02T00:00:00"/>
    <x v="0"/>
    <x v="5"/>
    <x v="5"/>
    <n v="1040"/>
    <x v="3"/>
    <x v="2"/>
    <n v="1"/>
    <n v="409.55"/>
    <n v="0.32"/>
    <n v="131.05600000000001"/>
    <n v="409.55"/>
    <x v="1"/>
    <x v="0"/>
    <n v="9"/>
    <x v="0"/>
    <n v="4.5999999999999996"/>
    <n v="278.49"/>
  </r>
  <r>
    <n v="10154"/>
    <d v="2022-06-03T00:00:00"/>
    <x v="0"/>
    <x v="5"/>
    <x v="5"/>
    <n v="1027"/>
    <x v="3"/>
    <x v="3"/>
    <n v="1"/>
    <n v="251.18"/>
    <n v="0.28999999999999998"/>
    <n v="72.842199999999991"/>
    <n v="251.18"/>
    <x v="2"/>
    <x v="0"/>
    <n v="7"/>
    <x v="1"/>
    <n v="3.4"/>
    <n v="178.34"/>
  </r>
  <r>
    <n v="10155"/>
    <d v="2022-06-04T00:00:00"/>
    <x v="0"/>
    <x v="5"/>
    <x v="5"/>
    <n v="1134"/>
    <x v="1"/>
    <x v="1"/>
    <n v="3"/>
    <n v="519.49"/>
    <n v="0.33"/>
    <n v="171.43170000000001"/>
    <n v="1558.47"/>
    <x v="1"/>
    <x v="0"/>
    <n v="5"/>
    <x v="1"/>
    <n v="3.5"/>
    <n v="1044.17"/>
  </r>
  <r>
    <n v="10156"/>
    <d v="2022-06-05T00:00:00"/>
    <x v="0"/>
    <x v="5"/>
    <x v="5"/>
    <n v="1200"/>
    <x v="1"/>
    <x v="0"/>
    <n v="4"/>
    <n v="120.92"/>
    <n v="0.3"/>
    <n v="36.275999999999996"/>
    <n v="483.68"/>
    <x v="1"/>
    <x v="0"/>
    <n v="10"/>
    <x v="1"/>
    <n v="3.9"/>
    <n v="338.58"/>
  </r>
  <r>
    <n v="10157"/>
    <d v="2022-06-06T00:00:00"/>
    <x v="0"/>
    <x v="5"/>
    <x v="5"/>
    <n v="1839"/>
    <x v="2"/>
    <x v="2"/>
    <n v="5"/>
    <n v="333.38"/>
    <n v="0.3"/>
    <n v="100.014"/>
    <n v="1666.9"/>
    <x v="2"/>
    <x v="0"/>
    <n v="11"/>
    <x v="1"/>
    <n v="3.7"/>
    <n v="1166.83"/>
  </r>
  <r>
    <n v="10158"/>
    <d v="2022-06-07T00:00:00"/>
    <x v="0"/>
    <x v="5"/>
    <x v="5"/>
    <n v="1779"/>
    <x v="2"/>
    <x v="3"/>
    <n v="7"/>
    <n v="571.07000000000005"/>
    <n v="0.02"/>
    <n v="11.421400000000002"/>
    <n v="3997.4900000000002"/>
    <x v="2"/>
    <x v="0"/>
    <n v="10"/>
    <x v="0"/>
    <n v="4.5"/>
    <n v="3917.54"/>
  </r>
  <r>
    <n v="10159"/>
    <d v="2022-06-08T00:00:00"/>
    <x v="0"/>
    <x v="5"/>
    <x v="5"/>
    <n v="1929"/>
    <x v="2"/>
    <x v="3"/>
    <n v="2"/>
    <n v="380.86"/>
    <n v="0.3"/>
    <n v="114.258"/>
    <n v="761.72"/>
    <x v="2"/>
    <x v="0"/>
    <n v="9"/>
    <x v="0"/>
    <n v="4.0999999999999996"/>
    <n v="533.20000000000005"/>
  </r>
  <r>
    <n v="10160"/>
    <d v="2022-06-09T00:00:00"/>
    <x v="0"/>
    <x v="5"/>
    <x v="5"/>
    <n v="1032"/>
    <x v="2"/>
    <x v="2"/>
    <n v="4"/>
    <n v="492.93"/>
    <n v="0.21"/>
    <n v="103.5153"/>
    <n v="1971.72"/>
    <x v="2"/>
    <x v="1"/>
    <n v="2"/>
    <x v="2"/>
    <n v="1.5"/>
    <n v="1557.66"/>
  </r>
  <r>
    <n v="10161"/>
    <d v="2022-06-10T00:00:00"/>
    <x v="0"/>
    <x v="5"/>
    <x v="5"/>
    <n v="1047"/>
    <x v="1"/>
    <x v="0"/>
    <n v="3"/>
    <n v="397.33"/>
    <n v="0.13"/>
    <n v="51.652900000000002"/>
    <n v="1191.99"/>
    <x v="2"/>
    <x v="0"/>
    <n v="7"/>
    <x v="0"/>
    <n v="4.7"/>
    <n v="1037.03"/>
  </r>
  <r>
    <n v="10162"/>
    <d v="2022-06-11T00:00:00"/>
    <x v="0"/>
    <x v="5"/>
    <x v="5"/>
    <n v="1502"/>
    <x v="3"/>
    <x v="2"/>
    <n v="6"/>
    <n v="506.03"/>
    <n v="0.02"/>
    <n v="10.1206"/>
    <n v="3036.18"/>
    <x v="2"/>
    <x v="0"/>
    <n v="9"/>
    <x v="1"/>
    <n v="3.7"/>
    <n v="2975.46"/>
  </r>
  <r>
    <n v="10163"/>
    <d v="2022-06-12T00:00:00"/>
    <x v="0"/>
    <x v="5"/>
    <x v="5"/>
    <n v="1406"/>
    <x v="1"/>
    <x v="2"/>
    <n v="3"/>
    <n v="567.53"/>
    <n v="0.24"/>
    <n v="136.2072"/>
    <n v="1702.59"/>
    <x v="2"/>
    <x v="1"/>
    <n v="2"/>
    <x v="2"/>
    <n v="1.5"/>
    <n v="1293.97"/>
  </r>
  <r>
    <n v="10164"/>
    <d v="2022-06-13T00:00:00"/>
    <x v="0"/>
    <x v="5"/>
    <x v="5"/>
    <n v="1573"/>
    <x v="2"/>
    <x v="0"/>
    <n v="7"/>
    <n v="174.66"/>
    <n v="0.11"/>
    <n v="19.212599999999998"/>
    <n v="1222.6199999999999"/>
    <x v="2"/>
    <x v="0"/>
    <n v="11"/>
    <x v="0"/>
    <n v="4.0999999999999996"/>
    <n v="1088.1300000000001"/>
  </r>
  <r>
    <n v="10165"/>
    <d v="2022-06-14T00:00:00"/>
    <x v="0"/>
    <x v="5"/>
    <x v="5"/>
    <n v="1727"/>
    <x v="0"/>
    <x v="3"/>
    <n v="1"/>
    <n v="114.25"/>
    <n v="0.16"/>
    <n v="18.28"/>
    <n v="114.25"/>
    <x v="2"/>
    <x v="0"/>
    <n v="10"/>
    <x v="2"/>
    <n v="2.4"/>
    <n v="95.97"/>
  </r>
  <r>
    <n v="10166"/>
    <d v="2022-06-15T00:00:00"/>
    <x v="0"/>
    <x v="5"/>
    <x v="5"/>
    <n v="1804"/>
    <x v="0"/>
    <x v="1"/>
    <n v="4"/>
    <n v="298.13"/>
    <n v="0.24"/>
    <n v="71.551199999999994"/>
    <n v="1192.52"/>
    <x v="0"/>
    <x v="0"/>
    <n v="6"/>
    <x v="0"/>
    <n v="4.2"/>
    <n v="906.32"/>
  </r>
  <r>
    <n v="10167"/>
    <d v="2022-06-16T00:00:00"/>
    <x v="0"/>
    <x v="5"/>
    <x v="5"/>
    <n v="1098"/>
    <x v="3"/>
    <x v="0"/>
    <n v="7"/>
    <n v="425.59"/>
    <n v="0.32"/>
    <n v="136.18879999999999"/>
    <n v="2979.1299999999997"/>
    <x v="1"/>
    <x v="0"/>
    <n v="9"/>
    <x v="0"/>
    <n v="4.8"/>
    <n v="2025.81"/>
  </r>
  <r>
    <n v="10168"/>
    <d v="2022-06-17T00:00:00"/>
    <x v="0"/>
    <x v="5"/>
    <x v="5"/>
    <n v="1683"/>
    <x v="0"/>
    <x v="1"/>
    <n v="1"/>
    <n v="147.91"/>
    <n v="0.28999999999999998"/>
    <n v="42.893899999999995"/>
    <n v="147.91"/>
    <x v="2"/>
    <x v="1"/>
    <n v="3"/>
    <x v="2"/>
    <n v="2"/>
    <n v="105.02"/>
  </r>
  <r>
    <n v="10169"/>
    <d v="2022-06-18T00:00:00"/>
    <x v="0"/>
    <x v="5"/>
    <x v="5"/>
    <n v="1871"/>
    <x v="1"/>
    <x v="3"/>
    <n v="2"/>
    <n v="17.399999999999999"/>
    <n v="0.16"/>
    <n v="2.7839999999999998"/>
    <n v="34.799999999999997"/>
    <x v="1"/>
    <x v="0"/>
    <n v="8"/>
    <x v="0"/>
    <n v="4.4000000000000004"/>
    <n v="29.23"/>
  </r>
  <r>
    <n v="10170"/>
    <d v="2022-06-19T00:00:00"/>
    <x v="0"/>
    <x v="5"/>
    <x v="5"/>
    <n v="1725"/>
    <x v="0"/>
    <x v="2"/>
    <n v="6"/>
    <n v="215.62"/>
    <n v="0.14000000000000001"/>
    <n v="30.186800000000005"/>
    <n v="1293.72"/>
    <x v="1"/>
    <x v="0"/>
    <n v="5"/>
    <x v="0"/>
    <n v="4.0999999999999996"/>
    <n v="1112.5999999999999"/>
  </r>
  <r>
    <n v="10171"/>
    <d v="2022-06-20T00:00:00"/>
    <x v="0"/>
    <x v="5"/>
    <x v="5"/>
    <n v="1986"/>
    <x v="2"/>
    <x v="1"/>
    <n v="1"/>
    <n v="581.78"/>
    <n v="0.08"/>
    <n v="46.542400000000001"/>
    <n v="581.78"/>
    <x v="1"/>
    <x v="0"/>
    <n v="7"/>
    <x v="1"/>
    <n v="3.7"/>
    <n v="535.24"/>
  </r>
  <r>
    <n v="10172"/>
    <d v="2022-06-21T00:00:00"/>
    <x v="0"/>
    <x v="5"/>
    <x v="5"/>
    <n v="1546"/>
    <x v="1"/>
    <x v="3"/>
    <n v="2"/>
    <n v="421.56"/>
    <n v="0.13"/>
    <n v="54.802800000000005"/>
    <n v="843.12"/>
    <x v="0"/>
    <x v="1"/>
    <n v="3"/>
    <x v="1"/>
    <n v="2.5"/>
    <n v="733.51"/>
  </r>
  <r>
    <n v="10173"/>
    <d v="2022-06-22T00:00:00"/>
    <x v="0"/>
    <x v="5"/>
    <x v="5"/>
    <n v="1960"/>
    <x v="2"/>
    <x v="3"/>
    <n v="3"/>
    <n v="249.78"/>
    <n v="0.04"/>
    <n v="9.991200000000001"/>
    <n v="749.34"/>
    <x v="2"/>
    <x v="0"/>
    <n v="8"/>
    <x v="2"/>
    <n v="1.4"/>
    <n v="719.37"/>
  </r>
  <r>
    <n v="10174"/>
    <d v="2022-06-23T00:00:00"/>
    <x v="0"/>
    <x v="5"/>
    <x v="5"/>
    <n v="1738"/>
    <x v="2"/>
    <x v="2"/>
    <n v="1"/>
    <n v="127.66"/>
    <n v="0.34"/>
    <n v="43.404400000000003"/>
    <n v="127.66"/>
    <x v="2"/>
    <x v="1"/>
    <n v="2"/>
    <x v="1"/>
    <n v="2.9"/>
    <n v="84.26"/>
  </r>
  <r>
    <n v="10175"/>
    <d v="2022-06-24T00:00:00"/>
    <x v="0"/>
    <x v="5"/>
    <x v="5"/>
    <n v="1612"/>
    <x v="2"/>
    <x v="2"/>
    <n v="1"/>
    <n v="223.31"/>
    <n v="0.2"/>
    <n v="44.662000000000006"/>
    <n v="223.31"/>
    <x v="1"/>
    <x v="0"/>
    <n v="8"/>
    <x v="2"/>
    <n v="1.4"/>
    <n v="178.65"/>
  </r>
  <r>
    <n v="10176"/>
    <d v="2022-06-25T00:00:00"/>
    <x v="0"/>
    <x v="5"/>
    <x v="5"/>
    <n v="1942"/>
    <x v="1"/>
    <x v="3"/>
    <n v="5"/>
    <n v="114.36"/>
    <n v="0.04"/>
    <n v="4.5743999999999998"/>
    <n v="571.79999999999995"/>
    <x v="2"/>
    <x v="1"/>
    <n v="2"/>
    <x v="1"/>
    <n v="3"/>
    <n v="548.92999999999995"/>
  </r>
  <r>
    <n v="10177"/>
    <d v="2022-06-26T00:00:00"/>
    <x v="0"/>
    <x v="5"/>
    <x v="5"/>
    <n v="1461"/>
    <x v="3"/>
    <x v="3"/>
    <n v="6"/>
    <n v="77.19"/>
    <n v="0.12"/>
    <n v="9.2627999999999986"/>
    <n v="463.14"/>
    <x v="0"/>
    <x v="0"/>
    <n v="7"/>
    <x v="0"/>
    <n v="4.3"/>
    <n v="407.56"/>
  </r>
  <r>
    <n v="10178"/>
    <d v="2022-06-27T00:00:00"/>
    <x v="0"/>
    <x v="5"/>
    <x v="5"/>
    <n v="1642"/>
    <x v="1"/>
    <x v="1"/>
    <n v="6"/>
    <n v="545.44000000000005"/>
    <n v="0.19"/>
    <n v="103.63360000000002"/>
    <n v="3272.6400000000003"/>
    <x v="1"/>
    <x v="1"/>
    <n v="2"/>
    <x v="0"/>
    <n v="5"/>
    <n v="2650.84"/>
  </r>
  <r>
    <n v="10179"/>
    <d v="2022-06-28T00:00:00"/>
    <x v="0"/>
    <x v="5"/>
    <x v="5"/>
    <n v="1768"/>
    <x v="2"/>
    <x v="3"/>
    <n v="7"/>
    <n v="598.63"/>
    <n v="0.19"/>
    <n v="113.7397"/>
    <n v="4190.41"/>
    <x v="1"/>
    <x v="0"/>
    <n v="7"/>
    <x v="2"/>
    <n v="1.8"/>
    <n v="3394.23"/>
  </r>
  <r>
    <n v="10180"/>
    <d v="2022-06-29T00:00:00"/>
    <x v="0"/>
    <x v="5"/>
    <x v="5"/>
    <n v="1004"/>
    <x v="3"/>
    <x v="3"/>
    <n v="3"/>
    <n v="111.01"/>
    <n v="0.01"/>
    <n v="1.1101000000000001"/>
    <n v="333.03000000000003"/>
    <x v="1"/>
    <x v="2"/>
    <n v="1"/>
    <x v="2"/>
    <n v="1.8"/>
    <n v="329.7"/>
  </r>
  <r>
    <n v="10181"/>
    <d v="2022-06-30T00:00:00"/>
    <x v="0"/>
    <x v="5"/>
    <x v="5"/>
    <n v="1217"/>
    <x v="1"/>
    <x v="1"/>
    <n v="5"/>
    <n v="46.9"/>
    <n v="0.33"/>
    <n v="15.477"/>
    <n v="234.5"/>
    <x v="2"/>
    <x v="0"/>
    <n v="6"/>
    <x v="0"/>
    <n v="4.2"/>
    <n v="157.11000000000001"/>
  </r>
  <r>
    <n v="10182"/>
    <d v="2022-07-01T00:00:00"/>
    <x v="0"/>
    <x v="6"/>
    <x v="6"/>
    <n v="1502"/>
    <x v="1"/>
    <x v="0"/>
    <n v="7"/>
    <n v="207.89"/>
    <n v="0.1"/>
    <n v="20.789000000000001"/>
    <n v="1455.23"/>
    <x v="2"/>
    <x v="0"/>
    <n v="10"/>
    <x v="1"/>
    <n v="2.9"/>
    <n v="1309.71"/>
  </r>
  <r>
    <n v="10183"/>
    <d v="2022-07-02T00:00:00"/>
    <x v="0"/>
    <x v="6"/>
    <x v="6"/>
    <n v="1766"/>
    <x v="3"/>
    <x v="1"/>
    <n v="2"/>
    <n v="285.07"/>
    <n v="0.01"/>
    <n v="2.8506999999999998"/>
    <n v="570.14"/>
    <x v="2"/>
    <x v="0"/>
    <n v="7"/>
    <x v="0"/>
    <n v="4.7"/>
    <n v="564.44000000000005"/>
  </r>
  <r>
    <n v="10184"/>
    <d v="2022-07-03T00:00:00"/>
    <x v="0"/>
    <x v="6"/>
    <x v="6"/>
    <n v="1397"/>
    <x v="2"/>
    <x v="1"/>
    <n v="7"/>
    <n v="134.82"/>
    <n v="0.03"/>
    <n v="4.0446"/>
    <n v="943.74"/>
    <x v="2"/>
    <x v="1"/>
    <n v="4"/>
    <x v="0"/>
    <n v="4.0999999999999996"/>
    <n v="915.43"/>
  </r>
  <r>
    <n v="10185"/>
    <d v="2022-07-04T00:00:00"/>
    <x v="0"/>
    <x v="6"/>
    <x v="6"/>
    <n v="1870"/>
    <x v="2"/>
    <x v="2"/>
    <n v="2"/>
    <n v="191.33"/>
    <n v="0.2"/>
    <n v="38.266000000000005"/>
    <n v="382.66"/>
    <x v="1"/>
    <x v="0"/>
    <n v="11"/>
    <x v="1"/>
    <n v="3.9"/>
    <n v="306.13"/>
  </r>
  <r>
    <n v="10186"/>
    <d v="2022-07-05T00:00:00"/>
    <x v="0"/>
    <x v="6"/>
    <x v="6"/>
    <n v="1794"/>
    <x v="0"/>
    <x v="1"/>
    <n v="3"/>
    <n v="132.51"/>
    <n v="0.05"/>
    <n v="6.6254999999999997"/>
    <n v="397.53"/>
    <x v="2"/>
    <x v="0"/>
    <n v="11"/>
    <x v="2"/>
    <n v="1.4"/>
    <n v="377.65"/>
  </r>
  <r>
    <n v="10187"/>
    <d v="2022-07-06T00:00:00"/>
    <x v="0"/>
    <x v="6"/>
    <x v="6"/>
    <n v="1392"/>
    <x v="2"/>
    <x v="3"/>
    <n v="6"/>
    <n v="467.94"/>
    <n v="0.01"/>
    <n v="4.6794000000000002"/>
    <n v="2807.64"/>
    <x v="1"/>
    <x v="2"/>
    <n v="1"/>
    <x v="2"/>
    <n v="1.1000000000000001"/>
    <n v="2779.56"/>
  </r>
  <r>
    <n v="10188"/>
    <d v="2022-07-07T00:00:00"/>
    <x v="0"/>
    <x v="6"/>
    <x v="6"/>
    <n v="1206"/>
    <x v="1"/>
    <x v="3"/>
    <n v="2"/>
    <n v="431.86"/>
    <n v="0.13"/>
    <n v="56.141800000000003"/>
    <n v="863.72"/>
    <x v="1"/>
    <x v="0"/>
    <n v="6"/>
    <x v="2"/>
    <n v="2.2999999999999998"/>
    <n v="751.44"/>
  </r>
  <r>
    <n v="10189"/>
    <d v="2022-07-08T00:00:00"/>
    <x v="0"/>
    <x v="6"/>
    <x v="6"/>
    <n v="1014"/>
    <x v="0"/>
    <x v="3"/>
    <n v="3"/>
    <n v="386.45"/>
    <n v="0.22"/>
    <n v="85.018999999999991"/>
    <n v="1159.3499999999999"/>
    <x v="2"/>
    <x v="1"/>
    <n v="4"/>
    <x v="2"/>
    <n v="1.9"/>
    <n v="904.29"/>
  </r>
  <r>
    <n v="10190"/>
    <d v="2022-07-09T00:00:00"/>
    <x v="0"/>
    <x v="6"/>
    <x v="6"/>
    <n v="1857"/>
    <x v="3"/>
    <x v="0"/>
    <n v="7"/>
    <n v="241.52"/>
    <n v="0.04"/>
    <n v="9.6608000000000001"/>
    <n v="1690.64"/>
    <x v="0"/>
    <x v="1"/>
    <n v="3"/>
    <x v="1"/>
    <n v="3.8"/>
    <n v="1623.01"/>
  </r>
  <r>
    <n v="10191"/>
    <d v="2022-07-10T00:00:00"/>
    <x v="0"/>
    <x v="6"/>
    <x v="6"/>
    <n v="1553"/>
    <x v="2"/>
    <x v="3"/>
    <n v="2"/>
    <n v="546.79"/>
    <n v="0.11"/>
    <n v="60.146899999999995"/>
    <n v="1093.58"/>
    <x v="2"/>
    <x v="1"/>
    <n v="4"/>
    <x v="1"/>
    <n v="2.8"/>
    <n v="973.29"/>
  </r>
  <r>
    <n v="10192"/>
    <d v="2022-07-11T00:00:00"/>
    <x v="0"/>
    <x v="6"/>
    <x v="6"/>
    <n v="1891"/>
    <x v="2"/>
    <x v="0"/>
    <n v="4"/>
    <n v="582.17999999999995"/>
    <n v="0.15"/>
    <n v="87.326999999999984"/>
    <n v="2328.7199999999998"/>
    <x v="2"/>
    <x v="0"/>
    <n v="6"/>
    <x v="1"/>
    <n v="3.1"/>
    <n v="1979.41"/>
  </r>
  <r>
    <n v="10193"/>
    <d v="2022-07-12T00:00:00"/>
    <x v="0"/>
    <x v="6"/>
    <x v="6"/>
    <n v="1460"/>
    <x v="2"/>
    <x v="3"/>
    <n v="1"/>
    <n v="116.58"/>
    <n v="0.06"/>
    <n v="6.9947999999999997"/>
    <n v="116.58"/>
    <x v="1"/>
    <x v="0"/>
    <n v="5"/>
    <x v="0"/>
    <n v="4.3"/>
    <n v="109.59"/>
  </r>
  <r>
    <n v="10194"/>
    <d v="2022-07-13T00:00:00"/>
    <x v="0"/>
    <x v="6"/>
    <x v="6"/>
    <n v="1690"/>
    <x v="1"/>
    <x v="1"/>
    <n v="7"/>
    <n v="145.46"/>
    <n v="0.18"/>
    <n v="26.1828"/>
    <n v="1018.22"/>
    <x v="1"/>
    <x v="1"/>
    <n v="2"/>
    <x v="1"/>
    <n v="2.9"/>
    <n v="834.94"/>
  </r>
  <r>
    <n v="10195"/>
    <d v="2022-07-14T00:00:00"/>
    <x v="0"/>
    <x v="6"/>
    <x v="6"/>
    <n v="1574"/>
    <x v="1"/>
    <x v="2"/>
    <n v="6"/>
    <n v="322.49"/>
    <n v="0.03"/>
    <n v="9.6746999999999996"/>
    <n v="1934.94"/>
    <x v="1"/>
    <x v="1"/>
    <n v="2"/>
    <x v="1"/>
    <n v="3.2"/>
    <n v="1876.89"/>
  </r>
  <r>
    <n v="10196"/>
    <d v="2022-07-15T00:00:00"/>
    <x v="0"/>
    <x v="6"/>
    <x v="6"/>
    <n v="1863"/>
    <x v="2"/>
    <x v="3"/>
    <n v="7"/>
    <n v="68.38"/>
    <n v="0.02"/>
    <n v="1.3675999999999999"/>
    <n v="478.65999999999997"/>
    <x v="0"/>
    <x v="1"/>
    <n v="3"/>
    <x v="0"/>
    <n v="4.4000000000000004"/>
    <n v="469.09"/>
  </r>
  <r>
    <n v="10197"/>
    <d v="2022-07-16T00:00:00"/>
    <x v="0"/>
    <x v="6"/>
    <x v="6"/>
    <n v="1742"/>
    <x v="0"/>
    <x v="0"/>
    <n v="4"/>
    <n v="270.32"/>
    <n v="0.18"/>
    <n v="48.657599999999995"/>
    <n v="1081.28"/>
    <x v="0"/>
    <x v="0"/>
    <n v="11"/>
    <x v="1"/>
    <n v="2.7"/>
    <n v="886.65"/>
  </r>
  <r>
    <n v="10198"/>
    <d v="2022-07-17T00:00:00"/>
    <x v="0"/>
    <x v="6"/>
    <x v="6"/>
    <n v="1240"/>
    <x v="1"/>
    <x v="0"/>
    <n v="3"/>
    <n v="355.35"/>
    <n v="0.09"/>
    <n v="31.9815"/>
    <n v="1066.0500000000002"/>
    <x v="0"/>
    <x v="0"/>
    <n v="6"/>
    <x v="2"/>
    <n v="1.3"/>
    <n v="970.11"/>
  </r>
  <r>
    <n v="10199"/>
    <d v="2022-07-18T00:00:00"/>
    <x v="0"/>
    <x v="6"/>
    <x v="6"/>
    <n v="1563"/>
    <x v="2"/>
    <x v="2"/>
    <n v="3"/>
    <n v="320.41000000000003"/>
    <n v="0.03"/>
    <n v="9.6123000000000012"/>
    <n v="961.23"/>
    <x v="1"/>
    <x v="2"/>
    <n v="1"/>
    <x v="1"/>
    <n v="3.1"/>
    <n v="932.39"/>
  </r>
  <r>
    <n v="10200"/>
    <d v="2022-07-19T00:00:00"/>
    <x v="0"/>
    <x v="6"/>
    <x v="6"/>
    <n v="1095"/>
    <x v="1"/>
    <x v="3"/>
    <n v="7"/>
    <n v="208.58"/>
    <n v="0.15"/>
    <n v="31.286999999999999"/>
    <n v="1460.0600000000002"/>
    <x v="2"/>
    <x v="0"/>
    <n v="11"/>
    <x v="1"/>
    <n v="3.3"/>
    <n v="1241.05"/>
  </r>
  <r>
    <n v="10201"/>
    <d v="2022-07-20T00:00:00"/>
    <x v="0"/>
    <x v="6"/>
    <x v="6"/>
    <n v="1899"/>
    <x v="3"/>
    <x v="1"/>
    <n v="4"/>
    <n v="332.33"/>
    <n v="0.32"/>
    <n v="106.34559999999999"/>
    <n v="1329.32"/>
    <x v="2"/>
    <x v="0"/>
    <n v="7"/>
    <x v="1"/>
    <n v="3"/>
    <n v="903.94"/>
  </r>
  <r>
    <n v="10202"/>
    <d v="2022-07-21T00:00:00"/>
    <x v="0"/>
    <x v="6"/>
    <x v="6"/>
    <n v="1733"/>
    <x v="2"/>
    <x v="3"/>
    <n v="7"/>
    <n v="575.9"/>
    <n v="0.25"/>
    <n v="143.97499999999999"/>
    <n v="4031.2999999999997"/>
    <x v="2"/>
    <x v="0"/>
    <n v="8"/>
    <x v="2"/>
    <n v="2"/>
    <n v="3023.48"/>
  </r>
  <r>
    <n v="10203"/>
    <d v="2022-07-22T00:00:00"/>
    <x v="0"/>
    <x v="6"/>
    <x v="6"/>
    <n v="1484"/>
    <x v="2"/>
    <x v="3"/>
    <n v="1"/>
    <n v="135.52000000000001"/>
    <n v="0.28999999999999998"/>
    <n v="39.300800000000002"/>
    <n v="135.52000000000001"/>
    <x v="2"/>
    <x v="0"/>
    <n v="7"/>
    <x v="2"/>
    <n v="1.9"/>
    <n v="96.22"/>
  </r>
  <r>
    <n v="10204"/>
    <d v="2022-07-23T00:00:00"/>
    <x v="0"/>
    <x v="6"/>
    <x v="6"/>
    <n v="1406"/>
    <x v="3"/>
    <x v="2"/>
    <n v="1"/>
    <n v="398.08"/>
    <n v="0.31"/>
    <n v="123.40479999999999"/>
    <n v="398.08"/>
    <x v="2"/>
    <x v="0"/>
    <n v="11"/>
    <x v="1"/>
    <n v="2.5"/>
    <n v="274.68"/>
  </r>
  <r>
    <n v="10205"/>
    <d v="2022-07-24T00:00:00"/>
    <x v="0"/>
    <x v="6"/>
    <x v="6"/>
    <n v="1230"/>
    <x v="1"/>
    <x v="3"/>
    <n v="5"/>
    <n v="40.39"/>
    <n v="0.34"/>
    <n v="13.732600000000001"/>
    <n v="201.95"/>
    <x v="1"/>
    <x v="1"/>
    <n v="3"/>
    <x v="2"/>
    <n v="1.7"/>
    <n v="133.29"/>
  </r>
  <r>
    <n v="10206"/>
    <d v="2022-07-25T00:00:00"/>
    <x v="0"/>
    <x v="6"/>
    <x v="6"/>
    <n v="1748"/>
    <x v="1"/>
    <x v="1"/>
    <n v="2"/>
    <n v="53.85"/>
    <n v="0.27"/>
    <n v="14.539500000000002"/>
    <n v="107.7"/>
    <x v="1"/>
    <x v="0"/>
    <n v="6"/>
    <x v="1"/>
    <n v="3.7"/>
    <n v="78.62"/>
  </r>
  <r>
    <n v="10207"/>
    <d v="2022-07-26T00:00:00"/>
    <x v="0"/>
    <x v="6"/>
    <x v="6"/>
    <n v="1654"/>
    <x v="1"/>
    <x v="0"/>
    <n v="5"/>
    <n v="337.82"/>
    <n v="0.21"/>
    <n v="70.9422"/>
    <n v="1689.1"/>
    <x v="1"/>
    <x v="1"/>
    <n v="4"/>
    <x v="1"/>
    <n v="3.5"/>
    <n v="1334.39"/>
  </r>
  <r>
    <n v="10208"/>
    <d v="2022-07-27T00:00:00"/>
    <x v="0"/>
    <x v="6"/>
    <x v="6"/>
    <n v="1170"/>
    <x v="2"/>
    <x v="2"/>
    <n v="1"/>
    <n v="76.39"/>
    <n v="0.13"/>
    <n v="9.9306999999999999"/>
    <n v="76.39"/>
    <x v="1"/>
    <x v="0"/>
    <n v="5"/>
    <x v="1"/>
    <n v="3.5"/>
    <n v="66.459999999999994"/>
  </r>
  <r>
    <n v="10209"/>
    <d v="2022-07-28T00:00:00"/>
    <x v="0"/>
    <x v="6"/>
    <x v="6"/>
    <n v="1540"/>
    <x v="2"/>
    <x v="1"/>
    <n v="4"/>
    <n v="28.07"/>
    <n v="0.06"/>
    <n v="1.6841999999999999"/>
    <n v="112.28"/>
    <x v="1"/>
    <x v="1"/>
    <n v="3"/>
    <x v="2"/>
    <n v="1.9"/>
    <n v="105.54"/>
  </r>
  <r>
    <n v="10210"/>
    <d v="2022-07-29T00:00:00"/>
    <x v="0"/>
    <x v="6"/>
    <x v="6"/>
    <n v="1035"/>
    <x v="1"/>
    <x v="0"/>
    <n v="2"/>
    <n v="115.34"/>
    <n v="0.24"/>
    <n v="27.6816"/>
    <n v="230.68"/>
    <x v="1"/>
    <x v="0"/>
    <n v="5"/>
    <x v="2"/>
    <n v="2"/>
    <n v="175.32"/>
  </r>
  <r>
    <n v="10211"/>
    <d v="2022-07-30T00:00:00"/>
    <x v="0"/>
    <x v="6"/>
    <x v="6"/>
    <n v="1524"/>
    <x v="2"/>
    <x v="2"/>
    <n v="4"/>
    <n v="345.44"/>
    <n v="0.35"/>
    <n v="120.904"/>
    <n v="1381.76"/>
    <x v="1"/>
    <x v="0"/>
    <n v="6"/>
    <x v="0"/>
    <n v="4.0999999999999996"/>
    <n v="898.14"/>
  </r>
  <r>
    <n v="10212"/>
    <d v="2022-07-31T00:00:00"/>
    <x v="0"/>
    <x v="6"/>
    <x v="6"/>
    <n v="1159"/>
    <x v="2"/>
    <x v="2"/>
    <n v="5"/>
    <n v="426.45"/>
    <n v="0.16"/>
    <n v="68.231999999999999"/>
    <n v="2132.25"/>
    <x v="2"/>
    <x v="0"/>
    <n v="8"/>
    <x v="1"/>
    <n v="3.8"/>
    <n v="1791.09"/>
  </r>
  <r>
    <n v="10213"/>
    <d v="2022-08-01T00:00:00"/>
    <x v="0"/>
    <x v="7"/>
    <x v="7"/>
    <n v="1838"/>
    <x v="3"/>
    <x v="0"/>
    <n v="3"/>
    <n v="133.44999999999999"/>
    <n v="0.25"/>
    <n v="33.362499999999997"/>
    <n v="400.34999999999997"/>
    <x v="0"/>
    <x v="0"/>
    <n v="6"/>
    <x v="0"/>
    <n v="4.5"/>
    <n v="300.26"/>
  </r>
  <r>
    <n v="10214"/>
    <d v="2022-08-02T00:00:00"/>
    <x v="0"/>
    <x v="7"/>
    <x v="7"/>
    <n v="1698"/>
    <x v="0"/>
    <x v="0"/>
    <n v="4"/>
    <n v="405.93"/>
    <n v="0.17"/>
    <n v="69.008100000000013"/>
    <n v="1623.72"/>
    <x v="0"/>
    <x v="0"/>
    <n v="9"/>
    <x v="1"/>
    <n v="2.6"/>
    <n v="1347.69"/>
  </r>
  <r>
    <n v="10215"/>
    <d v="2022-08-03T00:00:00"/>
    <x v="0"/>
    <x v="7"/>
    <x v="7"/>
    <n v="1242"/>
    <x v="3"/>
    <x v="1"/>
    <n v="5"/>
    <n v="121.75"/>
    <n v="0.15"/>
    <n v="18.262499999999999"/>
    <n v="608.75"/>
    <x v="1"/>
    <x v="0"/>
    <n v="10"/>
    <x v="1"/>
    <n v="3.2"/>
    <n v="517.44000000000005"/>
  </r>
  <r>
    <n v="10216"/>
    <d v="2022-08-04T00:00:00"/>
    <x v="0"/>
    <x v="7"/>
    <x v="7"/>
    <n v="1085"/>
    <x v="0"/>
    <x v="3"/>
    <n v="5"/>
    <n v="373.87"/>
    <n v="0.14000000000000001"/>
    <n v="52.341800000000006"/>
    <n v="1869.35"/>
    <x v="1"/>
    <x v="0"/>
    <n v="10"/>
    <x v="0"/>
    <n v="4"/>
    <n v="1607.64"/>
  </r>
  <r>
    <n v="10217"/>
    <d v="2022-08-05T00:00:00"/>
    <x v="0"/>
    <x v="7"/>
    <x v="7"/>
    <n v="1795"/>
    <x v="2"/>
    <x v="3"/>
    <n v="5"/>
    <n v="256"/>
    <n v="0.18"/>
    <n v="46.08"/>
    <n v="1280"/>
    <x v="1"/>
    <x v="0"/>
    <n v="10"/>
    <x v="0"/>
    <n v="4.9000000000000004"/>
    <n v="1049.5999999999999"/>
  </r>
  <r>
    <n v="10218"/>
    <d v="2022-08-06T00:00:00"/>
    <x v="0"/>
    <x v="7"/>
    <x v="7"/>
    <n v="1577"/>
    <x v="0"/>
    <x v="3"/>
    <n v="3"/>
    <n v="397.47"/>
    <n v="0.13"/>
    <n v="51.671100000000003"/>
    <n v="1192.4100000000001"/>
    <x v="0"/>
    <x v="0"/>
    <n v="10"/>
    <x v="0"/>
    <n v="5"/>
    <n v="1037.4000000000001"/>
  </r>
  <r>
    <n v="10219"/>
    <d v="2022-08-07T00:00:00"/>
    <x v="0"/>
    <x v="7"/>
    <x v="7"/>
    <n v="1681"/>
    <x v="2"/>
    <x v="3"/>
    <n v="3"/>
    <n v="597.11"/>
    <n v="0.26"/>
    <n v="155.24860000000001"/>
    <n v="1791.33"/>
    <x v="2"/>
    <x v="1"/>
    <n v="4"/>
    <x v="0"/>
    <n v="5"/>
    <n v="1325.58"/>
  </r>
  <r>
    <n v="10220"/>
    <d v="2022-08-08T00:00:00"/>
    <x v="0"/>
    <x v="7"/>
    <x v="7"/>
    <n v="1556"/>
    <x v="0"/>
    <x v="3"/>
    <n v="7"/>
    <n v="563.62"/>
    <n v="0.31"/>
    <n v="174.72219999999999"/>
    <n v="3945.34"/>
    <x v="1"/>
    <x v="1"/>
    <n v="2"/>
    <x v="0"/>
    <n v="4.5999999999999996"/>
    <n v="2722.28"/>
  </r>
  <r>
    <n v="10221"/>
    <d v="2022-08-09T00:00:00"/>
    <x v="0"/>
    <x v="7"/>
    <x v="7"/>
    <n v="1573"/>
    <x v="0"/>
    <x v="1"/>
    <n v="3"/>
    <n v="17.5"/>
    <n v="0.31"/>
    <n v="5.4249999999999998"/>
    <n v="52.5"/>
    <x v="0"/>
    <x v="0"/>
    <n v="9"/>
    <x v="1"/>
    <n v="3.6"/>
    <n v="36.22"/>
  </r>
  <r>
    <n v="10222"/>
    <d v="2022-08-10T00:00:00"/>
    <x v="0"/>
    <x v="7"/>
    <x v="7"/>
    <n v="1952"/>
    <x v="3"/>
    <x v="2"/>
    <n v="2"/>
    <n v="532.98"/>
    <n v="0.08"/>
    <n v="42.638400000000004"/>
    <n v="1065.96"/>
    <x v="1"/>
    <x v="0"/>
    <n v="11"/>
    <x v="2"/>
    <n v="1"/>
    <n v="980.68"/>
  </r>
  <r>
    <n v="10223"/>
    <d v="2022-08-11T00:00:00"/>
    <x v="0"/>
    <x v="7"/>
    <x v="7"/>
    <n v="1645"/>
    <x v="0"/>
    <x v="1"/>
    <n v="3"/>
    <n v="53.9"/>
    <n v="0.31"/>
    <n v="16.709"/>
    <n v="161.69999999999999"/>
    <x v="0"/>
    <x v="1"/>
    <n v="3"/>
    <x v="1"/>
    <n v="3.8"/>
    <n v="111.57"/>
  </r>
  <r>
    <n v="10224"/>
    <d v="2022-08-12T00:00:00"/>
    <x v="0"/>
    <x v="7"/>
    <x v="7"/>
    <n v="1795"/>
    <x v="1"/>
    <x v="1"/>
    <n v="3"/>
    <n v="572.53"/>
    <n v="0.12"/>
    <n v="68.703599999999994"/>
    <n v="1717.59"/>
    <x v="1"/>
    <x v="0"/>
    <n v="11"/>
    <x v="2"/>
    <n v="2"/>
    <n v="1511.48"/>
  </r>
  <r>
    <n v="10225"/>
    <d v="2022-08-13T00:00:00"/>
    <x v="0"/>
    <x v="7"/>
    <x v="7"/>
    <n v="1027"/>
    <x v="2"/>
    <x v="1"/>
    <n v="3"/>
    <n v="179.87"/>
    <n v="0.11"/>
    <n v="19.785700000000002"/>
    <n v="539.61"/>
    <x v="1"/>
    <x v="0"/>
    <n v="7"/>
    <x v="2"/>
    <n v="1.2"/>
    <n v="480.25"/>
  </r>
  <r>
    <n v="10226"/>
    <d v="2022-08-14T00:00:00"/>
    <x v="0"/>
    <x v="7"/>
    <x v="7"/>
    <n v="1619"/>
    <x v="1"/>
    <x v="2"/>
    <n v="4"/>
    <n v="238.49"/>
    <n v="0.25"/>
    <n v="59.622500000000002"/>
    <n v="953.96"/>
    <x v="2"/>
    <x v="1"/>
    <n v="4"/>
    <x v="1"/>
    <n v="3.8"/>
    <n v="715.47"/>
  </r>
  <r>
    <n v="10227"/>
    <d v="2022-08-15T00:00:00"/>
    <x v="0"/>
    <x v="7"/>
    <x v="7"/>
    <n v="1555"/>
    <x v="1"/>
    <x v="1"/>
    <n v="3"/>
    <n v="68.61"/>
    <n v="0.11"/>
    <n v="7.5471000000000004"/>
    <n v="205.82999999999998"/>
    <x v="0"/>
    <x v="2"/>
    <n v="1"/>
    <x v="0"/>
    <n v="4"/>
    <n v="183.19"/>
  </r>
  <r>
    <n v="10228"/>
    <d v="2022-08-16T00:00:00"/>
    <x v="0"/>
    <x v="7"/>
    <x v="7"/>
    <n v="1339"/>
    <x v="2"/>
    <x v="1"/>
    <n v="2"/>
    <n v="80.680000000000007"/>
    <n v="0.02"/>
    <n v="1.6136000000000001"/>
    <n v="161.36000000000001"/>
    <x v="0"/>
    <x v="0"/>
    <n v="8"/>
    <x v="1"/>
    <n v="3.6"/>
    <n v="158.13"/>
  </r>
  <r>
    <n v="10229"/>
    <d v="2022-08-17T00:00:00"/>
    <x v="0"/>
    <x v="7"/>
    <x v="7"/>
    <n v="1797"/>
    <x v="1"/>
    <x v="2"/>
    <n v="5"/>
    <n v="440.14"/>
    <n v="0.13"/>
    <n v="57.218200000000003"/>
    <n v="2200.6999999999998"/>
    <x v="2"/>
    <x v="1"/>
    <n v="4"/>
    <x v="1"/>
    <n v="2.5"/>
    <n v="1914.61"/>
  </r>
  <r>
    <n v="10230"/>
    <d v="2022-08-18T00:00:00"/>
    <x v="0"/>
    <x v="7"/>
    <x v="7"/>
    <n v="1957"/>
    <x v="0"/>
    <x v="1"/>
    <n v="4"/>
    <n v="567.42999999999995"/>
    <n v="0.25"/>
    <n v="141.85749999999999"/>
    <n v="2269.7199999999998"/>
    <x v="1"/>
    <x v="0"/>
    <n v="11"/>
    <x v="1"/>
    <n v="3"/>
    <n v="1702.29"/>
  </r>
  <r>
    <n v="10231"/>
    <d v="2022-08-19T00:00:00"/>
    <x v="0"/>
    <x v="7"/>
    <x v="7"/>
    <n v="1330"/>
    <x v="2"/>
    <x v="3"/>
    <n v="1"/>
    <n v="372.29"/>
    <n v="0.11"/>
    <n v="40.951900000000002"/>
    <n v="372.29"/>
    <x v="1"/>
    <x v="0"/>
    <n v="6"/>
    <x v="0"/>
    <n v="4.7"/>
    <n v="331.34"/>
  </r>
  <r>
    <n v="10232"/>
    <d v="2022-08-20T00:00:00"/>
    <x v="0"/>
    <x v="7"/>
    <x v="7"/>
    <n v="1639"/>
    <x v="3"/>
    <x v="0"/>
    <n v="3"/>
    <n v="433.77"/>
    <n v="0.22"/>
    <n v="95.429400000000001"/>
    <n v="1301.31"/>
    <x v="0"/>
    <x v="0"/>
    <n v="7"/>
    <x v="1"/>
    <n v="3.9"/>
    <n v="1015.02"/>
  </r>
  <r>
    <n v="10233"/>
    <d v="2022-08-21T00:00:00"/>
    <x v="0"/>
    <x v="7"/>
    <x v="7"/>
    <n v="1505"/>
    <x v="0"/>
    <x v="1"/>
    <n v="7"/>
    <n v="460.75"/>
    <n v="0.23"/>
    <n v="105.97250000000001"/>
    <n v="3225.25"/>
    <x v="2"/>
    <x v="0"/>
    <n v="8"/>
    <x v="1"/>
    <n v="3"/>
    <n v="2483.44"/>
  </r>
  <r>
    <n v="10234"/>
    <d v="2022-08-22T00:00:00"/>
    <x v="0"/>
    <x v="7"/>
    <x v="7"/>
    <n v="1347"/>
    <x v="0"/>
    <x v="0"/>
    <n v="7"/>
    <n v="168.75"/>
    <n v="0.26"/>
    <n v="43.875"/>
    <n v="1181.25"/>
    <x v="2"/>
    <x v="0"/>
    <n v="10"/>
    <x v="1"/>
    <n v="3.4"/>
    <n v="874.12"/>
  </r>
  <r>
    <n v="10235"/>
    <d v="2022-08-23T00:00:00"/>
    <x v="0"/>
    <x v="7"/>
    <x v="7"/>
    <n v="1472"/>
    <x v="0"/>
    <x v="1"/>
    <n v="5"/>
    <n v="41.46"/>
    <n v="0.31"/>
    <n v="12.852600000000001"/>
    <n v="207.3"/>
    <x v="1"/>
    <x v="1"/>
    <n v="2"/>
    <x v="0"/>
    <n v="4.7"/>
    <n v="143.04"/>
  </r>
  <r>
    <n v="10236"/>
    <d v="2022-08-24T00:00:00"/>
    <x v="0"/>
    <x v="7"/>
    <x v="7"/>
    <n v="1230"/>
    <x v="1"/>
    <x v="1"/>
    <n v="5"/>
    <n v="16.100000000000001"/>
    <n v="0.15"/>
    <n v="2.415"/>
    <n v="80.5"/>
    <x v="2"/>
    <x v="0"/>
    <n v="9"/>
    <x v="1"/>
    <n v="2.6"/>
    <n v="68.42"/>
  </r>
  <r>
    <n v="10237"/>
    <d v="2022-08-25T00:00:00"/>
    <x v="0"/>
    <x v="7"/>
    <x v="7"/>
    <n v="1189"/>
    <x v="0"/>
    <x v="3"/>
    <n v="4"/>
    <n v="220.13"/>
    <n v="0.06"/>
    <n v="13.207799999999999"/>
    <n v="880.52"/>
    <x v="1"/>
    <x v="0"/>
    <n v="10"/>
    <x v="2"/>
    <n v="1.4"/>
    <n v="827.69"/>
  </r>
  <r>
    <n v="10238"/>
    <d v="2022-08-26T00:00:00"/>
    <x v="0"/>
    <x v="7"/>
    <x v="7"/>
    <n v="1224"/>
    <x v="3"/>
    <x v="2"/>
    <n v="7"/>
    <n v="156.26"/>
    <n v="0.11"/>
    <n v="17.188599999999997"/>
    <n v="1093.82"/>
    <x v="2"/>
    <x v="1"/>
    <n v="3"/>
    <x v="2"/>
    <n v="2.2999999999999998"/>
    <n v="973.5"/>
  </r>
  <r>
    <n v="10239"/>
    <d v="2022-08-27T00:00:00"/>
    <x v="0"/>
    <x v="7"/>
    <x v="7"/>
    <n v="1384"/>
    <x v="2"/>
    <x v="0"/>
    <n v="1"/>
    <n v="51.46"/>
    <n v="0.15"/>
    <n v="7.7189999999999994"/>
    <n v="51.46"/>
    <x v="0"/>
    <x v="2"/>
    <n v="1"/>
    <x v="1"/>
    <n v="2.7"/>
    <n v="43.74"/>
  </r>
  <r>
    <n v="10240"/>
    <d v="2022-08-28T00:00:00"/>
    <x v="0"/>
    <x v="7"/>
    <x v="7"/>
    <n v="1376"/>
    <x v="1"/>
    <x v="2"/>
    <n v="6"/>
    <n v="120.02"/>
    <n v="0.25"/>
    <n v="30.004999999999999"/>
    <n v="720.12"/>
    <x v="2"/>
    <x v="1"/>
    <n v="2"/>
    <x v="2"/>
    <n v="2.1"/>
    <n v="540.09"/>
  </r>
  <r>
    <n v="10241"/>
    <d v="2022-08-29T00:00:00"/>
    <x v="0"/>
    <x v="7"/>
    <x v="7"/>
    <n v="1282"/>
    <x v="3"/>
    <x v="3"/>
    <n v="7"/>
    <n v="87.83"/>
    <n v="0"/>
    <n v="0"/>
    <n v="614.80999999999995"/>
    <x v="2"/>
    <x v="0"/>
    <n v="8"/>
    <x v="1"/>
    <n v="3.1"/>
    <n v="614.80999999999995"/>
  </r>
  <r>
    <n v="10242"/>
    <d v="2022-08-30T00:00:00"/>
    <x v="0"/>
    <x v="7"/>
    <x v="7"/>
    <n v="1957"/>
    <x v="2"/>
    <x v="3"/>
    <n v="7"/>
    <n v="550.20000000000005"/>
    <n v="0.11"/>
    <n v="60.522000000000006"/>
    <n v="3851.4000000000005"/>
    <x v="1"/>
    <x v="0"/>
    <n v="10"/>
    <x v="2"/>
    <n v="2.2000000000000002"/>
    <n v="3427.75"/>
  </r>
  <r>
    <n v="10243"/>
    <d v="2022-08-31T00:00:00"/>
    <x v="0"/>
    <x v="7"/>
    <x v="7"/>
    <n v="1632"/>
    <x v="1"/>
    <x v="0"/>
    <n v="2"/>
    <n v="97.06"/>
    <n v="0.27"/>
    <n v="26.206200000000003"/>
    <n v="194.12"/>
    <x v="1"/>
    <x v="0"/>
    <n v="6"/>
    <x v="2"/>
    <n v="1.4"/>
    <n v="141.71"/>
  </r>
  <r>
    <n v="10244"/>
    <d v="2022-09-01T00:00:00"/>
    <x v="0"/>
    <x v="8"/>
    <x v="8"/>
    <n v="1627"/>
    <x v="3"/>
    <x v="2"/>
    <n v="6"/>
    <n v="329.52"/>
    <n v="0.23"/>
    <n v="75.789599999999993"/>
    <n v="1977.12"/>
    <x v="0"/>
    <x v="0"/>
    <n v="11"/>
    <x v="2"/>
    <n v="1.8"/>
    <n v="1522.38"/>
  </r>
  <r>
    <n v="10245"/>
    <d v="2022-09-02T00:00:00"/>
    <x v="0"/>
    <x v="8"/>
    <x v="8"/>
    <n v="1972"/>
    <x v="2"/>
    <x v="3"/>
    <n v="5"/>
    <n v="361.97"/>
    <n v="0.26"/>
    <n v="94.112200000000016"/>
    <n v="1809.8500000000001"/>
    <x v="1"/>
    <x v="2"/>
    <n v="1"/>
    <x v="0"/>
    <n v="4.7"/>
    <n v="1339.29"/>
  </r>
  <r>
    <n v="10246"/>
    <d v="2022-09-03T00:00:00"/>
    <x v="0"/>
    <x v="8"/>
    <x v="8"/>
    <n v="1744"/>
    <x v="1"/>
    <x v="1"/>
    <n v="6"/>
    <n v="332.94"/>
    <n v="0.28000000000000003"/>
    <n v="93.223200000000006"/>
    <n v="1997.6399999999999"/>
    <x v="0"/>
    <x v="0"/>
    <n v="11"/>
    <x v="1"/>
    <n v="3.5"/>
    <n v="1438.3"/>
  </r>
  <r>
    <n v="10247"/>
    <d v="2022-09-04T00:00:00"/>
    <x v="0"/>
    <x v="8"/>
    <x v="8"/>
    <n v="1258"/>
    <x v="3"/>
    <x v="1"/>
    <n v="7"/>
    <n v="72.95"/>
    <n v="0.27"/>
    <n v="19.6965"/>
    <n v="510.65000000000003"/>
    <x v="2"/>
    <x v="0"/>
    <n v="9"/>
    <x v="2"/>
    <n v="2.2999999999999998"/>
    <n v="372.77"/>
  </r>
  <r>
    <n v="10248"/>
    <d v="2022-09-05T00:00:00"/>
    <x v="0"/>
    <x v="8"/>
    <x v="8"/>
    <n v="1358"/>
    <x v="1"/>
    <x v="1"/>
    <n v="5"/>
    <n v="201.5"/>
    <n v="0.24"/>
    <n v="48.36"/>
    <n v="1007.5"/>
    <x v="2"/>
    <x v="0"/>
    <n v="7"/>
    <x v="1"/>
    <n v="2.5"/>
    <n v="765.7"/>
  </r>
  <r>
    <n v="10249"/>
    <d v="2022-09-06T00:00:00"/>
    <x v="0"/>
    <x v="8"/>
    <x v="8"/>
    <n v="1709"/>
    <x v="2"/>
    <x v="2"/>
    <n v="6"/>
    <n v="44.99"/>
    <n v="0.15"/>
    <n v="6.7484999999999999"/>
    <n v="269.94"/>
    <x v="0"/>
    <x v="0"/>
    <n v="10"/>
    <x v="1"/>
    <n v="3"/>
    <n v="229.45"/>
  </r>
  <r>
    <n v="10250"/>
    <d v="2022-09-07T00:00:00"/>
    <x v="0"/>
    <x v="8"/>
    <x v="8"/>
    <n v="1455"/>
    <x v="2"/>
    <x v="1"/>
    <n v="5"/>
    <n v="246.47"/>
    <n v="0.34"/>
    <n v="83.799800000000005"/>
    <n v="1232.3499999999999"/>
    <x v="2"/>
    <x v="0"/>
    <n v="11"/>
    <x v="1"/>
    <n v="3.7"/>
    <n v="813.35"/>
  </r>
  <r>
    <n v="10251"/>
    <d v="2022-09-08T00:00:00"/>
    <x v="0"/>
    <x v="8"/>
    <x v="8"/>
    <n v="1410"/>
    <x v="1"/>
    <x v="1"/>
    <n v="5"/>
    <n v="125.33"/>
    <n v="0.2"/>
    <n v="25.066000000000003"/>
    <n v="626.65"/>
    <x v="0"/>
    <x v="1"/>
    <n v="3"/>
    <x v="1"/>
    <n v="3.3"/>
    <n v="501.32"/>
  </r>
  <r>
    <n v="10252"/>
    <d v="2022-09-09T00:00:00"/>
    <x v="0"/>
    <x v="8"/>
    <x v="8"/>
    <n v="1648"/>
    <x v="0"/>
    <x v="3"/>
    <n v="4"/>
    <n v="343.56"/>
    <n v="7.0000000000000007E-2"/>
    <n v="24.049200000000003"/>
    <n v="1374.24"/>
    <x v="1"/>
    <x v="0"/>
    <n v="7"/>
    <x v="0"/>
    <n v="4.7"/>
    <n v="1278.04"/>
  </r>
  <r>
    <n v="10253"/>
    <d v="2022-09-10T00:00:00"/>
    <x v="0"/>
    <x v="8"/>
    <x v="8"/>
    <n v="1317"/>
    <x v="2"/>
    <x v="3"/>
    <n v="1"/>
    <n v="420.29"/>
    <n v="0.1"/>
    <n v="42.029000000000003"/>
    <n v="420.29"/>
    <x v="2"/>
    <x v="0"/>
    <n v="6"/>
    <x v="1"/>
    <n v="3.5"/>
    <n v="378.26"/>
  </r>
  <r>
    <n v="10254"/>
    <d v="2022-09-11T00:00:00"/>
    <x v="0"/>
    <x v="8"/>
    <x v="8"/>
    <n v="1676"/>
    <x v="1"/>
    <x v="1"/>
    <n v="5"/>
    <n v="326.29000000000002"/>
    <n v="0.24"/>
    <n v="78.309600000000003"/>
    <n v="1631.45"/>
    <x v="2"/>
    <x v="1"/>
    <n v="3"/>
    <x v="0"/>
    <n v="4.5999999999999996"/>
    <n v="1239.9000000000001"/>
  </r>
  <r>
    <n v="10255"/>
    <d v="2022-09-12T00:00:00"/>
    <x v="0"/>
    <x v="8"/>
    <x v="8"/>
    <n v="1224"/>
    <x v="2"/>
    <x v="1"/>
    <n v="2"/>
    <n v="269.02999999999997"/>
    <n v="0.32"/>
    <n v="86.08959999999999"/>
    <n v="538.05999999999995"/>
    <x v="1"/>
    <x v="0"/>
    <n v="8"/>
    <x v="2"/>
    <n v="1"/>
    <n v="365.88"/>
  </r>
  <r>
    <n v="10256"/>
    <d v="2022-09-13T00:00:00"/>
    <x v="0"/>
    <x v="8"/>
    <x v="8"/>
    <n v="1818"/>
    <x v="2"/>
    <x v="3"/>
    <n v="7"/>
    <n v="241.59"/>
    <n v="0.06"/>
    <n v="14.4954"/>
    <n v="1691.13"/>
    <x v="2"/>
    <x v="2"/>
    <n v="1"/>
    <x v="0"/>
    <n v="4.5999999999999996"/>
    <n v="1589.66"/>
  </r>
  <r>
    <n v="10257"/>
    <d v="2022-09-14T00:00:00"/>
    <x v="0"/>
    <x v="8"/>
    <x v="8"/>
    <n v="1233"/>
    <x v="3"/>
    <x v="0"/>
    <n v="7"/>
    <n v="507.39"/>
    <n v="0.03"/>
    <n v="15.221699999999998"/>
    <n v="3551.73"/>
    <x v="2"/>
    <x v="0"/>
    <n v="5"/>
    <x v="1"/>
    <n v="3.9"/>
    <n v="3445.18"/>
  </r>
  <r>
    <n v="10258"/>
    <d v="2022-09-15T00:00:00"/>
    <x v="0"/>
    <x v="8"/>
    <x v="8"/>
    <n v="1683"/>
    <x v="3"/>
    <x v="2"/>
    <n v="2"/>
    <n v="143.33000000000001"/>
    <n v="0.31"/>
    <n v="44.432300000000005"/>
    <n v="286.66000000000003"/>
    <x v="0"/>
    <x v="0"/>
    <n v="8"/>
    <x v="2"/>
    <n v="1.7"/>
    <n v="197.8"/>
  </r>
  <r>
    <n v="10259"/>
    <d v="2022-09-16T00:00:00"/>
    <x v="0"/>
    <x v="8"/>
    <x v="8"/>
    <n v="1663"/>
    <x v="2"/>
    <x v="2"/>
    <n v="3"/>
    <n v="444.52"/>
    <n v="0.32"/>
    <n v="142.24639999999999"/>
    <n v="1333.56"/>
    <x v="1"/>
    <x v="1"/>
    <n v="3"/>
    <x v="2"/>
    <n v="2.1"/>
    <n v="906.82"/>
  </r>
  <r>
    <n v="10260"/>
    <d v="2022-09-17T00:00:00"/>
    <x v="0"/>
    <x v="8"/>
    <x v="8"/>
    <n v="1974"/>
    <x v="1"/>
    <x v="3"/>
    <n v="5"/>
    <n v="458.13"/>
    <n v="0.1"/>
    <n v="45.813000000000002"/>
    <n v="2290.65"/>
    <x v="2"/>
    <x v="0"/>
    <n v="11"/>
    <x v="1"/>
    <n v="3.2"/>
    <n v="2061.58"/>
  </r>
  <r>
    <n v="10261"/>
    <d v="2022-09-18T00:00:00"/>
    <x v="0"/>
    <x v="8"/>
    <x v="8"/>
    <n v="1826"/>
    <x v="2"/>
    <x v="2"/>
    <n v="5"/>
    <n v="260.23"/>
    <n v="0.13"/>
    <n v="33.829900000000002"/>
    <n v="1301.1500000000001"/>
    <x v="1"/>
    <x v="0"/>
    <n v="10"/>
    <x v="2"/>
    <n v="1.5"/>
    <n v="1132"/>
  </r>
  <r>
    <n v="10262"/>
    <d v="2022-09-19T00:00:00"/>
    <x v="0"/>
    <x v="8"/>
    <x v="8"/>
    <n v="1373"/>
    <x v="1"/>
    <x v="3"/>
    <n v="5"/>
    <n v="188.92"/>
    <n v="0.23"/>
    <n v="43.451599999999999"/>
    <n v="944.59999999999991"/>
    <x v="2"/>
    <x v="0"/>
    <n v="11"/>
    <x v="0"/>
    <n v="4.0999999999999996"/>
    <n v="727.34"/>
  </r>
  <r>
    <n v="10263"/>
    <d v="2022-09-20T00:00:00"/>
    <x v="0"/>
    <x v="8"/>
    <x v="8"/>
    <n v="1671"/>
    <x v="3"/>
    <x v="3"/>
    <n v="6"/>
    <n v="290.27"/>
    <n v="0.12"/>
    <n v="34.8324"/>
    <n v="1741.62"/>
    <x v="2"/>
    <x v="0"/>
    <n v="6"/>
    <x v="0"/>
    <n v="4.2"/>
    <n v="1532.63"/>
  </r>
  <r>
    <n v="10264"/>
    <d v="2022-09-21T00:00:00"/>
    <x v="0"/>
    <x v="8"/>
    <x v="8"/>
    <n v="1607"/>
    <x v="2"/>
    <x v="3"/>
    <n v="5"/>
    <n v="69.53"/>
    <n v="0.31"/>
    <n v="21.554300000000001"/>
    <n v="347.65"/>
    <x v="2"/>
    <x v="0"/>
    <n v="10"/>
    <x v="2"/>
    <n v="2.2000000000000002"/>
    <n v="239.88"/>
  </r>
  <r>
    <n v="10265"/>
    <d v="2022-09-22T00:00:00"/>
    <x v="0"/>
    <x v="8"/>
    <x v="8"/>
    <n v="1471"/>
    <x v="2"/>
    <x v="3"/>
    <n v="5"/>
    <n v="41.87"/>
    <n v="0.04"/>
    <n v="1.6747999999999998"/>
    <n v="209.35"/>
    <x v="1"/>
    <x v="0"/>
    <n v="11"/>
    <x v="2"/>
    <n v="1.3"/>
    <n v="200.98"/>
  </r>
  <r>
    <n v="10266"/>
    <d v="2022-09-23T00:00:00"/>
    <x v="0"/>
    <x v="8"/>
    <x v="8"/>
    <n v="1232"/>
    <x v="1"/>
    <x v="0"/>
    <n v="2"/>
    <n v="80.290000000000006"/>
    <n v="0.01"/>
    <n v="0.80290000000000006"/>
    <n v="160.58000000000001"/>
    <x v="1"/>
    <x v="1"/>
    <n v="2"/>
    <x v="0"/>
    <n v="5"/>
    <n v="158.97"/>
  </r>
  <r>
    <n v="10267"/>
    <d v="2022-09-24T00:00:00"/>
    <x v="0"/>
    <x v="8"/>
    <x v="8"/>
    <n v="1691"/>
    <x v="0"/>
    <x v="1"/>
    <n v="1"/>
    <n v="124.48"/>
    <n v="7.0000000000000007E-2"/>
    <n v="8.7136000000000013"/>
    <n v="124.48"/>
    <x v="1"/>
    <x v="0"/>
    <n v="9"/>
    <x v="2"/>
    <n v="2"/>
    <n v="115.77"/>
  </r>
  <r>
    <n v="10268"/>
    <d v="2022-09-25T00:00:00"/>
    <x v="0"/>
    <x v="8"/>
    <x v="8"/>
    <n v="1112"/>
    <x v="0"/>
    <x v="1"/>
    <n v="1"/>
    <n v="309.94"/>
    <n v="0.1"/>
    <n v="30.994"/>
    <n v="309.94"/>
    <x v="1"/>
    <x v="1"/>
    <n v="2"/>
    <x v="2"/>
    <n v="1.3"/>
    <n v="278.95"/>
  </r>
  <r>
    <n v="10269"/>
    <d v="2022-09-26T00:00:00"/>
    <x v="0"/>
    <x v="8"/>
    <x v="8"/>
    <n v="1829"/>
    <x v="2"/>
    <x v="0"/>
    <n v="3"/>
    <n v="511.74"/>
    <n v="0.04"/>
    <n v="20.4696"/>
    <n v="1535.22"/>
    <x v="2"/>
    <x v="0"/>
    <n v="5"/>
    <x v="2"/>
    <n v="2.2999999999999998"/>
    <n v="1473.81"/>
  </r>
  <r>
    <n v="10270"/>
    <d v="2022-09-27T00:00:00"/>
    <x v="0"/>
    <x v="8"/>
    <x v="8"/>
    <n v="1496"/>
    <x v="3"/>
    <x v="2"/>
    <n v="2"/>
    <n v="152.85"/>
    <n v="0.02"/>
    <n v="3.0569999999999999"/>
    <n v="305.7"/>
    <x v="0"/>
    <x v="1"/>
    <n v="3"/>
    <x v="0"/>
    <n v="4.9000000000000004"/>
    <n v="299.58999999999997"/>
  </r>
  <r>
    <n v="10271"/>
    <d v="2022-09-28T00:00:00"/>
    <x v="0"/>
    <x v="8"/>
    <x v="8"/>
    <n v="1441"/>
    <x v="1"/>
    <x v="2"/>
    <n v="5"/>
    <n v="562.07000000000005"/>
    <n v="0.26"/>
    <n v="146.13820000000001"/>
    <n v="2810.3500000000004"/>
    <x v="1"/>
    <x v="0"/>
    <n v="10"/>
    <x v="0"/>
    <n v="4.2"/>
    <n v="2079.66"/>
  </r>
  <r>
    <n v="10272"/>
    <d v="2022-09-29T00:00:00"/>
    <x v="0"/>
    <x v="8"/>
    <x v="8"/>
    <n v="1563"/>
    <x v="1"/>
    <x v="1"/>
    <n v="1"/>
    <n v="573.62"/>
    <n v="0.06"/>
    <n v="34.417200000000001"/>
    <n v="573.62"/>
    <x v="1"/>
    <x v="0"/>
    <n v="9"/>
    <x v="1"/>
    <n v="2.9"/>
    <n v="539.20000000000005"/>
  </r>
  <r>
    <n v="10273"/>
    <d v="2022-09-30T00:00:00"/>
    <x v="0"/>
    <x v="8"/>
    <x v="8"/>
    <n v="1267"/>
    <x v="3"/>
    <x v="2"/>
    <n v="4"/>
    <n v="575.96"/>
    <n v="0.32"/>
    <n v="184.30720000000002"/>
    <n v="2303.84"/>
    <x v="2"/>
    <x v="0"/>
    <n v="9"/>
    <x v="2"/>
    <n v="2.2000000000000002"/>
    <n v="1566.61"/>
  </r>
  <r>
    <n v="10274"/>
    <d v="2022-10-01T00:00:00"/>
    <x v="0"/>
    <x v="9"/>
    <x v="9"/>
    <n v="1509"/>
    <x v="0"/>
    <x v="1"/>
    <n v="4"/>
    <n v="504.97"/>
    <n v="0.13"/>
    <n v="65.646100000000004"/>
    <n v="2019.88"/>
    <x v="2"/>
    <x v="0"/>
    <n v="7"/>
    <x v="1"/>
    <n v="2.7"/>
    <n v="1757.3"/>
  </r>
  <r>
    <n v="10275"/>
    <d v="2022-10-02T00:00:00"/>
    <x v="0"/>
    <x v="9"/>
    <x v="9"/>
    <n v="1806"/>
    <x v="0"/>
    <x v="1"/>
    <n v="4"/>
    <n v="227.84"/>
    <n v="0.23"/>
    <n v="52.403200000000005"/>
    <n v="911.36"/>
    <x v="1"/>
    <x v="0"/>
    <n v="10"/>
    <x v="2"/>
    <n v="1.1000000000000001"/>
    <n v="701.75"/>
  </r>
  <r>
    <n v="10276"/>
    <d v="2022-10-03T00:00:00"/>
    <x v="0"/>
    <x v="9"/>
    <x v="9"/>
    <n v="1385"/>
    <x v="1"/>
    <x v="0"/>
    <n v="5"/>
    <n v="57.52"/>
    <n v="0.08"/>
    <n v="4.6016000000000004"/>
    <n v="287.60000000000002"/>
    <x v="1"/>
    <x v="0"/>
    <n v="5"/>
    <x v="1"/>
    <n v="3.9"/>
    <n v="264.58999999999997"/>
  </r>
  <r>
    <n v="10277"/>
    <d v="2022-10-04T00:00:00"/>
    <x v="0"/>
    <x v="9"/>
    <x v="9"/>
    <n v="1386"/>
    <x v="1"/>
    <x v="2"/>
    <n v="5"/>
    <n v="347.76"/>
    <n v="0.08"/>
    <n v="27.820799999999998"/>
    <n v="1738.8"/>
    <x v="1"/>
    <x v="0"/>
    <n v="9"/>
    <x v="2"/>
    <n v="1.4"/>
    <n v="1599.7"/>
  </r>
  <r>
    <n v="10278"/>
    <d v="2022-10-05T00:00:00"/>
    <x v="0"/>
    <x v="9"/>
    <x v="9"/>
    <n v="1112"/>
    <x v="3"/>
    <x v="0"/>
    <n v="3"/>
    <n v="341.83"/>
    <n v="0.2"/>
    <n v="68.366"/>
    <n v="1025.49"/>
    <x v="1"/>
    <x v="0"/>
    <n v="7"/>
    <x v="1"/>
    <n v="3.1"/>
    <n v="820.39"/>
  </r>
  <r>
    <n v="10279"/>
    <d v="2022-10-06T00:00:00"/>
    <x v="0"/>
    <x v="9"/>
    <x v="9"/>
    <n v="1612"/>
    <x v="2"/>
    <x v="1"/>
    <n v="7"/>
    <n v="512.24"/>
    <n v="0.2"/>
    <n v="102.44800000000001"/>
    <n v="3585.6800000000003"/>
    <x v="1"/>
    <x v="1"/>
    <n v="2"/>
    <x v="1"/>
    <n v="3.3"/>
    <n v="2868.54"/>
  </r>
  <r>
    <n v="10280"/>
    <d v="2022-10-07T00:00:00"/>
    <x v="0"/>
    <x v="9"/>
    <x v="9"/>
    <n v="1624"/>
    <x v="1"/>
    <x v="1"/>
    <n v="3"/>
    <n v="597.65"/>
    <n v="0.27"/>
    <n v="161.3655"/>
    <n v="1792.9499999999998"/>
    <x v="1"/>
    <x v="0"/>
    <n v="10"/>
    <x v="2"/>
    <n v="1"/>
    <n v="1308.8499999999999"/>
  </r>
  <r>
    <n v="10281"/>
    <d v="2022-10-08T00:00:00"/>
    <x v="0"/>
    <x v="9"/>
    <x v="9"/>
    <n v="1951"/>
    <x v="1"/>
    <x v="1"/>
    <n v="3"/>
    <n v="312.27"/>
    <n v="0.27"/>
    <n v="84.312899999999999"/>
    <n v="936.81"/>
    <x v="2"/>
    <x v="2"/>
    <n v="1"/>
    <x v="0"/>
    <n v="4.9000000000000004"/>
    <n v="683.87"/>
  </r>
  <r>
    <n v="10282"/>
    <d v="2022-10-09T00:00:00"/>
    <x v="0"/>
    <x v="9"/>
    <x v="9"/>
    <n v="1080"/>
    <x v="3"/>
    <x v="3"/>
    <n v="6"/>
    <n v="216.94"/>
    <n v="0.23"/>
    <n v="49.8962"/>
    <n v="1301.6399999999999"/>
    <x v="2"/>
    <x v="0"/>
    <n v="10"/>
    <x v="2"/>
    <n v="2.2000000000000002"/>
    <n v="1002.26"/>
  </r>
  <r>
    <n v="10283"/>
    <d v="2022-10-10T00:00:00"/>
    <x v="0"/>
    <x v="9"/>
    <x v="9"/>
    <n v="1698"/>
    <x v="2"/>
    <x v="3"/>
    <n v="4"/>
    <n v="123.75"/>
    <n v="0.16"/>
    <n v="19.8"/>
    <n v="495"/>
    <x v="1"/>
    <x v="0"/>
    <n v="10"/>
    <x v="2"/>
    <n v="1.3"/>
    <n v="415.8"/>
  </r>
  <r>
    <n v="10284"/>
    <d v="2022-10-11T00:00:00"/>
    <x v="0"/>
    <x v="9"/>
    <x v="9"/>
    <n v="1112"/>
    <x v="2"/>
    <x v="3"/>
    <n v="5"/>
    <n v="17.809999999999999"/>
    <n v="0.31"/>
    <n v="5.5210999999999997"/>
    <n v="89.05"/>
    <x v="2"/>
    <x v="1"/>
    <n v="4"/>
    <x v="0"/>
    <n v="4.4000000000000004"/>
    <n v="61.44"/>
  </r>
  <r>
    <n v="10285"/>
    <d v="2022-10-12T00:00:00"/>
    <x v="0"/>
    <x v="9"/>
    <x v="9"/>
    <n v="1001"/>
    <x v="0"/>
    <x v="0"/>
    <n v="4"/>
    <n v="312.83"/>
    <n v="0.22"/>
    <n v="68.822599999999994"/>
    <n v="1251.32"/>
    <x v="2"/>
    <x v="0"/>
    <n v="10"/>
    <x v="2"/>
    <n v="1.6"/>
    <n v="976.03"/>
  </r>
  <r>
    <n v="10286"/>
    <d v="2022-10-13T00:00:00"/>
    <x v="0"/>
    <x v="9"/>
    <x v="9"/>
    <n v="1641"/>
    <x v="2"/>
    <x v="1"/>
    <n v="3"/>
    <n v="339.98"/>
    <n v="0.35"/>
    <n v="118.99299999999999"/>
    <n v="1019.94"/>
    <x v="0"/>
    <x v="0"/>
    <n v="8"/>
    <x v="2"/>
    <n v="1.1000000000000001"/>
    <n v="662.96"/>
  </r>
  <r>
    <n v="10287"/>
    <d v="2022-10-14T00:00:00"/>
    <x v="0"/>
    <x v="9"/>
    <x v="9"/>
    <n v="1219"/>
    <x v="1"/>
    <x v="2"/>
    <n v="5"/>
    <n v="497.59"/>
    <n v="0.28999999999999998"/>
    <n v="144.30109999999999"/>
    <n v="2487.9499999999998"/>
    <x v="1"/>
    <x v="0"/>
    <n v="6"/>
    <x v="1"/>
    <n v="3"/>
    <n v="1766.44"/>
  </r>
  <r>
    <n v="10288"/>
    <d v="2022-10-15T00:00:00"/>
    <x v="0"/>
    <x v="9"/>
    <x v="9"/>
    <n v="1565"/>
    <x v="2"/>
    <x v="0"/>
    <n v="2"/>
    <n v="310.18"/>
    <n v="0.02"/>
    <n v="6.2036000000000007"/>
    <n v="620.36"/>
    <x v="2"/>
    <x v="1"/>
    <n v="2"/>
    <x v="2"/>
    <n v="1.5"/>
    <n v="607.95000000000005"/>
  </r>
  <r>
    <n v="10289"/>
    <d v="2022-10-16T00:00:00"/>
    <x v="0"/>
    <x v="9"/>
    <x v="9"/>
    <n v="1854"/>
    <x v="2"/>
    <x v="0"/>
    <n v="1"/>
    <n v="551.13"/>
    <n v="0.11"/>
    <n v="60.624299999999998"/>
    <n v="551.13"/>
    <x v="2"/>
    <x v="0"/>
    <n v="5"/>
    <x v="0"/>
    <n v="4.9000000000000004"/>
    <n v="490.51"/>
  </r>
  <r>
    <n v="10290"/>
    <d v="2022-10-17T00:00:00"/>
    <x v="0"/>
    <x v="9"/>
    <x v="9"/>
    <n v="1996"/>
    <x v="2"/>
    <x v="0"/>
    <n v="1"/>
    <n v="382.43"/>
    <n v="0.2"/>
    <n v="76.486000000000004"/>
    <n v="382.43"/>
    <x v="1"/>
    <x v="0"/>
    <n v="9"/>
    <x v="2"/>
    <n v="1"/>
    <n v="305.94"/>
  </r>
  <r>
    <n v="10291"/>
    <d v="2022-10-18T00:00:00"/>
    <x v="0"/>
    <x v="9"/>
    <x v="9"/>
    <n v="1735"/>
    <x v="2"/>
    <x v="2"/>
    <n v="3"/>
    <n v="506.6"/>
    <n v="0.25"/>
    <n v="126.65"/>
    <n v="1519.8000000000002"/>
    <x v="0"/>
    <x v="0"/>
    <n v="6"/>
    <x v="2"/>
    <n v="1.2"/>
    <n v="1139.8499999999999"/>
  </r>
  <r>
    <n v="10292"/>
    <d v="2022-10-19T00:00:00"/>
    <x v="0"/>
    <x v="9"/>
    <x v="9"/>
    <n v="1224"/>
    <x v="0"/>
    <x v="1"/>
    <n v="7"/>
    <n v="101.76"/>
    <n v="0.19"/>
    <n v="19.334400000000002"/>
    <n v="712.32"/>
    <x v="2"/>
    <x v="0"/>
    <n v="6"/>
    <x v="0"/>
    <n v="4.3"/>
    <n v="576.98"/>
  </r>
  <r>
    <n v="10293"/>
    <d v="2022-10-20T00:00:00"/>
    <x v="0"/>
    <x v="9"/>
    <x v="9"/>
    <n v="1384"/>
    <x v="2"/>
    <x v="3"/>
    <n v="4"/>
    <n v="515.37"/>
    <n v="0.28000000000000003"/>
    <n v="144.30360000000002"/>
    <n v="2061.48"/>
    <x v="2"/>
    <x v="0"/>
    <n v="7"/>
    <x v="2"/>
    <n v="2"/>
    <n v="1484.27"/>
  </r>
  <r>
    <n v="10294"/>
    <d v="2022-10-21T00:00:00"/>
    <x v="0"/>
    <x v="9"/>
    <x v="9"/>
    <n v="1402"/>
    <x v="0"/>
    <x v="1"/>
    <n v="2"/>
    <n v="409.96"/>
    <n v="0.1"/>
    <n v="40.996000000000002"/>
    <n v="819.92"/>
    <x v="1"/>
    <x v="0"/>
    <n v="11"/>
    <x v="0"/>
    <n v="4.5999999999999996"/>
    <n v="737.93"/>
  </r>
  <r>
    <n v="10295"/>
    <d v="2022-10-22T00:00:00"/>
    <x v="0"/>
    <x v="9"/>
    <x v="9"/>
    <n v="1637"/>
    <x v="1"/>
    <x v="1"/>
    <n v="5"/>
    <n v="114.59"/>
    <n v="0.06"/>
    <n v="6.8754"/>
    <n v="572.95000000000005"/>
    <x v="1"/>
    <x v="0"/>
    <n v="5"/>
    <x v="2"/>
    <n v="2.2000000000000002"/>
    <n v="538.57000000000005"/>
  </r>
  <r>
    <n v="10296"/>
    <d v="2022-10-23T00:00:00"/>
    <x v="0"/>
    <x v="9"/>
    <x v="9"/>
    <n v="1129"/>
    <x v="1"/>
    <x v="0"/>
    <n v="7"/>
    <n v="126.01"/>
    <n v="0.02"/>
    <n v="2.5202"/>
    <n v="882.07"/>
    <x v="2"/>
    <x v="1"/>
    <n v="3"/>
    <x v="2"/>
    <n v="1.3"/>
    <n v="864.43"/>
  </r>
  <r>
    <n v="10297"/>
    <d v="2022-10-24T00:00:00"/>
    <x v="0"/>
    <x v="9"/>
    <x v="9"/>
    <n v="1052"/>
    <x v="1"/>
    <x v="0"/>
    <n v="4"/>
    <n v="557"/>
    <n v="0.2"/>
    <n v="111.4"/>
    <n v="2228"/>
    <x v="1"/>
    <x v="1"/>
    <n v="3"/>
    <x v="2"/>
    <n v="1"/>
    <n v="1782.4"/>
  </r>
  <r>
    <n v="10298"/>
    <d v="2022-10-25T00:00:00"/>
    <x v="0"/>
    <x v="9"/>
    <x v="9"/>
    <n v="1683"/>
    <x v="1"/>
    <x v="0"/>
    <n v="3"/>
    <n v="33.85"/>
    <n v="0.24"/>
    <n v="8.1240000000000006"/>
    <n v="101.55000000000001"/>
    <x v="2"/>
    <x v="0"/>
    <n v="5"/>
    <x v="2"/>
    <n v="2.1"/>
    <n v="77.180000000000007"/>
  </r>
  <r>
    <n v="10299"/>
    <d v="2022-10-26T00:00:00"/>
    <x v="0"/>
    <x v="9"/>
    <x v="9"/>
    <n v="1729"/>
    <x v="3"/>
    <x v="3"/>
    <n v="4"/>
    <n v="285.58"/>
    <n v="0.11"/>
    <n v="31.413799999999998"/>
    <n v="1142.32"/>
    <x v="1"/>
    <x v="1"/>
    <n v="4"/>
    <x v="1"/>
    <n v="2.9"/>
    <n v="1016.66"/>
  </r>
  <r>
    <n v="10300"/>
    <d v="2022-10-27T00:00:00"/>
    <x v="0"/>
    <x v="9"/>
    <x v="9"/>
    <n v="1671"/>
    <x v="2"/>
    <x v="3"/>
    <n v="3"/>
    <n v="198.38"/>
    <n v="0.21"/>
    <n v="41.659799999999997"/>
    <n v="595.14"/>
    <x v="2"/>
    <x v="0"/>
    <n v="5"/>
    <x v="2"/>
    <n v="1"/>
    <n v="470.16"/>
  </r>
  <r>
    <n v="10301"/>
    <d v="2022-10-28T00:00:00"/>
    <x v="0"/>
    <x v="9"/>
    <x v="9"/>
    <n v="1709"/>
    <x v="1"/>
    <x v="3"/>
    <n v="6"/>
    <n v="404.07"/>
    <n v="0.02"/>
    <n v="8.0814000000000004"/>
    <n v="2424.42"/>
    <x v="2"/>
    <x v="0"/>
    <n v="9"/>
    <x v="1"/>
    <n v="3.3"/>
    <n v="2375.9299999999998"/>
  </r>
  <r>
    <n v="10302"/>
    <d v="2022-10-29T00:00:00"/>
    <x v="0"/>
    <x v="9"/>
    <x v="9"/>
    <n v="1415"/>
    <x v="0"/>
    <x v="1"/>
    <n v="1"/>
    <n v="506.18"/>
    <n v="0.03"/>
    <n v="15.1854"/>
    <n v="506.18"/>
    <x v="1"/>
    <x v="0"/>
    <n v="5"/>
    <x v="2"/>
    <n v="2.2999999999999998"/>
    <n v="490.99"/>
  </r>
  <r>
    <n v="10303"/>
    <d v="2022-10-30T00:00:00"/>
    <x v="0"/>
    <x v="9"/>
    <x v="9"/>
    <n v="1246"/>
    <x v="0"/>
    <x v="0"/>
    <n v="7"/>
    <n v="225.82"/>
    <n v="0.25"/>
    <n v="56.454999999999998"/>
    <n v="1580.74"/>
    <x v="2"/>
    <x v="1"/>
    <n v="4"/>
    <x v="1"/>
    <n v="2.6"/>
    <n v="1185.56"/>
  </r>
  <r>
    <n v="10304"/>
    <d v="2022-10-31T00:00:00"/>
    <x v="0"/>
    <x v="9"/>
    <x v="9"/>
    <n v="1835"/>
    <x v="0"/>
    <x v="2"/>
    <n v="1"/>
    <n v="264.74"/>
    <n v="0.13"/>
    <n v="34.416200000000003"/>
    <n v="264.74"/>
    <x v="1"/>
    <x v="1"/>
    <n v="4"/>
    <x v="2"/>
    <n v="2"/>
    <n v="230.32"/>
  </r>
  <r>
    <n v="10305"/>
    <d v="2022-11-01T00:00:00"/>
    <x v="0"/>
    <x v="10"/>
    <x v="10"/>
    <n v="1438"/>
    <x v="1"/>
    <x v="1"/>
    <n v="4"/>
    <n v="589.41999999999996"/>
    <n v="0.23"/>
    <n v="135.56659999999999"/>
    <n v="2357.6799999999998"/>
    <x v="1"/>
    <x v="2"/>
    <n v="1"/>
    <x v="1"/>
    <n v="3.1"/>
    <n v="1815.41"/>
  </r>
  <r>
    <n v="10306"/>
    <d v="2022-11-02T00:00:00"/>
    <x v="0"/>
    <x v="10"/>
    <x v="10"/>
    <n v="1202"/>
    <x v="3"/>
    <x v="3"/>
    <n v="2"/>
    <n v="473.59"/>
    <n v="0.28999999999999998"/>
    <n v="137.34109999999998"/>
    <n v="947.18"/>
    <x v="1"/>
    <x v="0"/>
    <n v="10"/>
    <x v="2"/>
    <n v="1.9"/>
    <n v="672.5"/>
  </r>
  <r>
    <n v="10307"/>
    <d v="2022-11-03T00:00:00"/>
    <x v="0"/>
    <x v="10"/>
    <x v="10"/>
    <n v="1183"/>
    <x v="1"/>
    <x v="2"/>
    <n v="5"/>
    <n v="539.86"/>
    <n v="0.3"/>
    <n v="161.958"/>
    <n v="2699.3"/>
    <x v="1"/>
    <x v="1"/>
    <n v="4"/>
    <x v="2"/>
    <n v="1.5"/>
    <n v="1889.51"/>
  </r>
  <r>
    <n v="10308"/>
    <d v="2022-11-04T00:00:00"/>
    <x v="0"/>
    <x v="10"/>
    <x v="10"/>
    <n v="1122"/>
    <x v="1"/>
    <x v="2"/>
    <n v="3"/>
    <n v="271.68"/>
    <n v="0.06"/>
    <n v="16.300799999999999"/>
    <n v="815.04"/>
    <x v="1"/>
    <x v="1"/>
    <n v="4"/>
    <x v="0"/>
    <n v="4.5999999999999996"/>
    <n v="766.14"/>
  </r>
  <r>
    <n v="10309"/>
    <d v="2022-11-05T00:00:00"/>
    <x v="0"/>
    <x v="10"/>
    <x v="10"/>
    <n v="1400"/>
    <x v="2"/>
    <x v="0"/>
    <n v="5"/>
    <n v="151.93"/>
    <n v="0.17"/>
    <n v="25.828100000000003"/>
    <n v="759.65000000000009"/>
    <x v="0"/>
    <x v="0"/>
    <n v="9"/>
    <x v="1"/>
    <n v="2.6"/>
    <n v="630.51"/>
  </r>
  <r>
    <n v="10310"/>
    <d v="2022-11-06T00:00:00"/>
    <x v="0"/>
    <x v="10"/>
    <x v="10"/>
    <n v="1766"/>
    <x v="1"/>
    <x v="2"/>
    <n v="1"/>
    <n v="255.94"/>
    <n v="0.26"/>
    <n v="66.544399999999996"/>
    <n v="255.94"/>
    <x v="1"/>
    <x v="0"/>
    <n v="11"/>
    <x v="2"/>
    <n v="1.3"/>
    <n v="189.4"/>
  </r>
  <r>
    <n v="10311"/>
    <d v="2022-11-07T00:00:00"/>
    <x v="0"/>
    <x v="10"/>
    <x v="10"/>
    <n v="1293"/>
    <x v="2"/>
    <x v="3"/>
    <n v="2"/>
    <n v="433.91"/>
    <n v="0.27"/>
    <n v="117.15570000000001"/>
    <n v="867.82"/>
    <x v="1"/>
    <x v="1"/>
    <n v="4"/>
    <x v="2"/>
    <n v="1.9"/>
    <n v="633.51"/>
  </r>
  <r>
    <n v="10312"/>
    <d v="2022-11-08T00:00:00"/>
    <x v="0"/>
    <x v="10"/>
    <x v="10"/>
    <n v="1279"/>
    <x v="2"/>
    <x v="0"/>
    <n v="2"/>
    <n v="79.02"/>
    <n v="0.27"/>
    <n v="21.3354"/>
    <n v="158.04"/>
    <x v="1"/>
    <x v="0"/>
    <n v="7"/>
    <x v="2"/>
    <n v="2.2000000000000002"/>
    <n v="115.37"/>
  </r>
  <r>
    <n v="10313"/>
    <d v="2022-11-09T00:00:00"/>
    <x v="0"/>
    <x v="10"/>
    <x v="10"/>
    <n v="1836"/>
    <x v="0"/>
    <x v="2"/>
    <n v="5"/>
    <n v="173.22"/>
    <n v="0.08"/>
    <n v="13.8576"/>
    <n v="866.1"/>
    <x v="1"/>
    <x v="2"/>
    <n v="1"/>
    <x v="0"/>
    <n v="4.0999999999999996"/>
    <n v="796.81"/>
  </r>
  <r>
    <n v="10314"/>
    <d v="2022-11-10T00:00:00"/>
    <x v="0"/>
    <x v="10"/>
    <x v="10"/>
    <n v="1883"/>
    <x v="2"/>
    <x v="0"/>
    <n v="1"/>
    <n v="42.28"/>
    <n v="7.0000000000000007E-2"/>
    <n v="2.9596000000000005"/>
    <n v="42.28"/>
    <x v="2"/>
    <x v="0"/>
    <n v="7"/>
    <x v="2"/>
    <n v="1.1000000000000001"/>
    <n v="39.32"/>
  </r>
  <r>
    <n v="10315"/>
    <d v="2022-11-11T00:00:00"/>
    <x v="0"/>
    <x v="10"/>
    <x v="10"/>
    <n v="1609"/>
    <x v="2"/>
    <x v="2"/>
    <n v="5"/>
    <n v="267.92"/>
    <n v="0.21"/>
    <n v="56.263200000000005"/>
    <n v="1339.6000000000001"/>
    <x v="1"/>
    <x v="1"/>
    <n v="2"/>
    <x v="1"/>
    <n v="2.9"/>
    <n v="1058.28"/>
  </r>
  <r>
    <n v="10316"/>
    <d v="2022-11-12T00:00:00"/>
    <x v="0"/>
    <x v="10"/>
    <x v="10"/>
    <n v="1197"/>
    <x v="2"/>
    <x v="1"/>
    <n v="4"/>
    <n v="499.06"/>
    <n v="0.26"/>
    <n v="129.75560000000002"/>
    <n v="1996.24"/>
    <x v="2"/>
    <x v="0"/>
    <n v="11"/>
    <x v="1"/>
    <n v="2.6"/>
    <n v="1477.22"/>
  </r>
  <r>
    <n v="10317"/>
    <d v="2022-11-13T00:00:00"/>
    <x v="0"/>
    <x v="10"/>
    <x v="10"/>
    <n v="1981"/>
    <x v="0"/>
    <x v="1"/>
    <n v="2"/>
    <n v="29.43"/>
    <n v="0.11"/>
    <n v="3.2372999999999998"/>
    <n v="58.86"/>
    <x v="1"/>
    <x v="0"/>
    <n v="8"/>
    <x v="0"/>
    <n v="4.9000000000000004"/>
    <n v="52.39"/>
  </r>
  <r>
    <n v="10318"/>
    <d v="2022-11-14T00:00:00"/>
    <x v="0"/>
    <x v="10"/>
    <x v="10"/>
    <n v="1906"/>
    <x v="1"/>
    <x v="3"/>
    <n v="2"/>
    <n v="410.06"/>
    <n v="0.04"/>
    <n v="16.4024"/>
    <n v="820.12"/>
    <x v="0"/>
    <x v="2"/>
    <n v="1"/>
    <x v="2"/>
    <n v="1.7"/>
    <n v="787.32"/>
  </r>
  <r>
    <n v="10319"/>
    <d v="2022-11-15T00:00:00"/>
    <x v="0"/>
    <x v="10"/>
    <x v="10"/>
    <n v="1510"/>
    <x v="1"/>
    <x v="1"/>
    <n v="4"/>
    <n v="560.51"/>
    <n v="0.25"/>
    <n v="140.1275"/>
    <n v="2242.04"/>
    <x v="1"/>
    <x v="0"/>
    <n v="10"/>
    <x v="1"/>
    <n v="3.5"/>
    <n v="1681.53"/>
  </r>
  <r>
    <n v="10320"/>
    <d v="2022-11-16T00:00:00"/>
    <x v="0"/>
    <x v="10"/>
    <x v="10"/>
    <n v="1751"/>
    <x v="3"/>
    <x v="1"/>
    <n v="1"/>
    <n v="153.6"/>
    <n v="0.1"/>
    <n v="15.36"/>
    <n v="153.6"/>
    <x v="2"/>
    <x v="1"/>
    <n v="3"/>
    <x v="2"/>
    <n v="1.8"/>
    <n v="138.24"/>
  </r>
  <r>
    <n v="10321"/>
    <d v="2022-11-17T00:00:00"/>
    <x v="0"/>
    <x v="10"/>
    <x v="10"/>
    <n v="1143"/>
    <x v="3"/>
    <x v="1"/>
    <n v="2"/>
    <n v="420.78"/>
    <n v="0.06"/>
    <n v="25.246799999999997"/>
    <n v="841.56"/>
    <x v="2"/>
    <x v="0"/>
    <n v="8"/>
    <x v="1"/>
    <n v="3.2"/>
    <n v="791.07"/>
  </r>
  <r>
    <n v="10322"/>
    <d v="2022-11-18T00:00:00"/>
    <x v="0"/>
    <x v="10"/>
    <x v="10"/>
    <n v="1608"/>
    <x v="2"/>
    <x v="2"/>
    <n v="7"/>
    <n v="585.42999999999995"/>
    <n v="0.05"/>
    <n v="29.2715"/>
    <n v="4098.0099999999993"/>
    <x v="1"/>
    <x v="0"/>
    <n v="10"/>
    <x v="1"/>
    <n v="3.2"/>
    <n v="3893.11"/>
  </r>
  <r>
    <n v="10323"/>
    <d v="2022-11-19T00:00:00"/>
    <x v="0"/>
    <x v="10"/>
    <x v="10"/>
    <n v="1200"/>
    <x v="3"/>
    <x v="2"/>
    <n v="6"/>
    <n v="577.92999999999995"/>
    <n v="0.11"/>
    <n v="63.572299999999991"/>
    <n v="3467.58"/>
    <x v="2"/>
    <x v="0"/>
    <n v="8"/>
    <x v="2"/>
    <n v="1.3"/>
    <n v="3086.15"/>
  </r>
  <r>
    <n v="10324"/>
    <d v="2022-11-20T00:00:00"/>
    <x v="0"/>
    <x v="10"/>
    <x v="10"/>
    <n v="1123"/>
    <x v="3"/>
    <x v="0"/>
    <n v="6"/>
    <n v="152.43"/>
    <n v="0.21"/>
    <n v="32.010300000000001"/>
    <n v="914.58"/>
    <x v="2"/>
    <x v="0"/>
    <n v="11"/>
    <x v="1"/>
    <n v="2.8"/>
    <n v="722.52"/>
  </r>
  <r>
    <n v="10325"/>
    <d v="2022-11-21T00:00:00"/>
    <x v="0"/>
    <x v="10"/>
    <x v="10"/>
    <n v="1186"/>
    <x v="3"/>
    <x v="2"/>
    <n v="6"/>
    <n v="73.69"/>
    <n v="0.13"/>
    <n v="9.5797000000000008"/>
    <n v="442.14"/>
    <x v="1"/>
    <x v="0"/>
    <n v="5"/>
    <x v="1"/>
    <n v="2.8"/>
    <n v="384.66"/>
  </r>
  <r>
    <n v="10326"/>
    <d v="2022-11-22T00:00:00"/>
    <x v="0"/>
    <x v="10"/>
    <x v="10"/>
    <n v="1325"/>
    <x v="2"/>
    <x v="1"/>
    <n v="3"/>
    <n v="101.75"/>
    <n v="0.01"/>
    <n v="1.0175000000000001"/>
    <n v="305.25"/>
    <x v="2"/>
    <x v="0"/>
    <n v="5"/>
    <x v="2"/>
    <n v="2.2999999999999998"/>
    <n v="302.2"/>
  </r>
  <r>
    <n v="10327"/>
    <d v="2022-11-23T00:00:00"/>
    <x v="0"/>
    <x v="10"/>
    <x v="10"/>
    <n v="1463"/>
    <x v="0"/>
    <x v="2"/>
    <n v="7"/>
    <n v="425.69"/>
    <n v="0.03"/>
    <n v="12.7707"/>
    <n v="2979.83"/>
    <x v="0"/>
    <x v="0"/>
    <n v="8"/>
    <x v="2"/>
    <n v="2.1"/>
    <n v="2890.44"/>
  </r>
  <r>
    <n v="10328"/>
    <d v="2022-11-24T00:00:00"/>
    <x v="0"/>
    <x v="10"/>
    <x v="10"/>
    <n v="1348"/>
    <x v="1"/>
    <x v="3"/>
    <n v="3"/>
    <n v="439.57"/>
    <n v="0.1"/>
    <n v="43.957000000000001"/>
    <n v="1318.71"/>
    <x v="2"/>
    <x v="0"/>
    <n v="10"/>
    <x v="2"/>
    <n v="1.9"/>
    <n v="1186.8399999999999"/>
  </r>
  <r>
    <n v="10329"/>
    <d v="2022-11-25T00:00:00"/>
    <x v="0"/>
    <x v="10"/>
    <x v="10"/>
    <n v="1770"/>
    <x v="2"/>
    <x v="0"/>
    <n v="1"/>
    <n v="409.43"/>
    <n v="0.23"/>
    <n v="94.168900000000008"/>
    <n v="409.43"/>
    <x v="0"/>
    <x v="0"/>
    <n v="5"/>
    <x v="2"/>
    <n v="1"/>
    <n v="315.26"/>
  </r>
  <r>
    <n v="10330"/>
    <d v="2022-11-26T00:00:00"/>
    <x v="0"/>
    <x v="10"/>
    <x v="10"/>
    <n v="1659"/>
    <x v="1"/>
    <x v="0"/>
    <n v="4"/>
    <n v="211.61"/>
    <n v="0.03"/>
    <n v="6.3483000000000001"/>
    <n v="846.44"/>
    <x v="1"/>
    <x v="0"/>
    <n v="9"/>
    <x v="2"/>
    <n v="1"/>
    <n v="821.05"/>
  </r>
  <r>
    <n v="10331"/>
    <d v="2022-11-27T00:00:00"/>
    <x v="0"/>
    <x v="10"/>
    <x v="10"/>
    <n v="1763"/>
    <x v="2"/>
    <x v="2"/>
    <n v="5"/>
    <n v="114.32"/>
    <n v="0.2"/>
    <n v="22.864000000000001"/>
    <n v="571.59999999999991"/>
    <x v="2"/>
    <x v="2"/>
    <n v="1"/>
    <x v="1"/>
    <n v="3.4"/>
    <n v="457.28"/>
  </r>
  <r>
    <n v="10332"/>
    <d v="2022-11-28T00:00:00"/>
    <x v="0"/>
    <x v="10"/>
    <x v="10"/>
    <n v="1954"/>
    <x v="2"/>
    <x v="1"/>
    <n v="7"/>
    <n v="354.75"/>
    <n v="0.04"/>
    <n v="14.19"/>
    <n v="2483.25"/>
    <x v="0"/>
    <x v="0"/>
    <n v="5"/>
    <x v="2"/>
    <n v="2.2000000000000002"/>
    <n v="2383.92"/>
  </r>
  <r>
    <n v="10333"/>
    <d v="2022-11-29T00:00:00"/>
    <x v="0"/>
    <x v="10"/>
    <x v="10"/>
    <n v="1931"/>
    <x v="3"/>
    <x v="0"/>
    <n v="1"/>
    <n v="297.95"/>
    <n v="7.0000000000000007E-2"/>
    <n v="20.8565"/>
    <n v="297.95"/>
    <x v="1"/>
    <x v="1"/>
    <n v="3"/>
    <x v="2"/>
    <n v="1.7"/>
    <n v="277.08999999999997"/>
  </r>
  <r>
    <n v="10334"/>
    <d v="2022-11-30T00:00:00"/>
    <x v="0"/>
    <x v="10"/>
    <x v="10"/>
    <n v="1402"/>
    <x v="2"/>
    <x v="3"/>
    <n v="5"/>
    <n v="441.37"/>
    <n v="0.06"/>
    <n v="26.482199999999999"/>
    <n v="2206.85"/>
    <x v="0"/>
    <x v="1"/>
    <n v="3"/>
    <x v="1"/>
    <n v="3.7"/>
    <n v="2074.44"/>
  </r>
  <r>
    <n v="10335"/>
    <d v="2022-12-01T00:00:00"/>
    <x v="0"/>
    <x v="11"/>
    <x v="11"/>
    <n v="1345"/>
    <x v="1"/>
    <x v="3"/>
    <n v="1"/>
    <n v="273.2"/>
    <n v="0.02"/>
    <n v="5.4639999999999995"/>
    <n v="273.2"/>
    <x v="1"/>
    <x v="1"/>
    <n v="2"/>
    <x v="1"/>
    <n v="3.1"/>
    <n v="267.74"/>
  </r>
  <r>
    <n v="10336"/>
    <d v="2022-12-02T00:00:00"/>
    <x v="0"/>
    <x v="11"/>
    <x v="11"/>
    <n v="1962"/>
    <x v="1"/>
    <x v="0"/>
    <n v="3"/>
    <n v="213.1"/>
    <n v="0.23"/>
    <n v="49.012999999999998"/>
    <n v="639.29999999999995"/>
    <x v="0"/>
    <x v="1"/>
    <n v="3"/>
    <x v="0"/>
    <n v="4.7"/>
    <n v="492.26"/>
  </r>
  <r>
    <n v="10337"/>
    <d v="2022-12-03T00:00:00"/>
    <x v="0"/>
    <x v="11"/>
    <x v="11"/>
    <n v="1510"/>
    <x v="2"/>
    <x v="1"/>
    <n v="6"/>
    <n v="186.68"/>
    <n v="0.16"/>
    <n v="29.8688"/>
    <n v="1120.08"/>
    <x v="1"/>
    <x v="0"/>
    <n v="7"/>
    <x v="0"/>
    <n v="4.3"/>
    <n v="940.87"/>
  </r>
  <r>
    <n v="10338"/>
    <d v="2022-12-04T00:00:00"/>
    <x v="0"/>
    <x v="11"/>
    <x v="11"/>
    <n v="1146"/>
    <x v="0"/>
    <x v="1"/>
    <n v="4"/>
    <n v="138.71"/>
    <n v="0.28999999999999998"/>
    <n v="40.225900000000003"/>
    <n v="554.84"/>
    <x v="1"/>
    <x v="0"/>
    <n v="8"/>
    <x v="1"/>
    <n v="3.9"/>
    <n v="393.94"/>
  </r>
  <r>
    <n v="10339"/>
    <d v="2022-12-05T00:00:00"/>
    <x v="0"/>
    <x v="11"/>
    <x v="11"/>
    <n v="1147"/>
    <x v="2"/>
    <x v="2"/>
    <n v="3"/>
    <n v="170.46"/>
    <n v="0.03"/>
    <n v="5.1138000000000003"/>
    <n v="511.38"/>
    <x v="0"/>
    <x v="0"/>
    <n v="8"/>
    <x v="2"/>
    <n v="1.5"/>
    <n v="496.04"/>
  </r>
  <r>
    <n v="10340"/>
    <d v="2022-12-06T00:00:00"/>
    <x v="0"/>
    <x v="11"/>
    <x v="11"/>
    <n v="1863"/>
    <x v="2"/>
    <x v="2"/>
    <n v="4"/>
    <n v="70.48"/>
    <n v="0.05"/>
    <n v="3.5240000000000005"/>
    <n v="281.92"/>
    <x v="1"/>
    <x v="0"/>
    <n v="11"/>
    <x v="1"/>
    <n v="3.7"/>
    <n v="267.82"/>
  </r>
  <r>
    <n v="10341"/>
    <d v="2022-12-07T00:00:00"/>
    <x v="0"/>
    <x v="11"/>
    <x v="11"/>
    <n v="1710"/>
    <x v="2"/>
    <x v="0"/>
    <n v="7"/>
    <n v="217.91"/>
    <n v="0.11"/>
    <n v="23.970099999999999"/>
    <n v="1525.37"/>
    <x v="1"/>
    <x v="0"/>
    <n v="8"/>
    <x v="1"/>
    <n v="3.8"/>
    <n v="1357.58"/>
  </r>
  <r>
    <n v="10342"/>
    <d v="2022-12-08T00:00:00"/>
    <x v="0"/>
    <x v="11"/>
    <x v="11"/>
    <n v="1819"/>
    <x v="2"/>
    <x v="2"/>
    <n v="5"/>
    <n v="36.39"/>
    <n v="0.27"/>
    <n v="9.8253000000000004"/>
    <n v="181.95"/>
    <x v="1"/>
    <x v="2"/>
    <n v="1"/>
    <x v="0"/>
    <n v="4.0999999999999996"/>
    <n v="132.82"/>
  </r>
  <r>
    <n v="10343"/>
    <d v="2022-12-09T00:00:00"/>
    <x v="0"/>
    <x v="11"/>
    <x v="11"/>
    <n v="1488"/>
    <x v="2"/>
    <x v="2"/>
    <n v="1"/>
    <n v="124.05"/>
    <n v="0.11"/>
    <n v="13.6455"/>
    <n v="124.05"/>
    <x v="2"/>
    <x v="0"/>
    <n v="11"/>
    <x v="2"/>
    <n v="2.1"/>
    <n v="110.4"/>
  </r>
  <r>
    <n v="10344"/>
    <d v="2022-12-10T00:00:00"/>
    <x v="0"/>
    <x v="11"/>
    <x v="11"/>
    <n v="1928"/>
    <x v="3"/>
    <x v="2"/>
    <n v="2"/>
    <n v="451.86"/>
    <n v="0.14000000000000001"/>
    <n v="63.260400000000011"/>
    <n v="903.72"/>
    <x v="0"/>
    <x v="0"/>
    <n v="7"/>
    <x v="1"/>
    <n v="3.6"/>
    <n v="777.2"/>
  </r>
  <r>
    <n v="10345"/>
    <d v="2022-12-11T00:00:00"/>
    <x v="0"/>
    <x v="11"/>
    <x v="11"/>
    <n v="1935"/>
    <x v="0"/>
    <x v="3"/>
    <n v="2"/>
    <n v="205.4"/>
    <n v="0.11"/>
    <n v="22.594000000000001"/>
    <n v="410.8"/>
    <x v="1"/>
    <x v="1"/>
    <n v="2"/>
    <x v="1"/>
    <n v="3.5"/>
    <n v="365.61"/>
  </r>
  <r>
    <n v="10346"/>
    <d v="2022-12-12T00:00:00"/>
    <x v="0"/>
    <x v="11"/>
    <x v="11"/>
    <n v="1639"/>
    <x v="2"/>
    <x v="2"/>
    <n v="4"/>
    <n v="405.92"/>
    <n v="0.03"/>
    <n v="12.1776"/>
    <n v="1623.68"/>
    <x v="2"/>
    <x v="0"/>
    <n v="11"/>
    <x v="1"/>
    <n v="2.5"/>
    <n v="1574.97"/>
  </r>
  <r>
    <n v="10347"/>
    <d v="2022-12-13T00:00:00"/>
    <x v="0"/>
    <x v="11"/>
    <x v="11"/>
    <n v="1550"/>
    <x v="3"/>
    <x v="0"/>
    <n v="6"/>
    <n v="434.38"/>
    <n v="0.33"/>
    <n v="143.34540000000001"/>
    <n v="2606.2799999999997"/>
    <x v="1"/>
    <x v="0"/>
    <n v="10"/>
    <x v="1"/>
    <n v="3.7"/>
    <n v="1746.21"/>
  </r>
  <r>
    <n v="10348"/>
    <d v="2022-12-14T00:00:00"/>
    <x v="0"/>
    <x v="11"/>
    <x v="11"/>
    <n v="1337"/>
    <x v="3"/>
    <x v="1"/>
    <n v="6"/>
    <n v="354.99"/>
    <n v="0.19"/>
    <n v="67.448099999999997"/>
    <n v="2129.94"/>
    <x v="2"/>
    <x v="1"/>
    <n v="4"/>
    <x v="2"/>
    <n v="1.3"/>
    <n v="1725.25"/>
  </r>
  <r>
    <n v="10349"/>
    <d v="2022-12-15T00:00:00"/>
    <x v="0"/>
    <x v="11"/>
    <x v="11"/>
    <n v="1871"/>
    <x v="3"/>
    <x v="2"/>
    <n v="4"/>
    <n v="575.84"/>
    <n v="0.28000000000000003"/>
    <n v="161.23520000000002"/>
    <n v="2303.36"/>
    <x v="1"/>
    <x v="0"/>
    <n v="5"/>
    <x v="1"/>
    <n v="3.6"/>
    <n v="1658.42"/>
  </r>
  <r>
    <n v="10350"/>
    <d v="2022-12-16T00:00:00"/>
    <x v="0"/>
    <x v="11"/>
    <x v="11"/>
    <n v="1640"/>
    <x v="1"/>
    <x v="1"/>
    <n v="3"/>
    <n v="27.54"/>
    <n v="0.23"/>
    <n v="6.3342000000000001"/>
    <n v="82.62"/>
    <x v="1"/>
    <x v="2"/>
    <n v="1"/>
    <x v="1"/>
    <n v="3.4"/>
    <n v="63.62"/>
  </r>
  <r>
    <n v="10351"/>
    <d v="2022-12-17T00:00:00"/>
    <x v="0"/>
    <x v="11"/>
    <x v="11"/>
    <n v="1778"/>
    <x v="2"/>
    <x v="2"/>
    <n v="2"/>
    <n v="447.11"/>
    <n v="0.18"/>
    <n v="80.479799999999997"/>
    <n v="894.22"/>
    <x v="1"/>
    <x v="1"/>
    <n v="4"/>
    <x v="2"/>
    <n v="1.8"/>
    <n v="733.26"/>
  </r>
  <r>
    <n v="10352"/>
    <d v="2022-12-18T00:00:00"/>
    <x v="0"/>
    <x v="11"/>
    <x v="11"/>
    <n v="1987"/>
    <x v="2"/>
    <x v="0"/>
    <n v="3"/>
    <n v="575.89"/>
    <n v="0.03"/>
    <n v="17.276699999999998"/>
    <n v="1727.67"/>
    <x v="2"/>
    <x v="1"/>
    <n v="4"/>
    <x v="0"/>
    <n v="4.3"/>
    <n v="1675.84"/>
  </r>
  <r>
    <n v="10353"/>
    <d v="2022-12-19T00:00:00"/>
    <x v="0"/>
    <x v="11"/>
    <x v="11"/>
    <n v="1952"/>
    <x v="3"/>
    <x v="3"/>
    <n v="5"/>
    <n v="519.42999999999995"/>
    <n v="0.22"/>
    <n v="114.27459999999999"/>
    <n v="2597.1499999999996"/>
    <x v="0"/>
    <x v="0"/>
    <n v="9"/>
    <x v="0"/>
    <n v="4.5"/>
    <n v="2025.78"/>
  </r>
  <r>
    <n v="10354"/>
    <d v="2022-12-20T00:00:00"/>
    <x v="0"/>
    <x v="11"/>
    <x v="11"/>
    <n v="1472"/>
    <x v="3"/>
    <x v="0"/>
    <n v="2"/>
    <n v="113.22"/>
    <n v="0.05"/>
    <n v="5.6610000000000005"/>
    <n v="226.44"/>
    <x v="2"/>
    <x v="0"/>
    <n v="9"/>
    <x v="2"/>
    <n v="1.8"/>
    <n v="215.12"/>
  </r>
  <r>
    <n v="10355"/>
    <d v="2022-12-21T00:00:00"/>
    <x v="0"/>
    <x v="11"/>
    <x v="11"/>
    <n v="1945"/>
    <x v="2"/>
    <x v="3"/>
    <n v="5"/>
    <n v="206.19"/>
    <n v="0.15"/>
    <n v="30.9285"/>
    <n v="1030.95"/>
    <x v="1"/>
    <x v="0"/>
    <n v="11"/>
    <x v="2"/>
    <n v="1.3"/>
    <n v="876.31"/>
  </r>
  <r>
    <n v="10356"/>
    <d v="2022-12-22T00:00:00"/>
    <x v="0"/>
    <x v="11"/>
    <x v="11"/>
    <n v="1150"/>
    <x v="1"/>
    <x v="2"/>
    <n v="1"/>
    <n v="115.88"/>
    <n v="0.22"/>
    <n v="25.493600000000001"/>
    <n v="115.88"/>
    <x v="2"/>
    <x v="0"/>
    <n v="10"/>
    <x v="1"/>
    <n v="3.4"/>
    <n v="90.39"/>
  </r>
  <r>
    <n v="10357"/>
    <d v="2022-12-23T00:00:00"/>
    <x v="0"/>
    <x v="11"/>
    <x v="11"/>
    <n v="1414"/>
    <x v="0"/>
    <x v="2"/>
    <n v="3"/>
    <n v="366.77"/>
    <n v="0.27"/>
    <n v="99.027900000000002"/>
    <n v="1100.31"/>
    <x v="2"/>
    <x v="2"/>
    <n v="1"/>
    <x v="1"/>
    <n v="2.9"/>
    <n v="803.23"/>
  </r>
  <r>
    <n v="10358"/>
    <d v="2022-12-24T00:00:00"/>
    <x v="0"/>
    <x v="11"/>
    <x v="11"/>
    <n v="1989"/>
    <x v="3"/>
    <x v="3"/>
    <n v="4"/>
    <n v="431.63"/>
    <n v="0.24"/>
    <n v="103.5912"/>
    <n v="1726.52"/>
    <x v="1"/>
    <x v="0"/>
    <n v="8"/>
    <x v="1"/>
    <n v="2.7"/>
    <n v="1312.16"/>
  </r>
  <r>
    <n v="10359"/>
    <d v="2022-12-25T00:00:00"/>
    <x v="0"/>
    <x v="11"/>
    <x v="11"/>
    <n v="1297"/>
    <x v="0"/>
    <x v="0"/>
    <n v="2"/>
    <n v="200.49"/>
    <n v="0.24"/>
    <n v="48.117600000000003"/>
    <n v="400.98"/>
    <x v="1"/>
    <x v="1"/>
    <n v="4"/>
    <x v="0"/>
    <n v="4"/>
    <n v="304.74"/>
  </r>
  <r>
    <n v="10360"/>
    <d v="2022-12-26T00:00:00"/>
    <x v="0"/>
    <x v="11"/>
    <x v="11"/>
    <n v="1610"/>
    <x v="3"/>
    <x v="0"/>
    <n v="3"/>
    <n v="330.61"/>
    <n v="0.05"/>
    <n v="16.5305"/>
    <n v="991.83"/>
    <x v="1"/>
    <x v="1"/>
    <n v="4"/>
    <x v="0"/>
    <n v="4.9000000000000004"/>
    <n v="942.24"/>
  </r>
  <r>
    <n v="10361"/>
    <d v="2022-12-27T00:00:00"/>
    <x v="0"/>
    <x v="11"/>
    <x v="11"/>
    <n v="1262"/>
    <x v="1"/>
    <x v="3"/>
    <n v="4"/>
    <n v="419.19"/>
    <n v="0.12"/>
    <n v="50.302799999999998"/>
    <n v="1676.76"/>
    <x v="2"/>
    <x v="0"/>
    <n v="5"/>
    <x v="1"/>
    <n v="2.9"/>
    <n v="1475.55"/>
  </r>
  <r>
    <n v="10362"/>
    <d v="2022-12-28T00:00:00"/>
    <x v="0"/>
    <x v="11"/>
    <x v="11"/>
    <n v="1763"/>
    <x v="1"/>
    <x v="2"/>
    <n v="1"/>
    <n v="261.48"/>
    <n v="0.02"/>
    <n v="5.2296000000000005"/>
    <n v="261.48"/>
    <x v="2"/>
    <x v="1"/>
    <n v="2"/>
    <x v="2"/>
    <n v="1"/>
    <n v="256.25"/>
  </r>
  <r>
    <n v="10363"/>
    <d v="2022-12-29T00:00:00"/>
    <x v="0"/>
    <x v="11"/>
    <x v="11"/>
    <n v="1143"/>
    <x v="3"/>
    <x v="3"/>
    <n v="2"/>
    <n v="514.6"/>
    <n v="0.25"/>
    <n v="128.65"/>
    <n v="1029.2"/>
    <x v="2"/>
    <x v="2"/>
    <n v="1"/>
    <x v="1"/>
    <n v="3.4"/>
    <n v="771.9"/>
  </r>
  <r>
    <n v="10364"/>
    <d v="2022-12-30T00:00:00"/>
    <x v="0"/>
    <x v="11"/>
    <x v="11"/>
    <n v="1345"/>
    <x v="2"/>
    <x v="2"/>
    <n v="5"/>
    <n v="466.36"/>
    <n v="0.33"/>
    <n v="153.89880000000002"/>
    <n v="2331.8000000000002"/>
    <x v="1"/>
    <x v="0"/>
    <n v="5"/>
    <x v="1"/>
    <n v="3.6"/>
    <n v="1562.31"/>
  </r>
  <r>
    <n v="10365"/>
    <d v="2022-12-31T00:00:00"/>
    <x v="0"/>
    <x v="11"/>
    <x v="11"/>
    <n v="1623"/>
    <x v="1"/>
    <x v="3"/>
    <n v="1"/>
    <n v="52.83"/>
    <n v="0.09"/>
    <n v="4.7546999999999997"/>
    <n v="52.83"/>
    <x v="1"/>
    <x v="0"/>
    <n v="7"/>
    <x v="0"/>
    <n v="4.3"/>
    <n v="48.08"/>
  </r>
  <r>
    <n v="10366"/>
    <d v="2023-01-01T00:00:00"/>
    <x v="1"/>
    <x v="0"/>
    <x v="0"/>
    <n v="1571"/>
    <x v="3"/>
    <x v="2"/>
    <n v="6"/>
    <n v="378.36"/>
    <n v="0.03"/>
    <n v="11.3508"/>
    <n v="2270.16"/>
    <x v="0"/>
    <x v="0"/>
    <n v="10"/>
    <x v="2"/>
    <n v="1.8"/>
    <n v="2202.06"/>
  </r>
  <r>
    <n v="10367"/>
    <d v="2023-01-02T00:00:00"/>
    <x v="1"/>
    <x v="0"/>
    <x v="0"/>
    <n v="1880"/>
    <x v="2"/>
    <x v="3"/>
    <n v="4"/>
    <n v="152.66999999999999"/>
    <n v="0.17"/>
    <n v="25.953900000000001"/>
    <n v="610.67999999999995"/>
    <x v="1"/>
    <x v="0"/>
    <n v="9"/>
    <x v="1"/>
    <n v="3.1"/>
    <n v="506.86"/>
  </r>
  <r>
    <n v="10368"/>
    <d v="2023-01-03T00:00:00"/>
    <x v="1"/>
    <x v="0"/>
    <x v="0"/>
    <n v="1001"/>
    <x v="3"/>
    <x v="1"/>
    <n v="2"/>
    <n v="341.15"/>
    <n v="0.3"/>
    <n v="102.34499999999998"/>
    <n v="682.3"/>
    <x v="0"/>
    <x v="1"/>
    <n v="2"/>
    <x v="1"/>
    <n v="2.8"/>
    <n v="477.61"/>
  </r>
  <r>
    <n v="10369"/>
    <d v="2023-01-04T00:00:00"/>
    <x v="1"/>
    <x v="0"/>
    <x v="0"/>
    <n v="1896"/>
    <x v="1"/>
    <x v="2"/>
    <n v="2"/>
    <n v="574.78"/>
    <n v="0.19"/>
    <n v="109.20819999999999"/>
    <n v="1149.56"/>
    <x v="2"/>
    <x v="0"/>
    <n v="8"/>
    <x v="1"/>
    <n v="3.7"/>
    <n v="931.14"/>
  </r>
  <r>
    <n v="10370"/>
    <d v="2023-01-05T00:00:00"/>
    <x v="1"/>
    <x v="0"/>
    <x v="0"/>
    <n v="1303"/>
    <x v="0"/>
    <x v="0"/>
    <n v="7"/>
    <n v="529.25"/>
    <n v="0.02"/>
    <n v="10.585000000000001"/>
    <n v="3704.75"/>
    <x v="1"/>
    <x v="0"/>
    <n v="7"/>
    <x v="2"/>
    <n v="1.3"/>
    <n v="3630.66"/>
  </r>
  <r>
    <n v="10371"/>
    <d v="2023-01-06T00:00:00"/>
    <x v="1"/>
    <x v="0"/>
    <x v="0"/>
    <n v="1253"/>
    <x v="2"/>
    <x v="3"/>
    <n v="7"/>
    <n v="251.64"/>
    <n v="0.34"/>
    <n v="85.557600000000008"/>
    <n v="1761.48"/>
    <x v="2"/>
    <x v="1"/>
    <n v="2"/>
    <x v="0"/>
    <n v="4.5"/>
    <n v="1162.58"/>
  </r>
  <r>
    <n v="10372"/>
    <d v="2023-01-07T00:00:00"/>
    <x v="1"/>
    <x v="0"/>
    <x v="0"/>
    <n v="1651"/>
    <x v="2"/>
    <x v="0"/>
    <n v="1"/>
    <n v="185.54"/>
    <n v="0.28999999999999998"/>
    <n v="53.806599999999996"/>
    <n v="185.54"/>
    <x v="0"/>
    <x v="0"/>
    <n v="5"/>
    <x v="1"/>
    <n v="3"/>
    <n v="131.72999999999999"/>
  </r>
  <r>
    <n v="10373"/>
    <d v="2023-01-08T00:00:00"/>
    <x v="1"/>
    <x v="0"/>
    <x v="0"/>
    <n v="1452"/>
    <x v="1"/>
    <x v="3"/>
    <n v="2"/>
    <n v="152.13"/>
    <n v="0.05"/>
    <n v="7.6065000000000005"/>
    <n v="304.26"/>
    <x v="1"/>
    <x v="0"/>
    <n v="7"/>
    <x v="0"/>
    <n v="4.5"/>
    <n v="289.05"/>
  </r>
  <r>
    <n v="10374"/>
    <d v="2023-01-09T00:00:00"/>
    <x v="1"/>
    <x v="0"/>
    <x v="0"/>
    <n v="1036"/>
    <x v="2"/>
    <x v="0"/>
    <n v="4"/>
    <n v="326.52"/>
    <n v="0.32"/>
    <n v="104.4864"/>
    <n v="1306.08"/>
    <x v="0"/>
    <x v="1"/>
    <n v="3"/>
    <x v="2"/>
    <n v="2.4"/>
    <n v="888.13"/>
  </r>
  <r>
    <n v="10375"/>
    <d v="2023-01-10T00:00:00"/>
    <x v="1"/>
    <x v="0"/>
    <x v="0"/>
    <n v="1159"/>
    <x v="3"/>
    <x v="0"/>
    <n v="1"/>
    <n v="81.84"/>
    <n v="0.16"/>
    <n v="13.0944"/>
    <n v="81.84"/>
    <x v="1"/>
    <x v="1"/>
    <n v="2"/>
    <x v="1"/>
    <n v="3.6"/>
    <n v="68.75"/>
  </r>
  <r>
    <n v="10376"/>
    <d v="2023-01-11T00:00:00"/>
    <x v="1"/>
    <x v="0"/>
    <x v="0"/>
    <n v="1008"/>
    <x v="3"/>
    <x v="3"/>
    <n v="5"/>
    <n v="336.33"/>
    <n v="0.13"/>
    <n v="43.722900000000003"/>
    <n v="1681.6499999999999"/>
    <x v="2"/>
    <x v="0"/>
    <n v="6"/>
    <x v="0"/>
    <n v="4.8"/>
    <n v="1463.04"/>
  </r>
  <r>
    <n v="10377"/>
    <d v="2023-01-12T00:00:00"/>
    <x v="1"/>
    <x v="0"/>
    <x v="0"/>
    <n v="1232"/>
    <x v="2"/>
    <x v="3"/>
    <n v="1"/>
    <n v="15.78"/>
    <n v="0.16"/>
    <n v="2.5247999999999999"/>
    <n v="15.78"/>
    <x v="0"/>
    <x v="0"/>
    <n v="10"/>
    <x v="0"/>
    <n v="4.8"/>
    <n v="13.26"/>
  </r>
  <r>
    <n v="10378"/>
    <d v="2023-01-13T00:00:00"/>
    <x v="1"/>
    <x v="0"/>
    <x v="0"/>
    <n v="1098"/>
    <x v="1"/>
    <x v="0"/>
    <n v="1"/>
    <n v="204.45"/>
    <n v="0.28999999999999998"/>
    <n v="59.290499999999994"/>
    <n v="204.45"/>
    <x v="0"/>
    <x v="0"/>
    <n v="6"/>
    <x v="0"/>
    <n v="4.8"/>
    <n v="145.16"/>
  </r>
  <r>
    <n v="10379"/>
    <d v="2023-01-14T00:00:00"/>
    <x v="1"/>
    <x v="0"/>
    <x v="0"/>
    <n v="1658"/>
    <x v="1"/>
    <x v="0"/>
    <n v="5"/>
    <n v="143.66"/>
    <n v="0.23"/>
    <n v="33.041800000000002"/>
    <n v="718.3"/>
    <x v="2"/>
    <x v="0"/>
    <n v="11"/>
    <x v="2"/>
    <n v="1.2"/>
    <n v="553.09"/>
  </r>
  <r>
    <n v="10380"/>
    <d v="2023-01-15T00:00:00"/>
    <x v="1"/>
    <x v="0"/>
    <x v="0"/>
    <n v="1815"/>
    <x v="1"/>
    <x v="0"/>
    <n v="6"/>
    <n v="583.16"/>
    <n v="0.02"/>
    <n v="11.6632"/>
    <n v="3498.96"/>
    <x v="2"/>
    <x v="1"/>
    <n v="4"/>
    <x v="1"/>
    <n v="2.6"/>
    <n v="3428.98"/>
  </r>
  <r>
    <n v="10381"/>
    <d v="2023-01-16T00:00:00"/>
    <x v="1"/>
    <x v="0"/>
    <x v="0"/>
    <n v="1207"/>
    <x v="0"/>
    <x v="2"/>
    <n v="7"/>
    <n v="440.44"/>
    <n v="0.34"/>
    <n v="149.74960000000002"/>
    <n v="3083.08"/>
    <x v="1"/>
    <x v="2"/>
    <n v="1"/>
    <x v="2"/>
    <n v="1.2"/>
    <n v="2034.83"/>
  </r>
  <r>
    <n v="10382"/>
    <d v="2023-01-17T00:00:00"/>
    <x v="1"/>
    <x v="0"/>
    <x v="0"/>
    <n v="1130"/>
    <x v="3"/>
    <x v="2"/>
    <n v="4"/>
    <n v="219.55"/>
    <n v="0.05"/>
    <n v="10.977500000000001"/>
    <n v="878.2"/>
    <x v="1"/>
    <x v="0"/>
    <n v="5"/>
    <x v="2"/>
    <n v="2.2000000000000002"/>
    <n v="834.29"/>
  </r>
  <r>
    <n v="10383"/>
    <d v="2023-01-18T00:00:00"/>
    <x v="1"/>
    <x v="0"/>
    <x v="0"/>
    <n v="1403"/>
    <x v="3"/>
    <x v="1"/>
    <n v="6"/>
    <n v="69.31"/>
    <n v="0.26"/>
    <n v="18.020600000000002"/>
    <n v="415.86"/>
    <x v="1"/>
    <x v="2"/>
    <n v="1"/>
    <x v="2"/>
    <n v="1.7"/>
    <n v="307.74"/>
  </r>
  <r>
    <n v="10384"/>
    <d v="2023-01-19T00:00:00"/>
    <x v="1"/>
    <x v="0"/>
    <x v="0"/>
    <n v="1151"/>
    <x v="3"/>
    <x v="2"/>
    <n v="6"/>
    <n v="317.33"/>
    <n v="0.22"/>
    <n v="69.812600000000003"/>
    <n v="1903.98"/>
    <x v="1"/>
    <x v="0"/>
    <n v="11"/>
    <x v="1"/>
    <n v="3.5"/>
    <n v="1485.1"/>
  </r>
  <r>
    <n v="10385"/>
    <d v="2023-01-20T00:00:00"/>
    <x v="1"/>
    <x v="0"/>
    <x v="0"/>
    <n v="1053"/>
    <x v="1"/>
    <x v="2"/>
    <n v="6"/>
    <n v="139.87"/>
    <n v="7.0000000000000007E-2"/>
    <n v="9.7909000000000006"/>
    <n v="839.22"/>
    <x v="1"/>
    <x v="0"/>
    <n v="11"/>
    <x v="0"/>
    <n v="4.0999999999999996"/>
    <n v="780.47"/>
  </r>
  <r>
    <n v="10386"/>
    <d v="2023-01-21T00:00:00"/>
    <x v="1"/>
    <x v="0"/>
    <x v="0"/>
    <n v="1119"/>
    <x v="0"/>
    <x v="3"/>
    <n v="7"/>
    <n v="328.81"/>
    <n v="0.06"/>
    <n v="19.7286"/>
    <n v="2301.67"/>
    <x v="1"/>
    <x v="0"/>
    <n v="8"/>
    <x v="1"/>
    <n v="3.1"/>
    <n v="2163.5700000000002"/>
  </r>
  <r>
    <n v="10387"/>
    <d v="2023-01-22T00:00:00"/>
    <x v="1"/>
    <x v="0"/>
    <x v="0"/>
    <n v="1672"/>
    <x v="3"/>
    <x v="1"/>
    <n v="3"/>
    <n v="503.69"/>
    <n v="0.3"/>
    <n v="151.107"/>
    <n v="1511.07"/>
    <x v="0"/>
    <x v="1"/>
    <n v="2"/>
    <x v="0"/>
    <n v="4.2"/>
    <n v="1057.75"/>
  </r>
  <r>
    <n v="10388"/>
    <d v="2023-01-23T00:00:00"/>
    <x v="1"/>
    <x v="0"/>
    <x v="0"/>
    <n v="1919"/>
    <x v="3"/>
    <x v="1"/>
    <n v="7"/>
    <n v="375.24"/>
    <n v="0.15"/>
    <n v="56.286000000000001"/>
    <n v="2626.6800000000003"/>
    <x v="2"/>
    <x v="0"/>
    <n v="9"/>
    <x v="2"/>
    <n v="1.1000000000000001"/>
    <n v="2232.6799999999998"/>
  </r>
  <r>
    <n v="10389"/>
    <d v="2023-01-24T00:00:00"/>
    <x v="1"/>
    <x v="0"/>
    <x v="0"/>
    <n v="1627"/>
    <x v="0"/>
    <x v="2"/>
    <n v="6"/>
    <n v="385.77"/>
    <n v="0.23"/>
    <n v="88.727099999999993"/>
    <n v="2314.62"/>
    <x v="1"/>
    <x v="0"/>
    <n v="9"/>
    <x v="0"/>
    <n v="4.3"/>
    <n v="1782.26"/>
  </r>
  <r>
    <n v="10390"/>
    <d v="2023-01-25T00:00:00"/>
    <x v="1"/>
    <x v="0"/>
    <x v="0"/>
    <n v="1586"/>
    <x v="2"/>
    <x v="3"/>
    <n v="3"/>
    <n v="331.5"/>
    <n v="0.18"/>
    <n v="59.669999999999995"/>
    <n v="994.5"/>
    <x v="0"/>
    <x v="1"/>
    <n v="3"/>
    <x v="2"/>
    <n v="1.7"/>
    <n v="815.49"/>
  </r>
  <r>
    <n v="10391"/>
    <d v="2023-01-26T00:00:00"/>
    <x v="1"/>
    <x v="0"/>
    <x v="0"/>
    <n v="1624"/>
    <x v="3"/>
    <x v="3"/>
    <n v="5"/>
    <n v="557.45000000000005"/>
    <n v="0.25"/>
    <n v="139.36250000000001"/>
    <n v="2787.25"/>
    <x v="1"/>
    <x v="0"/>
    <n v="6"/>
    <x v="1"/>
    <n v="2.8"/>
    <n v="2090.44"/>
  </r>
  <r>
    <n v="10392"/>
    <d v="2023-01-27T00:00:00"/>
    <x v="1"/>
    <x v="0"/>
    <x v="0"/>
    <n v="1967"/>
    <x v="2"/>
    <x v="1"/>
    <n v="7"/>
    <n v="560.16"/>
    <n v="0.17"/>
    <n v="95.227199999999996"/>
    <n v="3921.12"/>
    <x v="2"/>
    <x v="0"/>
    <n v="9"/>
    <x v="1"/>
    <n v="2.8"/>
    <n v="3254.53"/>
  </r>
  <r>
    <n v="10393"/>
    <d v="2023-01-28T00:00:00"/>
    <x v="1"/>
    <x v="0"/>
    <x v="0"/>
    <n v="1419"/>
    <x v="2"/>
    <x v="3"/>
    <n v="4"/>
    <n v="314.94"/>
    <n v="0.1"/>
    <n v="31.494"/>
    <n v="1259.76"/>
    <x v="2"/>
    <x v="0"/>
    <n v="7"/>
    <x v="0"/>
    <n v="4.5"/>
    <n v="1133.78"/>
  </r>
  <r>
    <n v="10394"/>
    <d v="2023-01-29T00:00:00"/>
    <x v="1"/>
    <x v="0"/>
    <x v="0"/>
    <n v="1421"/>
    <x v="2"/>
    <x v="0"/>
    <n v="6"/>
    <n v="193.87"/>
    <n v="0.13"/>
    <n v="25.203100000000003"/>
    <n v="1163.22"/>
    <x v="1"/>
    <x v="1"/>
    <n v="4"/>
    <x v="0"/>
    <n v="4.9000000000000004"/>
    <n v="1012"/>
  </r>
  <r>
    <n v="10395"/>
    <d v="2023-01-30T00:00:00"/>
    <x v="1"/>
    <x v="0"/>
    <x v="0"/>
    <n v="1103"/>
    <x v="0"/>
    <x v="2"/>
    <n v="2"/>
    <n v="283.86"/>
    <n v="0.3"/>
    <n v="85.158000000000001"/>
    <n v="567.72"/>
    <x v="2"/>
    <x v="1"/>
    <n v="3"/>
    <x v="2"/>
    <n v="2"/>
    <n v="397.4"/>
  </r>
  <r>
    <n v="10396"/>
    <d v="2023-01-31T00:00:00"/>
    <x v="1"/>
    <x v="0"/>
    <x v="0"/>
    <n v="1851"/>
    <x v="0"/>
    <x v="0"/>
    <n v="5"/>
    <n v="124.14"/>
    <n v="0.16"/>
    <n v="19.862400000000001"/>
    <n v="620.70000000000005"/>
    <x v="1"/>
    <x v="1"/>
    <n v="2"/>
    <x v="2"/>
    <n v="1.3"/>
    <n v="521.39"/>
  </r>
  <r>
    <n v="10397"/>
    <d v="2023-02-01T00:00:00"/>
    <x v="1"/>
    <x v="1"/>
    <x v="1"/>
    <n v="1253"/>
    <x v="3"/>
    <x v="1"/>
    <n v="3"/>
    <n v="387.26"/>
    <n v="7.0000000000000007E-2"/>
    <n v="27.108200000000004"/>
    <n v="1161.78"/>
    <x v="1"/>
    <x v="0"/>
    <n v="10"/>
    <x v="1"/>
    <n v="3.6"/>
    <n v="1080.46"/>
  </r>
  <r>
    <n v="10398"/>
    <d v="2023-02-02T00:00:00"/>
    <x v="1"/>
    <x v="1"/>
    <x v="1"/>
    <n v="1226"/>
    <x v="3"/>
    <x v="1"/>
    <n v="7"/>
    <n v="307.55"/>
    <n v="0.33"/>
    <n v="101.4915"/>
    <n v="2152.85"/>
    <x v="1"/>
    <x v="0"/>
    <n v="10"/>
    <x v="1"/>
    <n v="3"/>
    <n v="1442.41"/>
  </r>
  <r>
    <n v="10399"/>
    <d v="2023-02-03T00:00:00"/>
    <x v="1"/>
    <x v="1"/>
    <x v="1"/>
    <n v="1111"/>
    <x v="1"/>
    <x v="3"/>
    <n v="4"/>
    <n v="75.430000000000007"/>
    <n v="0.28000000000000003"/>
    <n v="21.120400000000004"/>
    <n v="301.72000000000003"/>
    <x v="0"/>
    <x v="2"/>
    <n v="1"/>
    <x v="1"/>
    <n v="3.3"/>
    <n v="217.24"/>
  </r>
  <r>
    <n v="10400"/>
    <d v="2023-02-04T00:00:00"/>
    <x v="1"/>
    <x v="1"/>
    <x v="1"/>
    <n v="1509"/>
    <x v="0"/>
    <x v="3"/>
    <n v="1"/>
    <n v="130.62"/>
    <n v="0.02"/>
    <n v="2.6124000000000001"/>
    <n v="130.62"/>
    <x v="2"/>
    <x v="0"/>
    <n v="11"/>
    <x v="2"/>
    <n v="1.2"/>
    <n v="128.01"/>
  </r>
  <r>
    <n v="10401"/>
    <d v="2023-02-05T00:00:00"/>
    <x v="1"/>
    <x v="1"/>
    <x v="1"/>
    <n v="1472"/>
    <x v="1"/>
    <x v="1"/>
    <n v="4"/>
    <n v="295.58"/>
    <n v="0.35"/>
    <n v="103.45299999999999"/>
    <n v="1182.32"/>
    <x v="2"/>
    <x v="0"/>
    <n v="10"/>
    <x v="0"/>
    <n v="4.0999999999999996"/>
    <n v="768.51"/>
  </r>
  <r>
    <n v="10402"/>
    <d v="2023-02-06T00:00:00"/>
    <x v="1"/>
    <x v="1"/>
    <x v="1"/>
    <n v="1098"/>
    <x v="1"/>
    <x v="1"/>
    <n v="4"/>
    <n v="534.24"/>
    <n v="0.24"/>
    <n v="128.2176"/>
    <n v="2136.96"/>
    <x v="2"/>
    <x v="0"/>
    <n v="11"/>
    <x v="2"/>
    <n v="1.9"/>
    <n v="1624.09"/>
  </r>
  <r>
    <n v="10403"/>
    <d v="2023-02-07T00:00:00"/>
    <x v="1"/>
    <x v="1"/>
    <x v="1"/>
    <n v="1152"/>
    <x v="2"/>
    <x v="0"/>
    <n v="6"/>
    <n v="346.34"/>
    <n v="0.06"/>
    <n v="20.780399999999997"/>
    <n v="2078.04"/>
    <x v="1"/>
    <x v="2"/>
    <n v="1"/>
    <x v="2"/>
    <n v="2.2999999999999998"/>
    <n v="1953.36"/>
  </r>
  <r>
    <n v="10404"/>
    <d v="2023-02-08T00:00:00"/>
    <x v="1"/>
    <x v="1"/>
    <x v="1"/>
    <n v="1860"/>
    <x v="3"/>
    <x v="0"/>
    <n v="6"/>
    <n v="413.7"/>
    <n v="0.08"/>
    <n v="33.095999999999997"/>
    <n v="2482.1999999999998"/>
    <x v="2"/>
    <x v="1"/>
    <n v="4"/>
    <x v="2"/>
    <n v="1.9"/>
    <n v="2283.62"/>
  </r>
  <r>
    <n v="10405"/>
    <d v="2023-02-09T00:00:00"/>
    <x v="1"/>
    <x v="1"/>
    <x v="1"/>
    <n v="1913"/>
    <x v="3"/>
    <x v="3"/>
    <n v="7"/>
    <n v="213.33"/>
    <n v="0.24"/>
    <n v="51.199199999999998"/>
    <n v="1493.3100000000002"/>
    <x v="1"/>
    <x v="1"/>
    <n v="4"/>
    <x v="0"/>
    <n v="4.8"/>
    <n v="1134.92"/>
  </r>
  <r>
    <n v="10406"/>
    <d v="2023-02-10T00:00:00"/>
    <x v="1"/>
    <x v="1"/>
    <x v="1"/>
    <n v="1895"/>
    <x v="1"/>
    <x v="0"/>
    <n v="7"/>
    <n v="349.28"/>
    <n v="0.27"/>
    <n v="94.305599999999998"/>
    <n v="2444.96"/>
    <x v="1"/>
    <x v="0"/>
    <n v="9"/>
    <x v="2"/>
    <n v="1.7"/>
    <n v="1784.82"/>
  </r>
  <r>
    <n v="10407"/>
    <d v="2023-02-11T00:00:00"/>
    <x v="1"/>
    <x v="1"/>
    <x v="1"/>
    <n v="1877"/>
    <x v="2"/>
    <x v="3"/>
    <n v="3"/>
    <n v="276.72000000000003"/>
    <n v="0.08"/>
    <n v="22.137600000000003"/>
    <n v="830.16000000000008"/>
    <x v="2"/>
    <x v="0"/>
    <n v="10"/>
    <x v="1"/>
    <n v="3.9"/>
    <n v="763.75"/>
  </r>
  <r>
    <n v="10408"/>
    <d v="2023-02-12T00:00:00"/>
    <x v="1"/>
    <x v="1"/>
    <x v="1"/>
    <n v="1337"/>
    <x v="3"/>
    <x v="3"/>
    <n v="7"/>
    <n v="400.59"/>
    <n v="0.09"/>
    <n v="36.053099999999993"/>
    <n v="2804.1299999999997"/>
    <x v="1"/>
    <x v="2"/>
    <n v="1"/>
    <x v="2"/>
    <n v="2"/>
    <n v="2551.7600000000002"/>
  </r>
  <r>
    <n v="10409"/>
    <d v="2023-02-13T00:00:00"/>
    <x v="1"/>
    <x v="1"/>
    <x v="1"/>
    <n v="1705"/>
    <x v="2"/>
    <x v="2"/>
    <n v="3"/>
    <n v="44.59"/>
    <n v="0.11"/>
    <n v="4.9049000000000005"/>
    <n v="133.77000000000001"/>
    <x v="1"/>
    <x v="0"/>
    <n v="11"/>
    <x v="1"/>
    <n v="2.7"/>
    <n v="119.06"/>
  </r>
  <r>
    <n v="10410"/>
    <d v="2023-02-14T00:00:00"/>
    <x v="1"/>
    <x v="1"/>
    <x v="1"/>
    <n v="1821"/>
    <x v="3"/>
    <x v="3"/>
    <n v="6"/>
    <n v="303.58"/>
    <n v="0.21"/>
    <n v="63.751799999999996"/>
    <n v="1821.48"/>
    <x v="0"/>
    <x v="1"/>
    <n v="4"/>
    <x v="0"/>
    <n v="5"/>
    <n v="1438.97"/>
  </r>
  <r>
    <n v="10411"/>
    <d v="2023-02-15T00:00:00"/>
    <x v="1"/>
    <x v="1"/>
    <x v="1"/>
    <n v="1162"/>
    <x v="0"/>
    <x v="0"/>
    <n v="6"/>
    <n v="188.16"/>
    <n v="0.06"/>
    <n v="11.2896"/>
    <n v="1128.96"/>
    <x v="2"/>
    <x v="1"/>
    <n v="3"/>
    <x v="2"/>
    <n v="1.4"/>
    <n v="1061.22"/>
  </r>
  <r>
    <n v="10412"/>
    <d v="2023-02-16T00:00:00"/>
    <x v="1"/>
    <x v="1"/>
    <x v="1"/>
    <n v="1719"/>
    <x v="1"/>
    <x v="1"/>
    <n v="2"/>
    <n v="205.82"/>
    <n v="0.04"/>
    <n v="8.2327999999999992"/>
    <n v="411.64"/>
    <x v="2"/>
    <x v="0"/>
    <n v="9"/>
    <x v="0"/>
    <n v="4.5"/>
    <n v="395.17"/>
  </r>
  <r>
    <n v="10413"/>
    <d v="2023-02-17T00:00:00"/>
    <x v="1"/>
    <x v="1"/>
    <x v="1"/>
    <n v="1956"/>
    <x v="2"/>
    <x v="1"/>
    <n v="2"/>
    <n v="577.14"/>
    <n v="0.24"/>
    <n v="138.5136"/>
    <n v="1154.28"/>
    <x v="1"/>
    <x v="0"/>
    <n v="5"/>
    <x v="0"/>
    <n v="4.8"/>
    <n v="877.25"/>
  </r>
  <r>
    <n v="10414"/>
    <d v="2023-02-18T00:00:00"/>
    <x v="1"/>
    <x v="1"/>
    <x v="1"/>
    <n v="1680"/>
    <x v="3"/>
    <x v="0"/>
    <n v="5"/>
    <n v="121.88"/>
    <n v="0.27"/>
    <n v="32.907600000000002"/>
    <n v="609.4"/>
    <x v="1"/>
    <x v="0"/>
    <n v="9"/>
    <x v="1"/>
    <n v="3.8"/>
    <n v="444.86"/>
  </r>
  <r>
    <n v="10415"/>
    <d v="2023-02-19T00:00:00"/>
    <x v="1"/>
    <x v="1"/>
    <x v="1"/>
    <n v="1995"/>
    <x v="3"/>
    <x v="1"/>
    <n v="6"/>
    <n v="197.08"/>
    <n v="0.18"/>
    <n v="35.474400000000003"/>
    <n v="1182.48"/>
    <x v="2"/>
    <x v="0"/>
    <n v="10"/>
    <x v="2"/>
    <n v="1"/>
    <n v="969.63"/>
  </r>
  <r>
    <n v="10416"/>
    <d v="2023-02-20T00:00:00"/>
    <x v="1"/>
    <x v="1"/>
    <x v="1"/>
    <n v="1160"/>
    <x v="1"/>
    <x v="3"/>
    <n v="1"/>
    <n v="313.29000000000002"/>
    <n v="0.13"/>
    <n v="40.727700000000006"/>
    <n v="313.29000000000002"/>
    <x v="2"/>
    <x v="0"/>
    <n v="6"/>
    <x v="0"/>
    <n v="4.3"/>
    <n v="272.56"/>
  </r>
  <r>
    <n v="10417"/>
    <d v="2023-02-21T00:00:00"/>
    <x v="1"/>
    <x v="1"/>
    <x v="1"/>
    <n v="1579"/>
    <x v="0"/>
    <x v="1"/>
    <n v="2"/>
    <n v="519.87"/>
    <n v="0.15"/>
    <n v="77.980499999999992"/>
    <n v="1039.74"/>
    <x v="2"/>
    <x v="0"/>
    <n v="11"/>
    <x v="0"/>
    <n v="4.5"/>
    <n v="883.78"/>
  </r>
  <r>
    <n v="10418"/>
    <d v="2023-02-22T00:00:00"/>
    <x v="1"/>
    <x v="1"/>
    <x v="1"/>
    <n v="1800"/>
    <x v="2"/>
    <x v="0"/>
    <n v="3"/>
    <n v="258.75"/>
    <n v="0.14000000000000001"/>
    <n v="36.225000000000001"/>
    <n v="776.25"/>
    <x v="0"/>
    <x v="0"/>
    <n v="9"/>
    <x v="0"/>
    <n v="4.9000000000000004"/>
    <n v="667.58"/>
  </r>
  <r>
    <n v="10419"/>
    <d v="2023-02-23T00:00:00"/>
    <x v="1"/>
    <x v="1"/>
    <x v="1"/>
    <n v="1397"/>
    <x v="1"/>
    <x v="1"/>
    <n v="4"/>
    <n v="450.16"/>
    <n v="0.34"/>
    <n v="153.05440000000002"/>
    <n v="1800.64"/>
    <x v="0"/>
    <x v="2"/>
    <n v="1"/>
    <x v="0"/>
    <n v="4.4000000000000004"/>
    <n v="1188.42"/>
  </r>
  <r>
    <n v="10420"/>
    <d v="2023-02-24T00:00:00"/>
    <x v="1"/>
    <x v="1"/>
    <x v="1"/>
    <n v="1276"/>
    <x v="3"/>
    <x v="3"/>
    <n v="7"/>
    <n v="515.98"/>
    <n v="0.27"/>
    <n v="139.31460000000001"/>
    <n v="3611.86"/>
    <x v="1"/>
    <x v="1"/>
    <n v="4"/>
    <x v="1"/>
    <n v="2.8"/>
    <n v="2636.66"/>
  </r>
  <r>
    <n v="10421"/>
    <d v="2023-02-25T00:00:00"/>
    <x v="1"/>
    <x v="1"/>
    <x v="1"/>
    <n v="1815"/>
    <x v="0"/>
    <x v="3"/>
    <n v="7"/>
    <n v="196.36"/>
    <n v="7.0000000000000007E-2"/>
    <n v="13.745200000000002"/>
    <n v="1374.52"/>
    <x v="0"/>
    <x v="1"/>
    <n v="4"/>
    <x v="1"/>
    <n v="3.8"/>
    <n v="1278.3"/>
  </r>
  <r>
    <n v="10422"/>
    <d v="2023-02-26T00:00:00"/>
    <x v="1"/>
    <x v="1"/>
    <x v="1"/>
    <n v="1915"/>
    <x v="2"/>
    <x v="0"/>
    <n v="5"/>
    <n v="244.76"/>
    <n v="0.13"/>
    <n v="31.8188"/>
    <n v="1223.8"/>
    <x v="2"/>
    <x v="0"/>
    <n v="10"/>
    <x v="1"/>
    <n v="2.9"/>
    <n v="1064.71"/>
  </r>
  <r>
    <n v="10423"/>
    <d v="2023-02-27T00:00:00"/>
    <x v="1"/>
    <x v="1"/>
    <x v="1"/>
    <n v="1503"/>
    <x v="3"/>
    <x v="0"/>
    <n v="2"/>
    <n v="223.59"/>
    <n v="0.19"/>
    <n v="42.482100000000003"/>
    <n v="447.18"/>
    <x v="2"/>
    <x v="0"/>
    <n v="10"/>
    <x v="2"/>
    <n v="2.4"/>
    <n v="362.22"/>
  </r>
  <r>
    <n v="10424"/>
    <d v="2023-02-28T00:00:00"/>
    <x v="1"/>
    <x v="1"/>
    <x v="1"/>
    <n v="1895"/>
    <x v="1"/>
    <x v="0"/>
    <n v="4"/>
    <n v="502.22"/>
    <n v="0.21"/>
    <n v="105.4662"/>
    <n v="2008.88"/>
    <x v="1"/>
    <x v="0"/>
    <n v="6"/>
    <x v="1"/>
    <n v="3.5"/>
    <n v="1587.02"/>
  </r>
  <r>
    <n v="10425"/>
    <d v="2023-03-01T00:00:00"/>
    <x v="1"/>
    <x v="2"/>
    <x v="2"/>
    <n v="1391"/>
    <x v="1"/>
    <x v="2"/>
    <n v="4"/>
    <n v="40.94"/>
    <n v="0.16"/>
    <n v="6.5503999999999998"/>
    <n v="163.76"/>
    <x v="2"/>
    <x v="0"/>
    <n v="10"/>
    <x v="0"/>
    <n v="4.0999999999999996"/>
    <n v="137.56"/>
  </r>
  <r>
    <n v="10426"/>
    <d v="2023-03-02T00:00:00"/>
    <x v="1"/>
    <x v="2"/>
    <x v="2"/>
    <n v="1134"/>
    <x v="2"/>
    <x v="2"/>
    <n v="2"/>
    <n v="195.43"/>
    <n v="0.28000000000000003"/>
    <n v="54.720400000000005"/>
    <n v="390.86"/>
    <x v="0"/>
    <x v="2"/>
    <n v="1"/>
    <x v="1"/>
    <n v="3.5"/>
    <n v="281.42"/>
  </r>
  <r>
    <n v="10427"/>
    <d v="2023-03-03T00:00:00"/>
    <x v="1"/>
    <x v="2"/>
    <x v="2"/>
    <n v="1194"/>
    <x v="0"/>
    <x v="3"/>
    <n v="1"/>
    <n v="412.45"/>
    <n v="0.27"/>
    <n v="111.36150000000001"/>
    <n v="412.45"/>
    <x v="2"/>
    <x v="0"/>
    <n v="10"/>
    <x v="0"/>
    <n v="4.3"/>
    <n v="301.08999999999997"/>
  </r>
  <r>
    <n v="10428"/>
    <d v="2023-03-04T00:00:00"/>
    <x v="1"/>
    <x v="2"/>
    <x v="2"/>
    <n v="1400"/>
    <x v="2"/>
    <x v="2"/>
    <n v="1"/>
    <n v="345.78"/>
    <n v="0.18"/>
    <n v="62.240399999999994"/>
    <n v="345.78"/>
    <x v="2"/>
    <x v="0"/>
    <n v="5"/>
    <x v="2"/>
    <n v="1.7"/>
    <n v="283.54000000000002"/>
  </r>
  <r>
    <n v="10429"/>
    <d v="2023-03-05T00:00:00"/>
    <x v="1"/>
    <x v="2"/>
    <x v="2"/>
    <n v="1639"/>
    <x v="2"/>
    <x v="2"/>
    <n v="5"/>
    <n v="270.23"/>
    <n v="0.3"/>
    <n v="81.069000000000003"/>
    <n v="1351.15"/>
    <x v="1"/>
    <x v="1"/>
    <n v="3"/>
    <x v="1"/>
    <n v="2.5"/>
    <n v="945.8"/>
  </r>
  <r>
    <n v="10430"/>
    <d v="2023-03-06T00:00:00"/>
    <x v="1"/>
    <x v="2"/>
    <x v="2"/>
    <n v="1032"/>
    <x v="2"/>
    <x v="1"/>
    <n v="1"/>
    <n v="330.87"/>
    <n v="0.26"/>
    <n v="86.026200000000003"/>
    <n v="330.87"/>
    <x v="1"/>
    <x v="2"/>
    <n v="1"/>
    <x v="2"/>
    <n v="2.2999999999999998"/>
    <n v="244.84"/>
  </r>
  <r>
    <n v="10431"/>
    <d v="2023-03-07T00:00:00"/>
    <x v="1"/>
    <x v="2"/>
    <x v="2"/>
    <n v="1687"/>
    <x v="0"/>
    <x v="2"/>
    <n v="5"/>
    <n v="130.59"/>
    <n v="0.27"/>
    <n v="35.259300000000003"/>
    <n v="652.95000000000005"/>
    <x v="1"/>
    <x v="0"/>
    <n v="6"/>
    <x v="2"/>
    <n v="1.8"/>
    <n v="476.65"/>
  </r>
  <r>
    <n v="10432"/>
    <d v="2023-03-08T00:00:00"/>
    <x v="1"/>
    <x v="2"/>
    <x v="2"/>
    <n v="1459"/>
    <x v="3"/>
    <x v="1"/>
    <n v="3"/>
    <n v="266.97000000000003"/>
    <n v="0.33"/>
    <n v="88.100100000000012"/>
    <n v="800.91000000000008"/>
    <x v="1"/>
    <x v="1"/>
    <n v="3"/>
    <x v="1"/>
    <n v="2.8"/>
    <n v="536.61"/>
  </r>
  <r>
    <n v="10433"/>
    <d v="2023-03-09T00:00:00"/>
    <x v="1"/>
    <x v="2"/>
    <x v="2"/>
    <n v="1954"/>
    <x v="3"/>
    <x v="0"/>
    <n v="2"/>
    <n v="308.5"/>
    <n v="0.09"/>
    <n v="27.765000000000001"/>
    <n v="617"/>
    <x v="2"/>
    <x v="1"/>
    <n v="4"/>
    <x v="0"/>
    <n v="4.8"/>
    <n v="561.47"/>
  </r>
  <r>
    <n v="10434"/>
    <d v="2023-03-10T00:00:00"/>
    <x v="1"/>
    <x v="2"/>
    <x v="2"/>
    <n v="1882"/>
    <x v="2"/>
    <x v="1"/>
    <n v="4"/>
    <n v="542.20000000000005"/>
    <n v="0.09"/>
    <n v="48.798000000000002"/>
    <n v="2168.8000000000002"/>
    <x v="1"/>
    <x v="0"/>
    <n v="9"/>
    <x v="1"/>
    <n v="3.2"/>
    <n v="1973.61"/>
  </r>
  <r>
    <n v="10435"/>
    <d v="2023-03-11T00:00:00"/>
    <x v="1"/>
    <x v="2"/>
    <x v="2"/>
    <n v="1469"/>
    <x v="1"/>
    <x v="1"/>
    <n v="5"/>
    <n v="167.59"/>
    <n v="0.31"/>
    <n v="51.9529"/>
    <n v="837.95"/>
    <x v="2"/>
    <x v="1"/>
    <n v="2"/>
    <x v="2"/>
    <n v="2.1"/>
    <n v="578.19000000000005"/>
  </r>
  <r>
    <n v="10436"/>
    <d v="2023-03-12T00:00:00"/>
    <x v="1"/>
    <x v="2"/>
    <x v="2"/>
    <n v="1374"/>
    <x v="1"/>
    <x v="0"/>
    <n v="7"/>
    <n v="522.67999999999995"/>
    <n v="0.27"/>
    <n v="141.12359999999998"/>
    <n v="3658.7599999999998"/>
    <x v="1"/>
    <x v="2"/>
    <n v="1"/>
    <x v="2"/>
    <n v="2.4"/>
    <n v="2670.89"/>
  </r>
  <r>
    <n v="10437"/>
    <d v="2023-03-13T00:00:00"/>
    <x v="1"/>
    <x v="2"/>
    <x v="2"/>
    <n v="1021"/>
    <x v="3"/>
    <x v="0"/>
    <n v="1"/>
    <n v="391.88"/>
    <n v="0.32"/>
    <n v="125.4016"/>
    <n v="391.88"/>
    <x v="1"/>
    <x v="0"/>
    <n v="10"/>
    <x v="1"/>
    <n v="3.5"/>
    <n v="266.48"/>
  </r>
  <r>
    <n v="10438"/>
    <d v="2023-03-14T00:00:00"/>
    <x v="1"/>
    <x v="2"/>
    <x v="2"/>
    <n v="1749"/>
    <x v="0"/>
    <x v="3"/>
    <n v="7"/>
    <n v="26.9"/>
    <n v="0.02"/>
    <n v="0.53800000000000003"/>
    <n v="188.29999999999998"/>
    <x v="1"/>
    <x v="0"/>
    <n v="6"/>
    <x v="2"/>
    <n v="2.4"/>
    <n v="184.53"/>
  </r>
  <r>
    <n v="10439"/>
    <d v="2023-03-15T00:00:00"/>
    <x v="1"/>
    <x v="2"/>
    <x v="2"/>
    <n v="1669"/>
    <x v="2"/>
    <x v="3"/>
    <n v="5"/>
    <n v="438.91"/>
    <n v="0.22"/>
    <n v="96.560200000000009"/>
    <n v="2194.5500000000002"/>
    <x v="0"/>
    <x v="2"/>
    <n v="1"/>
    <x v="1"/>
    <n v="3.2"/>
    <n v="1711.75"/>
  </r>
  <r>
    <n v="10440"/>
    <d v="2023-03-16T00:00:00"/>
    <x v="1"/>
    <x v="2"/>
    <x v="2"/>
    <n v="1037"/>
    <x v="3"/>
    <x v="3"/>
    <n v="6"/>
    <n v="35.799999999999997"/>
    <n v="0.05"/>
    <n v="1.79"/>
    <n v="214.79999999999998"/>
    <x v="1"/>
    <x v="2"/>
    <n v="1"/>
    <x v="2"/>
    <n v="2.1"/>
    <n v="204.06"/>
  </r>
  <r>
    <n v="10441"/>
    <d v="2023-03-17T00:00:00"/>
    <x v="1"/>
    <x v="2"/>
    <x v="2"/>
    <n v="1229"/>
    <x v="2"/>
    <x v="3"/>
    <n v="5"/>
    <n v="598.47"/>
    <n v="0.18"/>
    <n v="107.7246"/>
    <n v="2992.3500000000004"/>
    <x v="1"/>
    <x v="0"/>
    <n v="7"/>
    <x v="2"/>
    <n v="2.4"/>
    <n v="2453.73"/>
  </r>
  <r>
    <n v="10442"/>
    <d v="2023-03-18T00:00:00"/>
    <x v="1"/>
    <x v="2"/>
    <x v="2"/>
    <n v="1364"/>
    <x v="1"/>
    <x v="1"/>
    <n v="1"/>
    <n v="525.49"/>
    <n v="0.05"/>
    <n v="26.274500000000003"/>
    <n v="525.49"/>
    <x v="0"/>
    <x v="1"/>
    <n v="2"/>
    <x v="1"/>
    <n v="3.8"/>
    <n v="499.22"/>
  </r>
  <r>
    <n v="10443"/>
    <d v="2023-03-19T00:00:00"/>
    <x v="1"/>
    <x v="2"/>
    <x v="2"/>
    <n v="1562"/>
    <x v="2"/>
    <x v="1"/>
    <n v="6"/>
    <n v="188.95"/>
    <n v="0.04"/>
    <n v="7.5579999999999998"/>
    <n v="1133.6999999999998"/>
    <x v="0"/>
    <x v="1"/>
    <n v="4"/>
    <x v="1"/>
    <n v="3.3"/>
    <n v="1088.3499999999999"/>
  </r>
  <r>
    <n v="10444"/>
    <d v="2023-03-20T00:00:00"/>
    <x v="1"/>
    <x v="2"/>
    <x v="2"/>
    <n v="1437"/>
    <x v="2"/>
    <x v="3"/>
    <n v="6"/>
    <n v="165.59"/>
    <n v="0"/>
    <n v="0"/>
    <n v="993.54"/>
    <x v="2"/>
    <x v="1"/>
    <n v="4"/>
    <x v="2"/>
    <n v="1.4"/>
    <n v="993.54"/>
  </r>
  <r>
    <n v="10445"/>
    <d v="2023-03-21T00:00:00"/>
    <x v="1"/>
    <x v="2"/>
    <x v="2"/>
    <n v="1775"/>
    <x v="1"/>
    <x v="2"/>
    <n v="1"/>
    <n v="238.14"/>
    <n v="0.22"/>
    <n v="52.390799999999999"/>
    <n v="238.14"/>
    <x v="1"/>
    <x v="1"/>
    <n v="2"/>
    <x v="0"/>
    <n v="4.9000000000000004"/>
    <n v="185.75"/>
  </r>
  <r>
    <n v="10446"/>
    <d v="2023-03-22T00:00:00"/>
    <x v="1"/>
    <x v="2"/>
    <x v="2"/>
    <n v="1282"/>
    <x v="1"/>
    <x v="3"/>
    <n v="6"/>
    <n v="223.36"/>
    <n v="0.13"/>
    <n v="29.036800000000003"/>
    <n v="1340.16"/>
    <x v="1"/>
    <x v="0"/>
    <n v="6"/>
    <x v="2"/>
    <n v="1.2"/>
    <n v="1165.94"/>
  </r>
  <r>
    <n v="10447"/>
    <d v="2023-03-23T00:00:00"/>
    <x v="1"/>
    <x v="2"/>
    <x v="2"/>
    <n v="1026"/>
    <x v="2"/>
    <x v="2"/>
    <n v="2"/>
    <n v="232.82"/>
    <n v="0.04"/>
    <n v="9.3127999999999993"/>
    <n v="465.64"/>
    <x v="0"/>
    <x v="0"/>
    <n v="10"/>
    <x v="2"/>
    <n v="1.3"/>
    <n v="447.01"/>
  </r>
  <r>
    <n v="10448"/>
    <d v="2023-03-24T00:00:00"/>
    <x v="1"/>
    <x v="2"/>
    <x v="2"/>
    <n v="1225"/>
    <x v="3"/>
    <x v="0"/>
    <n v="4"/>
    <n v="201.19"/>
    <n v="0.11"/>
    <n v="22.1309"/>
    <n v="804.76"/>
    <x v="0"/>
    <x v="1"/>
    <n v="2"/>
    <x v="1"/>
    <n v="3.8"/>
    <n v="716.24"/>
  </r>
  <r>
    <n v="10449"/>
    <d v="2023-03-25T00:00:00"/>
    <x v="1"/>
    <x v="2"/>
    <x v="2"/>
    <n v="1276"/>
    <x v="1"/>
    <x v="1"/>
    <n v="7"/>
    <n v="378.36"/>
    <n v="0.06"/>
    <n v="22.701599999999999"/>
    <n v="2648.52"/>
    <x v="2"/>
    <x v="0"/>
    <n v="8"/>
    <x v="1"/>
    <n v="3.8"/>
    <n v="2489.61"/>
  </r>
  <r>
    <n v="10450"/>
    <d v="2023-03-26T00:00:00"/>
    <x v="1"/>
    <x v="2"/>
    <x v="2"/>
    <n v="1797"/>
    <x v="2"/>
    <x v="1"/>
    <n v="2"/>
    <n v="111.09"/>
    <n v="0.33"/>
    <n v="36.659700000000001"/>
    <n v="222.18"/>
    <x v="1"/>
    <x v="1"/>
    <n v="4"/>
    <x v="2"/>
    <n v="1.1000000000000001"/>
    <n v="148.86000000000001"/>
  </r>
  <r>
    <n v="10451"/>
    <d v="2023-03-27T00:00:00"/>
    <x v="1"/>
    <x v="2"/>
    <x v="2"/>
    <n v="1608"/>
    <x v="3"/>
    <x v="2"/>
    <n v="2"/>
    <n v="509.9"/>
    <n v="0.11"/>
    <n v="56.088999999999999"/>
    <n v="1019.8"/>
    <x v="1"/>
    <x v="2"/>
    <n v="1"/>
    <x v="1"/>
    <n v="3.6"/>
    <n v="907.62"/>
  </r>
  <r>
    <n v="10452"/>
    <d v="2023-03-28T00:00:00"/>
    <x v="1"/>
    <x v="2"/>
    <x v="2"/>
    <n v="1283"/>
    <x v="2"/>
    <x v="3"/>
    <n v="1"/>
    <n v="490.26"/>
    <n v="0.12"/>
    <n v="58.831199999999995"/>
    <n v="490.26"/>
    <x v="1"/>
    <x v="0"/>
    <n v="7"/>
    <x v="2"/>
    <n v="1.1000000000000001"/>
    <n v="431.43"/>
  </r>
  <r>
    <n v="10453"/>
    <d v="2023-03-29T00:00:00"/>
    <x v="1"/>
    <x v="2"/>
    <x v="2"/>
    <n v="1878"/>
    <x v="1"/>
    <x v="1"/>
    <n v="1"/>
    <n v="293.74"/>
    <n v="0.28999999999999998"/>
    <n v="85.184600000000003"/>
    <n v="293.74"/>
    <x v="2"/>
    <x v="0"/>
    <n v="6"/>
    <x v="0"/>
    <n v="4.8"/>
    <n v="208.56"/>
  </r>
  <r>
    <n v="10454"/>
    <d v="2023-03-30T00:00:00"/>
    <x v="1"/>
    <x v="2"/>
    <x v="2"/>
    <n v="1959"/>
    <x v="3"/>
    <x v="2"/>
    <n v="7"/>
    <n v="513.85"/>
    <n v="0.23"/>
    <n v="118.1855"/>
    <n v="3596.9500000000003"/>
    <x v="1"/>
    <x v="0"/>
    <n v="6"/>
    <x v="1"/>
    <n v="3.8"/>
    <n v="2769.65"/>
  </r>
  <r>
    <n v="10455"/>
    <d v="2023-03-31T00:00:00"/>
    <x v="1"/>
    <x v="2"/>
    <x v="2"/>
    <n v="1480"/>
    <x v="2"/>
    <x v="0"/>
    <n v="4"/>
    <n v="159.58000000000001"/>
    <n v="0.25"/>
    <n v="39.895000000000003"/>
    <n v="638.32000000000005"/>
    <x v="0"/>
    <x v="0"/>
    <n v="11"/>
    <x v="2"/>
    <n v="1.7"/>
    <n v="478.74"/>
  </r>
  <r>
    <n v="10456"/>
    <d v="2023-04-01T00:00:00"/>
    <x v="1"/>
    <x v="3"/>
    <x v="3"/>
    <n v="1452"/>
    <x v="2"/>
    <x v="0"/>
    <n v="5"/>
    <n v="25.28"/>
    <n v="0.22"/>
    <n v="5.5616000000000003"/>
    <n v="126.4"/>
    <x v="1"/>
    <x v="1"/>
    <n v="3"/>
    <x v="2"/>
    <n v="1.6"/>
    <n v="98.59"/>
  </r>
  <r>
    <n v="10457"/>
    <d v="2023-04-02T00:00:00"/>
    <x v="1"/>
    <x v="3"/>
    <x v="3"/>
    <n v="1828"/>
    <x v="1"/>
    <x v="1"/>
    <n v="2"/>
    <n v="377.24"/>
    <n v="0.33"/>
    <n v="124.48920000000001"/>
    <n v="754.48"/>
    <x v="2"/>
    <x v="0"/>
    <n v="10"/>
    <x v="1"/>
    <n v="3.3"/>
    <n v="505.5"/>
  </r>
  <r>
    <n v="10458"/>
    <d v="2023-04-03T00:00:00"/>
    <x v="1"/>
    <x v="3"/>
    <x v="3"/>
    <n v="1815"/>
    <x v="0"/>
    <x v="3"/>
    <n v="6"/>
    <n v="282.88"/>
    <n v="7.0000000000000007E-2"/>
    <n v="19.801600000000001"/>
    <n v="1697.28"/>
    <x v="1"/>
    <x v="0"/>
    <n v="7"/>
    <x v="1"/>
    <n v="3.5"/>
    <n v="1578.47"/>
  </r>
  <r>
    <n v="10459"/>
    <d v="2023-04-04T00:00:00"/>
    <x v="1"/>
    <x v="3"/>
    <x v="3"/>
    <n v="1658"/>
    <x v="1"/>
    <x v="2"/>
    <n v="4"/>
    <n v="346.79"/>
    <n v="0.35"/>
    <n v="121.37649999999999"/>
    <n v="1387.16"/>
    <x v="2"/>
    <x v="0"/>
    <n v="6"/>
    <x v="0"/>
    <n v="4.3"/>
    <n v="901.65"/>
  </r>
  <r>
    <n v="10460"/>
    <d v="2023-04-05T00:00:00"/>
    <x v="1"/>
    <x v="3"/>
    <x v="3"/>
    <n v="1515"/>
    <x v="3"/>
    <x v="1"/>
    <n v="2"/>
    <n v="541.11"/>
    <n v="0.28999999999999998"/>
    <n v="156.92189999999999"/>
    <n v="1082.22"/>
    <x v="1"/>
    <x v="0"/>
    <n v="10"/>
    <x v="0"/>
    <n v="4.5999999999999996"/>
    <n v="768.38"/>
  </r>
  <r>
    <n v="10461"/>
    <d v="2023-04-06T00:00:00"/>
    <x v="1"/>
    <x v="3"/>
    <x v="3"/>
    <n v="1546"/>
    <x v="1"/>
    <x v="0"/>
    <n v="5"/>
    <n v="582.41"/>
    <n v="0.21"/>
    <n v="122.30609999999999"/>
    <n v="2912.0499999999997"/>
    <x v="2"/>
    <x v="0"/>
    <n v="10"/>
    <x v="1"/>
    <n v="2.6"/>
    <n v="2300.52"/>
  </r>
  <r>
    <n v="10462"/>
    <d v="2023-04-07T00:00:00"/>
    <x v="1"/>
    <x v="3"/>
    <x v="3"/>
    <n v="1191"/>
    <x v="2"/>
    <x v="3"/>
    <n v="6"/>
    <n v="386.16"/>
    <n v="0.23"/>
    <n v="88.816800000000015"/>
    <n v="2316.96"/>
    <x v="2"/>
    <x v="0"/>
    <n v="9"/>
    <x v="0"/>
    <n v="4.4000000000000004"/>
    <n v="1784.06"/>
  </r>
  <r>
    <n v="10463"/>
    <d v="2023-04-08T00:00:00"/>
    <x v="1"/>
    <x v="3"/>
    <x v="3"/>
    <n v="1048"/>
    <x v="1"/>
    <x v="2"/>
    <n v="2"/>
    <n v="461.97"/>
    <n v="0.23"/>
    <n v="106.25310000000002"/>
    <n v="923.94"/>
    <x v="1"/>
    <x v="1"/>
    <n v="3"/>
    <x v="1"/>
    <n v="3.2"/>
    <n v="711.43"/>
  </r>
  <r>
    <n v="10464"/>
    <d v="2023-04-09T00:00:00"/>
    <x v="1"/>
    <x v="3"/>
    <x v="3"/>
    <n v="1511"/>
    <x v="3"/>
    <x v="1"/>
    <n v="3"/>
    <n v="64.03"/>
    <n v="0.02"/>
    <n v="1.2806"/>
    <n v="192.09"/>
    <x v="0"/>
    <x v="1"/>
    <n v="3"/>
    <x v="1"/>
    <n v="2.9"/>
    <n v="188.25"/>
  </r>
  <r>
    <n v="10465"/>
    <d v="2023-04-10T00:00:00"/>
    <x v="1"/>
    <x v="3"/>
    <x v="3"/>
    <n v="1016"/>
    <x v="2"/>
    <x v="2"/>
    <n v="7"/>
    <n v="109.02"/>
    <n v="0.08"/>
    <n v="8.7216000000000005"/>
    <n v="763.14"/>
    <x v="2"/>
    <x v="1"/>
    <n v="4"/>
    <x v="1"/>
    <n v="3.8"/>
    <n v="702.09"/>
  </r>
  <r>
    <n v="10466"/>
    <d v="2023-04-11T00:00:00"/>
    <x v="1"/>
    <x v="3"/>
    <x v="3"/>
    <n v="1171"/>
    <x v="2"/>
    <x v="3"/>
    <n v="4"/>
    <n v="443.92"/>
    <n v="0.34"/>
    <n v="150.93280000000001"/>
    <n v="1775.68"/>
    <x v="0"/>
    <x v="1"/>
    <n v="3"/>
    <x v="2"/>
    <n v="1.4"/>
    <n v="1171.95"/>
  </r>
  <r>
    <n v="10467"/>
    <d v="2023-04-12T00:00:00"/>
    <x v="1"/>
    <x v="3"/>
    <x v="3"/>
    <n v="1219"/>
    <x v="2"/>
    <x v="3"/>
    <n v="7"/>
    <n v="267.35000000000002"/>
    <n v="0.19"/>
    <n v="50.796500000000002"/>
    <n v="1871.4500000000003"/>
    <x v="0"/>
    <x v="1"/>
    <n v="4"/>
    <x v="2"/>
    <n v="2.1"/>
    <n v="1515.87"/>
  </r>
  <r>
    <n v="10468"/>
    <d v="2023-04-13T00:00:00"/>
    <x v="1"/>
    <x v="3"/>
    <x v="3"/>
    <n v="1157"/>
    <x v="1"/>
    <x v="0"/>
    <n v="1"/>
    <n v="275.89"/>
    <n v="0.13"/>
    <n v="35.865699999999997"/>
    <n v="275.89"/>
    <x v="0"/>
    <x v="0"/>
    <n v="6"/>
    <x v="0"/>
    <n v="4.3"/>
    <n v="240.02"/>
  </r>
  <r>
    <n v="10469"/>
    <d v="2023-04-14T00:00:00"/>
    <x v="1"/>
    <x v="3"/>
    <x v="3"/>
    <n v="1476"/>
    <x v="0"/>
    <x v="3"/>
    <n v="2"/>
    <n v="195.54"/>
    <n v="0.27"/>
    <n v="52.7958"/>
    <n v="391.08"/>
    <x v="1"/>
    <x v="2"/>
    <n v="1"/>
    <x v="1"/>
    <n v="3"/>
    <n v="285.49"/>
  </r>
  <r>
    <n v="10470"/>
    <d v="2023-04-15T00:00:00"/>
    <x v="1"/>
    <x v="3"/>
    <x v="3"/>
    <n v="1045"/>
    <x v="2"/>
    <x v="1"/>
    <n v="6"/>
    <n v="370.3"/>
    <n v="0.18"/>
    <n v="66.653999999999996"/>
    <n v="2221.8000000000002"/>
    <x v="1"/>
    <x v="1"/>
    <n v="2"/>
    <x v="0"/>
    <n v="4.5999999999999996"/>
    <n v="1821.88"/>
  </r>
  <r>
    <n v="10471"/>
    <d v="2023-04-16T00:00:00"/>
    <x v="1"/>
    <x v="3"/>
    <x v="3"/>
    <n v="1372"/>
    <x v="1"/>
    <x v="2"/>
    <n v="6"/>
    <n v="123.32"/>
    <n v="0"/>
    <n v="0"/>
    <n v="739.92"/>
    <x v="0"/>
    <x v="0"/>
    <n v="10"/>
    <x v="2"/>
    <n v="1.4"/>
    <n v="739.92"/>
  </r>
  <r>
    <n v="10472"/>
    <d v="2023-04-17T00:00:00"/>
    <x v="1"/>
    <x v="3"/>
    <x v="3"/>
    <n v="1517"/>
    <x v="2"/>
    <x v="3"/>
    <n v="4"/>
    <n v="381.75"/>
    <n v="0.26"/>
    <n v="99.25500000000001"/>
    <n v="1527"/>
    <x v="2"/>
    <x v="0"/>
    <n v="6"/>
    <x v="2"/>
    <n v="2.2999999999999998"/>
    <n v="1129.98"/>
  </r>
  <r>
    <n v="10473"/>
    <d v="2023-04-18T00:00:00"/>
    <x v="1"/>
    <x v="3"/>
    <x v="3"/>
    <n v="1098"/>
    <x v="0"/>
    <x v="3"/>
    <n v="4"/>
    <n v="116.67"/>
    <n v="0.26"/>
    <n v="30.334200000000003"/>
    <n v="466.68"/>
    <x v="1"/>
    <x v="0"/>
    <n v="6"/>
    <x v="2"/>
    <n v="2.4"/>
    <n v="345.34"/>
  </r>
  <r>
    <n v="10474"/>
    <d v="2023-04-19T00:00:00"/>
    <x v="1"/>
    <x v="3"/>
    <x v="3"/>
    <n v="1891"/>
    <x v="2"/>
    <x v="1"/>
    <n v="7"/>
    <n v="52.34"/>
    <n v="0.06"/>
    <n v="3.1404000000000001"/>
    <n v="366.38"/>
    <x v="2"/>
    <x v="2"/>
    <n v="1"/>
    <x v="1"/>
    <n v="2.7"/>
    <n v="344.4"/>
  </r>
  <r>
    <n v="10475"/>
    <d v="2023-04-20T00:00:00"/>
    <x v="1"/>
    <x v="3"/>
    <x v="3"/>
    <n v="1744"/>
    <x v="1"/>
    <x v="2"/>
    <n v="6"/>
    <n v="208.26"/>
    <n v="0.33"/>
    <n v="68.725800000000007"/>
    <n v="1249.56"/>
    <x v="1"/>
    <x v="0"/>
    <n v="6"/>
    <x v="0"/>
    <n v="4.9000000000000004"/>
    <n v="837.21"/>
  </r>
  <r>
    <n v="10476"/>
    <d v="2023-04-21T00:00:00"/>
    <x v="1"/>
    <x v="3"/>
    <x v="3"/>
    <n v="1036"/>
    <x v="3"/>
    <x v="2"/>
    <n v="6"/>
    <n v="150.22"/>
    <n v="0.08"/>
    <n v="12.0176"/>
    <n v="901.31999999999994"/>
    <x v="2"/>
    <x v="0"/>
    <n v="11"/>
    <x v="2"/>
    <n v="2.2000000000000002"/>
    <n v="829.21"/>
  </r>
  <r>
    <n v="10477"/>
    <d v="2023-04-22T00:00:00"/>
    <x v="1"/>
    <x v="3"/>
    <x v="3"/>
    <n v="1279"/>
    <x v="3"/>
    <x v="0"/>
    <n v="6"/>
    <n v="535.05999999999995"/>
    <n v="0.16"/>
    <n v="85.609599999999986"/>
    <n v="3210.3599999999997"/>
    <x v="0"/>
    <x v="0"/>
    <n v="9"/>
    <x v="1"/>
    <n v="3.1"/>
    <n v="2696.7"/>
  </r>
  <r>
    <n v="10478"/>
    <d v="2023-04-23T00:00:00"/>
    <x v="1"/>
    <x v="3"/>
    <x v="3"/>
    <n v="1348"/>
    <x v="1"/>
    <x v="0"/>
    <n v="2"/>
    <n v="47.15"/>
    <n v="0.04"/>
    <n v="1.8859999999999999"/>
    <n v="94.3"/>
    <x v="2"/>
    <x v="0"/>
    <n v="8"/>
    <x v="1"/>
    <n v="3.1"/>
    <n v="90.53"/>
  </r>
  <r>
    <n v="10479"/>
    <d v="2023-04-24T00:00:00"/>
    <x v="1"/>
    <x v="3"/>
    <x v="3"/>
    <n v="1496"/>
    <x v="2"/>
    <x v="2"/>
    <n v="6"/>
    <n v="118.32"/>
    <n v="0.21"/>
    <n v="24.847199999999997"/>
    <n v="709.92"/>
    <x v="1"/>
    <x v="0"/>
    <n v="10"/>
    <x v="0"/>
    <n v="4.0999999999999996"/>
    <n v="560.84"/>
  </r>
  <r>
    <n v="10480"/>
    <d v="2023-04-25T00:00:00"/>
    <x v="1"/>
    <x v="3"/>
    <x v="3"/>
    <n v="1301"/>
    <x v="1"/>
    <x v="1"/>
    <n v="1"/>
    <n v="336"/>
    <n v="0.13"/>
    <n v="43.68"/>
    <n v="336"/>
    <x v="1"/>
    <x v="0"/>
    <n v="5"/>
    <x v="1"/>
    <n v="3.1"/>
    <n v="292.32"/>
  </r>
  <r>
    <n v="10481"/>
    <d v="2023-04-26T00:00:00"/>
    <x v="1"/>
    <x v="3"/>
    <x v="3"/>
    <n v="1180"/>
    <x v="2"/>
    <x v="1"/>
    <n v="6"/>
    <n v="296.42"/>
    <n v="0.12"/>
    <n v="35.570399999999999"/>
    <n v="1778.52"/>
    <x v="1"/>
    <x v="1"/>
    <n v="4"/>
    <x v="1"/>
    <n v="3.4"/>
    <n v="1565.1"/>
  </r>
  <r>
    <n v="10482"/>
    <d v="2023-04-27T00:00:00"/>
    <x v="1"/>
    <x v="3"/>
    <x v="3"/>
    <n v="1606"/>
    <x v="2"/>
    <x v="0"/>
    <n v="1"/>
    <n v="41.82"/>
    <n v="0.28999999999999998"/>
    <n v="12.127799999999999"/>
    <n v="41.82"/>
    <x v="2"/>
    <x v="0"/>
    <n v="6"/>
    <x v="0"/>
    <n v="4"/>
    <n v="29.69"/>
  </r>
  <r>
    <n v="10483"/>
    <d v="2023-04-28T00:00:00"/>
    <x v="1"/>
    <x v="3"/>
    <x v="3"/>
    <n v="1098"/>
    <x v="1"/>
    <x v="3"/>
    <n v="2"/>
    <n v="19.239999999999998"/>
    <n v="0"/>
    <n v="0"/>
    <n v="38.479999999999997"/>
    <x v="1"/>
    <x v="0"/>
    <n v="11"/>
    <x v="2"/>
    <n v="1.4"/>
    <n v="38.479999999999997"/>
  </r>
  <r>
    <n v="10484"/>
    <d v="2023-04-29T00:00:00"/>
    <x v="1"/>
    <x v="3"/>
    <x v="3"/>
    <n v="1699"/>
    <x v="2"/>
    <x v="1"/>
    <n v="4"/>
    <n v="593.02"/>
    <n v="0.28000000000000003"/>
    <n v="166.04560000000001"/>
    <n v="2372.08"/>
    <x v="2"/>
    <x v="0"/>
    <n v="5"/>
    <x v="0"/>
    <n v="4.9000000000000004"/>
    <n v="1707.9"/>
  </r>
  <r>
    <n v="10485"/>
    <d v="2023-04-30T00:00:00"/>
    <x v="1"/>
    <x v="3"/>
    <x v="3"/>
    <n v="1992"/>
    <x v="2"/>
    <x v="3"/>
    <n v="1"/>
    <n v="400.42"/>
    <n v="0.2"/>
    <n v="80.084000000000003"/>
    <n v="400.42"/>
    <x v="2"/>
    <x v="0"/>
    <n v="6"/>
    <x v="0"/>
    <n v="4.4000000000000004"/>
    <n v="320.33999999999997"/>
  </r>
  <r>
    <n v="10486"/>
    <d v="2023-05-01T00:00:00"/>
    <x v="1"/>
    <x v="4"/>
    <x v="4"/>
    <n v="1115"/>
    <x v="3"/>
    <x v="1"/>
    <n v="2"/>
    <n v="228.76"/>
    <n v="0.35"/>
    <n v="80.065999999999988"/>
    <n v="457.52"/>
    <x v="2"/>
    <x v="0"/>
    <n v="10"/>
    <x v="1"/>
    <n v="2.6"/>
    <n v="297.39"/>
  </r>
  <r>
    <n v="10487"/>
    <d v="2023-05-02T00:00:00"/>
    <x v="1"/>
    <x v="4"/>
    <x v="4"/>
    <n v="1190"/>
    <x v="0"/>
    <x v="2"/>
    <n v="6"/>
    <n v="290.2"/>
    <n v="0.21"/>
    <n v="60.941999999999993"/>
    <n v="1741.1999999999998"/>
    <x v="0"/>
    <x v="0"/>
    <n v="11"/>
    <x v="1"/>
    <n v="3.9"/>
    <n v="1375.55"/>
  </r>
  <r>
    <n v="10488"/>
    <d v="2023-05-03T00:00:00"/>
    <x v="1"/>
    <x v="4"/>
    <x v="4"/>
    <n v="1252"/>
    <x v="1"/>
    <x v="0"/>
    <n v="2"/>
    <n v="170.93"/>
    <n v="0.02"/>
    <n v="3.4186000000000001"/>
    <n v="341.86"/>
    <x v="2"/>
    <x v="1"/>
    <n v="3"/>
    <x v="0"/>
    <n v="4"/>
    <n v="335.02"/>
  </r>
  <r>
    <n v="10489"/>
    <d v="2023-05-04T00:00:00"/>
    <x v="1"/>
    <x v="4"/>
    <x v="4"/>
    <n v="1980"/>
    <x v="2"/>
    <x v="3"/>
    <n v="6"/>
    <n v="216.75"/>
    <n v="0.02"/>
    <n v="4.335"/>
    <n v="1300.5"/>
    <x v="1"/>
    <x v="0"/>
    <n v="7"/>
    <x v="0"/>
    <n v="4.4000000000000004"/>
    <n v="1274.49"/>
  </r>
  <r>
    <n v="10490"/>
    <d v="2023-05-05T00:00:00"/>
    <x v="1"/>
    <x v="4"/>
    <x v="4"/>
    <n v="1927"/>
    <x v="2"/>
    <x v="3"/>
    <n v="7"/>
    <n v="394.69"/>
    <n v="0.31"/>
    <n v="122.3539"/>
    <n v="2762.83"/>
    <x v="2"/>
    <x v="0"/>
    <n v="8"/>
    <x v="2"/>
    <n v="1.8"/>
    <n v="1906.35"/>
  </r>
  <r>
    <n v="10491"/>
    <d v="2023-05-06T00:00:00"/>
    <x v="1"/>
    <x v="4"/>
    <x v="4"/>
    <n v="1982"/>
    <x v="0"/>
    <x v="2"/>
    <n v="2"/>
    <n v="531.44000000000005"/>
    <n v="0.28999999999999998"/>
    <n v="154.11760000000001"/>
    <n v="1062.8800000000001"/>
    <x v="2"/>
    <x v="0"/>
    <n v="5"/>
    <x v="1"/>
    <n v="3.8"/>
    <n v="754.64"/>
  </r>
  <r>
    <n v="10492"/>
    <d v="2023-05-07T00:00:00"/>
    <x v="1"/>
    <x v="4"/>
    <x v="4"/>
    <n v="1160"/>
    <x v="2"/>
    <x v="1"/>
    <n v="4"/>
    <n v="122.72"/>
    <n v="0.12"/>
    <n v="14.7264"/>
    <n v="490.88"/>
    <x v="1"/>
    <x v="0"/>
    <n v="5"/>
    <x v="2"/>
    <n v="1.1000000000000001"/>
    <n v="431.97"/>
  </r>
  <r>
    <n v="10493"/>
    <d v="2023-05-08T00:00:00"/>
    <x v="1"/>
    <x v="4"/>
    <x v="4"/>
    <n v="1255"/>
    <x v="2"/>
    <x v="3"/>
    <n v="1"/>
    <n v="506.61"/>
    <n v="0.22"/>
    <n v="111.4542"/>
    <n v="506.61"/>
    <x v="2"/>
    <x v="1"/>
    <n v="4"/>
    <x v="2"/>
    <n v="1.5"/>
    <n v="395.16"/>
  </r>
  <r>
    <n v="10494"/>
    <d v="2023-05-09T00:00:00"/>
    <x v="1"/>
    <x v="4"/>
    <x v="4"/>
    <n v="1322"/>
    <x v="1"/>
    <x v="1"/>
    <n v="7"/>
    <n v="86.11"/>
    <n v="0.17"/>
    <n v="14.638700000000002"/>
    <n v="602.77"/>
    <x v="1"/>
    <x v="0"/>
    <n v="10"/>
    <x v="0"/>
    <n v="4.0999999999999996"/>
    <n v="500.3"/>
  </r>
  <r>
    <n v="10495"/>
    <d v="2023-05-10T00:00:00"/>
    <x v="1"/>
    <x v="4"/>
    <x v="4"/>
    <n v="1127"/>
    <x v="1"/>
    <x v="2"/>
    <n v="4"/>
    <n v="140.77000000000001"/>
    <n v="0.34"/>
    <n v="47.861800000000009"/>
    <n v="563.08000000000004"/>
    <x v="1"/>
    <x v="0"/>
    <n v="5"/>
    <x v="0"/>
    <n v="4.3"/>
    <n v="371.63"/>
  </r>
  <r>
    <n v="10496"/>
    <d v="2023-05-11T00:00:00"/>
    <x v="1"/>
    <x v="4"/>
    <x v="4"/>
    <n v="1017"/>
    <x v="1"/>
    <x v="0"/>
    <n v="3"/>
    <n v="36.75"/>
    <n v="0.33"/>
    <n v="12.127500000000001"/>
    <n v="110.25"/>
    <x v="0"/>
    <x v="0"/>
    <n v="10"/>
    <x v="1"/>
    <n v="3.4"/>
    <n v="73.87"/>
  </r>
  <r>
    <n v="10497"/>
    <d v="2023-05-12T00:00:00"/>
    <x v="1"/>
    <x v="4"/>
    <x v="4"/>
    <n v="1792"/>
    <x v="2"/>
    <x v="3"/>
    <n v="6"/>
    <n v="97.37"/>
    <n v="0.34"/>
    <n v="33.105800000000002"/>
    <n v="584.22"/>
    <x v="0"/>
    <x v="0"/>
    <n v="11"/>
    <x v="1"/>
    <n v="3.3"/>
    <n v="385.59"/>
  </r>
  <r>
    <n v="10498"/>
    <d v="2023-05-13T00:00:00"/>
    <x v="1"/>
    <x v="4"/>
    <x v="4"/>
    <n v="1734"/>
    <x v="2"/>
    <x v="1"/>
    <n v="1"/>
    <n v="551.62"/>
    <n v="0.3"/>
    <n v="165.48599999999999"/>
    <n v="551.62"/>
    <x v="2"/>
    <x v="0"/>
    <n v="8"/>
    <x v="0"/>
    <n v="4"/>
    <n v="386.13"/>
  </r>
  <r>
    <n v="10499"/>
    <d v="2023-05-14T00:00:00"/>
    <x v="1"/>
    <x v="4"/>
    <x v="4"/>
    <n v="1565"/>
    <x v="0"/>
    <x v="3"/>
    <n v="4"/>
    <n v="283.77"/>
    <n v="0.32"/>
    <n v="90.806399999999996"/>
    <n v="1135.08"/>
    <x v="2"/>
    <x v="0"/>
    <n v="5"/>
    <x v="0"/>
    <n v="4.5999999999999996"/>
    <n v="771.85"/>
  </r>
  <r>
    <n v="10500"/>
    <d v="2023-05-15T00:00:00"/>
    <x v="1"/>
    <x v="4"/>
    <x v="4"/>
    <n v="1569"/>
    <x v="2"/>
    <x v="1"/>
    <n v="1"/>
    <n v="60.43"/>
    <n v="0.08"/>
    <n v="4.8344000000000005"/>
    <n v="60.43"/>
    <x v="0"/>
    <x v="0"/>
    <n v="9"/>
    <x v="1"/>
    <n v="2.7"/>
    <n v="55.6"/>
  </r>
  <r>
    <n v="10501"/>
    <d v="2023-05-16T00:00:00"/>
    <x v="1"/>
    <x v="4"/>
    <x v="4"/>
    <n v="1322"/>
    <x v="3"/>
    <x v="1"/>
    <n v="3"/>
    <n v="576.44000000000005"/>
    <n v="0.28999999999999998"/>
    <n v="167.16759999999999"/>
    <n v="1729.3200000000002"/>
    <x v="0"/>
    <x v="2"/>
    <n v="1"/>
    <x v="2"/>
    <n v="1.5"/>
    <n v="1227.82"/>
  </r>
  <r>
    <n v="10502"/>
    <d v="2023-05-17T00:00:00"/>
    <x v="1"/>
    <x v="4"/>
    <x v="4"/>
    <n v="1871"/>
    <x v="3"/>
    <x v="1"/>
    <n v="5"/>
    <n v="529.21"/>
    <n v="0.25"/>
    <n v="132.30250000000001"/>
    <n v="2646.05"/>
    <x v="2"/>
    <x v="0"/>
    <n v="7"/>
    <x v="0"/>
    <n v="4.4000000000000004"/>
    <n v="1984.54"/>
  </r>
  <r>
    <n v="10503"/>
    <d v="2023-05-18T00:00:00"/>
    <x v="1"/>
    <x v="4"/>
    <x v="4"/>
    <n v="1685"/>
    <x v="1"/>
    <x v="2"/>
    <n v="6"/>
    <n v="456.49"/>
    <n v="0.34"/>
    <n v="155.20660000000001"/>
    <n v="2738.94"/>
    <x v="2"/>
    <x v="0"/>
    <n v="5"/>
    <x v="2"/>
    <n v="2.4"/>
    <n v="1807.7"/>
  </r>
  <r>
    <n v="10504"/>
    <d v="2023-05-19T00:00:00"/>
    <x v="1"/>
    <x v="4"/>
    <x v="4"/>
    <n v="1791"/>
    <x v="2"/>
    <x v="0"/>
    <n v="6"/>
    <n v="561.08000000000004"/>
    <n v="0.2"/>
    <n v="112.21600000000001"/>
    <n v="3366.4800000000005"/>
    <x v="1"/>
    <x v="1"/>
    <n v="4"/>
    <x v="2"/>
    <n v="1.5"/>
    <n v="2693.18"/>
  </r>
  <r>
    <n v="10505"/>
    <d v="2023-05-20T00:00:00"/>
    <x v="1"/>
    <x v="4"/>
    <x v="4"/>
    <n v="1625"/>
    <x v="2"/>
    <x v="3"/>
    <n v="2"/>
    <n v="143.78"/>
    <n v="0.03"/>
    <n v="4.3133999999999997"/>
    <n v="287.56"/>
    <x v="1"/>
    <x v="1"/>
    <n v="3"/>
    <x v="1"/>
    <n v="3.5"/>
    <n v="278.93"/>
  </r>
  <r>
    <n v="10506"/>
    <d v="2023-05-21T00:00:00"/>
    <x v="1"/>
    <x v="4"/>
    <x v="4"/>
    <n v="1287"/>
    <x v="1"/>
    <x v="0"/>
    <n v="6"/>
    <n v="504.28"/>
    <n v="0.21"/>
    <n v="105.89879999999999"/>
    <n v="3025.68"/>
    <x v="1"/>
    <x v="0"/>
    <n v="10"/>
    <x v="1"/>
    <n v="3.3"/>
    <n v="2390.29"/>
  </r>
  <r>
    <n v="10507"/>
    <d v="2023-05-22T00:00:00"/>
    <x v="1"/>
    <x v="4"/>
    <x v="4"/>
    <n v="1942"/>
    <x v="0"/>
    <x v="1"/>
    <n v="6"/>
    <n v="418.64"/>
    <n v="0.24"/>
    <n v="100.47359999999999"/>
    <n v="2511.84"/>
    <x v="2"/>
    <x v="0"/>
    <n v="7"/>
    <x v="1"/>
    <n v="2.9"/>
    <n v="1909"/>
  </r>
  <r>
    <n v="10508"/>
    <d v="2023-05-23T00:00:00"/>
    <x v="1"/>
    <x v="4"/>
    <x v="4"/>
    <n v="1853"/>
    <x v="0"/>
    <x v="1"/>
    <n v="4"/>
    <n v="523.80999999999995"/>
    <n v="0.08"/>
    <n v="41.904799999999994"/>
    <n v="2095.2399999999998"/>
    <x v="0"/>
    <x v="1"/>
    <n v="2"/>
    <x v="0"/>
    <n v="4.4000000000000004"/>
    <n v="1927.62"/>
  </r>
  <r>
    <n v="10509"/>
    <d v="2023-05-24T00:00:00"/>
    <x v="1"/>
    <x v="4"/>
    <x v="4"/>
    <n v="1662"/>
    <x v="2"/>
    <x v="0"/>
    <n v="7"/>
    <n v="481.19"/>
    <n v="0.14000000000000001"/>
    <n v="67.366600000000005"/>
    <n v="3368.33"/>
    <x v="0"/>
    <x v="0"/>
    <n v="5"/>
    <x v="2"/>
    <n v="2.1"/>
    <n v="2896.76"/>
  </r>
  <r>
    <n v="10510"/>
    <d v="2023-05-25T00:00:00"/>
    <x v="1"/>
    <x v="4"/>
    <x v="4"/>
    <n v="1961"/>
    <x v="2"/>
    <x v="0"/>
    <n v="6"/>
    <n v="217.7"/>
    <n v="0.21"/>
    <n v="45.716999999999999"/>
    <n v="1306.1999999999998"/>
    <x v="1"/>
    <x v="1"/>
    <n v="2"/>
    <x v="2"/>
    <n v="1.1000000000000001"/>
    <n v="1031.9000000000001"/>
  </r>
  <r>
    <n v="10511"/>
    <d v="2023-05-26T00:00:00"/>
    <x v="1"/>
    <x v="4"/>
    <x v="4"/>
    <n v="1638"/>
    <x v="0"/>
    <x v="3"/>
    <n v="6"/>
    <n v="468.02"/>
    <n v="0.13"/>
    <n v="60.842599999999997"/>
    <n v="2808.12"/>
    <x v="2"/>
    <x v="0"/>
    <n v="7"/>
    <x v="2"/>
    <n v="2.2999999999999998"/>
    <n v="2443.06"/>
  </r>
  <r>
    <n v="10512"/>
    <d v="2023-05-27T00:00:00"/>
    <x v="1"/>
    <x v="4"/>
    <x v="4"/>
    <n v="1154"/>
    <x v="3"/>
    <x v="1"/>
    <n v="3"/>
    <n v="168.54"/>
    <n v="0.13"/>
    <n v="21.9102"/>
    <n v="505.62"/>
    <x v="1"/>
    <x v="0"/>
    <n v="6"/>
    <x v="2"/>
    <n v="1"/>
    <n v="439.89"/>
  </r>
  <r>
    <n v="10513"/>
    <d v="2023-05-28T00:00:00"/>
    <x v="1"/>
    <x v="4"/>
    <x v="4"/>
    <n v="1489"/>
    <x v="0"/>
    <x v="0"/>
    <n v="7"/>
    <n v="207.23"/>
    <n v="0.05"/>
    <n v="10.361499999999999"/>
    <n v="1450.61"/>
    <x v="1"/>
    <x v="0"/>
    <n v="10"/>
    <x v="1"/>
    <n v="3.2"/>
    <n v="1378.08"/>
  </r>
  <r>
    <n v="10514"/>
    <d v="2023-05-29T00:00:00"/>
    <x v="1"/>
    <x v="4"/>
    <x v="4"/>
    <n v="1385"/>
    <x v="2"/>
    <x v="2"/>
    <n v="3"/>
    <n v="78.12"/>
    <n v="0.33"/>
    <n v="25.779600000000002"/>
    <n v="234.36"/>
    <x v="0"/>
    <x v="0"/>
    <n v="7"/>
    <x v="1"/>
    <n v="2.5"/>
    <n v="157.02000000000001"/>
  </r>
  <r>
    <n v="10515"/>
    <d v="2023-05-30T00:00:00"/>
    <x v="1"/>
    <x v="4"/>
    <x v="4"/>
    <n v="1985"/>
    <x v="1"/>
    <x v="1"/>
    <n v="1"/>
    <n v="562.02"/>
    <n v="0.26"/>
    <n v="146.12520000000001"/>
    <n v="562.02"/>
    <x v="2"/>
    <x v="0"/>
    <n v="9"/>
    <x v="0"/>
    <n v="4.3"/>
    <n v="415.89"/>
  </r>
  <r>
    <n v="10516"/>
    <d v="2023-05-31T00:00:00"/>
    <x v="1"/>
    <x v="4"/>
    <x v="4"/>
    <n v="1784"/>
    <x v="3"/>
    <x v="1"/>
    <n v="1"/>
    <n v="185.24"/>
    <n v="0"/>
    <n v="0"/>
    <n v="185.24"/>
    <x v="2"/>
    <x v="1"/>
    <n v="2"/>
    <x v="0"/>
    <n v="4.2"/>
    <n v="185.24"/>
  </r>
  <r>
    <n v="10517"/>
    <d v="2023-06-01T00:00:00"/>
    <x v="1"/>
    <x v="5"/>
    <x v="5"/>
    <n v="1103"/>
    <x v="3"/>
    <x v="3"/>
    <n v="6"/>
    <n v="319.56"/>
    <n v="0.27"/>
    <n v="86.281200000000013"/>
    <n v="1917.3600000000001"/>
    <x v="1"/>
    <x v="0"/>
    <n v="9"/>
    <x v="1"/>
    <n v="2.7"/>
    <n v="1399.67"/>
  </r>
  <r>
    <n v="10518"/>
    <d v="2023-06-02T00:00:00"/>
    <x v="1"/>
    <x v="5"/>
    <x v="5"/>
    <n v="1928"/>
    <x v="1"/>
    <x v="2"/>
    <n v="6"/>
    <n v="243.93"/>
    <n v="0.26"/>
    <n v="63.421800000000005"/>
    <n v="1463.58"/>
    <x v="1"/>
    <x v="0"/>
    <n v="7"/>
    <x v="2"/>
    <n v="1.9"/>
    <n v="1083.05"/>
  </r>
  <r>
    <n v="10519"/>
    <d v="2023-06-03T00:00:00"/>
    <x v="1"/>
    <x v="5"/>
    <x v="5"/>
    <n v="1392"/>
    <x v="2"/>
    <x v="3"/>
    <n v="2"/>
    <n v="576.55999999999995"/>
    <n v="0"/>
    <n v="0"/>
    <n v="1153.1199999999999"/>
    <x v="2"/>
    <x v="1"/>
    <n v="2"/>
    <x v="1"/>
    <n v="2.7"/>
    <n v="1153.1199999999999"/>
  </r>
  <r>
    <n v="10520"/>
    <d v="2023-06-04T00:00:00"/>
    <x v="1"/>
    <x v="5"/>
    <x v="5"/>
    <n v="1810"/>
    <x v="1"/>
    <x v="2"/>
    <n v="1"/>
    <n v="211"/>
    <n v="0.13"/>
    <n v="27.43"/>
    <n v="211"/>
    <x v="1"/>
    <x v="0"/>
    <n v="10"/>
    <x v="1"/>
    <n v="3.6"/>
    <n v="183.57"/>
  </r>
  <r>
    <n v="10521"/>
    <d v="2023-06-05T00:00:00"/>
    <x v="1"/>
    <x v="5"/>
    <x v="5"/>
    <n v="1245"/>
    <x v="2"/>
    <x v="3"/>
    <n v="4"/>
    <n v="470.45"/>
    <n v="0.21"/>
    <n v="98.794499999999999"/>
    <n v="1881.8"/>
    <x v="1"/>
    <x v="1"/>
    <n v="2"/>
    <x v="2"/>
    <n v="1.8"/>
    <n v="1486.62"/>
  </r>
  <r>
    <n v="10522"/>
    <d v="2023-06-06T00:00:00"/>
    <x v="1"/>
    <x v="5"/>
    <x v="5"/>
    <n v="1175"/>
    <x v="1"/>
    <x v="2"/>
    <n v="6"/>
    <n v="515.41999999999996"/>
    <n v="0.16"/>
    <n v="82.467199999999991"/>
    <n v="3092.5199999999995"/>
    <x v="1"/>
    <x v="1"/>
    <n v="4"/>
    <x v="0"/>
    <n v="4.0999999999999996"/>
    <n v="2597.7199999999998"/>
  </r>
  <r>
    <n v="10523"/>
    <d v="2023-06-07T00:00:00"/>
    <x v="1"/>
    <x v="5"/>
    <x v="5"/>
    <n v="1038"/>
    <x v="0"/>
    <x v="2"/>
    <n v="4"/>
    <n v="269.83"/>
    <n v="0.27"/>
    <n v="72.854100000000003"/>
    <n v="1079.32"/>
    <x v="2"/>
    <x v="1"/>
    <n v="2"/>
    <x v="2"/>
    <n v="2.2999999999999998"/>
    <n v="787.9"/>
  </r>
  <r>
    <n v="10524"/>
    <d v="2023-06-08T00:00:00"/>
    <x v="1"/>
    <x v="5"/>
    <x v="5"/>
    <n v="1476"/>
    <x v="1"/>
    <x v="2"/>
    <n v="6"/>
    <n v="236.23"/>
    <n v="0.15"/>
    <n v="35.4345"/>
    <n v="1417.3799999999999"/>
    <x v="0"/>
    <x v="2"/>
    <n v="1"/>
    <x v="0"/>
    <n v="4.7"/>
    <n v="1204.77"/>
  </r>
  <r>
    <n v="10525"/>
    <d v="2023-06-09T00:00:00"/>
    <x v="1"/>
    <x v="5"/>
    <x v="5"/>
    <n v="1681"/>
    <x v="3"/>
    <x v="0"/>
    <n v="4"/>
    <n v="452.43"/>
    <n v="0.05"/>
    <n v="22.621500000000001"/>
    <n v="1809.72"/>
    <x v="0"/>
    <x v="0"/>
    <n v="6"/>
    <x v="1"/>
    <n v="3"/>
    <n v="1719.23"/>
  </r>
  <r>
    <n v="10526"/>
    <d v="2023-06-10T00:00:00"/>
    <x v="1"/>
    <x v="5"/>
    <x v="5"/>
    <n v="1758"/>
    <x v="2"/>
    <x v="1"/>
    <n v="5"/>
    <n v="549.04"/>
    <n v="0.34"/>
    <n v="186.67359999999999"/>
    <n v="2745.2"/>
    <x v="0"/>
    <x v="0"/>
    <n v="10"/>
    <x v="0"/>
    <n v="4.4000000000000004"/>
    <n v="1811.83"/>
  </r>
  <r>
    <n v="10527"/>
    <d v="2023-06-11T00:00:00"/>
    <x v="1"/>
    <x v="5"/>
    <x v="5"/>
    <n v="1537"/>
    <x v="3"/>
    <x v="2"/>
    <n v="4"/>
    <n v="456.64"/>
    <n v="0.08"/>
    <n v="36.531199999999998"/>
    <n v="1826.56"/>
    <x v="0"/>
    <x v="0"/>
    <n v="11"/>
    <x v="1"/>
    <n v="3.5"/>
    <n v="1680.44"/>
  </r>
  <r>
    <n v="10528"/>
    <d v="2023-06-12T00:00:00"/>
    <x v="1"/>
    <x v="5"/>
    <x v="5"/>
    <n v="1866"/>
    <x v="0"/>
    <x v="0"/>
    <n v="7"/>
    <n v="147.87"/>
    <n v="0.25"/>
    <n v="36.967500000000001"/>
    <n v="1035.0900000000001"/>
    <x v="0"/>
    <x v="0"/>
    <n v="5"/>
    <x v="1"/>
    <n v="3.2"/>
    <n v="776.32"/>
  </r>
  <r>
    <n v="10529"/>
    <d v="2023-06-13T00:00:00"/>
    <x v="1"/>
    <x v="5"/>
    <x v="5"/>
    <n v="1817"/>
    <x v="2"/>
    <x v="0"/>
    <n v="1"/>
    <n v="534.66"/>
    <n v="0.05"/>
    <n v="26.733000000000001"/>
    <n v="534.66"/>
    <x v="2"/>
    <x v="1"/>
    <n v="3"/>
    <x v="1"/>
    <n v="3.7"/>
    <n v="507.93"/>
  </r>
  <r>
    <n v="10530"/>
    <d v="2023-06-14T00:00:00"/>
    <x v="1"/>
    <x v="5"/>
    <x v="5"/>
    <n v="1920"/>
    <x v="2"/>
    <x v="3"/>
    <n v="6"/>
    <n v="241.74"/>
    <n v="0.12"/>
    <n v="29.008800000000001"/>
    <n v="1450.44"/>
    <x v="2"/>
    <x v="0"/>
    <n v="11"/>
    <x v="0"/>
    <n v="4.2"/>
    <n v="1276.3900000000001"/>
  </r>
  <r>
    <n v="10531"/>
    <d v="2023-06-15T00:00:00"/>
    <x v="1"/>
    <x v="5"/>
    <x v="5"/>
    <n v="1407"/>
    <x v="1"/>
    <x v="1"/>
    <n v="1"/>
    <n v="352.09"/>
    <n v="0.15"/>
    <n v="52.813499999999998"/>
    <n v="352.09"/>
    <x v="1"/>
    <x v="2"/>
    <n v="1"/>
    <x v="1"/>
    <n v="3.6"/>
    <n v="299.27999999999997"/>
  </r>
  <r>
    <n v="10532"/>
    <d v="2023-06-16T00:00:00"/>
    <x v="1"/>
    <x v="5"/>
    <x v="5"/>
    <n v="1524"/>
    <x v="2"/>
    <x v="1"/>
    <n v="7"/>
    <n v="501.39"/>
    <n v="7.0000000000000007E-2"/>
    <n v="35.097300000000004"/>
    <n v="3509.73"/>
    <x v="0"/>
    <x v="0"/>
    <n v="9"/>
    <x v="0"/>
    <n v="4.2"/>
    <n v="3264.05"/>
  </r>
  <r>
    <n v="10533"/>
    <d v="2023-06-17T00:00:00"/>
    <x v="1"/>
    <x v="5"/>
    <x v="5"/>
    <n v="1827"/>
    <x v="3"/>
    <x v="3"/>
    <n v="7"/>
    <n v="125.21"/>
    <n v="0.16"/>
    <n v="20.0336"/>
    <n v="876.46999999999991"/>
    <x v="1"/>
    <x v="0"/>
    <n v="8"/>
    <x v="2"/>
    <n v="1.8"/>
    <n v="736.23"/>
  </r>
  <r>
    <n v="10534"/>
    <d v="2023-06-18T00:00:00"/>
    <x v="1"/>
    <x v="5"/>
    <x v="5"/>
    <n v="1505"/>
    <x v="0"/>
    <x v="1"/>
    <n v="4"/>
    <n v="473.94"/>
    <n v="0.06"/>
    <n v="28.436399999999999"/>
    <n v="1895.76"/>
    <x v="1"/>
    <x v="0"/>
    <n v="6"/>
    <x v="2"/>
    <n v="2.1"/>
    <n v="1782.01"/>
  </r>
  <r>
    <n v="10535"/>
    <d v="2023-06-19T00:00:00"/>
    <x v="1"/>
    <x v="5"/>
    <x v="5"/>
    <n v="1902"/>
    <x v="1"/>
    <x v="3"/>
    <n v="3"/>
    <n v="363.76"/>
    <n v="0.2"/>
    <n v="72.751999999999995"/>
    <n v="1091.28"/>
    <x v="0"/>
    <x v="0"/>
    <n v="6"/>
    <x v="2"/>
    <n v="1.9"/>
    <n v="873.02"/>
  </r>
  <r>
    <n v="10536"/>
    <d v="2023-06-20T00:00:00"/>
    <x v="1"/>
    <x v="5"/>
    <x v="5"/>
    <n v="1824"/>
    <x v="2"/>
    <x v="0"/>
    <n v="3"/>
    <n v="537.6"/>
    <n v="0.23"/>
    <n v="123.64800000000001"/>
    <n v="1612.8000000000002"/>
    <x v="1"/>
    <x v="1"/>
    <n v="4"/>
    <x v="0"/>
    <n v="4.2"/>
    <n v="1241.8599999999999"/>
  </r>
  <r>
    <n v="10537"/>
    <d v="2023-06-21T00:00:00"/>
    <x v="1"/>
    <x v="5"/>
    <x v="5"/>
    <n v="1035"/>
    <x v="1"/>
    <x v="0"/>
    <n v="7"/>
    <n v="115.6"/>
    <n v="0.02"/>
    <n v="2.3119999999999998"/>
    <n v="809.19999999999993"/>
    <x v="0"/>
    <x v="1"/>
    <n v="2"/>
    <x v="2"/>
    <n v="1.3"/>
    <n v="793.02"/>
  </r>
  <r>
    <n v="10538"/>
    <d v="2023-06-22T00:00:00"/>
    <x v="1"/>
    <x v="5"/>
    <x v="5"/>
    <n v="1684"/>
    <x v="3"/>
    <x v="2"/>
    <n v="3"/>
    <n v="261.10000000000002"/>
    <n v="0.3"/>
    <n v="78.33"/>
    <n v="783.30000000000007"/>
    <x v="2"/>
    <x v="1"/>
    <n v="4"/>
    <x v="0"/>
    <n v="4.2"/>
    <n v="548.30999999999995"/>
  </r>
  <r>
    <n v="10539"/>
    <d v="2023-06-23T00:00:00"/>
    <x v="1"/>
    <x v="5"/>
    <x v="5"/>
    <n v="1019"/>
    <x v="2"/>
    <x v="3"/>
    <n v="6"/>
    <n v="502.21"/>
    <n v="0.06"/>
    <n v="30.132599999999996"/>
    <n v="3013.2599999999998"/>
    <x v="1"/>
    <x v="1"/>
    <n v="2"/>
    <x v="1"/>
    <n v="2.6"/>
    <n v="2832.46"/>
  </r>
  <r>
    <n v="10540"/>
    <d v="2023-06-24T00:00:00"/>
    <x v="1"/>
    <x v="5"/>
    <x v="5"/>
    <n v="1320"/>
    <x v="1"/>
    <x v="0"/>
    <n v="2"/>
    <n v="26.25"/>
    <n v="0.08"/>
    <n v="2.1"/>
    <n v="52.5"/>
    <x v="2"/>
    <x v="0"/>
    <n v="7"/>
    <x v="2"/>
    <n v="1.3"/>
    <n v="48.3"/>
  </r>
  <r>
    <n v="10541"/>
    <d v="2023-06-25T00:00:00"/>
    <x v="1"/>
    <x v="5"/>
    <x v="5"/>
    <n v="1775"/>
    <x v="1"/>
    <x v="0"/>
    <n v="5"/>
    <n v="80.64"/>
    <n v="0.23"/>
    <n v="18.5472"/>
    <n v="403.2"/>
    <x v="0"/>
    <x v="0"/>
    <n v="9"/>
    <x v="1"/>
    <n v="2.7"/>
    <n v="310.45999999999998"/>
  </r>
  <r>
    <n v="10542"/>
    <d v="2023-06-26T00:00:00"/>
    <x v="1"/>
    <x v="5"/>
    <x v="5"/>
    <n v="1511"/>
    <x v="1"/>
    <x v="3"/>
    <n v="4"/>
    <n v="594.48"/>
    <n v="0.16"/>
    <n v="95.116799999999998"/>
    <n v="2377.92"/>
    <x v="1"/>
    <x v="1"/>
    <n v="2"/>
    <x v="2"/>
    <n v="2.2000000000000002"/>
    <n v="1997.45"/>
  </r>
  <r>
    <n v="10543"/>
    <d v="2023-06-27T00:00:00"/>
    <x v="1"/>
    <x v="5"/>
    <x v="5"/>
    <n v="1399"/>
    <x v="2"/>
    <x v="0"/>
    <n v="2"/>
    <n v="179.03"/>
    <n v="0.17"/>
    <n v="30.435100000000002"/>
    <n v="358.06"/>
    <x v="2"/>
    <x v="0"/>
    <n v="9"/>
    <x v="1"/>
    <n v="3.4"/>
    <n v="297.19"/>
  </r>
  <r>
    <n v="10544"/>
    <d v="2023-06-28T00:00:00"/>
    <x v="1"/>
    <x v="5"/>
    <x v="5"/>
    <n v="1653"/>
    <x v="3"/>
    <x v="1"/>
    <n v="3"/>
    <n v="585.69000000000005"/>
    <n v="0.04"/>
    <n v="23.427600000000002"/>
    <n v="1757.0700000000002"/>
    <x v="0"/>
    <x v="0"/>
    <n v="9"/>
    <x v="1"/>
    <n v="2.9"/>
    <n v="1686.79"/>
  </r>
  <r>
    <n v="10545"/>
    <d v="2023-06-29T00:00:00"/>
    <x v="1"/>
    <x v="5"/>
    <x v="5"/>
    <n v="1971"/>
    <x v="2"/>
    <x v="0"/>
    <n v="4"/>
    <n v="121.78"/>
    <n v="0.28000000000000003"/>
    <n v="34.098400000000005"/>
    <n v="487.12"/>
    <x v="1"/>
    <x v="0"/>
    <n v="8"/>
    <x v="2"/>
    <n v="2.2000000000000002"/>
    <n v="350.73"/>
  </r>
  <r>
    <n v="10546"/>
    <d v="2023-06-30T00:00:00"/>
    <x v="1"/>
    <x v="5"/>
    <x v="5"/>
    <n v="1882"/>
    <x v="2"/>
    <x v="3"/>
    <n v="2"/>
    <n v="226.24"/>
    <n v="0.22"/>
    <n v="49.772800000000004"/>
    <n v="452.48"/>
    <x v="1"/>
    <x v="2"/>
    <n v="1"/>
    <x v="0"/>
    <n v="4.4000000000000004"/>
    <n v="352.93"/>
  </r>
  <r>
    <n v="10547"/>
    <d v="2023-07-01T00:00:00"/>
    <x v="1"/>
    <x v="6"/>
    <x v="6"/>
    <n v="1470"/>
    <x v="0"/>
    <x v="1"/>
    <n v="1"/>
    <n v="455.43"/>
    <n v="0.05"/>
    <n v="22.771500000000003"/>
    <n v="455.43"/>
    <x v="1"/>
    <x v="0"/>
    <n v="5"/>
    <x v="1"/>
    <n v="2.6"/>
    <n v="432.66"/>
  </r>
  <r>
    <n v="10548"/>
    <d v="2023-07-02T00:00:00"/>
    <x v="1"/>
    <x v="6"/>
    <x v="6"/>
    <n v="1142"/>
    <x v="3"/>
    <x v="1"/>
    <n v="3"/>
    <n v="399.8"/>
    <n v="0.13"/>
    <n v="51.974000000000004"/>
    <n v="1199.4000000000001"/>
    <x v="1"/>
    <x v="0"/>
    <n v="10"/>
    <x v="1"/>
    <n v="2.9"/>
    <n v="1043.48"/>
  </r>
  <r>
    <n v="10549"/>
    <d v="2023-07-03T00:00:00"/>
    <x v="1"/>
    <x v="6"/>
    <x v="6"/>
    <n v="1091"/>
    <x v="2"/>
    <x v="0"/>
    <n v="2"/>
    <n v="354.96"/>
    <n v="0.28000000000000003"/>
    <n v="99.388800000000003"/>
    <n v="709.92"/>
    <x v="1"/>
    <x v="0"/>
    <n v="11"/>
    <x v="0"/>
    <n v="4.4000000000000004"/>
    <n v="511.14"/>
  </r>
  <r>
    <n v="10550"/>
    <d v="2023-07-04T00:00:00"/>
    <x v="1"/>
    <x v="6"/>
    <x v="6"/>
    <n v="1353"/>
    <x v="2"/>
    <x v="2"/>
    <n v="6"/>
    <n v="324.99"/>
    <n v="0.2"/>
    <n v="64.998000000000005"/>
    <n v="1949.94"/>
    <x v="2"/>
    <x v="1"/>
    <n v="4"/>
    <x v="2"/>
    <n v="1.4"/>
    <n v="1559.95"/>
  </r>
  <r>
    <n v="10551"/>
    <d v="2023-07-05T00:00:00"/>
    <x v="1"/>
    <x v="6"/>
    <x v="6"/>
    <n v="1833"/>
    <x v="2"/>
    <x v="1"/>
    <n v="1"/>
    <n v="508.41"/>
    <n v="0.04"/>
    <n v="20.336400000000001"/>
    <n v="508.41"/>
    <x v="1"/>
    <x v="0"/>
    <n v="7"/>
    <x v="1"/>
    <n v="2.6"/>
    <n v="488.07"/>
  </r>
  <r>
    <n v="10552"/>
    <d v="2023-07-06T00:00:00"/>
    <x v="1"/>
    <x v="6"/>
    <x v="6"/>
    <n v="1799"/>
    <x v="2"/>
    <x v="3"/>
    <n v="3"/>
    <n v="152.44"/>
    <n v="0.13"/>
    <n v="19.8172"/>
    <n v="457.32"/>
    <x v="0"/>
    <x v="0"/>
    <n v="11"/>
    <x v="1"/>
    <n v="2.6"/>
    <n v="397.87"/>
  </r>
  <r>
    <n v="10553"/>
    <d v="2023-07-07T00:00:00"/>
    <x v="1"/>
    <x v="6"/>
    <x v="6"/>
    <n v="1726"/>
    <x v="2"/>
    <x v="2"/>
    <n v="5"/>
    <n v="273.85000000000002"/>
    <n v="0.08"/>
    <n v="21.908000000000001"/>
    <n v="1369.25"/>
    <x v="1"/>
    <x v="0"/>
    <n v="8"/>
    <x v="1"/>
    <n v="3"/>
    <n v="1259.71"/>
  </r>
  <r>
    <n v="10554"/>
    <d v="2023-07-08T00:00:00"/>
    <x v="1"/>
    <x v="6"/>
    <x v="6"/>
    <n v="1958"/>
    <x v="2"/>
    <x v="2"/>
    <n v="7"/>
    <n v="105.94"/>
    <n v="0.18"/>
    <n v="19.069199999999999"/>
    <n v="741.57999999999993"/>
    <x v="2"/>
    <x v="0"/>
    <n v="10"/>
    <x v="2"/>
    <n v="1.4"/>
    <n v="608.1"/>
  </r>
  <r>
    <n v="10555"/>
    <d v="2023-07-09T00:00:00"/>
    <x v="1"/>
    <x v="6"/>
    <x v="6"/>
    <n v="1853"/>
    <x v="1"/>
    <x v="1"/>
    <n v="3"/>
    <n v="363.63"/>
    <n v="0.3"/>
    <n v="109.089"/>
    <n v="1090.8899999999999"/>
    <x v="2"/>
    <x v="0"/>
    <n v="11"/>
    <x v="2"/>
    <n v="1.4"/>
    <n v="763.62"/>
  </r>
  <r>
    <n v="10556"/>
    <d v="2023-07-10T00:00:00"/>
    <x v="1"/>
    <x v="6"/>
    <x v="6"/>
    <n v="1050"/>
    <x v="3"/>
    <x v="0"/>
    <n v="6"/>
    <n v="161.57"/>
    <n v="0.15"/>
    <n v="24.235499999999998"/>
    <n v="969.42"/>
    <x v="0"/>
    <x v="0"/>
    <n v="8"/>
    <x v="1"/>
    <n v="2.7"/>
    <n v="824.01"/>
  </r>
  <r>
    <n v="10557"/>
    <d v="2023-07-11T00:00:00"/>
    <x v="1"/>
    <x v="6"/>
    <x v="6"/>
    <n v="1664"/>
    <x v="1"/>
    <x v="2"/>
    <n v="5"/>
    <n v="210.3"/>
    <n v="0.15"/>
    <n v="31.545000000000002"/>
    <n v="1051.5"/>
    <x v="2"/>
    <x v="1"/>
    <n v="2"/>
    <x v="2"/>
    <n v="1.1000000000000001"/>
    <n v="893.78"/>
  </r>
  <r>
    <n v="10558"/>
    <d v="2023-07-12T00:00:00"/>
    <x v="1"/>
    <x v="6"/>
    <x v="6"/>
    <n v="1697"/>
    <x v="3"/>
    <x v="0"/>
    <n v="5"/>
    <n v="290.68"/>
    <n v="0.32"/>
    <n v="93.017600000000002"/>
    <n v="1453.4"/>
    <x v="1"/>
    <x v="1"/>
    <n v="3"/>
    <x v="2"/>
    <n v="2"/>
    <n v="988.31"/>
  </r>
  <r>
    <n v="10559"/>
    <d v="2023-07-13T00:00:00"/>
    <x v="1"/>
    <x v="6"/>
    <x v="6"/>
    <n v="1574"/>
    <x v="2"/>
    <x v="1"/>
    <n v="5"/>
    <n v="30.66"/>
    <n v="0.2"/>
    <n v="6.1320000000000006"/>
    <n v="153.30000000000001"/>
    <x v="0"/>
    <x v="0"/>
    <n v="10"/>
    <x v="2"/>
    <n v="1.8"/>
    <n v="122.64"/>
  </r>
  <r>
    <n v="10560"/>
    <d v="2023-07-14T00:00:00"/>
    <x v="1"/>
    <x v="6"/>
    <x v="6"/>
    <n v="1189"/>
    <x v="0"/>
    <x v="3"/>
    <n v="4"/>
    <n v="68.78"/>
    <n v="0.2"/>
    <n v="13.756"/>
    <n v="275.12"/>
    <x v="1"/>
    <x v="0"/>
    <n v="10"/>
    <x v="1"/>
    <n v="3"/>
    <n v="220.1"/>
  </r>
  <r>
    <n v="10561"/>
    <d v="2023-07-15T00:00:00"/>
    <x v="1"/>
    <x v="6"/>
    <x v="6"/>
    <n v="1124"/>
    <x v="3"/>
    <x v="2"/>
    <n v="4"/>
    <n v="416.27"/>
    <n v="0.09"/>
    <n v="37.464299999999994"/>
    <n v="1665.08"/>
    <x v="1"/>
    <x v="0"/>
    <n v="7"/>
    <x v="2"/>
    <n v="1"/>
    <n v="1515.22"/>
  </r>
  <r>
    <n v="10562"/>
    <d v="2023-07-16T00:00:00"/>
    <x v="1"/>
    <x v="6"/>
    <x v="6"/>
    <n v="1149"/>
    <x v="3"/>
    <x v="3"/>
    <n v="7"/>
    <n v="265.95"/>
    <n v="0.21"/>
    <n v="55.849499999999999"/>
    <n v="1861.6499999999999"/>
    <x v="1"/>
    <x v="1"/>
    <n v="4"/>
    <x v="1"/>
    <n v="3.7"/>
    <n v="1470.7"/>
  </r>
  <r>
    <n v="10563"/>
    <d v="2023-07-17T00:00:00"/>
    <x v="1"/>
    <x v="6"/>
    <x v="6"/>
    <n v="1313"/>
    <x v="3"/>
    <x v="0"/>
    <n v="5"/>
    <n v="520.9"/>
    <n v="0.2"/>
    <n v="104.18"/>
    <n v="2604.5"/>
    <x v="2"/>
    <x v="0"/>
    <n v="6"/>
    <x v="0"/>
    <n v="4.4000000000000004"/>
    <n v="2083.6"/>
  </r>
  <r>
    <n v="10564"/>
    <d v="2023-07-18T00:00:00"/>
    <x v="1"/>
    <x v="6"/>
    <x v="6"/>
    <n v="1569"/>
    <x v="0"/>
    <x v="0"/>
    <n v="7"/>
    <n v="421.38"/>
    <n v="0.14000000000000001"/>
    <n v="58.993200000000002"/>
    <n v="2949.66"/>
    <x v="1"/>
    <x v="0"/>
    <n v="8"/>
    <x v="1"/>
    <n v="3.8"/>
    <n v="2536.71"/>
  </r>
  <r>
    <n v="10565"/>
    <d v="2023-07-19T00:00:00"/>
    <x v="1"/>
    <x v="6"/>
    <x v="6"/>
    <n v="1341"/>
    <x v="1"/>
    <x v="3"/>
    <n v="1"/>
    <n v="19.739999999999998"/>
    <n v="0.35"/>
    <n v="6.9089999999999989"/>
    <n v="19.739999999999998"/>
    <x v="2"/>
    <x v="0"/>
    <n v="8"/>
    <x v="0"/>
    <n v="4.3"/>
    <n v="12.83"/>
  </r>
  <r>
    <n v="10566"/>
    <d v="2023-07-20T00:00:00"/>
    <x v="1"/>
    <x v="6"/>
    <x v="6"/>
    <n v="1304"/>
    <x v="2"/>
    <x v="1"/>
    <n v="5"/>
    <n v="375.78"/>
    <n v="0.31"/>
    <n v="116.4918"/>
    <n v="1878.8999999999999"/>
    <x v="2"/>
    <x v="0"/>
    <n v="7"/>
    <x v="1"/>
    <n v="3.6"/>
    <n v="1296.44"/>
  </r>
  <r>
    <n v="10567"/>
    <d v="2023-07-21T00:00:00"/>
    <x v="1"/>
    <x v="6"/>
    <x v="6"/>
    <n v="1691"/>
    <x v="1"/>
    <x v="1"/>
    <n v="2"/>
    <n v="69.83"/>
    <n v="0.26"/>
    <n v="18.155799999999999"/>
    <n v="139.66"/>
    <x v="0"/>
    <x v="1"/>
    <n v="2"/>
    <x v="1"/>
    <n v="3"/>
    <n v="103.35"/>
  </r>
  <r>
    <n v="10568"/>
    <d v="2023-07-22T00:00:00"/>
    <x v="1"/>
    <x v="6"/>
    <x v="6"/>
    <n v="1681"/>
    <x v="3"/>
    <x v="2"/>
    <n v="5"/>
    <n v="471.85"/>
    <n v="0.19"/>
    <n v="89.651499999999999"/>
    <n v="2359.25"/>
    <x v="1"/>
    <x v="1"/>
    <n v="2"/>
    <x v="2"/>
    <n v="1.9"/>
    <n v="1910.99"/>
  </r>
  <r>
    <n v="10569"/>
    <d v="2023-07-23T00:00:00"/>
    <x v="1"/>
    <x v="6"/>
    <x v="6"/>
    <n v="1837"/>
    <x v="3"/>
    <x v="2"/>
    <n v="4"/>
    <n v="595.03"/>
    <n v="0.16"/>
    <n v="95.204799999999992"/>
    <n v="2380.12"/>
    <x v="1"/>
    <x v="1"/>
    <n v="3"/>
    <x v="2"/>
    <n v="2.1"/>
    <n v="1999.3"/>
  </r>
  <r>
    <n v="10570"/>
    <d v="2023-07-24T00:00:00"/>
    <x v="1"/>
    <x v="6"/>
    <x v="6"/>
    <n v="1782"/>
    <x v="1"/>
    <x v="1"/>
    <n v="4"/>
    <n v="325.75"/>
    <n v="0.06"/>
    <n v="19.544999999999998"/>
    <n v="1303"/>
    <x v="1"/>
    <x v="1"/>
    <n v="4"/>
    <x v="2"/>
    <n v="2.2999999999999998"/>
    <n v="1224.82"/>
  </r>
  <r>
    <n v="10571"/>
    <d v="2023-07-25T00:00:00"/>
    <x v="1"/>
    <x v="6"/>
    <x v="6"/>
    <n v="1053"/>
    <x v="2"/>
    <x v="1"/>
    <n v="2"/>
    <n v="414.43"/>
    <n v="0.11"/>
    <n v="45.587299999999999"/>
    <n v="828.86"/>
    <x v="1"/>
    <x v="2"/>
    <n v="1"/>
    <x v="2"/>
    <n v="1.2"/>
    <n v="737.69"/>
  </r>
  <r>
    <n v="10572"/>
    <d v="2023-07-26T00:00:00"/>
    <x v="1"/>
    <x v="6"/>
    <x v="6"/>
    <n v="1443"/>
    <x v="1"/>
    <x v="3"/>
    <n v="2"/>
    <n v="153.83000000000001"/>
    <n v="0.27"/>
    <n v="41.534100000000009"/>
    <n v="307.66000000000003"/>
    <x v="2"/>
    <x v="0"/>
    <n v="5"/>
    <x v="0"/>
    <n v="4.7"/>
    <n v="224.59"/>
  </r>
  <r>
    <n v="10573"/>
    <d v="2023-07-27T00:00:00"/>
    <x v="1"/>
    <x v="6"/>
    <x v="6"/>
    <n v="1612"/>
    <x v="0"/>
    <x v="0"/>
    <n v="3"/>
    <n v="270.99"/>
    <n v="0.16"/>
    <n v="43.358400000000003"/>
    <n v="812.97"/>
    <x v="2"/>
    <x v="0"/>
    <n v="7"/>
    <x v="0"/>
    <n v="4.5999999999999996"/>
    <n v="682.89"/>
  </r>
  <r>
    <n v="10574"/>
    <d v="2023-07-28T00:00:00"/>
    <x v="1"/>
    <x v="6"/>
    <x v="6"/>
    <n v="1992"/>
    <x v="1"/>
    <x v="0"/>
    <n v="1"/>
    <n v="515.82000000000005"/>
    <n v="0.31"/>
    <n v="159.9042"/>
    <n v="515.82000000000005"/>
    <x v="2"/>
    <x v="0"/>
    <n v="10"/>
    <x v="2"/>
    <n v="1.4"/>
    <n v="355.92"/>
  </r>
  <r>
    <n v="10575"/>
    <d v="2023-07-29T00:00:00"/>
    <x v="1"/>
    <x v="6"/>
    <x v="6"/>
    <n v="1263"/>
    <x v="1"/>
    <x v="2"/>
    <n v="1"/>
    <n v="112.94"/>
    <n v="0.05"/>
    <n v="5.6470000000000002"/>
    <n v="112.94"/>
    <x v="0"/>
    <x v="0"/>
    <n v="11"/>
    <x v="1"/>
    <n v="3.2"/>
    <n v="107.29"/>
  </r>
  <r>
    <n v="10576"/>
    <d v="2023-07-30T00:00:00"/>
    <x v="1"/>
    <x v="6"/>
    <x v="6"/>
    <n v="1052"/>
    <x v="2"/>
    <x v="1"/>
    <n v="1"/>
    <n v="170.34"/>
    <n v="0.18"/>
    <n v="30.661200000000001"/>
    <n v="170.34"/>
    <x v="0"/>
    <x v="0"/>
    <n v="5"/>
    <x v="1"/>
    <n v="2.9"/>
    <n v="139.68"/>
  </r>
  <r>
    <n v="10577"/>
    <d v="2023-07-31T00:00:00"/>
    <x v="1"/>
    <x v="6"/>
    <x v="6"/>
    <n v="1571"/>
    <x v="1"/>
    <x v="3"/>
    <n v="6"/>
    <n v="275.58"/>
    <n v="0.23"/>
    <n v="63.383400000000002"/>
    <n v="1653.48"/>
    <x v="1"/>
    <x v="0"/>
    <n v="7"/>
    <x v="1"/>
    <n v="3.7"/>
    <n v="1273.18"/>
  </r>
  <r>
    <n v="10578"/>
    <d v="2023-08-01T00:00:00"/>
    <x v="1"/>
    <x v="7"/>
    <x v="7"/>
    <n v="1619"/>
    <x v="0"/>
    <x v="2"/>
    <n v="4"/>
    <n v="431.67"/>
    <n v="0.18"/>
    <n v="77.700599999999994"/>
    <n v="1726.68"/>
    <x v="0"/>
    <x v="0"/>
    <n v="5"/>
    <x v="1"/>
    <n v="3.4"/>
    <n v="1415.88"/>
  </r>
  <r>
    <n v="10579"/>
    <d v="2023-08-02T00:00:00"/>
    <x v="1"/>
    <x v="7"/>
    <x v="7"/>
    <n v="1004"/>
    <x v="3"/>
    <x v="3"/>
    <n v="1"/>
    <n v="234.89"/>
    <n v="0.31"/>
    <n v="72.815899999999999"/>
    <n v="234.89"/>
    <x v="1"/>
    <x v="0"/>
    <n v="11"/>
    <x v="2"/>
    <n v="1.5"/>
    <n v="162.07"/>
  </r>
  <r>
    <n v="10580"/>
    <d v="2023-08-03T00:00:00"/>
    <x v="1"/>
    <x v="7"/>
    <x v="7"/>
    <n v="1102"/>
    <x v="3"/>
    <x v="1"/>
    <n v="3"/>
    <n v="557.72"/>
    <n v="0.35"/>
    <n v="195.202"/>
    <n v="1673.16"/>
    <x v="2"/>
    <x v="0"/>
    <n v="10"/>
    <x v="1"/>
    <n v="3.6"/>
    <n v="1087.55"/>
  </r>
  <r>
    <n v="10581"/>
    <d v="2023-08-04T00:00:00"/>
    <x v="1"/>
    <x v="7"/>
    <x v="7"/>
    <n v="1195"/>
    <x v="1"/>
    <x v="1"/>
    <n v="3"/>
    <n v="70.260000000000005"/>
    <n v="0.04"/>
    <n v="2.8104000000000005"/>
    <n v="210.78000000000003"/>
    <x v="2"/>
    <x v="0"/>
    <n v="8"/>
    <x v="1"/>
    <n v="3.4"/>
    <n v="202.35"/>
  </r>
  <r>
    <n v="10582"/>
    <d v="2023-08-05T00:00:00"/>
    <x v="1"/>
    <x v="7"/>
    <x v="7"/>
    <n v="1773"/>
    <x v="1"/>
    <x v="1"/>
    <n v="1"/>
    <n v="231.92"/>
    <n v="0.05"/>
    <n v="11.596"/>
    <n v="231.92"/>
    <x v="0"/>
    <x v="0"/>
    <n v="7"/>
    <x v="1"/>
    <n v="3.1"/>
    <n v="220.32"/>
  </r>
  <r>
    <n v="10583"/>
    <d v="2023-08-06T00:00:00"/>
    <x v="1"/>
    <x v="7"/>
    <x v="7"/>
    <n v="1876"/>
    <x v="2"/>
    <x v="0"/>
    <n v="2"/>
    <n v="429.74"/>
    <n v="0.05"/>
    <n v="21.487000000000002"/>
    <n v="859.48"/>
    <x v="2"/>
    <x v="2"/>
    <n v="1"/>
    <x v="1"/>
    <n v="2.6"/>
    <n v="816.51"/>
  </r>
  <r>
    <n v="10584"/>
    <d v="2023-08-07T00:00:00"/>
    <x v="1"/>
    <x v="7"/>
    <x v="7"/>
    <n v="1991"/>
    <x v="3"/>
    <x v="1"/>
    <n v="3"/>
    <n v="147.19999999999999"/>
    <n v="0.24"/>
    <n v="35.327999999999996"/>
    <n v="441.59999999999997"/>
    <x v="2"/>
    <x v="0"/>
    <n v="11"/>
    <x v="0"/>
    <n v="4.8"/>
    <n v="335.62"/>
  </r>
  <r>
    <n v="10585"/>
    <d v="2023-08-08T00:00:00"/>
    <x v="1"/>
    <x v="7"/>
    <x v="7"/>
    <n v="1883"/>
    <x v="1"/>
    <x v="2"/>
    <n v="7"/>
    <n v="399"/>
    <n v="0.13"/>
    <n v="51.870000000000005"/>
    <n v="2793"/>
    <x v="0"/>
    <x v="2"/>
    <n v="1"/>
    <x v="0"/>
    <n v="4.4000000000000004"/>
    <n v="2429.91"/>
  </r>
  <r>
    <n v="10586"/>
    <d v="2023-08-09T00:00:00"/>
    <x v="1"/>
    <x v="7"/>
    <x v="7"/>
    <n v="1349"/>
    <x v="1"/>
    <x v="0"/>
    <n v="2"/>
    <n v="111.07"/>
    <n v="0.26"/>
    <n v="28.8782"/>
    <n v="222.14"/>
    <x v="2"/>
    <x v="0"/>
    <n v="5"/>
    <x v="1"/>
    <n v="3.3"/>
    <n v="164.38"/>
  </r>
  <r>
    <n v="10587"/>
    <d v="2023-08-10T00:00:00"/>
    <x v="1"/>
    <x v="7"/>
    <x v="7"/>
    <n v="1046"/>
    <x v="1"/>
    <x v="3"/>
    <n v="7"/>
    <n v="47.75"/>
    <n v="0.14000000000000001"/>
    <n v="6.6850000000000005"/>
    <n v="334.25"/>
    <x v="2"/>
    <x v="1"/>
    <n v="2"/>
    <x v="2"/>
    <n v="1"/>
    <n v="287.45999999999998"/>
  </r>
  <r>
    <n v="10588"/>
    <d v="2023-08-11T00:00:00"/>
    <x v="1"/>
    <x v="7"/>
    <x v="7"/>
    <n v="1866"/>
    <x v="0"/>
    <x v="2"/>
    <n v="4"/>
    <n v="85.79"/>
    <n v="0.22"/>
    <n v="18.873800000000003"/>
    <n v="343.16"/>
    <x v="1"/>
    <x v="0"/>
    <n v="9"/>
    <x v="1"/>
    <n v="2.7"/>
    <n v="267.66000000000003"/>
  </r>
  <r>
    <n v="10589"/>
    <d v="2023-08-12T00:00:00"/>
    <x v="1"/>
    <x v="7"/>
    <x v="7"/>
    <n v="1822"/>
    <x v="2"/>
    <x v="2"/>
    <n v="6"/>
    <n v="559.04"/>
    <n v="0.27"/>
    <n v="150.9408"/>
    <n v="3354.24"/>
    <x v="1"/>
    <x v="1"/>
    <n v="2"/>
    <x v="1"/>
    <n v="3.8"/>
    <n v="2448.6"/>
  </r>
  <r>
    <n v="10590"/>
    <d v="2023-08-13T00:00:00"/>
    <x v="1"/>
    <x v="7"/>
    <x v="7"/>
    <n v="1935"/>
    <x v="3"/>
    <x v="3"/>
    <n v="3"/>
    <n v="337.77"/>
    <n v="0.19"/>
    <n v="64.176299999999998"/>
    <n v="1013.31"/>
    <x v="0"/>
    <x v="0"/>
    <n v="9"/>
    <x v="2"/>
    <n v="1.5"/>
    <n v="820.78"/>
  </r>
  <r>
    <n v="10591"/>
    <d v="2023-08-14T00:00:00"/>
    <x v="1"/>
    <x v="7"/>
    <x v="7"/>
    <n v="1819"/>
    <x v="2"/>
    <x v="0"/>
    <n v="2"/>
    <n v="480.86"/>
    <n v="0.19"/>
    <n v="91.363399999999999"/>
    <n v="961.72"/>
    <x v="2"/>
    <x v="0"/>
    <n v="10"/>
    <x v="1"/>
    <n v="2.6"/>
    <n v="778.99"/>
  </r>
  <r>
    <n v="10592"/>
    <d v="2023-08-15T00:00:00"/>
    <x v="1"/>
    <x v="7"/>
    <x v="7"/>
    <n v="1655"/>
    <x v="1"/>
    <x v="2"/>
    <n v="7"/>
    <n v="209.6"/>
    <n v="0.03"/>
    <n v="6.2879999999999994"/>
    <n v="1467.2"/>
    <x v="2"/>
    <x v="1"/>
    <n v="2"/>
    <x v="2"/>
    <n v="1.8"/>
    <n v="1423.18"/>
  </r>
  <r>
    <n v="10593"/>
    <d v="2023-08-16T00:00:00"/>
    <x v="1"/>
    <x v="7"/>
    <x v="7"/>
    <n v="1268"/>
    <x v="2"/>
    <x v="2"/>
    <n v="1"/>
    <n v="361.71"/>
    <n v="0.14000000000000001"/>
    <n v="50.639400000000002"/>
    <n v="361.71"/>
    <x v="1"/>
    <x v="1"/>
    <n v="4"/>
    <x v="2"/>
    <n v="2.4"/>
    <n v="311.07"/>
  </r>
  <r>
    <n v="10594"/>
    <d v="2023-08-17T00:00:00"/>
    <x v="1"/>
    <x v="7"/>
    <x v="7"/>
    <n v="1369"/>
    <x v="2"/>
    <x v="2"/>
    <n v="7"/>
    <n v="304.55"/>
    <n v="0.19"/>
    <n v="57.8645"/>
    <n v="2131.85"/>
    <x v="1"/>
    <x v="1"/>
    <n v="3"/>
    <x v="2"/>
    <n v="1.1000000000000001"/>
    <n v="1726.8"/>
  </r>
  <r>
    <n v="10595"/>
    <d v="2023-08-18T00:00:00"/>
    <x v="1"/>
    <x v="7"/>
    <x v="7"/>
    <n v="1635"/>
    <x v="1"/>
    <x v="0"/>
    <n v="7"/>
    <n v="568.26"/>
    <n v="0.16"/>
    <n v="90.921599999999998"/>
    <n v="3977.8199999999997"/>
    <x v="1"/>
    <x v="0"/>
    <n v="6"/>
    <x v="2"/>
    <n v="1.5"/>
    <n v="3341.37"/>
  </r>
  <r>
    <n v="10596"/>
    <d v="2023-08-19T00:00:00"/>
    <x v="1"/>
    <x v="7"/>
    <x v="7"/>
    <n v="1105"/>
    <x v="2"/>
    <x v="0"/>
    <n v="4"/>
    <n v="452.33"/>
    <n v="0.32"/>
    <n v="144.7456"/>
    <n v="1809.32"/>
    <x v="2"/>
    <x v="1"/>
    <n v="4"/>
    <x v="1"/>
    <n v="2.8"/>
    <n v="1230.3399999999999"/>
  </r>
  <r>
    <n v="10597"/>
    <d v="2023-08-20T00:00:00"/>
    <x v="1"/>
    <x v="7"/>
    <x v="7"/>
    <n v="1669"/>
    <x v="1"/>
    <x v="0"/>
    <n v="5"/>
    <n v="442.37"/>
    <n v="0.32"/>
    <n v="141.55840000000001"/>
    <n v="2211.85"/>
    <x v="1"/>
    <x v="0"/>
    <n v="9"/>
    <x v="0"/>
    <n v="4.5999999999999996"/>
    <n v="1504.06"/>
  </r>
  <r>
    <n v="10598"/>
    <d v="2023-08-21T00:00:00"/>
    <x v="1"/>
    <x v="7"/>
    <x v="7"/>
    <n v="1658"/>
    <x v="0"/>
    <x v="2"/>
    <n v="5"/>
    <n v="42.12"/>
    <n v="0.28999999999999998"/>
    <n v="12.214799999999999"/>
    <n v="210.6"/>
    <x v="1"/>
    <x v="0"/>
    <n v="9"/>
    <x v="1"/>
    <n v="3"/>
    <n v="149.53"/>
  </r>
  <r>
    <n v="10599"/>
    <d v="2023-08-22T00:00:00"/>
    <x v="1"/>
    <x v="7"/>
    <x v="7"/>
    <n v="1656"/>
    <x v="2"/>
    <x v="1"/>
    <n v="1"/>
    <n v="336.56"/>
    <n v="0.13"/>
    <n v="43.752800000000001"/>
    <n v="336.56"/>
    <x v="2"/>
    <x v="0"/>
    <n v="10"/>
    <x v="1"/>
    <n v="2.8"/>
    <n v="292.81"/>
  </r>
  <r>
    <n v="10600"/>
    <d v="2023-08-23T00:00:00"/>
    <x v="1"/>
    <x v="7"/>
    <x v="7"/>
    <n v="1119"/>
    <x v="3"/>
    <x v="3"/>
    <n v="4"/>
    <n v="288.19"/>
    <n v="0.25"/>
    <n v="72.047499999999999"/>
    <n v="1152.76"/>
    <x v="2"/>
    <x v="0"/>
    <n v="9"/>
    <x v="0"/>
    <n v="4.2"/>
    <n v="864.57"/>
  </r>
  <r>
    <n v="10601"/>
    <d v="2023-08-24T00:00:00"/>
    <x v="1"/>
    <x v="7"/>
    <x v="7"/>
    <n v="1830"/>
    <x v="1"/>
    <x v="1"/>
    <n v="4"/>
    <n v="557.79"/>
    <n v="0.14000000000000001"/>
    <n v="78.090600000000009"/>
    <n v="2231.16"/>
    <x v="1"/>
    <x v="1"/>
    <n v="3"/>
    <x v="2"/>
    <n v="2.1"/>
    <n v="1918.8"/>
  </r>
  <r>
    <n v="10602"/>
    <d v="2023-08-25T00:00:00"/>
    <x v="1"/>
    <x v="7"/>
    <x v="7"/>
    <n v="1786"/>
    <x v="3"/>
    <x v="0"/>
    <n v="4"/>
    <n v="165.55"/>
    <n v="0.08"/>
    <n v="13.244000000000002"/>
    <n v="662.2"/>
    <x v="2"/>
    <x v="1"/>
    <n v="3"/>
    <x v="2"/>
    <n v="1.4"/>
    <n v="609.22"/>
  </r>
  <r>
    <n v="10603"/>
    <d v="2023-08-26T00:00:00"/>
    <x v="1"/>
    <x v="7"/>
    <x v="7"/>
    <n v="1603"/>
    <x v="2"/>
    <x v="2"/>
    <n v="4"/>
    <n v="172.85"/>
    <n v="0.12"/>
    <n v="20.741999999999997"/>
    <n v="691.4"/>
    <x v="0"/>
    <x v="1"/>
    <n v="4"/>
    <x v="2"/>
    <n v="1.8"/>
    <n v="608.42999999999995"/>
  </r>
  <r>
    <n v="10604"/>
    <d v="2023-08-27T00:00:00"/>
    <x v="1"/>
    <x v="7"/>
    <x v="7"/>
    <n v="1057"/>
    <x v="2"/>
    <x v="2"/>
    <n v="5"/>
    <n v="255.64"/>
    <n v="0.02"/>
    <n v="5.1128"/>
    <n v="1278.1999999999998"/>
    <x v="2"/>
    <x v="0"/>
    <n v="9"/>
    <x v="0"/>
    <n v="4.2"/>
    <n v="1252.6400000000001"/>
  </r>
  <r>
    <n v="10605"/>
    <d v="2023-08-28T00:00:00"/>
    <x v="1"/>
    <x v="7"/>
    <x v="7"/>
    <n v="1950"/>
    <x v="2"/>
    <x v="1"/>
    <n v="2"/>
    <n v="157.37"/>
    <n v="0.12"/>
    <n v="18.884399999999999"/>
    <n v="314.74"/>
    <x v="0"/>
    <x v="0"/>
    <n v="6"/>
    <x v="1"/>
    <n v="3.7"/>
    <n v="276.97000000000003"/>
  </r>
  <r>
    <n v="10606"/>
    <d v="2023-08-29T00:00:00"/>
    <x v="1"/>
    <x v="7"/>
    <x v="7"/>
    <n v="1345"/>
    <x v="2"/>
    <x v="1"/>
    <n v="4"/>
    <n v="90.57"/>
    <n v="0.16"/>
    <n v="14.491199999999999"/>
    <n v="362.28"/>
    <x v="0"/>
    <x v="0"/>
    <n v="9"/>
    <x v="2"/>
    <n v="1.4"/>
    <n v="304.32"/>
  </r>
  <r>
    <n v="10607"/>
    <d v="2023-08-30T00:00:00"/>
    <x v="1"/>
    <x v="7"/>
    <x v="7"/>
    <n v="1740"/>
    <x v="2"/>
    <x v="3"/>
    <n v="2"/>
    <n v="516.59"/>
    <n v="0.33"/>
    <n v="170.47470000000001"/>
    <n v="1033.18"/>
    <x v="1"/>
    <x v="0"/>
    <n v="8"/>
    <x v="1"/>
    <n v="3.7"/>
    <n v="692.23"/>
  </r>
  <r>
    <n v="10608"/>
    <d v="2023-08-31T00:00:00"/>
    <x v="1"/>
    <x v="7"/>
    <x v="7"/>
    <n v="1473"/>
    <x v="3"/>
    <x v="2"/>
    <n v="7"/>
    <n v="341.59"/>
    <n v="0.11"/>
    <n v="37.5749"/>
    <n v="2391.1299999999997"/>
    <x v="1"/>
    <x v="0"/>
    <n v="7"/>
    <x v="0"/>
    <n v="4.7"/>
    <n v="2128.11"/>
  </r>
  <r>
    <n v="10609"/>
    <d v="2023-09-01T00:00:00"/>
    <x v="1"/>
    <x v="8"/>
    <x v="8"/>
    <n v="1116"/>
    <x v="0"/>
    <x v="1"/>
    <n v="7"/>
    <n v="518.9"/>
    <n v="0.32"/>
    <n v="166.048"/>
    <n v="3632.2999999999997"/>
    <x v="2"/>
    <x v="0"/>
    <n v="5"/>
    <x v="2"/>
    <n v="1.2"/>
    <n v="2469.96"/>
  </r>
  <r>
    <n v="10610"/>
    <d v="2023-09-02T00:00:00"/>
    <x v="1"/>
    <x v="8"/>
    <x v="8"/>
    <n v="1829"/>
    <x v="3"/>
    <x v="3"/>
    <n v="4"/>
    <n v="501.21"/>
    <n v="0.08"/>
    <n v="40.096800000000002"/>
    <n v="2004.84"/>
    <x v="2"/>
    <x v="0"/>
    <n v="9"/>
    <x v="1"/>
    <n v="3.5"/>
    <n v="1844.45"/>
  </r>
  <r>
    <n v="10611"/>
    <d v="2023-09-03T00:00:00"/>
    <x v="1"/>
    <x v="8"/>
    <x v="8"/>
    <n v="1790"/>
    <x v="3"/>
    <x v="0"/>
    <n v="3"/>
    <n v="179.99"/>
    <n v="7.0000000000000007E-2"/>
    <n v="12.599300000000001"/>
    <n v="539.97"/>
    <x v="1"/>
    <x v="1"/>
    <n v="4"/>
    <x v="1"/>
    <n v="2.5"/>
    <n v="502.17"/>
  </r>
  <r>
    <n v="10612"/>
    <d v="2023-09-04T00:00:00"/>
    <x v="1"/>
    <x v="8"/>
    <x v="8"/>
    <n v="1126"/>
    <x v="2"/>
    <x v="1"/>
    <n v="6"/>
    <n v="335.43"/>
    <n v="0.18"/>
    <n v="60.377400000000002"/>
    <n v="2012.58"/>
    <x v="1"/>
    <x v="1"/>
    <n v="4"/>
    <x v="1"/>
    <n v="3"/>
    <n v="1650.32"/>
  </r>
  <r>
    <n v="10613"/>
    <d v="2023-09-05T00:00:00"/>
    <x v="1"/>
    <x v="8"/>
    <x v="8"/>
    <n v="1392"/>
    <x v="2"/>
    <x v="0"/>
    <n v="3"/>
    <n v="63.68"/>
    <n v="0.24"/>
    <n v="15.283199999999999"/>
    <n v="191.04"/>
    <x v="2"/>
    <x v="0"/>
    <n v="8"/>
    <x v="1"/>
    <n v="3.1"/>
    <n v="145.19"/>
  </r>
  <r>
    <n v="10614"/>
    <d v="2023-09-06T00:00:00"/>
    <x v="1"/>
    <x v="8"/>
    <x v="8"/>
    <n v="1907"/>
    <x v="2"/>
    <x v="3"/>
    <n v="7"/>
    <n v="550.41999999999996"/>
    <n v="0.02"/>
    <n v="11.0084"/>
    <n v="3852.9399999999996"/>
    <x v="1"/>
    <x v="1"/>
    <n v="4"/>
    <x v="0"/>
    <n v="4.0999999999999996"/>
    <n v="3775.88"/>
  </r>
  <r>
    <n v="10615"/>
    <d v="2023-09-07T00:00:00"/>
    <x v="1"/>
    <x v="8"/>
    <x v="8"/>
    <n v="1640"/>
    <x v="2"/>
    <x v="0"/>
    <n v="6"/>
    <n v="251.49"/>
    <n v="0.08"/>
    <n v="20.119200000000003"/>
    <n v="1508.94"/>
    <x v="0"/>
    <x v="0"/>
    <n v="7"/>
    <x v="1"/>
    <n v="3.2"/>
    <n v="1388.22"/>
  </r>
  <r>
    <n v="10616"/>
    <d v="2023-09-08T00:00:00"/>
    <x v="1"/>
    <x v="8"/>
    <x v="8"/>
    <n v="1057"/>
    <x v="1"/>
    <x v="2"/>
    <n v="3"/>
    <n v="245.3"/>
    <n v="0.16"/>
    <n v="39.248000000000005"/>
    <n v="735.90000000000009"/>
    <x v="1"/>
    <x v="1"/>
    <n v="4"/>
    <x v="1"/>
    <n v="3.4"/>
    <n v="618.16"/>
  </r>
  <r>
    <n v="10617"/>
    <d v="2023-09-09T00:00:00"/>
    <x v="1"/>
    <x v="8"/>
    <x v="8"/>
    <n v="1633"/>
    <x v="1"/>
    <x v="2"/>
    <n v="4"/>
    <n v="192.11"/>
    <n v="0.12"/>
    <n v="23.0532"/>
    <n v="768.44"/>
    <x v="0"/>
    <x v="0"/>
    <n v="11"/>
    <x v="2"/>
    <n v="2.2999999999999998"/>
    <n v="676.23"/>
  </r>
  <r>
    <n v="10618"/>
    <d v="2023-09-10T00:00:00"/>
    <x v="1"/>
    <x v="8"/>
    <x v="8"/>
    <n v="1512"/>
    <x v="1"/>
    <x v="0"/>
    <n v="2"/>
    <n v="284.49"/>
    <n v="0.25"/>
    <n v="71.122500000000002"/>
    <n v="568.98"/>
    <x v="1"/>
    <x v="2"/>
    <n v="1"/>
    <x v="2"/>
    <n v="1.5"/>
    <n v="426.74"/>
  </r>
  <r>
    <n v="10619"/>
    <d v="2023-09-11T00:00:00"/>
    <x v="1"/>
    <x v="8"/>
    <x v="8"/>
    <n v="1750"/>
    <x v="1"/>
    <x v="2"/>
    <n v="6"/>
    <n v="162.28"/>
    <n v="0.18"/>
    <n v="29.2104"/>
    <n v="973.68000000000006"/>
    <x v="1"/>
    <x v="0"/>
    <n v="10"/>
    <x v="1"/>
    <n v="3.7"/>
    <n v="798.42"/>
  </r>
  <r>
    <n v="10620"/>
    <d v="2023-09-12T00:00:00"/>
    <x v="1"/>
    <x v="8"/>
    <x v="8"/>
    <n v="1801"/>
    <x v="3"/>
    <x v="3"/>
    <n v="5"/>
    <n v="234.29"/>
    <n v="0.06"/>
    <n v="14.057399999999999"/>
    <n v="1171.45"/>
    <x v="1"/>
    <x v="0"/>
    <n v="9"/>
    <x v="2"/>
    <n v="1"/>
    <n v="1101.1600000000001"/>
  </r>
  <r>
    <n v="10621"/>
    <d v="2023-09-13T00:00:00"/>
    <x v="1"/>
    <x v="8"/>
    <x v="8"/>
    <n v="1095"/>
    <x v="3"/>
    <x v="2"/>
    <n v="1"/>
    <n v="482.97"/>
    <n v="0.31"/>
    <n v="149.72069999999999"/>
    <n v="482.97"/>
    <x v="0"/>
    <x v="1"/>
    <n v="4"/>
    <x v="2"/>
    <n v="2.2999999999999998"/>
    <n v="333.25"/>
  </r>
  <r>
    <n v="10622"/>
    <d v="2023-09-14T00:00:00"/>
    <x v="1"/>
    <x v="8"/>
    <x v="8"/>
    <n v="1637"/>
    <x v="2"/>
    <x v="0"/>
    <n v="6"/>
    <n v="503.04"/>
    <n v="0.1"/>
    <n v="50.304000000000002"/>
    <n v="3018.2400000000002"/>
    <x v="1"/>
    <x v="1"/>
    <n v="3"/>
    <x v="2"/>
    <n v="1.9"/>
    <n v="2716.42"/>
  </r>
  <r>
    <n v="10623"/>
    <d v="2023-09-15T00:00:00"/>
    <x v="1"/>
    <x v="8"/>
    <x v="8"/>
    <n v="1117"/>
    <x v="0"/>
    <x v="0"/>
    <n v="6"/>
    <n v="192.95"/>
    <n v="0.26"/>
    <n v="50.167000000000002"/>
    <n v="1157.6999999999998"/>
    <x v="2"/>
    <x v="1"/>
    <n v="3"/>
    <x v="1"/>
    <n v="2.6"/>
    <n v="856.7"/>
  </r>
  <r>
    <n v="10624"/>
    <d v="2023-09-16T00:00:00"/>
    <x v="1"/>
    <x v="8"/>
    <x v="8"/>
    <n v="1559"/>
    <x v="0"/>
    <x v="0"/>
    <n v="5"/>
    <n v="289.37"/>
    <n v="0.27"/>
    <n v="78.129900000000006"/>
    <n v="1446.85"/>
    <x v="0"/>
    <x v="0"/>
    <n v="9"/>
    <x v="2"/>
    <n v="2.2000000000000002"/>
    <n v="1056.2"/>
  </r>
  <r>
    <n v="10625"/>
    <d v="2023-09-17T00:00:00"/>
    <x v="1"/>
    <x v="8"/>
    <x v="8"/>
    <n v="1600"/>
    <x v="2"/>
    <x v="1"/>
    <n v="4"/>
    <n v="526.17999999999995"/>
    <n v="0.34"/>
    <n v="178.90119999999999"/>
    <n v="2104.7199999999998"/>
    <x v="2"/>
    <x v="0"/>
    <n v="8"/>
    <x v="1"/>
    <n v="3.8"/>
    <n v="1389.12"/>
  </r>
  <r>
    <n v="10626"/>
    <d v="2023-09-18T00:00:00"/>
    <x v="1"/>
    <x v="8"/>
    <x v="8"/>
    <n v="1487"/>
    <x v="1"/>
    <x v="0"/>
    <n v="3"/>
    <n v="45.81"/>
    <n v="0.17"/>
    <n v="7.787700000000001"/>
    <n v="137.43"/>
    <x v="1"/>
    <x v="0"/>
    <n v="10"/>
    <x v="2"/>
    <n v="2"/>
    <n v="114.07"/>
  </r>
  <r>
    <n v="10627"/>
    <d v="2023-09-19T00:00:00"/>
    <x v="1"/>
    <x v="8"/>
    <x v="8"/>
    <n v="1236"/>
    <x v="1"/>
    <x v="3"/>
    <n v="3"/>
    <n v="535.15"/>
    <n v="0.22"/>
    <n v="117.73299999999999"/>
    <n v="1605.4499999999998"/>
    <x v="0"/>
    <x v="0"/>
    <n v="7"/>
    <x v="1"/>
    <n v="3.2"/>
    <n v="1252.25"/>
  </r>
  <r>
    <n v="10628"/>
    <d v="2023-09-20T00:00:00"/>
    <x v="1"/>
    <x v="8"/>
    <x v="8"/>
    <n v="1884"/>
    <x v="0"/>
    <x v="2"/>
    <n v="7"/>
    <n v="143.22"/>
    <n v="0.12"/>
    <n v="17.186399999999999"/>
    <n v="1002.54"/>
    <x v="0"/>
    <x v="0"/>
    <n v="7"/>
    <x v="1"/>
    <n v="2.8"/>
    <n v="882.24"/>
  </r>
  <r>
    <n v="10629"/>
    <d v="2023-09-21T00:00:00"/>
    <x v="1"/>
    <x v="8"/>
    <x v="8"/>
    <n v="1896"/>
    <x v="0"/>
    <x v="2"/>
    <n v="2"/>
    <n v="411.95"/>
    <n v="0.24"/>
    <n v="98.867999999999995"/>
    <n v="823.9"/>
    <x v="1"/>
    <x v="1"/>
    <n v="4"/>
    <x v="0"/>
    <n v="4.2"/>
    <n v="626.16"/>
  </r>
  <r>
    <n v="10630"/>
    <d v="2023-09-22T00:00:00"/>
    <x v="1"/>
    <x v="8"/>
    <x v="8"/>
    <n v="1271"/>
    <x v="2"/>
    <x v="1"/>
    <n v="4"/>
    <n v="355.79"/>
    <n v="0.16"/>
    <n v="56.926400000000001"/>
    <n v="1423.16"/>
    <x v="2"/>
    <x v="1"/>
    <n v="3"/>
    <x v="1"/>
    <n v="2.7"/>
    <n v="1195.45"/>
  </r>
  <r>
    <n v="10631"/>
    <d v="2023-09-23T00:00:00"/>
    <x v="1"/>
    <x v="8"/>
    <x v="8"/>
    <n v="1188"/>
    <x v="1"/>
    <x v="1"/>
    <n v="5"/>
    <n v="338.47"/>
    <n v="0.15"/>
    <n v="50.770500000000006"/>
    <n v="1692.3500000000001"/>
    <x v="0"/>
    <x v="1"/>
    <n v="4"/>
    <x v="0"/>
    <n v="4.5"/>
    <n v="1438.5"/>
  </r>
  <r>
    <n v="10632"/>
    <d v="2023-09-24T00:00:00"/>
    <x v="1"/>
    <x v="8"/>
    <x v="8"/>
    <n v="1998"/>
    <x v="1"/>
    <x v="3"/>
    <n v="4"/>
    <n v="517.73"/>
    <n v="0.3"/>
    <n v="155.31899999999999"/>
    <n v="2070.92"/>
    <x v="0"/>
    <x v="0"/>
    <n v="6"/>
    <x v="2"/>
    <n v="1"/>
    <n v="1449.64"/>
  </r>
  <r>
    <n v="10633"/>
    <d v="2023-09-25T00:00:00"/>
    <x v="1"/>
    <x v="8"/>
    <x v="8"/>
    <n v="1703"/>
    <x v="1"/>
    <x v="0"/>
    <n v="4"/>
    <n v="74.42"/>
    <n v="0.02"/>
    <n v="1.4884000000000002"/>
    <n v="297.68"/>
    <x v="1"/>
    <x v="1"/>
    <n v="4"/>
    <x v="1"/>
    <n v="3.4"/>
    <n v="291.73"/>
  </r>
  <r>
    <n v="10634"/>
    <d v="2023-09-26T00:00:00"/>
    <x v="1"/>
    <x v="8"/>
    <x v="8"/>
    <n v="1446"/>
    <x v="2"/>
    <x v="1"/>
    <n v="3"/>
    <n v="218.01"/>
    <n v="0.31"/>
    <n v="67.583100000000002"/>
    <n v="654.03"/>
    <x v="0"/>
    <x v="1"/>
    <n v="4"/>
    <x v="2"/>
    <n v="1"/>
    <n v="451.28"/>
  </r>
  <r>
    <n v="10635"/>
    <d v="2023-09-27T00:00:00"/>
    <x v="1"/>
    <x v="8"/>
    <x v="8"/>
    <n v="1580"/>
    <x v="0"/>
    <x v="2"/>
    <n v="5"/>
    <n v="329.88"/>
    <n v="0.3"/>
    <n v="98.963999999999999"/>
    <n v="1649.4"/>
    <x v="1"/>
    <x v="1"/>
    <n v="2"/>
    <x v="1"/>
    <n v="3.9"/>
    <n v="1154.58"/>
  </r>
  <r>
    <n v="10636"/>
    <d v="2023-09-28T00:00:00"/>
    <x v="1"/>
    <x v="8"/>
    <x v="8"/>
    <n v="1789"/>
    <x v="3"/>
    <x v="1"/>
    <n v="1"/>
    <n v="489.6"/>
    <n v="0.18"/>
    <n v="88.128"/>
    <n v="489.6"/>
    <x v="1"/>
    <x v="0"/>
    <n v="7"/>
    <x v="2"/>
    <n v="1.9"/>
    <n v="401.47"/>
  </r>
  <r>
    <n v="10637"/>
    <d v="2023-09-29T00:00:00"/>
    <x v="1"/>
    <x v="8"/>
    <x v="8"/>
    <n v="1860"/>
    <x v="3"/>
    <x v="1"/>
    <n v="6"/>
    <n v="141.62"/>
    <n v="0.17"/>
    <n v="24.075400000000002"/>
    <n v="849.72"/>
    <x v="1"/>
    <x v="0"/>
    <n v="6"/>
    <x v="1"/>
    <n v="2.5"/>
    <n v="705.27"/>
  </r>
  <r>
    <n v="10638"/>
    <d v="2023-09-30T00:00:00"/>
    <x v="1"/>
    <x v="8"/>
    <x v="8"/>
    <n v="1246"/>
    <x v="0"/>
    <x v="0"/>
    <n v="3"/>
    <n v="484.71"/>
    <n v="0.13"/>
    <n v="63.012299999999996"/>
    <n v="1454.1299999999999"/>
    <x v="1"/>
    <x v="1"/>
    <n v="2"/>
    <x v="1"/>
    <n v="2.5"/>
    <n v="1265.0899999999999"/>
  </r>
  <r>
    <n v="10639"/>
    <d v="2023-10-01T00:00:00"/>
    <x v="1"/>
    <x v="9"/>
    <x v="9"/>
    <n v="1962"/>
    <x v="3"/>
    <x v="1"/>
    <n v="5"/>
    <n v="248.79"/>
    <n v="0.35"/>
    <n v="87.076499999999996"/>
    <n v="1243.95"/>
    <x v="2"/>
    <x v="0"/>
    <n v="5"/>
    <x v="0"/>
    <n v="4.4000000000000004"/>
    <n v="808.57"/>
  </r>
  <r>
    <n v="10640"/>
    <d v="2023-10-02T00:00:00"/>
    <x v="1"/>
    <x v="9"/>
    <x v="9"/>
    <n v="1075"/>
    <x v="1"/>
    <x v="3"/>
    <n v="2"/>
    <n v="125.51"/>
    <n v="0.04"/>
    <n v="5.0204000000000004"/>
    <n v="251.02"/>
    <x v="2"/>
    <x v="0"/>
    <n v="6"/>
    <x v="2"/>
    <n v="1.4"/>
    <n v="240.98"/>
  </r>
  <r>
    <n v="10641"/>
    <d v="2023-10-03T00:00:00"/>
    <x v="1"/>
    <x v="9"/>
    <x v="9"/>
    <n v="1153"/>
    <x v="1"/>
    <x v="2"/>
    <n v="6"/>
    <n v="459.01"/>
    <n v="0.21"/>
    <n v="96.392099999999999"/>
    <n v="2754.06"/>
    <x v="1"/>
    <x v="0"/>
    <n v="5"/>
    <x v="1"/>
    <n v="3.7"/>
    <n v="2175.71"/>
  </r>
  <r>
    <n v="10642"/>
    <d v="2023-10-04T00:00:00"/>
    <x v="1"/>
    <x v="9"/>
    <x v="9"/>
    <n v="1655"/>
    <x v="2"/>
    <x v="0"/>
    <n v="6"/>
    <n v="68.180000000000007"/>
    <n v="0.24"/>
    <n v="16.363200000000003"/>
    <n v="409.08000000000004"/>
    <x v="1"/>
    <x v="1"/>
    <n v="4"/>
    <x v="0"/>
    <n v="4.9000000000000004"/>
    <n v="310.89999999999998"/>
  </r>
  <r>
    <n v="10643"/>
    <d v="2023-10-05T00:00:00"/>
    <x v="1"/>
    <x v="9"/>
    <x v="9"/>
    <n v="1434"/>
    <x v="3"/>
    <x v="2"/>
    <n v="3"/>
    <n v="316.14"/>
    <n v="0.33"/>
    <n v="104.3262"/>
    <n v="948.42"/>
    <x v="1"/>
    <x v="0"/>
    <n v="11"/>
    <x v="2"/>
    <n v="1.1000000000000001"/>
    <n v="635.44000000000005"/>
  </r>
  <r>
    <n v="10644"/>
    <d v="2023-10-06T00:00:00"/>
    <x v="1"/>
    <x v="9"/>
    <x v="9"/>
    <n v="1996"/>
    <x v="2"/>
    <x v="3"/>
    <n v="7"/>
    <n v="52.37"/>
    <n v="0.27"/>
    <n v="14.139900000000001"/>
    <n v="366.59"/>
    <x v="0"/>
    <x v="0"/>
    <n v="11"/>
    <x v="0"/>
    <n v="4.9000000000000004"/>
    <n v="267.61"/>
  </r>
  <r>
    <n v="10645"/>
    <d v="2023-10-07T00:00:00"/>
    <x v="1"/>
    <x v="9"/>
    <x v="9"/>
    <n v="1085"/>
    <x v="3"/>
    <x v="3"/>
    <n v="2"/>
    <n v="223.5"/>
    <n v="0.23"/>
    <n v="51.405000000000001"/>
    <n v="447"/>
    <x v="0"/>
    <x v="0"/>
    <n v="9"/>
    <x v="2"/>
    <n v="1.1000000000000001"/>
    <n v="344.19"/>
  </r>
  <r>
    <n v="10646"/>
    <d v="2023-10-08T00:00:00"/>
    <x v="1"/>
    <x v="9"/>
    <x v="9"/>
    <n v="1696"/>
    <x v="2"/>
    <x v="1"/>
    <n v="3"/>
    <n v="366.63"/>
    <n v="0.04"/>
    <n v="14.6652"/>
    <n v="1099.8899999999999"/>
    <x v="1"/>
    <x v="1"/>
    <n v="3"/>
    <x v="0"/>
    <n v="4.4000000000000004"/>
    <n v="1055.8900000000001"/>
  </r>
  <r>
    <n v="10647"/>
    <d v="2023-10-09T00:00:00"/>
    <x v="1"/>
    <x v="9"/>
    <x v="9"/>
    <n v="1284"/>
    <x v="2"/>
    <x v="1"/>
    <n v="4"/>
    <n v="340.33"/>
    <n v="0.13"/>
    <n v="44.242899999999999"/>
    <n v="1361.32"/>
    <x v="0"/>
    <x v="0"/>
    <n v="11"/>
    <x v="0"/>
    <n v="4.8"/>
    <n v="1184.3499999999999"/>
  </r>
  <r>
    <n v="10648"/>
    <d v="2023-10-10T00:00:00"/>
    <x v="1"/>
    <x v="9"/>
    <x v="9"/>
    <n v="1973"/>
    <x v="2"/>
    <x v="1"/>
    <n v="7"/>
    <n v="251.72"/>
    <n v="0.05"/>
    <n v="12.586"/>
    <n v="1762.04"/>
    <x v="1"/>
    <x v="1"/>
    <n v="2"/>
    <x v="0"/>
    <n v="5"/>
    <n v="1673.94"/>
  </r>
  <r>
    <n v="10649"/>
    <d v="2023-10-11T00:00:00"/>
    <x v="1"/>
    <x v="9"/>
    <x v="9"/>
    <n v="1219"/>
    <x v="2"/>
    <x v="2"/>
    <n v="5"/>
    <n v="265.99"/>
    <n v="0.31"/>
    <n v="82.456900000000005"/>
    <n v="1329.95"/>
    <x v="2"/>
    <x v="0"/>
    <n v="9"/>
    <x v="1"/>
    <n v="2.8"/>
    <n v="917.67"/>
  </r>
  <r>
    <n v="10650"/>
    <d v="2023-10-12T00:00:00"/>
    <x v="1"/>
    <x v="9"/>
    <x v="9"/>
    <n v="1068"/>
    <x v="3"/>
    <x v="3"/>
    <n v="2"/>
    <n v="147.66"/>
    <n v="0.26"/>
    <n v="38.391600000000004"/>
    <n v="295.32"/>
    <x v="0"/>
    <x v="0"/>
    <n v="8"/>
    <x v="0"/>
    <n v="4.5"/>
    <n v="218.54"/>
  </r>
  <r>
    <n v="10651"/>
    <d v="2023-10-13T00:00:00"/>
    <x v="1"/>
    <x v="9"/>
    <x v="9"/>
    <n v="1046"/>
    <x v="3"/>
    <x v="0"/>
    <n v="6"/>
    <n v="281.69"/>
    <n v="0.27"/>
    <n v="76.056300000000007"/>
    <n v="1690.1399999999999"/>
    <x v="1"/>
    <x v="0"/>
    <n v="9"/>
    <x v="2"/>
    <n v="1.5"/>
    <n v="1233.8"/>
  </r>
  <r>
    <n v="10652"/>
    <d v="2023-10-14T00:00:00"/>
    <x v="1"/>
    <x v="9"/>
    <x v="9"/>
    <n v="1093"/>
    <x v="1"/>
    <x v="1"/>
    <n v="3"/>
    <n v="572.65"/>
    <n v="0.23"/>
    <n v="131.70949999999999"/>
    <n v="1717.9499999999998"/>
    <x v="2"/>
    <x v="0"/>
    <n v="10"/>
    <x v="1"/>
    <n v="2.7"/>
    <n v="1322.82"/>
  </r>
  <r>
    <n v="10653"/>
    <d v="2023-10-15T00:00:00"/>
    <x v="1"/>
    <x v="9"/>
    <x v="9"/>
    <n v="1749"/>
    <x v="2"/>
    <x v="2"/>
    <n v="6"/>
    <n v="512.51"/>
    <n v="0.18"/>
    <n v="92.251799999999989"/>
    <n v="3075.06"/>
    <x v="1"/>
    <x v="0"/>
    <n v="11"/>
    <x v="2"/>
    <n v="2.2000000000000002"/>
    <n v="2521.5500000000002"/>
  </r>
  <r>
    <n v="10654"/>
    <d v="2023-10-16T00:00:00"/>
    <x v="1"/>
    <x v="9"/>
    <x v="9"/>
    <n v="1957"/>
    <x v="2"/>
    <x v="1"/>
    <n v="2"/>
    <n v="99.96"/>
    <n v="0.05"/>
    <n v="4.9980000000000002"/>
    <n v="199.92"/>
    <x v="1"/>
    <x v="1"/>
    <n v="3"/>
    <x v="1"/>
    <n v="2.6"/>
    <n v="189.92"/>
  </r>
  <r>
    <n v="10655"/>
    <d v="2023-10-17T00:00:00"/>
    <x v="1"/>
    <x v="9"/>
    <x v="9"/>
    <n v="1452"/>
    <x v="2"/>
    <x v="3"/>
    <n v="6"/>
    <n v="32.42"/>
    <n v="0.12"/>
    <n v="3.8904000000000001"/>
    <n v="194.52"/>
    <x v="2"/>
    <x v="2"/>
    <n v="1"/>
    <x v="1"/>
    <n v="3.8"/>
    <n v="171.18"/>
  </r>
  <r>
    <n v="10656"/>
    <d v="2023-10-18T00:00:00"/>
    <x v="1"/>
    <x v="9"/>
    <x v="9"/>
    <n v="1203"/>
    <x v="2"/>
    <x v="0"/>
    <n v="3"/>
    <n v="561.11"/>
    <n v="0.05"/>
    <n v="28.055500000000002"/>
    <n v="1683.33"/>
    <x v="0"/>
    <x v="0"/>
    <n v="11"/>
    <x v="2"/>
    <n v="1.3"/>
    <n v="1599.16"/>
  </r>
  <r>
    <n v="10657"/>
    <d v="2023-10-19T00:00:00"/>
    <x v="1"/>
    <x v="9"/>
    <x v="9"/>
    <n v="1911"/>
    <x v="0"/>
    <x v="3"/>
    <n v="7"/>
    <n v="323.14999999999998"/>
    <n v="0.25"/>
    <n v="80.787499999999994"/>
    <n v="2262.0499999999997"/>
    <x v="2"/>
    <x v="2"/>
    <n v="1"/>
    <x v="0"/>
    <n v="5"/>
    <n v="1696.54"/>
  </r>
  <r>
    <n v="10658"/>
    <d v="2023-10-20T00:00:00"/>
    <x v="1"/>
    <x v="9"/>
    <x v="9"/>
    <n v="1217"/>
    <x v="2"/>
    <x v="2"/>
    <n v="3"/>
    <n v="329.64"/>
    <n v="0.06"/>
    <n v="19.778399999999998"/>
    <n v="988.92"/>
    <x v="0"/>
    <x v="1"/>
    <n v="3"/>
    <x v="1"/>
    <n v="3.5"/>
    <n v="929.58"/>
  </r>
  <r>
    <n v="10659"/>
    <d v="2023-10-21T00:00:00"/>
    <x v="1"/>
    <x v="9"/>
    <x v="9"/>
    <n v="1473"/>
    <x v="1"/>
    <x v="1"/>
    <n v="1"/>
    <n v="471.72"/>
    <n v="0.25"/>
    <n v="117.93"/>
    <n v="471.72"/>
    <x v="0"/>
    <x v="1"/>
    <n v="4"/>
    <x v="0"/>
    <n v="4.5"/>
    <n v="353.79"/>
  </r>
  <r>
    <n v="10660"/>
    <d v="2023-10-22T00:00:00"/>
    <x v="1"/>
    <x v="9"/>
    <x v="9"/>
    <n v="1431"/>
    <x v="2"/>
    <x v="3"/>
    <n v="6"/>
    <n v="199.09"/>
    <n v="0.24"/>
    <n v="47.781599999999997"/>
    <n v="1194.54"/>
    <x v="1"/>
    <x v="1"/>
    <n v="2"/>
    <x v="0"/>
    <n v="4.3"/>
    <n v="907.85"/>
  </r>
  <r>
    <n v="10661"/>
    <d v="2023-10-23T00:00:00"/>
    <x v="1"/>
    <x v="9"/>
    <x v="9"/>
    <n v="1340"/>
    <x v="2"/>
    <x v="2"/>
    <n v="1"/>
    <n v="296.92"/>
    <n v="0.16"/>
    <n v="47.507200000000005"/>
    <n v="296.92"/>
    <x v="1"/>
    <x v="0"/>
    <n v="8"/>
    <x v="0"/>
    <n v="4.0999999999999996"/>
    <n v="249.41"/>
  </r>
  <r>
    <n v="10662"/>
    <d v="2023-10-24T00:00:00"/>
    <x v="1"/>
    <x v="9"/>
    <x v="9"/>
    <n v="1550"/>
    <x v="1"/>
    <x v="1"/>
    <n v="7"/>
    <n v="581.66999999999996"/>
    <n v="0.05"/>
    <n v="29.083500000000001"/>
    <n v="4071.6899999999996"/>
    <x v="2"/>
    <x v="1"/>
    <n v="3"/>
    <x v="2"/>
    <n v="1.2"/>
    <n v="3868.11"/>
  </r>
  <r>
    <n v="10663"/>
    <d v="2023-10-25T00:00:00"/>
    <x v="1"/>
    <x v="9"/>
    <x v="9"/>
    <n v="1611"/>
    <x v="1"/>
    <x v="0"/>
    <n v="1"/>
    <n v="408.21"/>
    <n v="0.11"/>
    <n v="44.903099999999995"/>
    <n v="408.21"/>
    <x v="2"/>
    <x v="1"/>
    <n v="4"/>
    <x v="1"/>
    <n v="3.1"/>
    <n v="363.31"/>
  </r>
  <r>
    <n v="10664"/>
    <d v="2023-10-26T00:00:00"/>
    <x v="1"/>
    <x v="9"/>
    <x v="9"/>
    <n v="1288"/>
    <x v="2"/>
    <x v="3"/>
    <n v="6"/>
    <n v="104.94"/>
    <n v="0.11"/>
    <n v="11.5434"/>
    <n v="629.64"/>
    <x v="1"/>
    <x v="0"/>
    <n v="6"/>
    <x v="2"/>
    <n v="2.2999999999999998"/>
    <n v="560.38"/>
  </r>
  <r>
    <n v="10665"/>
    <d v="2023-10-27T00:00:00"/>
    <x v="1"/>
    <x v="9"/>
    <x v="9"/>
    <n v="1253"/>
    <x v="2"/>
    <x v="1"/>
    <n v="2"/>
    <n v="92.94"/>
    <n v="0.25"/>
    <n v="23.234999999999999"/>
    <n v="185.88"/>
    <x v="0"/>
    <x v="0"/>
    <n v="10"/>
    <x v="2"/>
    <n v="1.5"/>
    <n v="139.41"/>
  </r>
  <r>
    <n v="10666"/>
    <d v="2023-10-28T00:00:00"/>
    <x v="1"/>
    <x v="9"/>
    <x v="9"/>
    <n v="1733"/>
    <x v="1"/>
    <x v="1"/>
    <n v="4"/>
    <n v="134.49"/>
    <n v="0.04"/>
    <n v="5.3796000000000008"/>
    <n v="537.96"/>
    <x v="2"/>
    <x v="0"/>
    <n v="6"/>
    <x v="2"/>
    <n v="2.4"/>
    <n v="516.44000000000005"/>
  </r>
  <r>
    <n v="10667"/>
    <d v="2023-10-29T00:00:00"/>
    <x v="1"/>
    <x v="9"/>
    <x v="9"/>
    <n v="1356"/>
    <x v="2"/>
    <x v="1"/>
    <n v="7"/>
    <n v="463.53"/>
    <n v="0.28999999999999998"/>
    <n v="134.4237"/>
    <n v="3244.71"/>
    <x v="1"/>
    <x v="1"/>
    <n v="2"/>
    <x v="1"/>
    <n v="3.6"/>
    <n v="2303.7399999999998"/>
  </r>
  <r>
    <n v="10668"/>
    <d v="2023-10-30T00:00:00"/>
    <x v="1"/>
    <x v="9"/>
    <x v="9"/>
    <n v="1022"/>
    <x v="2"/>
    <x v="1"/>
    <n v="3"/>
    <n v="187.8"/>
    <n v="0.27"/>
    <n v="50.706000000000003"/>
    <n v="563.40000000000009"/>
    <x v="2"/>
    <x v="0"/>
    <n v="6"/>
    <x v="2"/>
    <n v="1.9"/>
    <n v="411.28"/>
  </r>
  <r>
    <n v="10669"/>
    <d v="2023-10-31T00:00:00"/>
    <x v="1"/>
    <x v="9"/>
    <x v="9"/>
    <n v="1761"/>
    <x v="0"/>
    <x v="3"/>
    <n v="5"/>
    <n v="27.51"/>
    <n v="7.0000000000000007E-2"/>
    <n v="1.9257000000000002"/>
    <n v="137.55000000000001"/>
    <x v="1"/>
    <x v="1"/>
    <n v="4"/>
    <x v="1"/>
    <n v="2.8"/>
    <n v="127.92"/>
  </r>
  <r>
    <n v="10670"/>
    <d v="2023-11-01T00:00:00"/>
    <x v="1"/>
    <x v="10"/>
    <x v="10"/>
    <n v="1521"/>
    <x v="1"/>
    <x v="1"/>
    <n v="7"/>
    <n v="567.34"/>
    <n v="0.25"/>
    <n v="141.83500000000001"/>
    <n v="3971.38"/>
    <x v="2"/>
    <x v="0"/>
    <n v="5"/>
    <x v="1"/>
    <n v="2.6"/>
    <n v="2978.54"/>
  </r>
  <r>
    <n v="10671"/>
    <d v="2023-11-02T00:00:00"/>
    <x v="1"/>
    <x v="10"/>
    <x v="10"/>
    <n v="1757"/>
    <x v="1"/>
    <x v="2"/>
    <n v="1"/>
    <n v="114.28"/>
    <n v="0.23"/>
    <n v="26.284400000000002"/>
    <n v="114.28"/>
    <x v="0"/>
    <x v="0"/>
    <n v="7"/>
    <x v="2"/>
    <n v="1.2"/>
    <n v="88"/>
  </r>
  <r>
    <n v="10672"/>
    <d v="2023-11-03T00:00:00"/>
    <x v="1"/>
    <x v="10"/>
    <x v="10"/>
    <n v="1836"/>
    <x v="1"/>
    <x v="3"/>
    <n v="2"/>
    <n v="20.59"/>
    <n v="0.26"/>
    <n v="5.3533999999999997"/>
    <n v="41.18"/>
    <x v="0"/>
    <x v="0"/>
    <n v="7"/>
    <x v="1"/>
    <n v="3.5"/>
    <n v="30.47"/>
  </r>
  <r>
    <n v="10673"/>
    <d v="2023-11-04T00:00:00"/>
    <x v="1"/>
    <x v="10"/>
    <x v="10"/>
    <n v="1099"/>
    <x v="1"/>
    <x v="1"/>
    <n v="6"/>
    <n v="153.72"/>
    <n v="7.0000000000000007E-2"/>
    <n v="10.760400000000001"/>
    <n v="922.31999999999994"/>
    <x v="1"/>
    <x v="0"/>
    <n v="6"/>
    <x v="1"/>
    <n v="3.5"/>
    <n v="857.76"/>
  </r>
  <r>
    <n v="10674"/>
    <d v="2023-11-05T00:00:00"/>
    <x v="1"/>
    <x v="10"/>
    <x v="10"/>
    <n v="1801"/>
    <x v="1"/>
    <x v="3"/>
    <n v="2"/>
    <n v="152.49"/>
    <n v="0.06"/>
    <n v="9.1494"/>
    <n v="304.98"/>
    <x v="2"/>
    <x v="0"/>
    <n v="10"/>
    <x v="0"/>
    <n v="4.9000000000000004"/>
    <n v="286.68"/>
  </r>
  <r>
    <n v="10675"/>
    <d v="2023-11-06T00:00:00"/>
    <x v="1"/>
    <x v="10"/>
    <x v="10"/>
    <n v="1179"/>
    <x v="3"/>
    <x v="2"/>
    <n v="2"/>
    <n v="261.87"/>
    <n v="0.08"/>
    <n v="20.9496"/>
    <n v="523.74"/>
    <x v="2"/>
    <x v="0"/>
    <n v="6"/>
    <x v="2"/>
    <n v="2.2000000000000002"/>
    <n v="481.84"/>
  </r>
  <r>
    <n v="10676"/>
    <d v="2023-11-07T00:00:00"/>
    <x v="1"/>
    <x v="10"/>
    <x v="10"/>
    <n v="1222"/>
    <x v="3"/>
    <x v="2"/>
    <n v="6"/>
    <n v="553.42999999999995"/>
    <n v="0.13"/>
    <n v="71.945899999999995"/>
    <n v="3320.58"/>
    <x v="1"/>
    <x v="0"/>
    <n v="6"/>
    <x v="1"/>
    <n v="2.7"/>
    <n v="2888.9"/>
  </r>
  <r>
    <n v="10677"/>
    <d v="2023-11-08T00:00:00"/>
    <x v="1"/>
    <x v="10"/>
    <x v="10"/>
    <n v="1905"/>
    <x v="2"/>
    <x v="3"/>
    <n v="5"/>
    <n v="529.32000000000005"/>
    <n v="0.28000000000000003"/>
    <n v="148.20960000000002"/>
    <n v="2646.6000000000004"/>
    <x v="1"/>
    <x v="1"/>
    <n v="4"/>
    <x v="1"/>
    <n v="2.6"/>
    <n v="1905.55"/>
  </r>
  <r>
    <n v="10678"/>
    <d v="2023-11-09T00:00:00"/>
    <x v="1"/>
    <x v="10"/>
    <x v="10"/>
    <n v="1761"/>
    <x v="1"/>
    <x v="1"/>
    <n v="6"/>
    <n v="282.27999999999997"/>
    <n v="0.26"/>
    <n v="73.392799999999994"/>
    <n v="1693.6799999999998"/>
    <x v="2"/>
    <x v="1"/>
    <n v="3"/>
    <x v="0"/>
    <n v="4.7"/>
    <n v="1253.32"/>
  </r>
  <r>
    <n v="10679"/>
    <d v="2023-11-10T00:00:00"/>
    <x v="1"/>
    <x v="10"/>
    <x v="10"/>
    <n v="1658"/>
    <x v="1"/>
    <x v="1"/>
    <n v="5"/>
    <n v="255.38"/>
    <n v="0.32"/>
    <n v="81.721599999999995"/>
    <n v="1276.9000000000001"/>
    <x v="2"/>
    <x v="2"/>
    <n v="1"/>
    <x v="1"/>
    <n v="2.6"/>
    <n v="868.29"/>
  </r>
  <r>
    <n v="10680"/>
    <d v="2023-11-11T00:00:00"/>
    <x v="1"/>
    <x v="10"/>
    <x v="10"/>
    <n v="1441"/>
    <x v="0"/>
    <x v="2"/>
    <n v="6"/>
    <n v="339.68"/>
    <n v="0.02"/>
    <n v="6.7936000000000005"/>
    <n v="2038.08"/>
    <x v="1"/>
    <x v="1"/>
    <n v="3"/>
    <x v="1"/>
    <n v="2.8"/>
    <n v="1997.32"/>
  </r>
  <r>
    <n v="10681"/>
    <d v="2023-11-12T00:00:00"/>
    <x v="1"/>
    <x v="10"/>
    <x v="10"/>
    <n v="1607"/>
    <x v="1"/>
    <x v="1"/>
    <n v="1"/>
    <n v="157.41999999999999"/>
    <n v="0"/>
    <n v="0"/>
    <n v="157.41999999999999"/>
    <x v="1"/>
    <x v="1"/>
    <n v="3"/>
    <x v="2"/>
    <n v="2"/>
    <n v="157.41999999999999"/>
  </r>
  <r>
    <n v="10682"/>
    <d v="2023-11-13T00:00:00"/>
    <x v="1"/>
    <x v="10"/>
    <x v="10"/>
    <n v="1768"/>
    <x v="1"/>
    <x v="2"/>
    <n v="5"/>
    <n v="45.53"/>
    <n v="0.24"/>
    <n v="10.927199999999999"/>
    <n v="227.65"/>
    <x v="1"/>
    <x v="0"/>
    <n v="9"/>
    <x v="2"/>
    <n v="1"/>
    <n v="173.01"/>
  </r>
  <r>
    <n v="10683"/>
    <d v="2023-11-14T00:00:00"/>
    <x v="1"/>
    <x v="10"/>
    <x v="10"/>
    <n v="1324"/>
    <x v="2"/>
    <x v="1"/>
    <n v="1"/>
    <n v="564.45000000000005"/>
    <n v="0.1"/>
    <n v="56.445000000000007"/>
    <n v="564.45000000000005"/>
    <x v="1"/>
    <x v="1"/>
    <n v="3"/>
    <x v="2"/>
    <n v="1.4"/>
    <n v="508.01"/>
  </r>
  <r>
    <n v="10684"/>
    <d v="2023-11-15T00:00:00"/>
    <x v="1"/>
    <x v="10"/>
    <x v="10"/>
    <n v="1515"/>
    <x v="1"/>
    <x v="2"/>
    <n v="7"/>
    <n v="124.22"/>
    <n v="0.12"/>
    <n v="14.9064"/>
    <n v="869.54"/>
    <x v="2"/>
    <x v="0"/>
    <n v="8"/>
    <x v="1"/>
    <n v="3.8"/>
    <n v="765.2"/>
  </r>
  <r>
    <n v="10685"/>
    <d v="2023-11-16T00:00:00"/>
    <x v="1"/>
    <x v="10"/>
    <x v="10"/>
    <n v="1015"/>
    <x v="2"/>
    <x v="0"/>
    <n v="5"/>
    <n v="131.06"/>
    <n v="0.19"/>
    <n v="24.901400000000002"/>
    <n v="655.29999999999995"/>
    <x v="1"/>
    <x v="0"/>
    <n v="8"/>
    <x v="1"/>
    <n v="3.7"/>
    <n v="530.79"/>
  </r>
  <r>
    <n v="10686"/>
    <d v="2023-11-17T00:00:00"/>
    <x v="1"/>
    <x v="10"/>
    <x v="10"/>
    <n v="1791"/>
    <x v="2"/>
    <x v="1"/>
    <n v="5"/>
    <n v="291.39"/>
    <n v="0.04"/>
    <n v="11.6556"/>
    <n v="1456.9499999999998"/>
    <x v="1"/>
    <x v="1"/>
    <n v="3"/>
    <x v="2"/>
    <n v="2.2999999999999998"/>
    <n v="1398.67"/>
  </r>
  <r>
    <n v="10687"/>
    <d v="2023-11-18T00:00:00"/>
    <x v="1"/>
    <x v="10"/>
    <x v="10"/>
    <n v="1335"/>
    <x v="2"/>
    <x v="1"/>
    <n v="6"/>
    <n v="302.58999999999997"/>
    <n v="0.22"/>
    <n v="66.569800000000001"/>
    <n v="1815.54"/>
    <x v="0"/>
    <x v="0"/>
    <n v="10"/>
    <x v="1"/>
    <n v="2.9"/>
    <n v="1416.12"/>
  </r>
  <r>
    <n v="10688"/>
    <d v="2023-11-19T00:00:00"/>
    <x v="1"/>
    <x v="10"/>
    <x v="10"/>
    <n v="1758"/>
    <x v="3"/>
    <x v="1"/>
    <n v="5"/>
    <n v="25.78"/>
    <n v="0.11"/>
    <n v="2.8358000000000003"/>
    <n v="128.9"/>
    <x v="1"/>
    <x v="0"/>
    <n v="10"/>
    <x v="2"/>
    <n v="2.2000000000000002"/>
    <n v="114.72"/>
  </r>
  <r>
    <n v="10689"/>
    <d v="2023-11-20T00:00:00"/>
    <x v="1"/>
    <x v="10"/>
    <x v="10"/>
    <n v="1257"/>
    <x v="2"/>
    <x v="3"/>
    <n v="1"/>
    <n v="101.55"/>
    <n v="0.22"/>
    <n v="22.341000000000001"/>
    <n v="101.55"/>
    <x v="2"/>
    <x v="0"/>
    <n v="6"/>
    <x v="1"/>
    <n v="3.9"/>
    <n v="79.209999999999994"/>
  </r>
  <r>
    <n v="10690"/>
    <d v="2023-11-21T00:00:00"/>
    <x v="1"/>
    <x v="10"/>
    <x v="10"/>
    <n v="1496"/>
    <x v="1"/>
    <x v="1"/>
    <n v="7"/>
    <n v="236.22"/>
    <n v="0.28999999999999998"/>
    <n v="68.503799999999998"/>
    <n v="1653.54"/>
    <x v="0"/>
    <x v="0"/>
    <n v="8"/>
    <x v="0"/>
    <n v="4.4000000000000004"/>
    <n v="1174.01"/>
  </r>
  <r>
    <n v="10691"/>
    <d v="2023-11-22T00:00:00"/>
    <x v="1"/>
    <x v="10"/>
    <x v="10"/>
    <n v="1987"/>
    <x v="0"/>
    <x v="3"/>
    <n v="6"/>
    <n v="414.98"/>
    <n v="0.06"/>
    <n v="24.898800000000001"/>
    <n v="2489.88"/>
    <x v="2"/>
    <x v="0"/>
    <n v="8"/>
    <x v="0"/>
    <n v="4.5999999999999996"/>
    <n v="2340.4899999999998"/>
  </r>
  <r>
    <n v="10692"/>
    <d v="2023-11-23T00:00:00"/>
    <x v="1"/>
    <x v="10"/>
    <x v="10"/>
    <n v="1895"/>
    <x v="2"/>
    <x v="3"/>
    <n v="3"/>
    <n v="148.62"/>
    <n v="0.33"/>
    <n v="49.044600000000003"/>
    <n v="445.86"/>
    <x v="2"/>
    <x v="0"/>
    <n v="10"/>
    <x v="2"/>
    <n v="1.7"/>
    <n v="298.73"/>
  </r>
  <r>
    <n v="10693"/>
    <d v="2023-11-24T00:00:00"/>
    <x v="1"/>
    <x v="10"/>
    <x v="10"/>
    <n v="1159"/>
    <x v="1"/>
    <x v="2"/>
    <n v="7"/>
    <n v="262.45999999999998"/>
    <n v="0.19"/>
    <n v="49.867399999999996"/>
    <n v="1837.2199999999998"/>
    <x v="1"/>
    <x v="0"/>
    <n v="10"/>
    <x v="1"/>
    <n v="3.8"/>
    <n v="1488.15"/>
  </r>
  <r>
    <n v="10694"/>
    <d v="2023-11-25T00:00:00"/>
    <x v="1"/>
    <x v="10"/>
    <x v="10"/>
    <n v="1474"/>
    <x v="1"/>
    <x v="3"/>
    <n v="7"/>
    <n v="341.05"/>
    <n v="0.32"/>
    <n v="109.13600000000001"/>
    <n v="2387.35"/>
    <x v="1"/>
    <x v="0"/>
    <n v="9"/>
    <x v="0"/>
    <n v="4.9000000000000004"/>
    <n v="1623.4"/>
  </r>
  <r>
    <n v="10695"/>
    <d v="2023-11-26T00:00:00"/>
    <x v="1"/>
    <x v="10"/>
    <x v="10"/>
    <n v="1851"/>
    <x v="2"/>
    <x v="3"/>
    <n v="1"/>
    <n v="534.83000000000004"/>
    <n v="7.0000000000000007E-2"/>
    <n v="37.438100000000006"/>
    <n v="534.83000000000004"/>
    <x v="2"/>
    <x v="0"/>
    <n v="9"/>
    <x v="1"/>
    <n v="3.6"/>
    <n v="497.39"/>
  </r>
  <r>
    <n v="10696"/>
    <d v="2023-11-27T00:00:00"/>
    <x v="1"/>
    <x v="10"/>
    <x v="10"/>
    <n v="1663"/>
    <x v="3"/>
    <x v="0"/>
    <n v="7"/>
    <n v="205.75"/>
    <n v="0.21"/>
    <n v="43.207499999999996"/>
    <n v="1440.25"/>
    <x v="2"/>
    <x v="0"/>
    <n v="8"/>
    <x v="2"/>
    <n v="2.4"/>
    <n v="1137.8"/>
  </r>
  <r>
    <n v="10697"/>
    <d v="2023-11-28T00:00:00"/>
    <x v="1"/>
    <x v="10"/>
    <x v="10"/>
    <n v="1907"/>
    <x v="2"/>
    <x v="1"/>
    <n v="3"/>
    <n v="93.13"/>
    <n v="0.14000000000000001"/>
    <n v="13.0382"/>
    <n v="279.39"/>
    <x v="1"/>
    <x v="0"/>
    <n v="7"/>
    <x v="1"/>
    <n v="3.5"/>
    <n v="240.28"/>
  </r>
  <r>
    <n v="10698"/>
    <d v="2023-11-29T00:00:00"/>
    <x v="1"/>
    <x v="10"/>
    <x v="10"/>
    <n v="1689"/>
    <x v="1"/>
    <x v="3"/>
    <n v="2"/>
    <n v="301.22000000000003"/>
    <n v="0.27"/>
    <n v="81.329400000000007"/>
    <n v="602.44000000000005"/>
    <x v="2"/>
    <x v="0"/>
    <n v="10"/>
    <x v="1"/>
    <n v="3.8"/>
    <n v="439.78"/>
  </r>
  <r>
    <n v="10699"/>
    <d v="2023-11-30T00:00:00"/>
    <x v="1"/>
    <x v="10"/>
    <x v="10"/>
    <n v="1674"/>
    <x v="1"/>
    <x v="1"/>
    <n v="6"/>
    <n v="451.83"/>
    <n v="0.21"/>
    <n v="94.884299999999996"/>
    <n v="2710.98"/>
    <x v="0"/>
    <x v="1"/>
    <n v="3"/>
    <x v="1"/>
    <n v="2.6"/>
    <n v="2141.67"/>
  </r>
  <r>
    <n v="10700"/>
    <d v="2023-12-01T00:00:00"/>
    <x v="1"/>
    <x v="11"/>
    <x v="11"/>
    <n v="1379"/>
    <x v="1"/>
    <x v="3"/>
    <n v="2"/>
    <n v="79.27"/>
    <n v="0.17"/>
    <n v="13.475900000000001"/>
    <n v="158.54"/>
    <x v="1"/>
    <x v="0"/>
    <n v="7"/>
    <x v="2"/>
    <n v="1.4"/>
    <n v="131.59"/>
  </r>
  <r>
    <n v="10701"/>
    <d v="2023-12-02T00:00:00"/>
    <x v="1"/>
    <x v="11"/>
    <x v="11"/>
    <n v="1544"/>
    <x v="3"/>
    <x v="2"/>
    <n v="6"/>
    <n v="263.44"/>
    <n v="0.32"/>
    <n v="84.300799999999995"/>
    <n v="1580.6399999999999"/>
    <x v="2"/>
    <x v="1"/>
    <n v="4"/>
    <x v="1"/>
    <n v="3.4"/>
    <n v="1074.8399999999999"/>
  </r>
  <r>
    <n v="10702"/>
    <d v="2023-12-03T00:00:00"/>
    <x v="1"/>
    <x v="11"/>
    <x v="11"/>
    <n v="1928"/>
    <x v="2"/>
    <x v="0"/>
    <n v="7"/>
    <n v="25.4"/>
    <n v="0.13"/>
    <n v="3.302"/>
    <n v="177.79999999999998"/>
    <x v="2"/>
    <x v="1"/>
    <n v="2"/>
    <x v="0"/>
    <n v="4.2"/>
    <n v="154.69"/>
  </r>
  <r>
    <n v="10703"/>
    <d v="2023-12-04T00:00:00"/>
    <x v="1"/>
    <x v="11"/>
    <x v="11"/>
    <n v="1956"/>
    <x v="2"/>
    <x v="3"/>
    <n v="6"/>
    <n v="34.630000000000003"/>
    <n v="0.08"/>
    <n v="2.7704000000000004"/>
    <n v="207.78000000000003"/>
    <x v="0"/>
    <x v="0"/>
    <n v="8"/>
    <x v="0"/>
    <n v="5"/>
    <n v="191.16"/>
  </r>
  <r>
    <n v="10704"/>
    <d v="2023-12-05T00:00:00"/>
    <x v="1"/>
    <x v="11"/>
    <x v="11"/>
    <n v="1690"/>
    <x v="3"/>
    <x v="1"/>
    <n v="1"/>
    <n v="297.52999999999997"/>
    <n v="0.21"/>
    <n v="62.48129999999999"/>
    <n v="297.52999999999997"/>
    <x v="0"/>
    <x v="1"/>
    <n v="2"/>
    <x v="2"/>
    <n v="1.9"/>
    <n v="235.05"/>
  </r>
  <r>
    <n v="10705"/>
    <d v="2023-12-06T00:00:00"/>
    <x v="1"/>
    <x v="11"/>
    <x v="11"/>
    <n v="1426"/>
    <x v="1"/>
    <x v="2"/>
    <n v="3"/>
    <n v="189.45"/>
    <n v="0.22"/>
    <n v="41.678999999999995"/>
    <n v="568.34999999999991"/>
    <x v="2"/>
    <x v="2"/>
    <n v="1"/>
    <x v="1"/>
    <n v="3.8"/>
    <n v="443.31"/>
  </r>
  <r>
    <n v="10706"/>
    <d v="2023-12-07T00:00:00"/>
    <x v="1"/>
    <x v="11"/>
    <x v="11"/>
    <n v="1612"/>
    <x v="3"/>
    <x v="1"/>
    <n v="6"/>
    <n v="509.39"/>
    <n v="0.15"/>
    <n v="76.408499999999989"/>
    <n v="3056.34"/>
    <x v="1"/>
    <x v="0"/>
    <n v="5"/>
    <x v="2"/>
    <n v="1.1000000000000001"/>
    <n v="2597.89"/>
  </r>
  <r>
    <n v="10707"/>
    <d v="2023-12-08T00:00:00"/>
    <x v="1"/>
    <x v="11"/>
    <x v="11"/>
    <n v="1267"/>
    <x v="3"/>
    <x v="2"/>
    <n v="3"/>
    <n v="367.26"/>
    <n v="0.17"/>
    <n v="62.434200000000004"/>
    <n v="1101.78"/>
    <x v="1"/>
    <x v="0"/>
    <n v="10"/>
    <x v="0"/>
    <n v="4.9000000000000004"/>
    <n v="914.48"/>
  </r>
  <r>
    <n v="10708"/>
    <d v="2023-12-09T00:00:00"/>
    <x v="1"/>
    <x v="11"/>
    <x v="11"/>
    <n v="1834"/>
    <x v="3"/>
    <x v="0"/>
    <n v="6"/>
    <n v="280.55"/>
    <n v="0.34"/>
    <n v="95.387000000000015"/>
    <n v="1683.3000000000002"/>
    <x v="1"/>
    <x v="0"/>
    <n v="9"/>
    <x v="2"/>
    <n v="1.1000000000000001"/>
    <n v="1110.98"/>
  </r>
  <r>
    <n v="10709"/>
    <d v="2023-12-10T00:00:00"/>
    <x v="1"/>
    <x v="11"/>
    <x v="11"/>
    <n v="1576"/>
    <x v="1"/>
    <x v="2"/>
    <n v="3"/>
    <n v="253.64"/>
    <n v="0.26"/>
    <n v="65.946399999999997"/>
    <n v="760.92"/>
    <x v="2"/>
    <x v="0"/>
    <n v="5"/>
    <x v="2"/>
    <n v="2.4"/>
    <n v="563.08000000000004"/>
  </r>
  <r>
    <n v="10710"/>
    <d v="2023-12-11T00:00:00"/>
    <x v="1"/>
    <x v="11"/>
    <x v="11"/>
    <n v="1416"/>
    <x v="2"/>
    <x v="1"/>
    <n v="2"/>
    <n v="305.89"/>
    <n v="0.04"/>
    <n v="12.2356"/>
    <n v="611.78"/>
    <x v="2"/>
    <x v="0"/>
    <n v="11"/>
    <x v="2"/>
    <n v="1.3"/>
    <n v="587.30999999999995"/>
  </r>
  <r>
    <n v="10711"/>
    <d v="2023-12-12T00:00:00"/>
    <x v="1"/>
    <x v="11"/>
    <x v="11"/>
    <n v="1167"/>
    <x v="3"/>
    <x v="1"/>
    <n v="1"/>
    <n v="38.659999999999997"/>
    <n v="7.0000000000000007E-2"/>
    <n v="2.7061999999999999"/>
    <n v="38.659999999999997"/>
    <x v="0"/>
    <x v="1"/>
    <n v="2"/>
    <x v="1"/>
    <n v="3.5"/>
    <n v="35.950000000000003"/>
  </r>
  <r>
    <n v="10712"/>
    <d v="2023-12-13T00:00:00"/>
    <x v="1"/>
    <x v="11"/>
    <x v="11"/>
    <n v="1841"/>
    <x v="1"/>
    <x v="3"/>
    <n v="6"/>
    <n v="537.28"/>
    <n v="0.34"/>
    <n v="182.67520000000002"/>
    <n v="3223.68"/>
    <x v="2"/>
    <x v="0"/>
    <n v="10"/>
    <x v="2"/>
    <n v="2.4"/>
    <n v="2127.63"/>
  </r>
  <r>
    <n v="10713"/>
    <d v="2023-12-14T00:00:00"/>
    <x v="1"/>
    <x v="11"/>
    <x v="11"/>
    <n v="1042"/>
    <x v="2"/>
    <x v="2"/>
    <n v="4"/>
    <n v="599.01"/>
    <n v="0.25"/>
    <n v="149.7525"/>
    <n v="2396.04"/>
    <x v="2"/>
    <x v="1"/>
    <n v="4"/>
    <x v="1"/>
    <n v="3.9"/>
    <n v="1797.03"/>
  </r>
  <r>
    <n v="10714"/>
    <d v="2023-12-15T00:00:00"/>
    <x v="1"/>
    <x v="11"/>
    <x v="11"/>
    <n v="1555"/>
    <x v="0"/>
    <x v="1"/>
    <n v="3"/>
    <n v="121.17"/>
    <n v="0.32"/>
    <n v="38.7744"/>
    <n v="363.51"/>
    <x v="2"/>
    <x v="0"/>
    <n v="8"/>
    <x v="1"/>
    <n v="2.9"/>
    <n v="247.19"/>
  </r>
  <r>
    <n v="10715"/>
    <d v="2023-12-16T00:00:00"/>
    <x v="1"/>
    <x v="11"/>
    <x v="11"/>
    <n v="1284"/>
    <x v="0"/>
    <x v="3"/>
    <n v="3"/>
    <n v="85.42"/>
    <n v="0.11"/>
    <n v="9.3962000000000003"/>
    <n v="256.26"/>
    <x v="1"/>
    <x v="0"/>
    <n v="7"/>
    <x v="1"/>
    <n v="2.7"/>
    <n v="228.07"/>
  </r>
  <r>
    <n v="10716"/>
    <d v="2023-12-17T00:00:00"/>
    <x v="1"/>
    <x v="11"/>
    <x v="11"/>
    <n v="1396"/>
    <x v="1"/>
    <x v="0"/>
    <n v="4"/>
    <n v="98.99"/>
    <n v="0.26"/>
    <n v="25.737400000000001"/>
    <n v="395.96"/>
    <x v="2"/>
    <x v="0"/>
    <n v="5"/>
    <x v="2"/>
    <n v="2.4"/>
    <n v="293.01"/>
  </r>
  <r>
    <n v="10717"/>
    <d v="2023-12-18T00:00:00"/>
    <x v="1"/>
    <x v="11"/>
    <x v="11"/>
    <n v="1011"/>
    <x v="2"/>
    <x v="1"/>
    <n v="1"/>
    <n v="401.7"/>
    <n v="0.25"/>
    <n v="100.425"/>
    <n v="401.7"/>
    <x v="2"/>
    <x v="1"/>
    <n v="4"/>
    <x v="2"/>
    <n v="1.3"/>
    <n v="301.27"/>
  </r>
  <r>
    <n v="10718"/>
    <d v="2023-12-19T00:00:00"/>
    <x v="1"/>
    <x v="11"/>
    <x v="11"/>
    <n v="1606"/>
    <x v="1"/>
    <x v="3"/>
    <n v="3"/>
    <n v="401.94"/>
    <n v="0.1"/>
    <n v="40.194000000000003"/>
    <n v="1205.82"/>
    <x v="0"/>
    <x v="0"/>
    <n v="5"/>
    <x v="2"/>
    <n v="1.8"/>
    <n v="1085.24"/>
  </r>
  <r>
    <n v="10719"/>
    <d v="2023-12-20T00:00:00"/>
    <x v="1"/>
    <x v="11"/>
    <x v="11"/>
    <n v="1301"/>
    <x v="3"/>
    <x v="1"/>
    <n v="1"/>
    <n v="511.04"/>
    <n v="0.19"/>
    <n v="97.0976"/>
    <n v="511.04"/>
    <x v="1"/>
    <x v="0"/>
    <n v="7"/>
    <x v="1"/>
    <n v="3.6"/>
    <n v="413.94"/>
  </r>
  <r>
    <n v="10720"/>
    <d v="2023-12-21T00:00:00"/>
    <x v="1"/>
    <x v="11"/>
    <x v="11"/>
    <n v="1897"/>
    <x v="0"/>
    <x v="2"/>
    <n v="3"/>
    <n v="454.82"/>
    <n v="0.22"/>
    <n v="100.0604"/>
    <n v="1364.46"/>
    <x v="0"/>
    <x v="0"/>
    <n v="5"/>
    <x v="1"/>
    <n v="3"/>
    <n v="1064.28"/>
  </r>
  <r>
    <n v="10721"/>
    <d v="2023-12-22T00:00:00"/>
    <x v="1"/>
    <x v="11"/>
    <x v="11"/>
    <n v="1252"/>
    <x v="2"/>
    <x v="3"/>
    <n v="7"/>
    <n v="278.07"/>
    <n v="0.17"/>
    <n v="47.271900000000002"/>
    <n v="1946.49"/>
    <x v="2"/>
    <x v="0"/>
    <n v="8"/>
    <x v="2"/>
    <n v="1.3"/>
    <n v="1615.59"/>
  </r>
  <r>
    <n v="10722"/>
    <d v="2023-12-23T00:00:00"/>
    <x v="1"/>
    <x v="11"/>
    <x v="11"/>
    <n v="1498"/>
    <x v="2"/>
    <x v="2"/>
    <n v="5"/>
    <n v="373.52"/>
    <n v="0.28999999999999998"/>
    <n v="108.32079999999999"/>
    <n v="1867.6"/>
    <x v="1"/>
    <x v="0"/>
    <n v="7"/>
    <x v="1"/>
    <n v="3.2"/>
    <n v="1326"/>
  </r>
  <r>
    <n v="10723"/>
    <d v="2023-12-24T00:00:00"/>
    <x v="1"/>
    <x v="11"/>
    <x v="11"/>
    <n v="1753"/>
    <x v="0"/>
    <x v="0"/>
    <n v="7"/>
    <n v="417.65"/>
    <n v="0.28999999999999998"/>
    <n v="121.11849999999998"/>
    <n v="2923.5499999999997"/>
    <x v="1"/>
    <x v="0"/>
    <n v="7"/>
    <x v="2"/>
    <n v="1.2"/>
    <n v="2075.7199999999998"/>
  </r>
  <r>
    <n v="10724"/>
    <d v="2023-12-25T00:00:00"/>
    <x v="1"/>
    <x v="11"/>
    <x v="11"/>
    <n v="1034"/>
    <x v="1"/>
    <x v="2"/>
    <n v="3"/>
    <n v="314.95"/>
    <n v="0.3"/>
    <n v="94.484999999999999"/>
    <n v="944.84999999999991"/>
    <x v="1"/>
    <x v="0"/>
    <n v="9"/>
    <x v="1"/>
    <n v="3"/>
    <n v="661.39"/>
  </r>
  <r>
    <n v="10725"/>
    <d v="2023-12-26T00:00:00"/>
    <x v="1"/>
    <x v="11"/>
    <x v="11"/>
    <n v="1726"/>
    <x v="1"/>
    <x v="3"/>
    <n v="5"/>
    <n v="293.26"/>
    <n v="0.28000000000000003"/>
    <n v="82.112800000000007"/>
    <n v="1466.3"/>
    <x v="2"/>
    <x v="0"/>
    <n v="8"/>
    <x v="0"/>
    <n v="4.9000000000000004"/>
    <n v="1055.74"/>
  </r>
  <r>
    <n v="10726"/>
    <d v="2023-12-27T00:00:00"/>
    <x v="1"/>
    <x v="11"/>
    <x v="11"/>
    <n v="1848"/>
    <x v="0"/>
    <x v="1"/>
    <n v="6"/>
    <n v="392.38"/>
    <n v="0.17"/>
    <n v="66.704599999999999"/>
    <n v="2354.2799999999997"/>
    <x v="1"/>
    <x v="0"/>
    <n v="8"/>
    <x v="2"/>
    <n v="2.2000000000000002"/>
    <n v="1954.05"/>
  </r>
  <r>
    <n v="10727"/>
    <d v="2023-12-28T00:00:00"/>
    <x v="1"/>
    <x v="11"/>
    <x v="11"/>
    <n v="1089"/>
    <x v="2"/>
    <x v="3"/>
    <n v="1"/>
    <n v="341.12"/>
    <n v="0.13"/>
    <n v="44.345600000000005"/>
    <n v="341.12"/>
    <x v="1"/>
    <x v="0"/>
    <n v="6"/>
    <x v="1"/>
    <n v="3.9"/>
    <n v="296.77"/>
  </r>
  <r>
    <n v="10728"/>
    <d v="2023-12-29T00:00:00"/>
    <x v="1"/>
    <x v="11"/>
    <x v="11"/>
    <n v="1775"/>
    <x v="1"/>
    <x v="2"/>
    <n v="3"/>
    <n v="391.71"/>
    <n v="0.28999999999999998"/>
    <n v="113.59589999999999"/>
    <n v="1175.1299999999999"/>
    <x v="0"/>
    <x v="0"/>
    <n v="7"/>
    <x v="0"/>
    <n v="4"/>
    <n v="834.34"/>
  </r>
  <r>
    <n v="10729"/>
    <d v="2023-12-30T00:00:00"/>
    <x v="1"/>
    <x v="11"/>
    <x v="11"/>
    <n v="1604"/>
    <x v="2"/>
    <x v="2"/>
    <n v="2"/>
    <n v="373.52"/>
    <n v="0.17"/>
    <n v="63.498400000000004"/>
    <n v="747.04"/>
    <x v="2"/>
    <x v="0"/>
    <n v="8"/>
    <x v="1"/>
    <n v="2.6"/>
    <n v="620.04"/>
  </r>
  <r>
    <n v="10730"/>
    <d v="2023-12-31T00:00:00"/>
    <x v="1"/>
    <x v="11"/>
    <x v="11"/>
    <n v="1921"/>
    <x v="1"/>
    <x v="1"/>
    <n v="2"/>
    <n v="435.73"/>
    <n v="0.09"/>
    <n v="39.215699999999998"/>
    <n v="871.46"/>
    <x v="2"/>
    <x v="0"/>
    <n v="5"/>
    <x v="1"/>
    <n v="3.4"/>
    <n v="793.03"/>
  </r>
  <r>
    <n v="10731"/>
    <d v="2024-01-01T00:00:00"/>
    <x v="2"/>
    <x v="0"/>
    <x v="0"/>
    <n v="1969"/>
    <x v="3"/>
    <x v="0"/>
    <n v="4"/>
    <n v="391.04"/>
    <n v="0.18"/>
    <n v="70.387200000000007"/>
    <n v="1564.16"/>
    <x v="1"/>
    <x v="0"/>
    <n v="10"/>
    <x v="1"/>
    <n v="2.9"/>
    <n v="1282.6099999999999"/>
  </r>
  <r>
    <n v="10732"/>
    <d v="2024-01-02T00:00:00"/>
    <x v="2"/>
    <x v="0"/>
    <x v="0"/>
    <n v="1601"/>
    <x v="1"/>
    <x v="3"/>
    <n v="2"/>
    <n v="319.05"/>
    <n v="0.05"/>
    <n v="15.952500000000001"/>
    <n v="638.1"/>
    <x v="2"/>
    <x v="1"/>
    <n v="2"/>
    <x v="2"/>
    <n v="2.1"/>
    <n v="606.20000000000005"/>
  </r>
  <r>
    <n v="10733"/>
    <d v="2024-01-03T00:00:00"/>
    <x v="2"/>
    <x v="0"/>
    <x v="0"/>
    <n v="1417"/>
    <x v="0"/>
    <x v="1"/>
    <n v="5"/>
    <n v="413.85"/>
    <n v="0.24"/>
    <n v="99.323999999999998"/>
    <n v="2069.25"/>
    <x v="1"/>
    <x v="0"/>
    <n v="7"/>
    <x v="0"/>
    <n v="4"/>
    <n v="1572.63"/>
  </r>
  <r>
    <n v="10734"/>
    <d v="2024-01-04T00:00:00"/>
    <x v="2"/>
    <x v="0"/>
    <x v="0"/>
    <n v="1114"/>
    <x v="1"/>
    <x v="1"/>
    <n v="2"/>
    <n v="277.95"/>
    <n v="0.12"/>
    <n v="33.353999999999999"/>
    <n v="555.9"/>
    <x v="0"/>
    <x v="0"/>
    <n v="10"/>
    <x v="1"/>
    <n v="3.8"/>
    <n v="489.19"/>
  </r>
  <r>
    <n v="10735"/>
    <d v="2024-01-05T00:00:00"/>
    <x v="2"/>
    <x v="0"/>
    <x v="0"/>
    <n v="1616"/>
    <x v="2"/>
    <x v="1"/>
    <n v="2"/>
    <n v="156.38"/>
    <n v="0.09"/>
    <n v="14.074199999999999"/>
    <n v="312.76"/>
    <x v="1"/>
    <x v="1"/>
    <n v="3"/>
    <x v="0"/>
    <n v="4.5999999999999996"/>
    <n v="284.61"/>
  </r>
  <r>
    <n v="10736"/>
    <d v="2024-01-06T00:00:00"/>
    <x v="2"/>
    <x v="0"/>
    <x v="0"/>
    <n v="1902"/>
    <x v="2"/>
    <x v="3"/>
    <n v="2"/>
    <n v="15.83"/>
    <n v="0.33"/>
    <n v="5.2239000000000004"/>
    <n v="31.66"/>
    <x v="2"/>
    <x v="0"/>
    <n v="10"/>
    <x v="1"/>
    <n v="3.5"/>
    <n v="21.21"/>
  </r>
  <r>
    <n v="10737"/>
    <d v="2024-01-07T00:00:00"/>
    <x v="2"/>
    <x v="0"/>
    <x v="0"/>
    <n v="1195"/>
    <x v="1"/>
    <x v="3"/>
    <n v="3"/>
    <n v="342.58"/>
    <n v="0.27"/>
    <n v="92.496600000000001"/>
    <n v="1027.74"/>
    <x v="2"/>
    <x v="0"/>
    <n v="11"/>
    <x v="1"/>
    <n v="2.6"/>
    <n v="750.25"/>
  </r>
  <r>
    <n v="10738"/>
    <d v="2024-01-08T00:00:00"/>
    <x v="2"/>
    <x v="0"/>
    <x v="0"/>
    <n v="1825"/>
    <x v="1"/>
    <x v="3"/>
    <n v="4"/>
    <n v="360.53"/>
    <n v="0.28000000000000003"/>
    <n v="100.94840000000001"/>
    <n v="1442.12"/>
    <x v="2"/>
    <x v="0"/>
    <n v="8"/>
    <x v="1"/>
    <n v="3.9"/>
    <n v="1038.33"/>
  </r>
  <r>
    <n v="10739"/>
    <d v="2024-01-09T00:00:00"/>
    <x v="2"/>
    <x v="0"/>
    <x v="0"/>
    <n v="1500"/>
    <x v="2"/>
    <x v="0"/>
    <n v="1"/>
    <n v="583.65"/>
    <n v="0.22"/>
    <n v="128.40299999999999"/>
    <n v="583.65"/>
    <x v="0"/>
    <x v="0"/>
    <n v="6"/>
    <x v="1"/>
    <n v="3.5"/>
    <n v="455.25"/>
  </r>
  <r>
    <n v="10740"/>
    <d v="2024-01-10T00:00:00"/>
    <x v="2"/>
    <x v="0"/>
    <x v="0"/>
    <n v="1625"/>
    <x v="1"/>
    <x v="1"/>
    <n v="4"/>
    <n v="226.46"/>
    <n v="0.28999999999999998"/>
    <n v="65.673400000000001"/>
    <n v="905.84"/>
    <x v="1"/>
    <x v="0"/>
    <n v="11"/>
    <x v="1"/>
    <n v="3.5"/>
    <n v="643.15"/>
  </r>
  <r>
    <n v="10741"/>
    <d v="2024-01-11T00:00:00"/>
    <x v="2"/>
    <x v="0"/>
    <x v="0"/>
    <n v="1492"/>
    <x v="1"/>
    <x v="2"/>
    <n v="5"/>
    <n v="245.57"/>
    <n v="0.27"/>
    <n v="66.303899999999999"/>
    <n v="1227.8499999999999"/>
    <x v="1"/>
    <x v="1"/>
    <n v="4"/>
    <x v="0"/>
    <n v="4.4000000000000004"/>
    <n v="896.33"/>
  </r>
  <r>
    <n v="10742"/>
    <d v="2024-01-12T00:00:00"/>
    <x v="2"/>
    <x v="0"/>
    <x v="0"/>
    <n v="1074"/>
    <x v="3"/>
    <x v="2"/>
    <n v="3"/>
    <n v="133.05000000000001"/>
    <n v="0.21"/>
    <n v="27.9405"/>
    <n v="399.15000000000003"/>
    <x v="2"/>
    <x v="1"/>
    <n v="2"/>
    <x v="0"/>
    <n v="4.5999999999999996"/>
    <n v="315.33"/>
  </r>
  <r>
    <n v="10743"/>
    <d v="2024-01-13T00:00:00"/>
    <x v="2"/>
    <x v="0"/>
    <x v="0"/>
    <n v="1412"/>
    <x v="3"/>
    <x v="1"/>
    <n v="6"/>
    <n v="56.26"/>
    <n v="0.34"/>
    <n v="19.128399999999999"/>
    <n v="337.56"/>
    <x v="2"/>
    <x v="0"/>
    <n v="7"/>
    <x v="2"/>
    <n v="1.7"/>
    <n v="222.79"/>
  </r>
  <r>
    <n v="10744"/>
    <d v="2024-01-14T00:00:00"/>
    <x v="2"/>
    <x v="0"/>
    <x v="0"/>
    <n v="1375"/>
    <x v="3"/>
    <x v="2"/>
    <n v="3"/>
    <n v="467.09"/>
    <n v="7.0000000000000007E-2"/>
    <n v="32.696300000000001"/>
    <n v="1401.27"/>
    <x v="1"/>
    <x v="2"/>
    <n v="1"/>
    <x v="2"/>
    <n v="2.2999999999999998"/>
    <n v="1303.18"/>
  </r>
  <r>
    <n v="10745"/>
    <d v="2024-01-15T00:00:00"/>
    <x v="2"/>
    <x v="0"/>
    <x v="0"/>
    <n v="1419"/>
    <x v="2"/>
    <x v="0"/>
    <n v="7"/>
    <n v="161.06"/>
    <n v="0.33"/>
    <n v="53.149800000000006"/>
    <n v="1127.42"/>
    <x v="1"/>
    <x v="0"/>
    <n v="7"/>
    <x v="1"/>
    <n v="3.6"/>
    <n v="755.37"/>
  </r>
  <r>
    <n v="10746"/>
    <d v="2024-01-16T00:00:00"/>
    <x v="2"/>
    <x v="0"/>
    <x v="0"/>
    <n v="1728"/>
    <x v="2"/>
    <x v="0"/>
    <n v="2"/>
    <n v="371.21"/>
    <n v="0.14000000000000001"/>
    <n v="51.9694"/>
    <n v="742.42"/>
    <x v="2"/>
    <x v="0"/>
    <n v="10"/>
    <x v="1"/>
    <n v="3.2"/>
    <n v="638.48"/>
  </r>
  <r>
    <n v="10747"/>
    <d v="2024-01-17T00:00:00"/>
    <x v="2"/>
    <x v="0"/>
    <x v="0"/>
    <n v="1276"/>
    <x v="3"/>
    <x v="3"/>
    <n v="2"/>
    <n v="417.35"/>
    <n v="0.18"/>
    <n v="75.123000000000005"/>
    <n v="834.7"/>
    <x v="0"/>
    <x v="0"/>
    <n v="10"/>
    <x v="1"/>
    <n v="3.6"/>
    <n v="684.45"/>
  </r>
  <r>
    <n v="10748"/>
    <d v="2024-01-18T00:00:00"/>
    <x v="2"/>
    <x v="0"/>
    <x v="0"/>
    <n v="1760"/>
    <x v="1"/>
    <x v="3"/>
    <n v="5"/>
    <n v="290.67"/>
    <n v="0.04"/>
    <n v="11.626800000000001"/>
    <n v="1453.3500000000001"/>
    <x v="2"/>
    <x v="0"/>
    <n v="7"/>
    <x v="1"/>
    <n v="2.7"/>
    <n v="1395.22"/>
  </r>
  <r>
    <n v="10749"/>
    <d v="2024-01-19T00:00:00"/>
    <x v="2"/>
    <x v="0"/>
    <x v="0"/>
    <n v="1675"/>
    <x v="2"/>
    <x v="3"/>
    <n v="6"/>
    <n v="527.66999999999996"/>
    <n v="0.19"/>
    <n v="100.25729999999999"/>
    <n v="3166.0199999999995"/>
    <x v="0"/>
    <x v="0"/>
    <n v="10"/>
    <x v="1"/>
    <n v="2.6"/>
    <n v="2564.48"/>
  </r>
  <r>
    <n v="10750"/>
    <d v="2024-01-20T00:00:00"/>
    <x v="2"/>
    <x v="0"/>
    <x v="0"/>
    <n v="1393"/>
    <x v="3"/>
    <x v="3"/>
    <n v="7"/>
    <n v="274.62"/>
    <n v="0.21"/>
    <n v="57.670200000000001"/>
    <n v="1922.3400000000001"/>
    <x v="2"/>
    <x v="1"/>
    <n v="3"/>
    <x v="2"/>
    <n v="1.5"/>
    <n v="1518.65"/>
  </r>
  <r>
    <n v="10751"/>
    <d v="2024-01-21T00:00:00"/>
    <x v="2"/>
    <x v="0"/>
    <x v="0"/>
    <n v="1868"/>
    <x v="3"/>
    <x v="3"/>
    <n v="3"/>
    <n v="181.67"/>
    <n v="0.35"/>
    <n v="63.584499999999991"/>
    <n v="545.01"/>
    <x v="1"/>
    <x v="1"/>
    <n v="4"/>
    <x v="1"/>
    <n v="3.5"/>
    <n v="354.26"/>
  </r>
  <r>
    <n v="10752"/>
    <d v="2024-01-22T00:00:00"/>
    <x v="2"/>
    <x v="0"/>
    <x v="0"/>
    <n v="1456"/>
    <x v="1"/>
    <x v="2"/>
    <n v="6"/>
    <n v="539.16999999999996"/>
    <n v="0.34"/>
    <n v="183.31780000000001"/>
    <n v="3235.0199999999995"/>
    <x v="1"/>
    <x v="1"/>
    <n v="4"/>
    <x v="2"/>
    <n v="1.7"/>
    <n v="2135.11"/>
  </r>
  <r>
    <n v="10753"/>
    <d v="2024-01-23T00:00:00"/>
    <x v="2"/>
    <x v="0"/>
    <x v="0"/>
    <n v="1919"/>
    <x v="2"/>
    <x v="2"/>
    <n v="1"/>
    <n v="519.02"/>
    <n v="0.34"/>
    <n v="176.46680000000001"/>
    <n v="519.02"/>
    <x v="2"/>
    <x v="1"/>
    <n v="4"/>
    <x v="1"/>
    <n v="3.7"/>
    <n v="342.55"/>
  </r>
  <r>
    <n v="10754"/>
    <d v="2024-01-24T00:00:00"/>
    <x v="2"/>
    <x v="0"/>
    <x v="0"/>
    <n v="1191"/>
    <x v="3"/>
    <x v="3"/>
    <n v="4"/>
    <n v="110.96"/>
    <n v="0.12"/>
    <n v="13.315199999999999"/>
    <n v="443.84"/>
    <x v="2"/>
    <x v="0"/>
    <n v="9"/>
    <x v="0"/>
    <n v="4.9000000000000004"/>
    <n v="390.58"/>
  </r>
  <r>
    <n v="10755"/>
    <d v="2024-01-25T00:00:00"/>
    <x v="2"/>
    <x v="0"/>
    <x v="0"/>
    <n v="1738"/>
    <x v="1"/>
    <x v="0"/>
    <n v="3"/>
    <n v="30.19"/>
    <n v="0.35"/>
    <n v="10.5665"/>
    <n v="90.570000000000007"/>
    <x v="2"/>
    <x v="0"/>
    <n v="6"/>
    <x v="2"/>
    <n v="2"/>
    <n v="58.87"/>
  </r>
  <r>
    <n v="10756"/>
    <d v="2024-01-26T00:00:00"/>
    <x v="2"/>
    <x v="0"/>
    <x v="0"/>
    <n v="1688"/>
    <x v="3"/>
    <x v="2"/>
    <n v="6"/>
    <n v="67.64"/>
    <n v="0.16"/>
    <n v="10.8224"/>
    <n v="405.84000000000003"/>
    <x v="2"/>
    <x v="0"/>
    <n v="10"/>
    <x v="2"/>
    <n v="1.6"/>
    <n v="340.91"/>
  </r>
  <r>
    <n v="10757"/>
    <d v="2024-01-27T00:00:00"/>
    <x v="2"/>
    <x v="0"/>
    <x v="0"/>
    <n v="1098"/>
    <x v="3"/>
    <x v="0"/>
    <n v="1"/>
    <n v="182.63"/>
    <n v="0.3"/>
    <n v="54.788999999999994"/>
    <n v="182.63"/>
    <x v="0"/>
    <x v="0"/>
    <n v="9"/>
    <x v="2"/>
    <n v="1.1000000000000001"/>
    <n v="127.84"/>
  </r>
  <r>
    <n v="10758"/>
    <d v="2024-01-28T00:00:00"/>
    <x v="2"/>
    <x v="0"/>
    <x v="0"/>
    <n v="1547"/>
    <x v="3"/>
    <x v="0"/>
    <n v="1"/>
    <n v="583.77"/>
    <n v="0.08"/>
    <n v="46.701599999999999"/>
    <n v="583.77"/>
    <x v="2"/>
    <x v="1"/>
    <n v="4"/>
    <x v="1"/>
    <n v="2.5"/>
    <n v="537.07000000000005"/>
  </r>
  <r>
    <n v="10759"/>
    <d v="2024-01-29T00:00:00"/>
    <x v="2"/>
    <x v="0"/>
    <x v="0"/>
    <n v="1977"/>
    <x v="1"/>
    <x v="1"/>
    <n v="7"/>
    <n v="341.73"/>
    <n v="0.18"/>
    <n v="61.511400000000002"/>
    <n v="2392.11"/>
    <x v="1"/>
    <x v="0"/>
    <n v="7"/>
    <x v="2"/>
    <n v="1.9"/>
    <n v="1961.53"/>
  </r>
  <r>
    <n v="10760"/>
    <d v="2024-01-30T00:00:00"/>
    <x v="2"/>
    <x v="0"/>
    <x v="0"/>
    <n v="1998"/>
    <x v="2"/>
    <x v="1"/>
    <n v="7"/>
    <n v="233.36"/>
    <n v="0.34"/>
    <n v="79.342400000000012"/>
    <n v="1633.52"/>
    <x v="1"/>
    <x v="0"/>
    <n v="10"/>
    <x v="1"/>
    <n v="3"/>
    <n v="1078.1199999999999"/>
  </r>
  <r>
    <n v="10761"/>
    <d v="2024-01-31T00:00:00"/>
    <x v="2"/>
    <x v="0"/>
    <x v="0"/>
    <n v="1095"/>
    <x v="3"/>
    <x v="3"/>
    <n v="4"/>
    <n v="534.9"/>
    <n v="0.33"/>
    <n v="176.517"/>
    <n v="2139.6"/>
    <x v="2"/>
    <x v="0"/>
    <n v="9"/>
    <x v="1"/>
    <n v="3.1"/>
    <n v="1433.53"/>
  </r>
  <r>
    <n v="10762"/>
    <d v="2024-02-01T00:00:00"/>
    <x v="2"/>
    <x v="1"/>
    <x v="1"/>
    <n v="1663"/>
    <x v="1"/>
    <x v="0"/>
    <n v="1"/>
    <n v="280.08"/>
    <n v="0.24"/>
    <n v="67.219200000000001"/>
    <n v="280.08"/>
    <x v="0"/>
    <x v="0"/>
    <n v="10"/>
    <x v="2"/>
    <n v="2.4"/>
    <n v="212.86"/>
  </r>
  <r>
    <n v="10763"/>
    <d v="2024-02-02T00:00:00"/>
    <x v="2"/>
    <x v="1"/>
    <x v="1"/>
    <n v="1662"/>
    <x v="3"/>
    <x v="2"/>
    <n v="5"/>
    <n v="199.41"/>
    <n v="0.28000000000000003"/>
    <n v="55.834800000000001"/>
    <n v="997.05"/>
    <x v="1"/>
    <x v="1"/>
    <n v="3"/>
    <x v="0"/>
    <n v="4"/>
    <n v="717.88"/>
  </r>
  <r>
    <n v="10764"/>
    <d v="2024-02-03T00:00:00"/>
    <x v="2"/>
    <x v="1"/>
    <x v="1"/>
    <n v="1189"/>
    <x v="2"/>
    <x v="1"/>
    <n v="1"/>
    <n v="565.61"/>
    <n v="0.06"/>
    <n v="33.936599999999999"/>
    <n v="565.61"/>
    <x v="0"/>
    <x v="1"/>
    <n v="3"/>
    <x v="0"/>
    <n v="4.5999999999999996"/>
    <n v="531.66999999999996"/>
  </r>
  <r>
    <n v="10765"/>
    <d v="2024-02-04T00:00:00"/>
    <x v="2"/>
    <x v="1"/>
    <x v="1"/>
    <n v="1735"/>
    <x v="2"/>
    <x v="1"/>
    <n v="6"/>
    <n v="511.97"/>
    <n v="0.25"/>
    <n v="127.99250000000001"/>
    <n v="3071.82"/>
    <x v="0"/>
    <x v="0"/>
    <n v="6"/>
    <x v="2"/>
    <n v="1.8"/>
    <n v="2303.87"/>
  </r>
  <r>
    <n v="10766"/>
    <d v="2024-02-05T00:00:00"/>
    <x v="2"/>
    <x v="1"/>
    <x v="1"/>
    <n v="1036"/>
    <x v="0"/>
    <x v="0"/>
    <n v="7"/>
    <n v="508.55"/>
    <n v="0.22"/>
    <n v="111.881"/>
    <n v="3559.85"/>
    <x v="2"/>
    <x v="0"/>
    <n v="8"/>
    <x v="0"/>
    <n v="4.3"/>
    <n v="2776.68"/>
  </r>
  <r>
    <n v="10767"/>
    <d v="2024-02-06T00:00:00"/>
    <x v="2"/>
    <x v="1"/>
    <x v="1"/>
    <n v="1779"/>
    <x v="3"/>
    <x v="1"/>
    <n v="5"/>
    <n v="314.69"/>
    <n v="0.03"/>
    <n v="9.4406999999999996"/>
    <n v="1573.45"/>
    <x v="1"/>
    <x v="2"/>
    <n v="1"/>
    <x v="2"/>
    <n v="1.5"/>
    <n v="1526.25"/>
  </r>
  <r>
    <n v="10768"/>
    <d v="2024-02-07T00:00:00"/>
    <x v="2"/>
    <x v="1"/>
    <x v="1"/>
    <n v="1368"/>
    <x v="0"/>
    <x v="1"/>
    <n v="7"/>
    <n v="476.82"/>
    <n v="0.04"/>
    <n v="19.072800000000001"/>
    <n v="3337.74"/>
    <x v="1"/>
    <x v="1"/>
    <n v="4"/>
    <x v="2"/>
    <n v="1.9"/>
    <n v="3204.23"/>
  </r>
  <r>
    <n v="10769"/>
    <d v="2024-02-08T00:00:00"/>
    <x v="2"/>
    <x v="1"/>
    <x v="1"/>
    <n v="1694"/>
    <x v="3"/>
    <x v="2"/>
    <n v="7"/>
    <n v="119.92"/>
    <n v="0.04"/>
    <n v="4.7968000000000002"/>
    <n v="839.44"/>
    <x v="1"/>
    <x v="0"/>
    <n v="8"/>
    <x v="1"/>
    <n v="3.2"/>
    <n v="805.86"/>
  </r>
  <r>
    <n v="10770"/>
    <d v="2024-02-09T00:00:00"/>
    <x v="2"/>
    <x v="1"/>
    <x v="1"/>
    <n v="1524"/>
    <x v="1"/>
    <x v="0"/>
    <n v="7"/>
    <n v="350.34"/>
    <n v="0.25"/>
    <n v="87.584999999999994"/>
    <n v="2452.3799999999997"/>
    <x v="1"/>
    <x v="0"/>
    <n v="6"/>
    <x v="2"/>
    <n v="2.2000000000000002"/>
    <n v="1839.28"/>
  </r>
  <r>
    <n v="10771"/>
    <d v="2024-02-10T00:00:00"/>
    <x v="2"/>
    <x v="1"/>
    <x v="1"/>
    <n v="1278"/>
    <x v="3"/>
    <x v="1"/>
    <n v="1"/>
    <n v="590.54999999999995"/>
    <n v="0.05"/>
    <n v="29.5275"/>
    <n v="590.54999999999995"/>
    <x v="2"/>
    <x v="1"/>
    <n v="2"/>
    <x v="2"/>
    <n v="1.2"/>
    <n v="561.02"/>
  </r>
  <r>
    <n v="10772"/>
    <d v="2024-02-11T00:00:00"/>
    <x v="2"/>
    <x v="1"/>
    <x v="1"/>
    <n v="1216"/>
    <x v="0"/>
    <x v="0"/>
    <n v="2"/>
    <n v="185.21"/>
    <n v="0.16"/>
    <n v="29.633600000000001"/>
    <n v="370.42"/>
    <x v="1"/>
    <x v="0"/>
    <n v="8"/>
    <x v="2"/>
    <n v="2.2000000000000002"/>
    <n v="311.14999999999998"/>
  </r>
  <r>
    <n v="10773"/>
    <d v="2024-02-12T00:00:00"/>
    <x v="2"/>
    <x v="1"/>
    <x v="1"/>
    <n v="1866"/>
    <x v="1"/>
    <x v="1"/>
    <n v="1"/>
    <n v="479.7"/>
    <n v="0.12"/>
    <n v="57.563999999999993"/>
    <n v="479.7"/>
    <x v="2"/>
    <x v="2"/>
    <n v="1"/>
    <x v="0"/>
    <n v="4.5999999999999996"/>
    <n v="422.14"/>
  </r>
  <r>
    <n v="10774"/>
    <d v="2024-02-13T00:00:00"/>
    <x v="2"/>
    <x v="1"/>
    <x v="1"/>
    <n v="1872"/>
    <x v="1"/>
    <x v="2"/>
    <n v="7"/>
    <n v="301.93"/>
    <n v="0.19"/>
    <n v="57.366700000000002"/>
    <n v="2113.5100000000002"/>
    <x v="1"/>
    <x v="2"/>
    <n v="1"/>
    <x v="2"/>
    <n v="1.7"/>
    <n v="1711.94"/>
  </r>
  <r>
    <n v="10775"/>
    <d v="2024-02-14T00:00:00"/>
    <x v="2"/>
    <x v="1"/>
    <x v="1"/>
    <n v="1797"/>
    <x v="2"/>
    <x v="0"/>
    <n v="5"/>
    <n v="38.29"/>
    <n v="0.25"/>
    <n v="9.5724999999999998"/>
    <n v="191.45"/>
    <x v="1"/>
    <x v="0"/>
    <n v="7"/>
    <x v="0"/>
    <n v="4.0999999999999996"/>
    <n v="143.59"/>
  </r>
  <r>
    <n v="10776"/>
    <d v="2024-02-15T00:00:00"/>
    <x v="2"/>
    <x v="1"/>
    <x v="1"/>
    <n v="1272"/>
    <x v="1"/>
    <x v="1"/>
    <n v="1"/>
    <n v="461.37"/>
    <n v="0.24"/>
    <n v="110.72879999999999"/>
    <n v="461.37"/>
    <x v="2"/>
    <x v="0"/>
    <n v="10"/>
    <x v="1"/>
    <n v="3.9"/>
    <n v="350.64"/>
  </r>
  <r>
    <n v="10777"/>
    <d v="2024-02-16T00:00:00"/>
    <x v="2"/>
    <x v="1"/>
    <x v="1"/>
    <n v="1880"/>
    <x v="3"/>
    <x v="2"/>
    <n v="7"/>
    <n v="113.61"/>
    <n v="0.18"/>
    <n v="20.4498"/>
    <n v="795.27"/>
    <x v="0"/>
    <x v="1"/>
    <n v="3"/>
    <x v="2"/>
    <n v="1.4"/>
    <n v="652.12"/>
  </r>
  <r>
    <n v="10778"/>
    <d v="2024-02-17T00:00:00"/>
    <x v="2"/>
    <x v="1"/>
    <x v="1"/>
    <n v="1061"/>
    <x v="2"/>
    <x v="1"/>
    <n v="7"/>
    <n v="384.41"/>
    <n v="0.16"/>
    <n v="61.505600000000008"/>
    <n v="2690.8700000000003"/>
    <x v="2"/>
    <x v="0"/>
    <n v="8"/>
    <x v="2"/>
    <n v="2.2999999999999998"/>
    <n v="2260.33"/>
  </r>
  <r>
    <n v="10779"/>
    <d v="2024-02-18T00:00:00"/>
    <x v="2"/>
    <x v="1"/>
    <x v="1"/>
    <n v="1595"/>
    <x v="2"/>
    <x v="0"/>
    <n v="1"/>
    <n v="65.11"/>
    <n v="0.14000000000000001"/>
    <n v="9.1154000000000011"/>
    <n v="65.11"/>
    <x v="2"/>
    <x v="0"/>
    <n v="9"/>
    <x v="2"/>
    <n v="1.8"/>
    <n v="55.99"/>
  </r>
  <r>
    <n v="10780"/>
    <d v="2024-02-19T00:00:00"/>
    <x v="2"/>
    <x v="1"/>
    <x v="1"/>
    <n v="1879"/>
    <x v="2"/>
    <x v="1"/>
    <n v="1"/>
    <n v="568.91999999999996"/>
    <n v="0.3"/>
    <n v="170.67599999999999"/>
    <n v="568.91999999999996"/>
    <x v="2"/>
    <x v="0"/>
    <n v="8"/>
    <x v="2"/>
    <n v="1.1000000000000001"/>
    <n v="398.24"/>
  </r>
  <r>
    <n v="10781"/>
    <d v="2024-02-20T00:00:00"/>
    <x v="2"/>
    <x v="1"/>
    <x v="1"/>
    <n v="1728"/>
    <x v="2"/>
    <x v="0"/>
    <n v="5"/>
    <n v="185.66"/>
    <n v="0.12"/>
    <n v="22.279199999999999"/>
    <n v="928.3"/>
    <x v="2"/>
    <x v="2"/>
    <n v="1"/>
    <x v="2"/>
    <n v="1.7"/>
    <n v="816.9"/>
  </r>
  <r>
    <n v="10782"/>
    <d v="2024-02-21T00:00:00"/>
    <x v="2"/>
    <x v="1"/>
    <x v="1"/>
    <n v="1341"/>
    <x v="2"/>
    <x v="0"/>
    <n v="1"/>
    <n v="147.47999999999999"/>
    <n v="0.09"/>
    <n v="13.273199999999999"/>
    <n v="147.47999999999999"/>
    <x v="0"/>
    <x v="2"/>
    <n v="1"/>
    <x v="2"/>
    <n v="1.8"/>
    <n v="134.21"/>
  </r>
  <r>
    <n v="10783"/>
    <d v="2024-02-22T00:00:00"/>
    <x v="2"/>
    <x v="1"/>
    <x v="1"/>
    <n v="1396"/>
    <x v="1"/>
    <x v="1"/>
    <n v="4"/>
    <n v="90.54"/>
    <n v="0.26"/>
    <n v="23.540400000000002"/>
    <n v="362.16"/>
    <x v="1"/>
    <x v="0"/>
    <n v="6"/>
    <x v="2"/>
    <n v="1.7"/>
    <n v="268"/>
  </r>
  <r>
    <n v="10784"/>
    <d v="2024-02-23T00:00:00"/>
    <x v="2"/>
    <x v="1"/>
    <x v="1"/>
    <n v="1698"/>
    <x v="0"/>
    <x v="2"/>
    <n v="6"/>
    <n v="568.41"/>
    <n v="0.13"/>
    <n v="73.893299999999996"/>
    <n v="3410.46"/>
    <x v="0"/>
    <x v="2"/>
    <n v="1"/>
    <x v="2"/>
    <n v="1.4"/>
    <n v="2967.1"/>
  </r>
  <r>
    <n v="10785"/>
    <d v="2024-02-24T00:00:00"/>
    <x v="2"/>
    <x v="1"/>
    <x v="1"/>
    <n v="1018"/>
    <x v="1"/>
    <x v="3"/>
    <n v="4"/>
    <n v="431.46"/>
    <n v="0.3"/>
    <n v="129.43799999999999"/>
    <n v="1725.84"/>
    <x v="1"/>
    <x v="0"/>
    <n v="8"/>
    <x v="1"/>
    <n v="3.1"/>
    <n v="1208.0899999999999"/>
  </r>
  <r>
    <n v="10786"/>
    <d v="2024-02-25T00:00:00"/>
    <x v="2"/>
    <x v="1"/>
    <x v="1"/>
    <n v="1176"/>
    <x v="2"/>
    <x v="2"/>
    <n v="5"/>
    <n v="448.87"/>
    <n v="0.11"/>
    <n v="49.375700000000002"/>
    <n v="2244.35"/>
    <x v="0"/>
    <x v="0"/>
    <n v="6"/>
    <x v="2"/>
    <n v="2.2999999999999998"/>
    <n v="1997.47"/>
  </r>
  <r>
    <n v="10787"/>
    <d v="2024-02-26T00:00:00"/>
    <x v="2"/>
    <x v="1"/>
    <x v="1"/>
    <n v="1611"/>
    <x v="2"/>
    <x v="2"/>
    <n v="2"/>
    <n v="307.14999999999998"/>
    <n v="0.25"/>
    <n v="76.787499999999994"/>
    <n v="614.29999999999995"/>
    <x v="1"/>
    <x v="0"/>
    <n v="5"/>
    <x v="0"/>
    <n v="4.5999999999999996"/>
    <n v="460.72"/>
  </r>
  <r>
    <n v="10788"/>
    <d v="2024-02-27T00:00:00"/>
    <x v="2"/>
    <x v="1"/>
    <x v="1"/>
    <n v="1395"/>
    <x v="3"/>
    <x v="1"/>
    <n v="4"/>
    <n v="292.72000000000003"/>
    <n v="0.02"/>
    <n v="5.8544000000000009"/>
    <n v="1170.8800000000001"/>
    <x v="0"/>
    <x v="0"/>
    <n v="6"/>
    <x v="2"/>
    <n v="1.7"/>
    <n v="1147.46"/>
  </r>
  <r>
    <n v="10789"/>
    <d v="2024-02-28T00:00:00"/>
    <x v="2"/>
    <x v="1"/>
    <x v="1"/>
    <n v="1444"/>
    <x v="1"/>
    <x v="2"/>
    <n v="7"/>
    <n v="79.36"/>
    <n v="0.13"/>
    <n v="10.316800000000001"/>
    <n v="555.52"/>
    <x v="0"/>
    <x v="1"/>
    <n v="4"/>
    <x v="1"/>
    <n v="3.4"/>
    <n v="483.3"/>
  </r>
  <r>
    <n v="10790"/>
    <d v="2024-02-29T00:00:00"/>
    <x v="2"/>
    <x v="1"/>
    <x v="1"/>
    <n v="1232"/>
    <x v="3"/>
    <x v="2"/>
    <n v="6"/>
    <n v="342.51"/>
    <n v="0.12"/>
    <n v="41.101199999999999"/>
    <n v="2055.06"/>
    <x v="1"/>
    <x v="2"/>
    <n v="1"/>
    <x v="0"/>
    <n v="4.5999999999999996"/>
    <n v="1808.45"/>
  </r>
  <r>
    <n v="10791"/>
    <d v="2024-03-01T00:00:00"/>
    <x v="2"/>
    <x v="2"/>
    <x v="2"/>
    <n v="1914"/>
    <x v="3"/>
    <x v="3"/>
    <n v="3"/>
    <n v="159.44999999999999"/>
    <n v="0.28999999999999998"/>
    <n v="46.24049999999999"/>
    <n v="478.34999999999997"/>
    <x v="0"/>
    <x v="0"/>
    <n v="7"/>
    <x v="2"/>
    <n v="1.2"/>
    <n v="339.63"/>
  </r>
  <r>
    <n v="10792"/>
    <d v="2024-03-02T00:00:00"/>
    <x v="2"/>
    <x v="2"/>
    <x v="2"/>
    <n v="1075"/>
    <x v="3"/>
    <x v="2"/>
    <n v="6"/>
    <n v="586.63"/>
    <n v="0.34"/>
    <n v="199.45420000000001"/>
    <n v="3519.7799999999997"/>
    <x v="1"/>
    <x v="0"/>
    <n v="10"/>
    <x v="1"/>
    <n v="3.1"/>
    <n v="2323.0500000000002"/>
  </r>
  <r>
    <n v="10793"/>
    <d v="2024-03-03T00:00:00"/>
    <x v="2"/>
    <x v="2"/>
    <x v="2"/>
    <n v="1264"/>
    <x v="2"/>
    <x v="3"/>
    <n v="4"/>
    <n v="481"/>
    <n v="0.16"/>
    <n v="76.960000000000008"/>
    <n v="1924"/>
    <x v="1"/>
    <x v="0"/>
    <n v="9"/>
    <x v="1"/>
    <n v="2.8"/>
    <n v="1616.16"/>
  </r>
  <r>
    <n v="10794"/>
    <d v="2024-03-04T00:00:00"/>
    <x v="2"/>
    <x v="2"/>
    <x v="2"/>
    <n v="1454"/>
    <x v="3"/>
    <x v="1"/>
    <n v="3"/>
    <n v="256.60000000000002"/>
    <n v="0.28999999999999998"/>
    <n v="74.414000000000001"/>
    <n v="769.80000000000007"/>
    <x v="1"/>
    <x v="1"/>
    <n v="4"/>
    <x v="0"/>
    <n v="4.7"/>
    <n v="546.55999999999995"/>
  </r>
  <r>
    <n v="10795"/>
    <d v="2024-03-05T00:00:00"/>
    <x v="2"/>
    <x v="2"/>
    <x v="2"/>
    <n v="1795"/>
    <x v="2"/>
    <x v="3"/>
    <n v="5"/>
    <n v="103.53"/>
    <n v="0.24"/>
    <n v="24.847200000000001"/>
    <n v="517.65"/>
    <x v="0"/>
    <x v="1"/>
    <n v="4"/>
    <x v="1"/>
    <n v="3.7"/>
    <n v="393.41"/>
  </r>
  <r>
    <n v="10796"/>
    <d v="2024-03-06T00:00:00"/>
    <x v="2"/>
    <x v="2"/>
    <x v="2"/>
    <n v="1717"/>
    <x v="0"/>
    <x v="0"/>
    <n v="6"/>
    <n v="474.42"/>
    <n v="0.34"/>
    <n v="161.30280000000002"/>
    <n v="2846.52"/>
    <x v="2"/>
    <x v="0"/>
    <n v="9"/>
    <x v="2"/>
    <n v="2.4"/>
    <n v="1878.7"/>
  </r>
  <r>
    <n v="10797"/>
    <d v="2024-03-07T00:00:00"/>
    <x v="2"/>
    <x v="2"/>
    <x v="2"/>
    <n v="1734"/>
    <x v="1"/>
    <x v="0"/>
    <n v="2"/>
    <n v="86.4"/>
    <n v="0.28000000000000003"/>
    <n v="24.192000000000004"/>
    <n v="172.8"/>
    <x v="2"/>
    <x v="1"/>
    <n v="4"/>
    <x v="1"/>
    <n v="3.8"/>
    <n v="124.42"/>
  </r>
  <r>
    <n v="10798"/>
    <d v="2024-03-08T00:00:00"/>
    <x v="2"/>
    <x v="2"/>
    <x v="2"/>
    <n v="1383"/>
    <x v="2"/>
    <x v="3"/>
    <n v="3"/>
    <n v="125.76"/>
    <n v="0.03"/>
    <n v="3.7728000000000002"/>
    <n v="377.28000000000003"/>
    <x v="2"/>
    <x v="0"/>
    <n v="10"/>
    <x v="1"/>
    <n v="3.3"/>
    <n v="365.96"/>
  </r>
  <r>
    <n v="10799"/>
    <d v="2024-03-09T00:00:00"/>
    <x v="2"/>
    <x v="2"/>
    <x v="2"/>
    <n v="1563"/>
    <x v="2"/>
    <x v="0"/>
    <n v="3"/>
    <n v="138.74"/>
    <n v="0.25"/>
    <n v="34.685000000000002"/>
    <n v="416.22"/>
    <x v="0"/>
    <x v="1"/>
    <n v="4"/>
    <x v="2"/>
    <n v="2.4"/>
    <n v="312.17"/>
  </r>
  <r>
    <n v="10800"/>
    <d v="2024-03-10T00:00:00"/>
    <x v="2"/>
    <x v="2"/>
    <x v="2"/>
    <n v="1850"/>
    <x v="2"/>
    <x v="1"/>
    <n v="6"/>
    <n v="340.78"/>
    <n v="0.19"/>
    <n v="64.748199999999997"/>
    <n v="2044.6799999999998"/>
    <x v="2"/>
    <x v="0"/>
    <n v="8"/>
    <x v="0"/>
    <n v="4.0999999999999996"/>
    <n v="1656.19"/>
  </r>
  <r>
    <n v="10801"/>
    <d v="2024-03-11T00:00:00"/>
    <x v="2"/>
    <x v="2"/>
    <x v="2"/>
    <n v="1505"/>
    <x v="3"/>
    <x v="0"/>
    <n v="4"/>
    <n v="475.43"/>
    <n v="0.01"/>
    <n v="4.7542999999999997"/>
    <n v="1901.72"/>
    <x v="1"/>
    <x v="0"/>
    <n v="11"/>
    <x v="1"/>
    <n v="3.7"/>
    <n v="1882.7"/>
  </r>
  <r>
    <n v="10802"/>
    <d v="2024-03-12T00:00:00"/>
    <x v="2"/>
    <x v="2"/>
    <x v="2"/>
    <n v="1366"/>
    <x v="2"/>
    <x v="3"/>
    <n v="3"/>
    <n v="198.87"/>
    <n v="0.09"/>
    <n v="17.898299999999999"/>
    <n v="596.61"/>
    <x v="1"/>
    <x v="1"/>
    <n v="4"/>
    <x v="2"/>
    <n v="1"/>
    <n v="542.91999999999996"/>
  </r>
  <r>
    <n v="10803"/>
    <d v="2024-03-13T00:00:00"/>
    <x v="2"/>
    <x v="2"/>
    <x v="2"/>
    <n v="1143"/>
    <x v="1"/>
    <x v="1"/>
    <n v="5"/>
    <n v="64.53"/>
    <n v="0.32"/>
    <n v="20.6496"/>
    <n v="322.64999999999998"/>
    <x v="1"/>
    <x v="0"/>
    <n v="9"/>
    <x v="0"/>
    <n v="4.5"/>
    <n v="219.4"/>
  </r>
  <r>
    <n v="10804"/>
    <d v="2024-03-14T00:00:00"/>
    <x v="2"/>
    <x v="2"/>
    <x v="2"/>
    <n v="1884"/>
    <x v="2"/>
    <x v="0"/>
    <n v="6"/>
    <n v="286.76"/>
    <n v="0.32"/>
    <n v="91.763199999999998"/>
    <n v="1720.56"/>
    <x v="2"/>
    <x v="0"/>
    <n v="11"/>
    <x v="1"/>
    <n v="2.6"/>
    <n v="1169.98"/>
  </r>
  <r>
    <n v="10805"/>
    <d v="2024-03-15T00:00:00"/>
    <x v="2"/>
    <x v="2"/>
    <x v="2"/>
    <n v="1068"/>
    <x v="3"/>
    <x v="1"/>
    <n v="5"/>
    <n v="452.64"/>
    <n v="0.28000000000000003"/>
    <n v="126.73920000000001"/>
    <n v="2263.1999999999998"/>
    <x v="1"/>
    <x v="0"/>
    <n v="8"/>
    <x v="1"/>
    <n v="3.6"/>
    <n v="1629.5"/>
  </r>
  <r>
    <n v="10806"/>
    <d v="2024-03-16T00:00:00"/>
    <x v="2"/>
    <x v="2"/>
    <x v="2"/>
    <n v="1098"/>
    <x v="3"/>
    <x v="3"/>
    <n v="6"/>
    <n v="144.66999999999999"/>
    <n v="0.34"/>
    <n v="49.187799999999996"/>
    <n v="868.02"/>
    <x v="1"/>
    <x v="0"/>
    <n v="5"/>
    <x v="1"/>
    <n v="2.6"/>
    <n v="572.89"/>
  </r>
  <r>
    <n v="10807"/>
    <d v="2024-03-17T00:00:00"/>
    <x v="2"/>
    <x v="2"/>
    <x v="2"/>
    <n v="1395"/>
    <x v="3"/>
    <x v="0"/>
    <n v="5"/>
    <n v="143.66"/>
    <n v="0.28000000000000003"/>
    <n v="40.224800000000002"/>
    <n v="718.3"/>
    <x v="0"/>
    <x v="0"/>
    <n v="9"/>
    <x v="0"/>
    <n v="4.5"/>
    <n v="517.17999999999995"/>
  </r>
  <r>
    <n v="10808"/>
    <d v="2024-03-18T00:00:00"/>
    <x v="2"/>
    <x v="2"/>
    <x v="2"/>
    <n v="1024"/>
    <x v="3"/>
    <x v="1"/>
    <n v="4"/>
    <n v="569.13"/>
    <n v="0"/>
    <n v="0"/>
    <n v="2276.52"/>
    <x v="1"/>
    <x v="0"/>
    <n v="8"/>
    <x v="1"/>
    <n v="3.6"/>
    <n v="2276.52"/>
  </r>
  <r>
    <n v="10809"/>
    <d v="2024-03-19T00:00:00"/>
    <x v="2"/>
    <x v="2"/>
    <x v="2"/>
    <n v="1947"/>
    <x v="2"/>
    <x v="1"/>
    <n v="6"/>
    <n v="573.17999999999995"/>
    <n v="0.1"/>
    <n v="57.317999999999998"/>
    <n v="3439.08"/>
    <x v="2"/>
    <x v="0"/>
    <n v="10"/>
    <x v="1"/>
    <n v="3.3"/>
    <n v="3095.17"/>
  </r>
  <r>
    <n v="10810"/>
    <d v="2024-03-20T00:00:00"/>
    <x v="2"/>
    <x v="2"/>
    <x v="2"/>
    <n v="1890"/>
    <x v="2"/>
    <x v="0"/>
    <n v="7"/>
    <n v="594.41999999999996"/>
    <n v="0.01"/>
    <n v="5.9441999999999995"/>
    <n v="4160.9399999999996"/>
    <x v="1"/>
    <x v="1"/>
    <n v="4"/>
    <x v="0"/>
    <n v="4.9000000000000004"/>
    <n v="4119.33"/>
  </r>
  <r>
    <n v="10811"/>
    <d v="2024-03-21T00:00:00"/>
    <x v="2"/>
    <x v="2"/>
    <x v="2"/>
    <n v="1468"/>
    <x v="3"/>
    <x v="1"/>
    <n v="2"/>
    <n v="487.48"/>
    <n v="0.03"/>
    <n v="14.6244"/>
    <n v="974.96"/>
    <x v="1"/>
    <x v="1"/>
    <n v="4"/>
    <x v="2"/>
    <n v="2.1"/>
    <n v="945.71"/>
  </r>
  <r>
    <n v="10812"/>
    <d v="2024-03-22T00:00:00"/>
    <x v="2"/>
    <x v="2"/>
    <x v="2"/>
    <n v="1483"/>
    <x v="1"/>
    <x v="1"/>
    <n v="4"/>
    <n v="125.09"/>
    <n v="0.08"/>
    <n v="10.007200000000001"/>
    <n v="500.36"/>
    <x v="1"/>
    <x v="2"/>
    <n v="1"/>
    <x v="2"/>
    <n v="1.3"/>
    <n v="460.33"/>
  </r>
  <r>
    <n v="10813"/>
    <d v="2024-03-23T00:00:00"/>
    <x v="2"/>
    <x v="2"/>
    <x v="2"/>
    <n v="1564"/>
    <x v="1"/>
    <x v="3"/>
    <n v="5"/>
    <n v="139.01"/>
    <n v="0.18"/>
    <n v="25.021799999999999"/>
    <n v="695.05"/>
    <x v="1"/>
    <x v="1"/>
    <n v="4"/>
    <x v="1"/>
    <n v="3.1"/>
    <n v="569.94000000000005"/>
  </r>
  <r>
    <n v="10814"/>
    <d v="2024-03-24T00:00:00"/>
    <x v="2"/>
    <x v="2"/>
    <x v="2"/>
    <n v="1150"/>
    <x v="2"/>
    <x v="3"/>
    <n v="6"/>
    <n v="214.03"/>
    <n v="0.3"/>
    <n v="64.209000000000003"/>
    <n v="1284.18"/>
    <x v="0"/>
    <x v="0"/>
    <n v="8"/>
    <x v="1"/>
    <n v="2.7"/>
    <n v="898.93"/>
  </r>
  <r>
    <n v="10815"/>
    <d v="2024-03-25T00:00:00"/>
    <x v="2"/>
    <x v="2"/>
    <x v="2"/>
    <n v="1143"/>
    <x v="2"/>
    <x v="3"/>
    <n v="4"/>
    <n v="201.11"/>
    <n v="0.3"/>
    <n v="60.332999999999998"/>
    <n v="804.44"/>
    <x v="1"/>
    <x v="0"/>
    <n v="5"/>
    <x v="1"/>
    <n v="2.8"/>
    <n v="563.11"/>
  </r>
  <r>
    <n v="10816"/>
    <d v="2024-03-26T00:00:00"/>
    <x v="2"/>
    <x v="2"/>
    <x v="2"/>
    <n v="1568"/>
    <x v="2"/>
    <x v="3"/>
    <n v="5"/>
    <n v="574.57000000000005"/>
    <n v="0.22"/>
    <n v="126.40540000000001"/>
    <n v="2872.8500000000004"/>
    <x v="1"/>
    <x v="0"/>
    <n v="6"/>
    <x v="1"/>
    <n v="3.5"/>
    <n v="2240.8200000000002"/>
  </r>
  <r>
    <n v="10817"/>
    <d v="2024-03-27T00:00:00"/>
    <x v="2"/>
    <x v="2"/>
    <x v="2"/>
    <n v="1038"/>
    <x v="0"/>
    <x v="3"/>
    <n v="1"/>
    <n v="476.61"/>
    <n v="0.32"/>
    <n v="152.51520000000002"/>
    <n v="476.61"/>
    <x v="2"/>
    <x v="1"/>
    <n v="4"/>
    <x v="1"/>
    <n v="3.5"/>
    <n v="324.08999999999997"/>
  </r>
  <r>
    <n v="10818"/>
    <d v="2024-03-28T00:00:00"/>
    <x v="2"/>
    <x v="2"/>
    <x v="2"/>
    <n v="1108"/>
    <x v="2"/>
    <x v="3"/>
    <n v="1"/>
    <n v="438.55"/>
    <n v="0.18"/>
    <n v="78.938999999999993"/>
    <n v="438.55"/>
    <x v="2"/>
    <x v="0"/>
    <n v="5"/>
    <x v="1"/>
    <n v="2.6"/>
    <n v="359.61"/>
  </r>
  <r>
    <n v="10819"/>
    <d v="2024-03-29T00:00:00"/>
    <x v="2"/>
    <x v="2"/>
    <x v="2"/>
    <n v="1692"/>
    <x v="1"/>
    <x v="0"/>
    <n v="3"/>
    <n v="123.79"/>
    <n v="0.31"/>
    <n v="38.374900000000004"/>
    <n v="371.37"/>
    <x v="2"/>
    <x v="0"/>
    <n v="10"/>
    <x v="0"/>
    <n v="4.5"/>
    <n v="256.25"/>
  </r>
  <r>
    <n v="10820"/>
    <d v="2024-03-30T00:00:00"/>
    <x v="2"/>
    <x v="2"/>
    <x v="2"/>
    <n v="1041"/>
    <x v="2"/>
    <x v="3"/>
    <n v="2"/>
    <n v="547.07000000000005"/>
    <n v="0.16"/>
    <n v="87.531200000000013"/>
    <n v="1094.1400000000001"/>
    <x v="0"/>
    <x v="0"/>
    <n v="8"/>
    <x v="1"/>
    <n v="3.6"/>
    <n v="919.08"/>
  </r>
  <r>
    <n v="10821"/>
    <d v="2024-03-31T00:00:00"/>
    <x v="2"/>
    <x v="2"/>
    <x v="2"/>
    <n v="1185"/>
    <x v="3"/>
    <x v="1"/>
    <n v="1"/>
    <n v="499.3"/>
    <n v="0.1"/>
    <n v="49.930000000000007"/>
    <n v="499.3"/>
    <x v="2"/>
    <x v="0"/>
    <n v="9"/>
    <x v="0"/>
    <n v="4.5999999999999996"/>
    <n v="449.37"/>
  </r>
  <r>
    <n v="10822"/>
    <d v="2024-04-01T00:00:00"/>
    <x v="2"/>
    <x v="3"/>
    <x v="3"/>
    <n v="1934"/>
    <x v="2"/>
    <x v="0"/>
    <n v="7"/>
    <n v="110.73"/>
    <n v="0.32"/>
    <n v="35.433600000000006"/>
    <n v="775.11"/>
    <x v="1"/>
    <x v="1"/>
    <n v="3"/>
    <x v="0"/>
    <n v="4.7"/>
    <n v="527.07000000000005"/>
  </r>
  <r>
    <n v="10823"/>
    <d v="2024-04-02T00:00:00"/>
    <x v="2"/>
    <x v="3"/>
    <x v="3"/>
    <n v="1397"/>
    <x v="0"/>
    <x v="1"/>
    <n v="5"/>
    <n v="524.63"/>
    <n v="0.14000000000000001"/>
    <n v="73.4482"/>
    <n v="2623.15"/>
    <x v="0"/>
    <x v="0"/>
    <n v="10"/>
    <x v="2"/>
    <n v="1.7"/>
    <n v="2255.91"/>
  </r>
  <r>
    <n v="10824"/>
    <d v="2024-04-03T00:00:00"/>
    <x v="2"/>
    <x v="3"/>
    <x v="3"/>
    <n v="1222"/>
    <x v="0"/>
    <x v="3"/>
    <n v="4"/>
    <n v="174.26"/>
    <n v="0.18"/>
    <n v="31.366799999999998"/>
    <n v="697.04"/>
    <x v="2"/>
    <x v="1"/>
    <n v="4"/>
    <x v="1"/>
    <n v="3.7"/>
    <n v="571.57000000000005"/>
  </r>
  <r>
    <n v="10825"/>
    <d v="2024-04-04T00:00:00"/>
    <x v="2"/>
    <x v="3"/>
    <x v="3"/>
    <n v="1633"/>
    <x v="2"/>
    <x v="3"/>
    <n v="6"/>
    <n v="62.31"/>
    <n v="0.12"/>
    <n v="7.4771999999999998"/>
    <n v="373.86"/>
    <x v="1"/>
    <x v="2"/>
    <n v="1"/>
    <x v="2"/>
    <n v="2.2999999999999998"/>
    <n v="329"/>
  </r>
  <r>
    <n v="10826"/>
    <d v="2024-04-05T00:00:00"/>
    <x v="2"/>
    <x v="3"/>
    <x v="3"/>
    <n v="1132"/>
    <x v="0"/>
    <x v="1"/>
    <n v="4"/>
    <n v="399.24"/>
    <n v="0.23"/>
    <n v="91.825200000000009"/>
    <n v="1596.96"/>
    <x v="1"/>
    <x v="0"/>
    <n v="11"/>
    <x v="0"/>
    <n v="4.3"/>
    <n v="1229.6600000000001"/>
  </r>
  <r>
    <n v="10827"/>
    <d v="2024-04-06T00:00:00"/>
    <x v="2"/>
    <x v="3"/>
    <x v="3"/>
    <n v="1162"/>
    <x v="0"/>
    <x v="1"/>
    <n v="3"/>
    <n v="397.48"/>
    <n v="0.35"/>
    <n v="139.11799999999999"/>
    <n v="1192.44"/>
    <x v="1"/>
    <x v="0"/>
    <n v="5"/>
    <x v="1"/>
    <n v="3.9"/>
    <n v="775.09"/>
  </r>
  <r>
    <n v="10828"/>
    <d v="2024-04-07T00:00:00"/>
    <x v="2"/>
    <x v="3"/>
    <x v="3"/>
    <n v="1214"/>
    <x v="3"/>
    <x v="1"/>
    <n v="4"/>
    <n v="70.540000000000006"/>
    <n v="0.01"/>
    <n v="0.70540000000000003"/>
    <n v="282.16000000000003"/>
    <x v="1"/>
    <x v="1"/>
    <n v="4"/>
    <x v="2"/>
    <n v="1.8"/>
    <n v="279.33999999999997"/>
  </r>
  <r>
    <n v="10829"/>
    <d v="2024-04-08T00:00:00"/>
    <x v="2"/>
    <x v="3"/>
    <x v="3"/>
    <n v="1732"/>
    <x v="3"/>
    <x v="2"/>
    <n v="1"/>
    <n v="201.53"/>
    <n v="0.31"/>
    <n v="62.474299999999999"/>
    <n v="201.53"/>
    <x v="1"/>
    <x v="0"/>
    <n v="6"/>
    <x v="0"/>
    <n v="4.8"/>
    <n v="139.06"/>
  </r>
  <r>
    <n v="10830"/>
    <d v="2024-04-09T00:00:00"/>
    <x v="2"/>
    <x v="3"/>
    <x v="3"/>
    <n v="1234"/>
    <x v="2"/>
    <x v="2"/>
    <n v="4"/>
    <n v="595.79999999999995"/>
    <n v="0"/>
    <n v="0"/>
    <n v="2383.1999999999998"/>
    <x v="1"/>
    <x v="0"/>
    <n v="6"/>
    <x v="1"/>
    <n v="3.7"/>
    <n v="2383.1999999999998"/>
  </r>
  <r>
    <n v="10831"/>
    <d v="2024-04-10T00:00:00"/>
    <x v="2"/>
    <x v="3"/>
    <x v="3"/>
    <n v="1842"/>
    <x v="1"/>
    <x v="2"/>
    <n v="1"/>
    <n v="411.88"/>
    <n v="0.13"/>
    <n v="53.544400000000003"/>
    <n v="411.88"/>
    <x v="0"/>
    <x v="0"/>
    <n v="10"/>
    <x v="0"/>
    <n v="4.8"/>
    <n v="358.34"/>
  </r>
  <r>
    <n v="10832"/>
    <d v="2024-04-11T00:00:00"/>
    <x v="2"/>
    <x v="3"/>
    <x v="3"/>
    <n v="1657"/>
    <x v="2"/>
    <x v="2"/>
    <n v="1"/>
    <n v="442.09"/>
    <n v="0.06"/>
    <n v="26.525399999999998"/>
    <n v="442.09"/>
    <x v="0"/>
    <x v="0"/>
    <n v="6"/>
    <x v="2"/>
    <n v="1.8"/>
    <n v="415.56"/>
  </r>
  <r>
    <n v="10833"/>
    <d v="2024-04-12T00:00:00"/>
    <x v="2"/>
    <x v="3"/>
    <x v="3"/>
    <n v="1750"/>
    <x v="2"/>
    <x v="0"/>
    <n v="2"/>
    <n v="139.56"/>
    <n v="0.27"/>
    <n v="37.681200000000004"/>
    <n v="279.12"/>
    <x v="2"/>
    <x v="1"/>
    <n v="3"/>
    <x v="0"/>
    <n v="4.5"/>
    <n v="203.76"/>
  </r>
  <r>
    <n v="10834"/>
    <d v="2024-04-13T00:00:00"/>
    <x v="2"/>
    <x v="3"/>
    <x v="3"/>
    <n v="1587"/>
    <x v="0"/>
    <x v="3"/>
    <n v="3"/>
    <n v="61.09"/>
    <n v="0.02"/>
    <n v="1.2218"/>
    <n v="183.27"/>
    <x v="0"/>
    <x v="0"/>
    <n v="7"/>
    <x v="1"/>
    <n v="3.7"/>
    <n v="179.6"/>
  </r>
  <r>
    <n v="10835"/>
    <d v="2024-04-14T00:00:00"/>
    <x v="2"/>
    <x v="3"/>
    <x v="3"/>
    <n v="1008"/>
    <x v="2"/>
    <x v="1"/>
    <n v="7"/>
    <n v="176.99"/>
    <n v="0.19"/>
    <n v="33.628100000000003"/>
    <n v="1238.93"/>
    <x v="1"/>
    <x v="1"/>
    <n v="3"/>
    <x v="1"/>
    <n v="3.2"/>
    <n v="1003.53"/>
  </r>
  <r>
    <n v="10836"/>
    <d v="2024-04-15T00:00:00"/>
    <x v="2"/>
    <x v="3"/>
    <x v="3"/>
    <n v="1073"/>
    <x v="3"/>
    <x v="3"/>
    <n v="7"/>
    <n v="160.61000000000001"/>
    <n v="0.1"/>
    <n v="16.061000000000003"/>
    <n v="1124.27"/>
    <x v="0"/>
    <x v="0"/>
    <n v="6"/>
    <x v="0"/>
    <n v="4.3"/>
    <n v="1011.84"/>
  </r>
  <r>
    <n v="10837"/>
    <d v="2024-04-16T00:00:00"/>
    <x v="2"/>
    <x v="3"/>
    <x v="3"/>
    <n v="1953"/>
    <x v="3"/>
    <x v="1"/>
    <n v="5"/>
    <n v="152.21"/>
    <n v="0.05"/>
    <n v="7.6105000000000009"/>
    <n v="761.05000000000007"/>
    <x v="2"/>
    <x v="0"/>
    <n v="10"/>
    <x v="1"/>
    <n v="3.5"/>
    <n v="723"/>
  </r>
  <r>
    <n v="10838"/>
    <d v="2024-04-17T00:00:00"/>
    <x v="2"/>
    <x v="3"/>
    <x v="3"/>
    <n v="1491"/>
    <x v="0"/>
    <x v="3"/>
    <n v="7"/>
    <n v="127.76"/>
    <n v="0.27"/>
    <n v="34.495200000000004"/>
    <n v="894.32"/>
    <x v="1"/>
    <x v="2"/>
    <n v="1"/>
    <x v="1"/>
    <n v="3.7"/>
    <n v="652.85"/>
  </r>
  <r>
    <n v="10839"/>
    <d v="2024-04-18T00:00:00"/>
    <x v="2"/>
    <x v="3"/>
    <x v="3"/>
    <n v="1912"/>
    <x v="0"/>
    <x v="0"/>
    <n v="1"/>
    <n v="351.23"/>
    <n v="0.08"/>
    <n v="28.098400000000002"/>
    <n v="351.23"/>
    <x v="1"/>
    <x v="0"/>
    <n v="8"/>
    <x v="2"/>
    <n v="2"/>
    <n v="323.13"/>
  </r>
  <r>
    <n v="10840"/>
    <d v="2024-04-19T00:00:00"/>
    <x v="2"/>
    <x v="3"/>
    <x v="3"/>
    <n v="1252"/>
    <x v="2"/>
    <x v="2"/>
    <n v="6"/>
    <n v="206.94"/>
    <n v="0.08"/>
    <n v="16.555199999999999"/>
    <n v="1241.6399999999999"/>
    <x v="1"/>
    <x v="0"/>
    <n v="7"/>
    <x v="0"/>
    <n v="4.3"/>
    <n v="1142.31"/>
  </r>
  <r>
    <n v="10841"/>
    <d v="2024-04-20T00:00:00"/>
    <x v="2"/>
    <x v="3"/>
    <x v="3"/>
    <n v="1229"/>
    <x v="2"/>
    <x v="3"/>
    <n v="3"/>
    <n v="494.9"/>
    <n v="0.1"/>
    <n v="49.49"/>
    <n v="1484.6999999999998"/>
    <x v="1"/>
    <x v="0"/>
    <n v="9"/>
    <x v="1"/>
    <n v="3.6"/>
    <n v="1336.23"/>
  </r>
  <r>
    <n v="10842"/>
    <d v="2024-04-21T00:00:00"/>
    <x v="2"/>
    <x v="3"/>
    <x v="3"/>
    <n v="1518"/>
    <x v="1"/>
    <x v="1"/>
    <n v="5"/>
    <n v="122.61"/>
    <n v="0.21"/>
    <n v="25.748099999999997"/>
    <n v="613.04999999999995"/>
    <x v="1"/>
    <x v="1"/>
    <n v="3"/>
    <x v="0"/>
    <n v="4.4000000000000004"/>
    <n v="484.31"/>
  </r>
  <r>
    <n v="10843"/>
    <d v="2024-04-22T00:00:00"/>
    <x v="2"/>
    <x v="3"/>
    <x v="3"/>
    <n v="1173"/>
    <x v="2"/>
    <x v="3"/>
    <n v="7"/>
    <n v="286.81"/>
    <n v="0.23"/>
    <n v="65.966300000000004"/>
    <n v="2007.67"/>
    <x v="1"/>
    <x v="0"/>
    <n v="8"/>
    <x v="2"/>
    <n v="2.4"/>
    <n v="1545.91"/>
  </r>
  <r>
    <n v="10844"/>
    <d v="2024-04-23T00:00:00"/>
    <x v="2"/>
    <x v="3"/>
    <x v="3"/>
    <n v="1652"/>
    <x v="2"/>
    <x v="0"/>
    <n v="7"/>
    <n v="22.99"/>
    <n v="0.01"/>
    <n v="0.22989999999999999"/>
    <n v="160.92999999999998"/>
    <x v="1"/>
    <x v="1"/>
    <n v="2"/>
    <x v="2"/>
    <n v="2.2999999999999998"/>
    <n v="159.32"/>
  </r>
  <r>
    <n v="10845"/>
    <d v="2024-04-24T00:00:00"/>
    <x v="2"/>
    <x v="3"/>
    <x v="3"/>
    <n v="1167"/>
    <x v="1"/>
    <x v="0"/>
    <n v="6"/>
    <n v="296.77999999999997"/>
    <n v="0.08"/>
    <n v="23.7424"/>
    <n v="1780.6799999999998"/>
    <x v="1"/>
    <x v="0"/>
    <n v="9"/>
    <x v="2"/>
    <n v="1.1000000000000001"/>
    <n v="1638.23"/>
  </r>
  <r>
    <n v="10846"/>
    <d v="2024-04-25T00:00:00"/>
    <x v="2"/>
    <x v="3"/>
    <x v="3"/>
    <n v="1169"/>
    <x v="3"/>
    <x v="3"/>
    <n v="4"/>
    <n v="47.67"/>
    <n v="0.15"/>
    <n v="7.1505000000000001"/>
    <n v="190.68"/>
    <x v="0"/>
    <x v="2"/>
    <n v="1"/>
    <x v="0"/>
    <n v="4.0999999999999996"/>
    <n v="162.08000000000001"/>
  </r>
  <r>
    <n v="10847"/>
    <d v="2024-04-26T00:00:00"/>
    <x v="2"/>
    <x v="3"/>
    <x v="3"/>
    <n v="1392"/>
    <x v="1"/>
    <x v="2"/>
    <n v="3"/>
    <n v="586.97"/>
    <n v="0.12"/>
    <n v="70.436400000000006"/>
    <n v="1760.91"/>
    <x v="1"/>
    <x v="0"/>
    <n v="10"/>
    <x v="2"/>
    <n v="2.2999999999999998"/>
    <n v="1549.6"/>
  </r>
  <r>
    <n v="10848"/>
    <d v="2024-04-27T00:00:00"/>
    <x v="2"/>
    <x v="3"/>
    <x v="3"/>
    <n v="1945"/>
    <x v="2"/>
    <x v="1"/>
    <n v="6"/>
    <n v="477.5"/>
    <n v="0.31"/>
    <n v="148.02500000000001"/>
    <n v="2865"/>
    <x v="1"/>
    <x v="0"/>
    <n v="7"/>
    <x v="2"/>
    <n v="2.2999999999999998"/>
    <n v="1976.85"/>
  </r>
  <r>
    <n v="10849"/>
    <d v="2024-04-28T00:00:00"/>
    <x v="2"/>
    <x v="3"/>
    <x v="3"/>
    <n v="1794"/>
    <x v="3"/>
    <x v="0"/>
    <n v="7"/>
    <n v="301.72000000000003"/>
    <n v="0.28000000000000003"/>
    <n v="84.481600000000014"/>
    <n v="2112.04"/>
    <x v="2"/>
    <x v="0"/>
    <n v="10"/>
    <x v="1"/>
    <n v="3.8"/>
    <n v="1520.67"/>
  </r>
  <r>
    <n v="10850"/>
    <d v="2024-04-29T00:00:00"/>
    <x v="2"/>
    <x v="3"/>
    <x v="3"/>
    <n v="1633"/>
    <x v="2"/>
    <x v="0"/>
    <n v="3"/>
    <n v="65.650000000000006"/>
    <n v="0.22"/>
    <n v="14.443000000000001"/>
    <n v="196.95000000000002"/>
    <x v="0"/>
    <x v="2"/>
    <n v="1"/>
    <x v="2"/>
    <n v="2"/>
    <n v="153.62"/>
  </r>
  <r>
    <n v="10851"/>
    <d v="2024-04-30T00:00:00"/>
    <x v="2"/>
    <x v="3"/>
    <x v="3"/>
    <n v="1193"/>
    <x v="2"/>
    <x v="3"/>
    <n v="3"/>
    <n v="361.58"/>
    <n v="0.12"/>
    <n v="43.389599999999994"/>
    <n v="1084.74"/>
    <x v="1"/>
    <x v="0"/>
    <n v="6"/>
    <x v="0"/>
    <n v="4.5999999999999996"/>
    <n v="954.57"/>
  </r>
  <r>
    <n v="10852"/>
    <d v="2024-05-01T00:00:00"/>
    <x v="2"/>
    <x v="4"/>
    <x v="4"/>
    <n v="1516"/>
    <x v="3"/>
    <x v="0"/>
    <n v="7"/>
    <n v="458.88"/>
    <n v="0.25"/>
    <n v="114.72"/>
    <n v="3212.16"/>
    <x v="0"/>
    <x v="2"/>
    <n v="1"/>
    <x v="1"/>
    <n v="3.2"/>
    <n v="2409.12"/>
  </r>
  <r>
    <n v="10853"/>
    <d v="2024-05-02T00:00:00"/>
    <x v="2"/>
    <x v="4"/>
    <x v="4"/>
    <n v="1028"/>
    <x v="1"/>
    <x v="0"/>
    <n v="4"/>
    <n v="126.57"/>
    <n v="0.3"/>
    <n v="37.970999999999997"/>
    <n v="506.28"/>
    <x v="1"/>
    <x v="1"/>
    <n v="4"/>
    <x v="0"/>
    <n v="4.9000000000000004"/>
    <n v="354.4"/>
  </r>
  <r>
    <n v="10854"/>
    <d v="2024-05-03T00:00:00"/>
    <x v="2"/>
    <x v="4"/>
    <x v="4"/>
    <n v="1164"/>
    <x v="3"/>
    <x v="1"/>
    <n v="4"/>
    <n v="347.4"/>
    <n v="0.21"/>
    <n v="72.953999999999994"/>
    <n v="1389.6"/>
    <x v="1"/>
    <x v="0"/>
    <n v="7"/>
    <x v="2"/>
    <n v="1.3"/>
    <n v="1097.78"/>
  </r>
  <r>
    <n v="10855"/>
    <d v="2024-05-04T00:00:00"/>
    <x v="2"/>
    <x v="4"/>
    <x v="4"/>
    <n v="1421"/>
    <x v="2"/>
    <x v="2"/>
    <n v="7"/>
    <n v="491.31"/>
    <n v="0.27"/>
    <n v="132.65370000000001"/>
    <n v="3439.17"/>
    <x v="1"/>
    <x v="1"/>
    <n v="2"/>
    <x v="2"/>
    <n v="2.2999999999999998"/>
    <n v="2510.59"/>
  </r>
  <r>
    <n v="10856"/>
    <d v="2024-05-05T00:00:00"/>
    <x v="2"/>
    <x v="4"/>
    <x v="4"/>
    <n v="1338"/>
    <x v="3"/>
    <x v="1"/>
    <n v="3"/>
    <n v="464.42"/>
    <n v="0.26"/>
    <n v="120.7492"/>
    <n v="1393.26"/>
    <x v="2"/>
    <x v="1"/>
    <n v="3"/>
    <x v="1"/>
    <n v="2.5"/>
    <n v="1031.01"/>
  </r>
  <r>
    <n v="10857"/>
    <d v="2024-05-06T00:00:00"/>
    <x v="2"/>
    <x v="4"/>
    <x v="4"/>
    <n v="1647"/>
    <x v="1"/>
    <x v="2"/>
    <n v="6"/>
    <n v="484.75"/>
    <n v="0.2"/>
    <n v="96.95"/>
    <n v="2908.5"/>
    <x v="1"/>
    <x v="1"/>
    <n v="4"/>
    <x v="1"/>
    <n v="3.9"/>
    <n v="2326.8000000000002"/>
  </r>
  <r>
    <n v="10858"/>
    <d v="2024-05-07T00:00:00"/>
    <x v="2"/>
    <x v="4"/>
    <x v="4"/>
    <n v="1495"/>
    <x v="1"/>
    <x v="1"/>
    <n v="2"/>
    <n v="529.4"/>
    <n v="0.11"/>
    <n v="58.233999999999995"/>
    <n v="1058.8"/>
    <x v="2"/>
    <x v="0"/>
    <n v="6"/>
    <x v="2"/>
    <n v="1.9"/>
    <n v="942.33"/>
  </r>
  <r>
    <n v="10859"/>
    <d v="2024-05-08T00:00:00"/>
    <x v="2"/>
    <x v="4"/>
    <x v="4"/>
    <n v="1364"/>
    <x v="1"/>
    <x v="3"/>
    <n v="1"/>
    <n v="563.54"/>
    <n v="0.26"/>
    <n v="146.5204"/>
    <n v="563.54"/>
    <x v="1"/>
    <x v="0"/>
    <n v="9"/>
    <x v="1"/>
    <n v="2.5"/>
    <n v="417.02"/>
  </r>
  <r>
    <n v="10860"/>
    <d v="2024-05-09T00:00:00"/>
    <x v="2"/>
    <x v="4"/>
    <x v="4"/>
    <n v="1832"/>
    <x v="0"/>
    <x v="0"/>
    <n v="4"/>
    <n v="252.23"/>
    <n v="7.0000000000000007E-2"/>
    <n v="17.656100000000002"/>
    <n v="1008.92"/>
    <x v="2"/>
    <x v="1"/>
    <n v="4"/>
    <x v="0"/>
    <n v="4.5999999999999996"/>
    <n v="938.3"/>
  </r>
  <r>
    <n v="10861"/>
    <d v="2024-05-10T00:00:00"/>
    <x v="2"/>
    <x v="4"/>
    <x v="4"/>
    <n v="1341"/>
    <x v="1"/>
    <x v="2"/>
    <n v="7"/>
    <n v="347.73"/>
    <n v="0.27"/>
    <n v="93.887100000000018"/>
    <n v="2434.11"/>
    <x v="1"/>
    <x v="0"/>
    <n v="6"/>
    <x v="2"/>
    <n v="1.5"/>
    <n v="1776.9"/>
  </r>
  <r>
    <n v="10862"/>
    <d v="2024-05-11T00:00:00"/>
    <x v="2"/>
    <x v="4"/>
    <x v="4"/>
    <n v="1499"/>
    <x v="1"/>
    <x v="3"/>
    <n v="2"/>
    <n v="477.54"/>
    <n v="0.28000000000000003"/>
    <n v="133.71120000000002"/>
    <n v="955.08"/>
    <x v="2"/>
    <x v="0"/>
    <n v="7"/>
    <x v="0"/>
    <n v="4"/>
    <n v="687.66"/>
  </r>
  <r>
    <n v="10863"/>
    <d v="2024-05-12T00:00:00"/>
    <x v="2"/>
    <x v="4"/>
    <x v="4"/>
    <n v="1656"/>
    <x v="0"/>
    <x v="0"/>
    <n v="4"/>
    <n v="422.83"/>
    <n v="0.28999999999999998"/>
    <n v="122.62069999999999"/>
    <n v="1691.32"/>
    <x v="2"/>
    <x v="1"/>
    <n v="4"/>
    <x v="1"/>
    <n v="3.8"/>
    <n v="1200.8399999999999"/>
  </r>
  <r>
    <n v="10864"/>
    <d v="2024-05-13T00:00:00"/>
    <x v="2"/>
    <x v="4"/>
    <x v="4"/>
    <n v="1510"/>
    <x v="3"/>
    <x v="0"/>
    <n v="3"/>
    <n v="597.38"/>
    <n v="0.17"/>
    <n v="101.55460000000001"/>
    <n v="1792.1399999999999"/>
    <x v="2"/>
    <x v="0"/>
    <n v="6"/>
    <x v="2"/>
    <n v="1.5"/>
    <n v="1487.48"/>
  </r>
  <r>
    <n v="10865"/>
    <d v="2024-05-14T00:00:00"/>
    <x v="2"/>
    <x v="4"/>
    <x v="4"/>
    <n v="1326"/>
    <x v="1"/>
    <x v="0"/>
    <n v="7"/>
    <n v="23"/>
    <n v="7.0000000000000007E-2"/>
    <n v="1.61"/>
    <n v="161"/>
    <x v="1"/>
    <x v="1"/>
    <n v="3"/>
    <x v="1"/>
    <n v="3.8"/>
    <n v="149.72999999999999"/>
  </r>
  <r>
    <n v="10866"/>
    <d v="2024-05-15T00:00:00"/>
    <x v="2"/>
    <x v="4"/>
    <x v="4"/>
    <n v="1216"/>
    <x v="3"/>
    <x v="1"/>
    <n v="2"/>
    <n v="222.75"/>
    <n v="0.03"/>
    <n v="6.6825000000000001"/>
    <n v="445.5"/>
    <x v="0"/>
    <x v="0"/>
    <n v="5"/>
    <x v="1"/>
    <n v="3.3"/>
    <n v="432.14"/>
  </r>
  <r>
    <n v="10867"/>
    <d v="2024-05-16T00:00:00"/>
    <x v="2"/>
    <x v="4"/>
    <x v="4"/>
    <n v="1300"/>
    <x v="1"/>
    <x v="3"/>
    <n v="7"/>
    <n v="179.4"/>
    <n v="0.26"/>
    <n v="46.644000000000005"/>
    <n v="1255.8"/>
    <x v="2"/>
    <x v="0"/>
    <n v="11"/>
    <x v="2"/>
    <n v="2.2000000000000002"/>
    <n v="929.29"/>
  </r>
  <r>
    <n v="10868"/>
    <d v="2024-05-17T00:00:00"/>
    <x v="2"/>
    <x v="4"/>
    <x v="4"/>
    <n v="1131"/>
    <x v="2"/>
    <x v="3"/>
    <n v="6"/>
    <n v="168.45"/>
    <n v="0.31"/>
    <n v="52.219499999999996"/>
    <n v="1010.6999999999999"/>
    <x v="1"/>
    <x v="0"/>
    <n v="10"/>
    <x v="2"/>
    <n v="2.2000000000000002"/>
    <n v="697.38"/>
  </r>
  <r>
    <n v="10869"/>
    <d v="2024-05-18T00:00:00"/>
    <x v="2"/>
    <x v="4"/>
    <x v="4"/>
    <n v="1803"/>
    <x v="1"/>
    <x v="0"/>
    <n v="6"/>
    <n v="145.18"/>
    <n v="0.23"/>
    <n v="33.391400000000004"/>
    <n v="871.08"/>
    <x v="0"/>
    <x v="1"/>
    <n v="4"/>
    <x v="0"/>
    <n v="4.3"/>
    <n v="670.73"/>
  </r>
  <r>
    <n v="10870"/>
    <d v="2024-05-19T00:00:00"/>
    <x v="2"/>
    <x v="4"/>
    <x v="4"/>
    <n v="1069"/>
    <x v="0"/>
    <x v="2"/>
    <n v="5"/>
    <n v="429.84"/>
    <n v="0.05"/>
    <n v="21.492000000000001"/>
    <n v="2149.1999999999998"/>
    <x v="2"/>
    <x v="0"/>
    <n v="7"/>
    <x v="2"/>
    <n v="1.9"/>
    <n v="2041.74"/>
  </r>
  <r>
    <n v="10871"/>
    <d v="2024-05-20T00:00:00"/>
    <x v="2"/>
    <x v="4"/>
    <x v="4"/>
    <n v="1251"/>
    <x v="0"/>
    <x v="3"/>
    <n v="1"/>
    <n v="64.58"/>
    <n v="0.33"/>
    <n v="21.311399999999999"/>
    <n v="64.58"/>
    <x v="2"/>
    <x v="0"/>
    <n v="6"/>
    <x v="1"/>
    <n v="3.1"/>
    <n v="43.27"/>
  </r>
  <r>
    <n v="10872"/>
    <d v="2024-05-21T00:00:00"/>
    <x v="2"/>
    <x v="4"/>
    <x v="4"/>
    <n v="1414"/>
    <x v="2"/>
    <x v="1"/>
    <n v="1"/>
    <n v="448.84"/>
    <n v="0.35"/>
    <n v="157.09399999999999"/>
    <n v="448.84"/>
    <x v="1"/>
    <x v="0"/>
    <n v="7"/>
    <x v="1"/>
    <n v="3.7"/>
    <n v="291.75"/>
  </r>
  <r>
    <n v="10873"/>
    <d v="2024-05-22T00:00:00"/>
    <x v="2"/>
    <x v="4"/>
    <x v="4"/>
    <n v="1786"/>
    <x v="1"/>
    <x v="2"/>
    <n v="4"/>
    <n v="420.65"/>
    <n v="0.15"/>
    <n v="63.097499999999997"/>
    <n v="1682.6"/>
    <x v="2"/>
    <x v="0"/>
    <n v="6"/>
    <x v="2"/>
    <n v="1.5"/>
    <n v="1430.21"/>
  </r>
  <r>
    <n v="10874"/>
    <d v="2024-05-23T00:00:00"/>
    <x v="2"/>
    <x v="4"/>
    <x v="4"/>
    <n v="1444"/>
    <x v="2"/>
    <x v="2"/>
    <n v="1"/>
    <n v="161.72"/>
    <n v="0.21"/>
    <n v="33.961199999999998"/>
    <n v="161.72"/>
    <x v="1"/>
    <x v="1"/>
    <n v="2"/>
    <x v="0"/>
    <n v="4.7"/>
    <n v="127.76"/>
  </r>
  <r>
    <n v="10875"/>
    <d v="2024-05-24T00:00:00"/>
    <x v="2"/>
    <x v="4"/>
    <x v="4"/>
    <n v="1875"/>
    <x v="0"/>
    <x v="2"/>
    <n v="7"/>
    <n v="162.91"/>
    <n v="0.27"/>
    <n v="43.985700000000001"/>
    <n v="1140.3699999999999"/>
    <x v="1"/>
    <x v="0"/>
    <n v="7"/>
    <x v="2"/>
    <n v="2"/>
    <n v="832.47"/>
  </r>
  <r>
    <n v="10876"/>
    <d v="2024-05-25T00:00:00"/>
    <x v="2"/>
    <x v="4"/>
    <x v="4"/>
    <n v="1181"/>
    <x v="0"/>
    <x v="2"/>
    <n v="7"/>
    <n v="382.88"/>
    <n v="0.26"/>
    <n v="99.5488"/>
    <n v="2680.16"/>
    <x v="1"/>
    <x v="0"/>
    <n v="8"/>
    <x v="2"/>
    <n v="2.2999999999999998"/>
    <n v="1983.32"/>
  </r>
  <r>
    <n v="10877"/>
    <d v="2024-05-26T00:00:00"/>
    <x v="2"/>
    <x v="4"/>
    <x v="4"/>
    <n v="1166"/>
    <x v="1"/>
    <x v="3"/>
    <n v="5"/>
    <n v="460.87"/>
    <n v="0.34"/>
    <n v="156.69580000000002"/>
    <n v="2304.35"/>
    <x v="2"/>
    <x v="0"/>
    <n v="7"/>
    <x v="1"/>
    <n v="3.7"/>
    <n v="1520.87"/>
  </r>
  <r>
    <n v="10878"/>
    <d v="2024-05-27T00:00:00"/>
    <x v="2"/>
    <x v="4"/>
    <x v="4"/>
    <n v="1090"/>
    <x v="3"/>
    <x v="0"/>
    <n v="6"/>
    <n v="527.74"/>
    <n v="0.04"/>
    <n v="21.1096"/>
    <n v="3166.44"/>
    <x v="1"/>
    <x v="1"/>
    <n v="4"/>
    <x v="2"/>
    <n v="1.3"/>
    <n v="3039.78"/>
  </r>
  <r>
    <n v="10879"/>
    <d v="2024-05-28T00:00:00"/>
    <x v="2"/>
    <x v="4"/>
    <x v="4"/>
    <n v="1713"/>
    <x v="3"/>
    <x v="2"/>
    <n v="2"/>
    <n v="513.5"/>
    <n v="0.2"/>
    <n v="102.7"/>
    <n v="1027"/>
    <x v="0"/>
    <x v="1"/>
    <n v="4"/>
    <x v="1"/>
    <n v="3.5"/>
    <n v="821.6"/>
  </r>
  <r>
    <n v="10880"/>
    <d v="2024-05-29T00:00:00"/>
    <x v="2"/>
    <x v="4"/>
    <x v="4"/>
    <n v="1857"/>
    <x v="1"/>
    <x v="1"/>
    <n v="2"/>
    <n v="579.46"/>
    <n v="0.24"/>
    <n v="139.07040000000001"/>
    <n v="1158.92"/>
    <x v="1"/>
    <x v="0"/>
    <n v="5"/>
    <x v="0"/>
    <n v="4.7"/>
    <n v="880.78"/>
  </r>
  <r>
    <n v="10881"/>
    <d v="2024-05-30T00:00:00"/>
    <x v="2"/>
    <x v="4"/>
    <x v="4"/>
    <n v="1530"/>
    <x v="2"/>
    <x v="1"/>
    <n v="6"/>
    <n v="355.11"/>
    <n v="0.31"/>
    <n v="110.08410000000001"/>
    <n v="2130.66"/>
    <x v="1"/>
    <x v="0"/>
    <n v="9"/>
    <x v="2"/>
    <n v="2"/>
    <n v="1470.16"/>
  </r>
  <r>
    <n v="10882"/>
    <d v="2024-05-31T00:00:00"/>
    <x v="2"/>
    <x v="4"/>
    <x v="4"/>
    <n v="1038"/>
    <x v="1"/>
    <x v="0"/>
    <n v="3"/>
    <n v="546.55999999999995"/>
    <n v="0.31"/>
    <n v="169.43359999999998"/>
    <n v="1639.6799999999998"/>
    <x v="2"/>
    <x v="0"/>
    <n v="5"/>
    <x v="2"/>
    <n v="2.4"/>
    <n v="1131.3800000000001"/>
  </r>
  <r>
    <n v="10883"/>
    <d v="2024-06-01T00:00:00"/>
    <x v="2"/>
    <x v="5"/>
    <x v="5"/>
    <n v="1125"/>
    <x v="3"/>
    <x v="3"/>
    <n v="6"/>
    <n v="487.98"/>
    <n v="0.34"/>
    <n v="165.91320000000002"/>
    <n v="2927.88"/>
    <x v="2"/>
    <x v="1"/>
    <n v="2"/>
    <x v="2"/>
    <n v="1.9"/>
    <n v="1932.4"/>
  </r>
  <r>
    <n v="10884"/>
    <d v="2024-06-02T00:00:00"/>
    <x v="2"/>
    <x v="5"/>
    <x v="5"/>
    <n v="1450"/>
    <x v="3"/>
    <x v="0"/>
    <n v="2"/>
    <n v="538.38"/>
    <n v="0.18"/>
    <n v="96.9084"/>
    <n v="1076.76"/>
    <x v="1"/>
    <x v="0"/>
    <n v="5"/>
    <x v="0"/>
    <n v="4.3"/>
    <n v="882.94"/>
  </r>
  <r>
    <n v="10885"/>
    <d v="2024-06-03T00:00:00"/>
    <x v="2"/>
    <x v="5"/>
    <x v="5"/>
    <n v="1172"/>
    <x v="1"/>
    <x v="2"/>
    <n v="4"/>
    <n v="21.8"/>
    <n v="0.28999999999999998"/>
    <n v="6.3220000000000001"/>
    <n v="87.2"/>
    <x v="1"/>
    <x v="1"/>
    <n v="3"/>
    <x v="2"/>
    <n v="1.7"/>
    <n v="61.91"/>
  </r>
  <r>
    <n v="10886"/>
    <d v="2024-06-04T00:00:00"/>
    <x v="2"/>
    <x v="5"/>
    <x v="5"/>
    <n v="1652"/>
    <x v="0"/>
    <x v="3"/>
    <n v="5"/>
    <n v="580.04999999999995"/>
    <n v="0.15"/>
    <n v="87.007499999999993"/>
    <n v="2900.25"/>
    <x v="1"/>
    <x v="0"/>
    <n v="10"/>
    <x v="2"/>
    <n v="2.4"/>
    <n v="2465.21"/>
  </r>
  <r>
    <n v="10887"/>
    <d v="2024-06-05T00:00:00"/>
    <x v="2"/>
    <x v="5"/>
    <x v="5"/>
    <n v="1753"/>
    <x v="2"/>
    <x v="3"/>
    <n v="6"/>
    <n v="292.02"/>
    <n v="0.15"/>
    <n v="43.802999999999997"/>
    <n v="1752.12"/>
    <x v="2"/>
    <x v="0"/>
    <n v="8"/>
    <x v="1"/>
    <n v="3.4"/>
    <n v="1489.3"/>
  </r>
  <r>
    <n v="10888"/>
    <d v="2024-06-06T00:00:00"/>
    <x v="2"/>
    <x v="5"/>
    <x v="5"/>
    <n v="1219"/>
    <x v="1"/>
    <x v="2"/>
    <n v="3"/>
    <n v="481.94"/>
    <n v="0.09"/>
    <n v="43.374600000000001"/>
    <n v="1445.82"/>
    <x v="1"/>
    <x v="0"/>
    <n v="10"/>
    <x v="1"/>
    <n v="2.6"/>
    <n v="1315.7"/>
  </r>
  <r>
    <n v="10889"/>
    <d v="2024-06-07T00:00:00"/>
    <x v="2"/>
    <x v="5"/>
    <x v="5"/>
    <n v="1637"/>
    <x v="3"/>
    <x v="1"/>
    <n v="4"/>
    <n v="89.41"/>
    <n v="0.28999999999999998"/>
    <n v="25.928899999999999"/>
    <n v="357.64"/>
    <x v="2"/>
    <x v="0"/>
    <n v="10"/>
    <x v="2"/>
    <n v="1.3"/>
    <n v="253.92"/>
  </r>
  <r>
    <n v="10890"/>
    <d v="2024-06-08T00:00:00"/>
    <x v="2"/>
    <x v="5"/>
    <x v="5"/>
    <n v="1057"/>
    <x v="3"/>
    <x v="2"/>
    <n v="6"/>
    <n v="246.63"/>
    <n v="0.35"/>
    <n v="86.320499999999996"/>
    <n v="1479.78"/>
    <x v="2"/>
    <x v="1"/>
    <n v="2"/>
    <x v="0"/>
    <n v="4.8"/>
    <n v="961.86"/>
  </r>
  <r>
    <n v="10891"/>
    <d v="2024-06-09T00:00:00"/>
    <x v="2"/>
    <x v="5"/>
    <x v="5"/>
    <n v="1659"/>
    <x v="1"/>
    <x v="0"/>
    <n v="4"/>
    <n v="173.8"/>
    <n v="0.09"/>
    <n v="15.642000000000001"/>
    <n v="695.2"/>
    <x v="1"/>
    <x v="0"/>
    <n v="11"/>
    <x v="2"/>
    <n v="2.4"/>
    <n v="632.63"/>
  </r>
  <r>
    <n v="10892"/>
    <d v="2024-06-10T00:00:00"/>
    <x v="2"/>
    <x v="5"/>
    <x v="5"/>
    <n v="1475"/>
    <x v="2"/>
    <x v="2"/>
    <n v="6"/>
    <n v="185.62"/>
    <n v="0.02"/>
    <n v="3.7124000000000001"/>
    <n v="1113.72"/>
    <x v="1"/>
    <x v="1"/>
    <n v="4"/>
    <x v="1"/>
    <n v="2.8"/>
    <n v="1091.45"/>
  </r>
  <r>
    <n v="10893"/>
    <d v="2024-06-11T00:00:00"/>
    <x v="2"/>
    <x v="5"/>
    <x v="5"/>
    <n v="1455"/>
    <x v="2"/>
    <x v="1"/>
    <n v="4"/>
    <n v="87.1"/>
    <n v="0.28999999999999998"/>
    <n v="25.258999999999997"/>
    <n v="348.4"/>
    <x v="1"/>
    <x v="0"/>
    <n v="5"/>
    <x v="2"/>
    <n v="1.7"/>
    <n v="247.36"/>
  </r>
  <r>
    <n v="10894"/>
    <d v="2024-06-12T00:00:00"/>
    <x v="2"/>
    <x v="5"/>
    <x v="5"/>
    <n v="1828"/>
    <x v="1"/>
    <x v="2"/>
    <n v="7"/>
    <n v="486.37"/>
    <n v="0.22"/>
    <n v="107.0014"/>
    <n v="3404.59"/>
    <x v="1"/>
    <x v="1"/>
    <n v="4"/>
    <x v="0"/>
    <n v="4.5"/>
    <n v="2655.58"/>
  </r>
  <r>
    <n v="10895"/>
    <d v="2024-06-13T00:00:00"/>
    <x v="2"/>
    <x v="5"/>
    <x v="5"/>
    <n v="1894"/>
    <x v="1"/>
    <x v="0"/>
    <n v="1"/>
    <n v="20.41"/>
    <n v="0.34"/>
    <n v="6.9394000000000009"/>
    <n v="20.41"/>
    <x v="2"/>
    <x v="0"/>
    <n v="5"/>
    <x v="2"/>
    <n v="2.2000000000000002"/>
    <n v="13.47"/>
  </r>
  <r>
    <n v="10896"/>
    <d v="2024-06-14T00:00:00"/>
    <x v="2"/>
    <x v="5"/>
    <x v="5"/>
    <n v="1360"/>
    <x v="2"/>
    <x v="0"/>
    <n v="4"/>
    <n v="197.82"/>
    <n v="0.09"/>
    <n v="17.803799999999999"/>
    <n v="791.28"/>
    <x v="2"/>
    <x v="0"/>
    <n v="10"/>
    <x v="2"/>
    <n v="1.1000000000000001"/>
    <n v="720.06"/>
  </r>
  <r>
    <n v="10897"/>
    <d v="2024-06-15T00:00:00"/>
    <x v="2"/>
    <x v="5"/>
    <x v="5"/>
    <n v="1934"/>
    <x v="3"/>
    <x v="1"/>
    <n v="7"/>
    <n v="117.03"/>
    <n v="0.02"/>
    <n v="2.3406000000000002"/>
    <n v="819.21"/>
    <x v="2"/>
    <x v="0"/>
    <n v="11"/>
    <x v="2"/>
    <n v="2.2999999999999998"/>
    <n v="802.83"/>
  </r>
  <r>
    <n v="10898"/>
    <d v="2024-06-16T00:00:00"/>
    <x v="2"/>
    <x v="5"/>
    <x v="5"/>
    <n v="1000"/>
    <x v="1"/>
    <x v="0"/>
    <n v="1"/>
    <n v="359.59"/>
    <n v="0.17"/>
    <n v="61.130299999999998"/>
    <n v="359.59"/>
    <x v="1"/>
    <x v="1"/>
    <n v="4"/>
    <x v="0"/>
    <n v="4.9000000000000004"/>
    <n v="298.45999999999998"/>
  </r>
  <r>
    <n v="10899"/>
    <d v="2024-06-17T00:00:00"/>
    <x v="2"/>
    <x v="5"/>
    <x v="5"/>
    <n v="1386"/>
    <x v="3"/>
    <x v="0"/>
    <n v="2"/>
    <n v="163.74"/>
    <n v="0.03"/>
    <n v="4.9122000000000003"/>
    <n v="327.48"/>
    <x v="0"/>
    <x v="1"/>
    <n v="3"/>
    <x v="2"/>
    <n v="1.6"/>
    <n v="317.66000000000003"/>
  </r>
  <r>
    <n v="10900"/>
    <d v="2024-06-18T00:00:00"/>
    <x v="2"/>
    <x v="5"/>
    <x v="5"/>
    <n v="1972"/>
    <x v="3"/>
    <x v="2"/>
    <n v="1"/>
    <n v="166.51"/>
    <n v="0.09"/>
    <n v="14.985899999999999"/>
    <n v="166.51"/>
    <x v="1"/>
    <x v="2"/>
    <n v="1"/>
    <x v="2"/>
    <n v="1.1000000000000001"/>
    <n v="151.52000000000001"/>
  </r>
  <r>
    <n v="10901"/>
    <d v="2024-06-19T00:00:00"/>
    <x v="2"/>
    <x v="5"/>
    <x v="5"/>
    <n v="1347"/>
    <x v="2"/>
    <x v="3"/>
    <n v="4"/>
    <n v="300.68"/>
    <n v="0.04"/>
    <n v="12.027200000000001"/>
    <n v="1202.72"/>
    <x v="1"/>
    <x v="1"/>
    <n v="4"/>
    <x v="1"/>
    <n v="3.3"/>
    <n v="1154.6099999999999"/>
  </r>
  <r>
    <n v="10902"/>
    <d v="2024-06-20T00:00:00"/>
    <x v="2"/>
    <x v="5"/>
    <x v="5"/>
    <n v="1189"/>
    <x v="2"/>
    <x v="0"/>
    <n v="5"/>
    <n v="396.82"/>
    <n v="0.08"/>
    <n v="31.7456"/>
    <n v="1984.1"/>
    <x v="2"/>
    <x v="0"/>
    <n v="9"/>
    <x v="1"/>
    <n v="2.5"/>
    <n v="1825.37"/>
  </r>
  <r>
    <n v="10903"/>
    <d v="2024-06-21T00:00:00"/>
    <x v="2"/>
    <x v="5"/>
    <x v="5"/>
    <n v="1504"/>
    <x v="3"/>
    <x v="0"/>
    <n v="5"/>
    <n v="85.96"/>
    <n v="0.04"/>
    <n v="3.4383999999999997"/>
    <n v="429.79999999999995"/>
    <x v="0"/>
    <x v="2"/>
    <n v="1"/>
    <x v="0"/>
    <n v="4.2"/>
    <n v="412.61"/>
  </r>
  <r>
    <n v="10904"/>
    <d v="2024-06-22T00:00:00"/>
    <x v="2"/>
    <x v="5"/>
    <x v="5"/>
    <n v="1190"/>
    <x v="1"/>
    <x v="1"/>
    <n v="2"/>
    <n v="117.67"/>
    <n v="0.33"/>
    <n v="38.831099999999999"/>
    <n v="235.34"/>
    <x v="1"/>
    <x v="0"/>
    <n v="7"/>
    <x v="1"/>
    <n v="3.9"/>
    <n v="157.68"/>
  </r>
  <r>
    <n v="10905"/>
    <d v="2024-06-23T00:00:00"/>
    <x v="2"/>
    <x v="5"/>
    <x v="5"/>
    <n v="1507"/>
    <x v="3"/>
    <x v="1"/>
    <n v="4"/>
    <n v="159.6"/>
    <n v="0.1"/>
    <n v="15.96"/>
    <n v="638.4"/>
    <x v="2"/>
    <x v="1"/>
    <n v="3"/>
    <x v="2"/>
    <n v="1.7"/>
    <n v="574.55999999999995"/>
  </r>
  <r>
    <n v="10906"/>
    <d v="2024-06-24T00:00:00"/>
    <x v="2"/>
    <x v="5"/>
    <x v="5"/>
    <n v="1368"/>
    <x v="3"/>
    <x v="2"/>
    <n v="1"/>
    <n v="584.64"/>
    <n v="0.16"/>
    <n v="93.542400000000001"/>
    <n v="584.64"/>
    <x v="0"/>
    <x v="0"/>
    <n v="8"/>
    <x v="1"/>
    <n v="3.3"/>
    <n v="491.1"/>
  </r>
  <r>
    <n v="10907"/>
    <d v="2024-06-25T00:00:00"/>
    <x v="2"/>
    <x v="5"/>
    <x v="5"/>
    <n v="1408"/>
    <x v="3"/>
    <x v="2"/>
    <n v="5"/>
    <n v="247.33"/>
    <n v="0.31"/>
    <n v="76.672300000000007"/>
    <n v="1236.6500000000001"/>
    <x v="2"/>
    <x v="0"/>
    <n v="6"/>
    <x v="2"/>
    <n v="1.1000000000000001"/>
    <n v="853.29"/>
  </r>
  <r>
    <n v="10908"/>
    <d v="2024-06-26T00:00:00"/>
    <x v="2"/>
    <x v="5"/>
    <x v="5"/>
    <n v="1823"/>
    <x v="0"/>
    <x v="0"/>
    <n v="6"/>
    <n v="365.41"/>
    <n v="0.24"/>
    <n v="87.698400000000007"/>
    <n v="2192.46"/>
    <x v="1"/>
    <x v="2"/>
    <n v="1"/>
    <x v="1"/>
    <n v="2.8"/>
    <n v="1666.27"/>
  </r>
  <r>
    <n v="10909"/>
    <d v="2024-06-27T00:00:00"/>
    <x v="2"/>
    <x v="5"/>
    <x v="5"/>
    <n v="1928"/>
    <x v="1"/>
    <x v="3"/>
    <n v="3"/>
    <n v="156.30000000000001"/>
    <n v="0.22"/>
    <n v="34.386000000000003"/>
    <n v="468.90000000000003"/>
    <x v="0"/>
    <x v="0"/>
    <n v="10"/>
    <x v="1"/>
    <n v="3.9"/>
    <n v="365.74"/>
  </r>
  <r>
    <n v="10910"/>
    <d v="2024-06-28T00:00:00"/>
    <x v="2"/>
    <x v="5"/>
    <x v="5"/>
    <n v="1933"/>
    <x v="1"/>
    <x v="3"/>
    <n v="4"/>
    <n v="301.92"/>
    <n v="0.25"/>
    <n v="75.48"/>
    <n v="1207.68"/>
    <x v="2"/>
    <x v="0"/>
    <n v="5"/>
    <x v="1"/>
    <n v="2.7"/>
    <n v="905.76"/>
  </r>
  <r>
    <n v="10911"/>
    <d v="2024-06-29T00:00:00"/>
    <x v="2"/>
    <x v="5"/>
    <x v="5"/>
    <n v="1116"/>
    <x v="1"/>
    <x v="2"/>
    <n v="7"/>
    <n v="58.36"/>
    <n v="0.28999999999999998"/>
    <n v="16.924399999999999"/>
    <n v="408.52"/>
    <x v="2"/>
    <x v="0"/>
    <n v="8"/>
    <x v="2"/>
    <n v="1.5"/>
    <n v="290.05"/>
  </r>
  <r>
    <n v="10912"/>
    <d v="2024-06-30T00:00:00"/>
    <x v="2"/>
    <x v="5"/>
    <x v="5"/>
    <n v="1133"/>
    <x v="2"/>
    <x v="1"/>
    <n v="7"/>
    <n v="35.32"/>
    <n v="0.31"/>
    <n v="10.949199999999999"/>
    <n v="247.24"/>
    <x v="2"/>
    <x v="0"/>
    <n v="11"/>
    <x v="2"/>
    <n v="1.2"/>
    <n v="170.6"/>
  </r>
  <r>
    <n v="10913"/>
    <d v="2024-07-01T00:00:00"/>
    <x v="2"/>
    <x v="6"/>
    <x v="6"/>
    <n v="1057"/>
    <x v="1"/>
    <x v="0"/>
    <n v="6"/>
    <n v="289.20999999999998"/>
    <n v="0.22"/>
    <n v="63.626199999999997"/>
    <n v="1735.2599999999998"/>
    <x v="0"/>
    <x v="1"/>
    <n v="3"/>
    <x v="0"/>
    <n v="4.4000000000000004"/>
    <n v="1353.5"/>
  </r>
  <r>
    <n v="10914"/>
    <d v="2024-07-02T00:00:00"/>
    <x v="2"/>
    <x v="6"/>
    <x v="6"/>
    <n v="1555"/>
    <x v="2"/>
    <x v="0"/>
    <n v="6"/>
    <n v="248.22"/>
    <n v="0.31"/>
    <n v="76.9482"/>
    <n v="1489.32"/>
    <x v="1"/>
    <x v="1"/>
    <n v="4"/>
    <x v="0"/>
    <n v="4.5999999999999996"/>
    <n v="1027.6300000000001"/>
  </r>
  <r>
    <n v="10915"/>
    <d v="2024-07-03T00:00:00"/>
    <x v="2"/>
    <x v="6"/>
    <x v="6"/>
    <n v="1684"/>
    <x v="0"/>
    <x v="3"/>
    <n v="4"/>
    <n v="95.07"/>
    <n v="0.19"/>
    <n v="18.063299999999998"/>
    <n v="380.28"/>
    <x v="1"/>
    <x v="0"/>
    <n v="7"/>
    <x v="2"/>
    <n v="2.4"/>
    <n v="308.02999999999997"/>
  </r>
  <r>
    <n v="10916"/>
    <d v="2024-07-04T00:00:00"/>
    <x v="2"/>
    <x v="6"/>
    <x v="6"/>
    <n v="1671"/>
    <x v="1"/>
    <x v="2"/>
    <n v="3"/>
    <n v="417.25"/>
    <n v="0.1"/>
    <n v="41.725000000000001"/>
    <n v="1251.75"/>
    <x v="2"/>
    <x v="0"/>
    <n v="11"/>
    <x v="2"/>
    <n v="1.7"/>
    <n v="1126.58"/>
  </r>
  <r>
    <n v="10917"/>
    <d v="2024-07-05T00:00:00"/>
    <x v="2"/>
    <x v="6"/>
    <x v="6"/>
    <n v="1172"/>
    <x v="1"/>
    <x v="3"/>
    <n v="5"/>
    <n v="595.85"/>
    <n v="0.31"/>
    <n v="184.71350000000001"/>
    <n v="2979.25"/>
    <x v="1"/>
    <x v="0"/>
    <n v="6"/>
    <x v="0"/>
    <n v="4.9000000000000004"/>
    <n v="2055.6799999999998"/>
  </r>
  <r>
    <n v="10918"/>
    <d v="2024-07-06T00:00:00"/>
    <x v="2"/>
    <x v="6"/>
    <x v="6"/>
    <n v="1828"/>
    <x v="1"/>
    <x v="3"/>
    <n v="3"/>
    <n v="246.45"/>
    <n v="0.19"/>
    <n v="46.825499999999998"/>
    <n v="739.34999999999991"/>
    <x v="1"/>
    <x v="0"/>
    <n v="7"/>
    <x v="1"/>
    <n v="3.2"/>
    <n v="598.87"/>
  </r>
  <r>
    <n v="10919"/>
    <d v="2024-07-07T00:00:00"/>
    <x v="2"/>
    <x v="6"/>
    <x v="6"/>
    <n v="1814"/>
    <x v="2"/>
    <x v="2"/>
    <n v="2"/>
    <n v="380.37"/>
    <n v="0.32"/>
    <n v="121.7184"/>
    <n v="760.74"/>
    <x v="2"/>
    <x v="0"/>
    <n v="9"/>
    <x v="1"/>
    <n v="2.9"/>
    <n v="517.29999999999995"/>
  </r>
  <r>
    <n v="10920"/>
    <d v="2024-07-08T00:00:00"/>
    <x v="2"/>
    <x v="6"/>
    <x v="6"/>
    <n v="1148"/>
    <x v="2"/>
    <x v="1"/>
    <n v="1"/>
    <n v="578.34"/>
    <n v="0.01"/>
    <n v="5.7834000000000003"/>
    <n v="578.34"/>
    <x v="1"/>
    <x v="0"/>
    <n v="9"/>
    <x v="0"/>
    <n v="4"/>
    <n v="572.55999999999995"/>
  </r>
  <r>
    <n v="10921"/>
    <d v="2024-07-09T00:00:00"/>
    <x v="2"/>
    <x v="6"/>
    <x v="6"/>
    <n v="1079"/>
    <x v="1"/>
    <x v="0"/>
    <n v="1"/>
    <n v="501.45"/>
    <n v="0.14000000000000001"/>
    <n v="70.203000000000003"/>
    <n v="501.45"/>
    <x v="2"/>
    <x v="1"/>
    <n v="2"/>
    <x v="2"/>
    <n v="1.7"/>
    <n v="431.25"/>
  </r>
  <r>
    <n v="10922"/>
    <d v="2024-07-10T00:00:00"/>
    <x v="2"/>
    <x v="6"/>
    <x v="6"/>
    <n v="1885"/>
    <x v="2"/>
    <x v="1"/>
    <n v="6"/>
    <n v="286.18"/>
    <n v="0.33"/>
    <n v="94.439400000000006"/>
    <n v="1717.08"/>
    <x v="0"/>
    <x v="1"/>
    <n v="3"/>
    <x v="1"/>
    <n v="3.3"/>
    <n v="1150.44"/>
  </r>
  <r>
    <n v="10923"/>
    <d v="2024-07-11T00:00:00"/>
    <x v="2"/>
    <x v="6"/>
    <x v="6"/>
    <n v="1212"/>
    <x v="1"/>
    <x v="2"/>
    <n v="5"/>
    <n v="446.43"/>
    <n v="0.09"/>
    <n v="40.178699999999999"/>
    <n v="2232.15"/>
    <x v="1"/>
    <x v="1"/>
    <n v="4"/>
    <x v="0"/>
    <n v="4.5999999999999996"/>
    <n v="2031.26"/>
  </r>
  <r>
    <n v="10924"/>
    <d v="2024-07-12T00:00:00"/>
    <x v="2"/>
    <x v="6"/>
    <x v="6"/>
    <n v="1202"/>
    <x v="0"/>
    <x v="2"/>
    <n v="3"/>
    <n v="89.96"/>
    <n v="0.33"/>
    <n v="29.686799999999998"/>
    <n v="269.88"/>
    <x v="0"/>
    <x v="0"/>
    <n v="6"/>
    <x v="2"/>
    <n v="1.1000000000000001"/>
    <n v="180.82"/>
  </r>
  <r>
    <n v="10925"/>
    <d v="2024-07-13T00:00:00"/>
    <x v="2"/>
    <x v="6"/>
    <x v="6"/>
    <n v="1763"/>
    <x v="0"/>
    <x v="0"/>
    <n v="6"/>
    <n v="314.58"/>
    <n v="0.33"/>
    <n v="103.81140000000001"/>
    <n v="1887.48"/>
    <x v="1"/>
    <x v="0"/>
    <n v="5"/>
    <x v="1"/>
    <n v="3.7"/>
    <n v="1264.6099999999999"/>
  </r>
  <r>
    <n v="10926"/>
    <d v="2024-07-14T00:00:00"/>
    <x v="2"/>
    <x v="6"/>
    <x v="6"/>
    <n v="1228"/>
    <x v="3"/>
    <x v="1"/>
    <n v="4"/>
    <n v="178.25"/>
    <n v="0.31"/>
    <n v="55.2575"/>
    <n v="713"/>
    <x v="0"/>
    <x v="0"/>
    <n v="6"/>
    <x v="1"/>
    <n v="3.2"/>
    <n v="491.97"/>
  </r>
  <r>
    <n v="10927"/>
    <d v="2024-07-15T00:00:00"/>
    <x v="2"/>
    <x v="6"/>
    <x v="6"/>
    <n v="1675"/>
    <x v="2"/>
    <x v="0"/>
    <n v="6"/>
    <n v="109.28"/>
    <n v="0.2"/>
    <n v="21.856000000000002"/>
    <n v="655.68000000000006"/>
    <x v="0"/>
    <x v="0"/>
    <n v="11"/>
    <x v="0"/>
    <n v="4.8"/>
    <n v="524.54"/>
  </r>
  <r>
    <n v="10928"/>
    <d v="2024-07-16T00:00:00"/>
    <x v="2"/>
    <x v="6"/>
    <x v="6"/>
    <n v="1226"/>
    <x v="0"/>
    <x v="3"/>
    <n v="4"/>
    <n v="264.37"/>
    <n v="0.23"/>
    <n v="60.805100000000003"/>
    <n v="1057.48"/>
    <x v="1"/>
    <x v="0"/>
    <n v="8"/>
    <x v="2"/>
    <n v="2"/>
    <n v="814.26"/>
  </r>
  <r>
    <n v="10929"/>
    <d v="2024-07-17T00:00:00"/>
    <x v="2"/>
    <x v="6"/>
    <x v="6"/>
    <n v="1658"/>
    <x v="0"/>
    <x v="3"/>
    <n v="4"/>
    <n v="91.64"/>
    <n v="0.3"/>
    <n v="27.492000000000001"/>
    <n v="366.56"/>
    <x v="1"/>
    <x v="1"/>
    <n v="2"/>
    <x v="0"/>
    <n v="4.4000000000000004"/>
    <n v="256.58999999999997"/>
  </r>
  <r>
    <n v="10930"/>
    <d v="2024-07-18T00:00:00"/>
    <x v="2"/>
    <x v="6"/>
    <x v="6"/>
    <n v="1531"/>
    <x v="2"/>
    <x v="3"/>
    <n v="2"/>
    <n v="423.91"/>
    <n v="0.27"/>
    <n v="114.45570000000001"/>
    <n v="847.82"/>
    <x v="1"/>
    <x v="0"/>
    <n v="6"/>
    <x v="2"/>
    <n v="2.2000000000000002"/>
    <n v="618.91"/>
  </r>
  <r>
    <n v="10931"/>
    <d v="2024-07-19T00:00:00"/>
    <x v="2"/>
    <x v="6"/>
    <x v="6"/>
    <n v="1440"/>
    <x v="3"/>
    <x v="1"/>
    <n v="2"/>
    <n v="281.89999999999998"/>
    <n v="0.22"/>
    <n v="62.017999999999994"/>
    <n v="563.79999999999995"/>
    <x v="0"/>
    <x v="0"/>
    <n v="9"/>
    <x v="1"/>
    <n v="2.7"/>
    <n v="439.76"/>
  </r>
  <r>
    <n v="10932"/>
    <d v="2024-07-20T00:00:00"/>
    <x v="2"/>
    <x v="6"/>
    <x v="6"/>
    <n v="1401"/>
    <x v="2"/>
    <x v="3"/>
    <n v="4"/>
    <n v="325.72000000000003"/>
    <n v="0.34"/>
    <n v="110.74480000000001"/>
    <n v="1302.8800000000001"/>
    <x v="0"/>
    <x v="0"/>
    <n v="5"/>
    <x v="2"/>
    <n v="1.9"/>
    <n v="859.9"/>
  </r>
  <r>
    <n v="10933"/>
    <d v="2024-07-21T00:00:00"/>
    <x v="2"/>
    <x v="6"/>
    <x v="6"/>
    <n v="1046"/>
    <x v="3"/>
    <x v="0"/>
    <n v="5"/>
    <n v="100.63"/>
    <n v="0.24"/>
    <n v="24.151199999999999"/>
    <n v="503.15"/>
    <x v="1"/>
    <x v="2"/>
    <n v="1"/>
    <x v="0"/>
    <n v="4.5"/>
    <n v="382.39"/>
  </r>
  <r>
    <n v="10934"/>
    <d v="2024-07-22T00:00:00"/>
    <x v="2"/>
    <x v="6"/>
    <x v="6"/>
    <n v="1232"/>
    <x v="0"/>
    <x v="1"/>
    <n v="2"/>
    <n v="96.77"/>
    <n v="0.34"/>
    <n v="32.901800000000001"/>
    <n v="193.54"/>
    <x v="2"/>
    <x v="0"/>
    <n v="8"/>
    <x v="2"/>
    <n v="1.8"/>
    <n v="127.74"/>
  </r>
  <r>
    <n v="10935"/>
    <d v="2024-07-23T00:00:00"/>
    <x v="2"/>
    <x v="6"/>
    <x v="6"/>
    <n v="1304"/>
    <x v="2"/>
    <x v="0"/>
    <n v="2"/>
    <n v="356.3"/>
    <n v="0.02"/>
    <n v="7.1260000000000003"/>
    <n v="712.6"/>
    <x v="1"/>
    <x v="1"/>
    <n v="4"/>
    <x v="0"/>
    <n v="4.4000000000000004"/>
    <n v="698.35"/>
  </r>
  <r>
    <n v="10936"/>
    <d v="2024-07-24T00:00:00"/>
    <x v="2"/>
    <x v="6"/>
    <x v="6"/>
    <n v="1525"/>
    <x v="0"/>
    <x v="2"/>
    <n v="1"/>
    <n v="591.23"/>
    <n v="0.05"/>
    <n v="29.561500000000002"/>
    <n v="591.23"/>
    <x v="2"/>
    <x v="0"/>
    <n v="8"/>
    <x v="1"/>
    <n v="2.8"/>
    <n v="561.66999999999996"/>
  </r>
  <r>
    <n v="10937"/>
    <d v="2024-07-25T00:00:00"/>
    <x v="2"/>
    <x v="6"/>
    <x v="6"/>
    <n v="1142"/>
    <x v="1"/>
    <x v="1"/>
    <n v="6"/>
    <n v="71.31"/>
    <n v="0.16"/>
    <n v="11.409600000000001"/>
    <n v="427.86"/>
    <x v="0"/>
    <x v="1"/>
    <n v="4"/>
    <x v="0"/>
    <n v="4.3"/>
    <n v="359.4"/>
  </r>
  <r>
    <n v="10938"/>
    <d v="2024-07-26T00:00:00"/>
    <x v="2"/>
    <x v="6"/>
    <x v="6"/>
    <n v="1414"/>
    <x v="0"/>
    <x v="0"/>
    <n v="1"/>
    <n v="182.15"/>
    <n v="0.13"/>
    <n v="23.679500000000001"/>
    <n v="182.15"/>
    <x v="1"/>
    <x v="0"/>
    <n v="11"/>
    <x v="2"/>
    <n v="2.1"/>
    <n v="158.47"/>
  </r>
  <r>
    <n v="10939"/>
    <d v="2024-07-27T00:00:00"/>
    <x v="2"/>
    <x v="6"/>
    <x v="6"/>
    <n v="1512"/>
    <x v="1"/>
    <x v="0"/>
    <n v="5"/>
    <n v="523.63"/>
    <n v="0.27"/>
    <n v="141.3801"/>
    <n v="2618.15"/>
    <x v="0"/>
    <x v="0"/>
    <n v="8"/>
    <x v="2"/>
    <n v="1.5"/>
    <n v="1911.25"/>
  </r>
  <r>
    <n v="10940"/>
    <d v="2024-07-28T00:00:00"/>
    <x v="2"/>
    <x v="6"/>
    <x v="6"/>
    <n v="1372"/>
    <x v="3"/>
    <x v="1"/>
    <n v="2"/>
    <n v="57.28"/>
    <n v="0.06"/>
    <n v="3.4367999999999999"/>
    <n v="114.56"/>
    <x v="0"/>
    <x v="0"/>
    <n v="9"/>
    <x v="1"/>
    <n v="3.2"/>
    <n v="107.69"/>
  </r>
  <r>
    <n v="10941"/>
    <d v="2024-07-29T00:00:00"/>
    <x v="2"/>
    <x v="6"/>
    <x v="6"/>
    <n v="1565"/>
    <x v="2"/>
    <x v="2"/>
    <n v="7"/>
    <n v="527.39"/>
    <n v="0.34"/>
    <n v="179.3126"/>
    <n v="3691.73"/>
    <x v="0"/>
    <x v="0"/>
    <n v="5"/>
    <x v="1"/>
    <n v="3"/>
    <n v="2436.54"/>
  </r>
  <r>
    <n v="10942"/>
    <d v="2024-07-30T00:00:00"/>
    <x v="2"/>
    <x v="6"/>
    <x v="6"/>
    <n v="1885"/>
    <x v="2"/>
    <x v="1"/>
    <n v="2"/>
    <n v="321.70999999999998"/>
    <n v="0.11"/>
    <n v="35.388100000000001"/>
    <n v="643.41999999999996"/>
    <x v="1"/>
    <x v="0"/>
    <n v="5"/>
    <x v="2"/>
    <n v="2.4"/>
    <n v="572.64"/>
  </r>
  <r>
    <n v="10943"/>
    <d v="2024-07-31T00:00:00"/>
    <x v="2"/>
    <x v="6"/>
    <x v="6"/>
    <n v="1258"/>
    <x v="2"/>
    <x v="3"/>
    <n v="3"/>
    <n v="253.84"/>
    <n v="0.15"/>
    <n v="38.076000000000001"/>
    <n v="761.52"/>
    <x v="1"/>
    <x v="1"/>
    <n v="2"/>
    <x v="1"/>
    <n v="3.7"/>
    <n v="647.29"/>
  </r>
  <r>
    <n v="10944"/>
    <d v="2024-08-01T00:00:00"/>
    <x v="2"/>
    <x v="7"/>
    <x v="7"/>
    <n v="1655"/>
    <x v="0"/>
    <x v="3"/>
    <n v="5"/>
    <n v="196.16"/>
    <n v="0.1"/>
    <n v="19.616"/>
    <n v="980.8"/>
    <x v="1"/>
    <x v="0"/>
    <n v="9"/>
    <x v="2"/>
    <n v="1.4"/>
    <n v="882.72"/>
  </r>
  <r>
    <n v="10945"/>
    <d v="2024-08-02T00:00:00"/>
    <x v="2"/>
    <x v="7"/>
    <x v="7"/>
    <n v="1470"/>
    <x v="3"/>
    <x v="2"/>
    <n v="7"/>
    <n v="188.81"/>
    <n v="0.2"/>
    <n v="37.762"/>
    <n v="1321.67"/>
    <x v="2"/>
    <x v="0"/>
    <n v="11"/>
    <x v="1"/>
    <n v="3.5"/>
    <n v="1057.3399999999999"/>
  </r>
  <r>
    <n v="10946"/>
    <d v="2024-08-03T00:00:00"/>
    <x v="2"/>
    <x v="7"/>
    <x v="7"/>
    <n v="1952"/>
    <x v="0"/>
    <x v="0"/>
    <n v="6"/>
    <n v="193.89"/>
    <n v="0.02"/>
    <n v="3.8777999999999997"/>
    <n v="1163.3399999999999"/>
    <x v="2"/>
    <x v="1"/>
    <n v="4"/>
    <x v="2"/>
    <n v="1.8"/>
    <n v="1140.07"/>
  </r>
  <r>
    <n v="10947"/>
    <d v="2024-08-04T00:00:00"/>
    <x v="2"/>
    <x v="7"/>
    <x v="7"/>
    <n v="1970"/>
    <x v="0"/>
    <x v="0"/>
    <n v="6"/>
    <n v="532.61"/>
    <n v="0.05"/>
    <n v="26.630500000000001"/>
    <n v="3195.66"/>
    <x v="1"/>
    <x v="1"/>
    <n v="3"/>
    <x v="2"/>
    <n v="1.5"/>
    <n v="3035.88"/>
  </r>
  <r>
    <n v="10948"/>
    <d v="2024-08-05T00:00:00"/>
    <x v="2"/>
    <x v="7"/>
    <x v="7"/>
    <n v="1011"/>
    <x v="2"/>
    <x v="0"/>
    <n v="7"/>
    <n v="438.42"/>
    <n v="0.26"/>
    <n v="113.98920000000001"/>
    <n v="3068.94"/>
    <x v="2"/>
    <x v="1"/>
    <n v="2"/>
    <x v="0"/>
    <n v="4.5999999999999996"/>
    <n v="2271.02"/>
  </r>
  <r>
    <n v="10949"/>
    <d v="2024-08-06T00:00:00"/>
    <x v="2"/>
    <x v="7"/>
    <x v="7"/>
    <n v="1329"/>
    <x v="1"/>
    <x v="1"/>
    <n v="6"/>
    <n v="406.79"/>
    <n v="7.0000000000000007E-2"/>
    <n v="28.475300000000004"/>
    <n v="2440.7400000000002"/>
    <x v="1"/>
    <x v="1"/>
    <n v="3"/>
    <x v="1"/>
    <n v="2.8"/>
    <n v="2269.89"/>
  </r>
  <r>
    <n v="10950"/>
    <d v="2024-08-07T00:00:00"/>
    <x v="2"/>
    <x v="7"/>
    <x v="7"/>
    <n v="1735"/>
    <x v="2"/>
    <x v="1"/>
    <n v="7"/>
    <n v="482.27"/>
    <n v="0.08"/>
    <n v="38.581600000000002"/>
    <n v="3375.89"/>
    <x v="1"/>
    <x v="1"/>
    <n v="4"/>
    <x v="0"/>
    <n v="4.0999999999999996"/>
    <n v="3105.82"/>
  </r>
  <r>
    <n v="10951"/>
    <d v="2024-08-08T00:00:00"/>
    <x v="2"/>
    <x v="7"/>
    <x v="7"/>
    <n v="1783"/>
    <x v="2"/>
    <x v="2"/>
    <n v="5"/>
    <n v="165.41"/>
    <n v="0.28000000000000003"/>
    <n v="46.314800000000005"/>
    <n v="827.05"/>
    <x v="1"/>
    <x v="0"/>
    <n v="9"/>
    <x v="2"/>
    <n v="1.4"/>
    <n v="595.48"/>
  </r>
  <r>
    <n v="10952"/>
    <d v="2024-08-09T00:00:00"/>
    <x v="2"/>
    <x v="7"/>
    <x v="7"/>
    <n v="1967"/>
    <x v="2"/>
    <x v="3"/>
    <n v="7"/>
    <n v="376.56"/>
    <n v="0.03"/>
    <n v="11.296799999999999"/>
    <n v="2635.92"/>
    <x v="1"/>
    <x v="0"/>
    <n v="6"/>
    <x v="2"/>
    <n v="1.2"/>
    <n v="2556.84"/>
  </r>
  <r>
    <n v="10953"/>
    <d v="2024-08-10T00:00:00"/>
    <x v="2"/>
    <x v="7"/>
    <x v="7"/>
    <n v="1357"/>
    <x v="1"/>
    <x v="0"/>
    <n v="7"/>
    <n v="284.14"/>
    <n v="0.15"/>
    <n v="42.620999999999995"/>
    <n v="1988.98"/>
    <x v="1"/>
    <x v="0"/>
    <n v="10"/>
    <x v="1"/>
    <n v="3"/>
    <n v="1690.63"/>
  </r>
  <r>
    <n v="10954"/>
    <d v="2024-08-11T00:00:00"/>
    <x v="2"/>
    <x v="7"/>
    <x v="7"/>
    <n v="1971"/>
    <x v="2"/>
    <x v="3"/>
    <n v="3"/>
    <n v="472.73"/>
    <n v="0.01"/>
    <n v="4.7273000000000005"/>
    <n v="1418.19"/>
    <x v="1"/>
    <x v="0"/>
    <n v="5"/>
    <x v="2"/>
    <n v="2.2999999999999998"/>
    <n v="1404.01"/>
  </r>
  <r>
    <n v="10955"/>
    <d v="2024-08-12T00:00:00"/>
    <x v="2"/>
    <x v="7"/>
    <x v="7"/>
    <n v="1407"/>
    <x v="2"/>
    <x v="1"/>
    <n v="3"/>
    <n v="195.91"/>
    <n v="0.12"/>
    <n v="23.5092"/>
    <n v="587.73"/>
    <x v="0"/>
    <x v="0"/>
    <n v="9"/>
    <x v="2"/>
    <n v="1"/>
    <n v="517.20000000000005"/>
  </r>
  <r>
    <n v="10956"/>
    <d v="2024-08-13T00:00:00"/>
    <x v="2"/>
    <x v="7"/>
    <x v="7"/>
    <n v="1667"/>
    <x v="2"/>
    <x v="1"/>
    <n v="1"/>
    <n v="391.26"/>
    <n v="0.24"/>
    <n v="93.9024"/>
    <n v="391.26"/>
    <x v="2"/>
    <x v="0"/>
    <n v="8"/>
    <x v="2"/>
    <n v="1.7"/>
    <n v="297.36"/>
  </r>
  <r>
    <n v="10957"/>
    <d v="2024-08-14T00:00:00"/>
    <x v="2"/>
    <x v="7"/>
    <x v="7"/>
    <n v="1372"/>
    <x v="2"/>
    <x v="1"/>
    <n v="5"/>
    <n v="531.09"/>
    <n v="0.03"/>
    <n v="15.932700000000001"/>
    <n v="2655.4500000000003"/>
    <x v="1"/>
    <x v="0"/>
    <n v="6"/>
    <x v="2"/>
    <n v="1.9"/>
    <n v="2575.79"/>
  </r>
  <r>
    <n v="10958"/>
    <d v="2024-08-15T00:00:00"/>
    <x v="2"/>
    <x v="7"/>
    <x v="7"/>
    <n v="1007"/>
    <x v="0"/>
    <x v="3"/>
    <n v="5"/>
    <n v="250.26"/>
    <n v="0.31"/>
    <n v="77.58059999999999"/>
    <n v="1251.3"/>
    <x v="2"/>
    <x v="1"/>
    <n v="3"/>
    <x v="2"/>
    <n v="2.2000000000000002"/>
    <n v="863.4"/>
  </r>
  <r>
    <n v="10959"/>
    <d v="2024-08-16T00:00:00"/>
    <x v="2"/>
    <x v="7"/>
    <x v="7"/>
    <n v="1121"/>
    <x v="3"/>
    <x v="2"/>
    <n v="3"/>
    <n v="53.97"/>
    <n v="0.32"/>
    <n v="17.270399999999999"/>
    <n v="161.91"/>
    <x v="2"/>
    <x v="0"/>
    <n v="7"/>
    <x v="0"/>
    <n v="4.5"/>
    <n v="110.1"/>
  </r>
  <r>
    <n v="10960"/>
    <d v="2024-08-17T00:00:00"/>
    <x v="2"/>
    <x v="7"/>
    <x v="7"/>
    <n v="1347"/>
    <x v="0"/>
    <x v="2"/>
    <n v="4"/>
    <n v="316.89"/>
    <n v="0.04"/>
    <n v="12.675599999999999"/>
    <n v="1267.56"/>
    <x v="1"/>
    <x v="0"/>
    <n v="10"/>
    <x v="1"/>
    <n v="2.7"/>
    <n v="1216.8599999999999"/>
  </r>
  <r>
    <n v="10961"/>
    <d v="2024-08-18T00:00:00"/>
    <x v="2"/>
    <x v="7"/>
    <x v="7"/>
    <n v="1675"/>
    <x v="1"/>
    <x v="1"/>
    <n v="4"/>
    <n v="217.39"/>
    <n v="0.35"/>
    <n v="76.086499999999987"/>
    <n v="869.56"/>
    <x v="2"/>
    <x v="0"/>
    <n v="6"/>
    <x v="1"/>
    <n v="3.7"/>
    <n v="565.21"/>
  </r>
  <r>
    <n v="10962"/>
    <d v="2024-08-19T00:00:00"/>
    <x v="2"/>
    <x v="7"/>
    <x v="7"/>
    <n v="1089"/>
    <x v="2"/>
    <x v="0"/>
    <n v="1"/>
    <n v="408.25"/>
    <n v="0.1"/>
    <n v="40.825000000000003"/>
    <n v="408.25"/>
    <x v="2"/>
    <x v="0"/>
    <n v="11"/>
    <x v="2"/>
    <n v="1.1000000000000001"/>
    <n v="367.42"/>
  </r>
  <r>
    <n v="10963"/>
    <d v="2024-08-20T00:00:00"/>
    <x v="2"/>
    <x v="7"/>
    <x v="7"/>
    <n v="1647"/>
    <x v="3"/>
    <x v="3"/>
    <n v="4"/>
    <n v="571.35"/>
    <n v="0.03"/>
    <n v="17.140499999999999"/>
    <n v="2285.4"/>
    <x v="2"/>
    <x v="0"/>
    <n v="8"/>
    <x v="0"/>
    <n v="4.3"/>
    <n v="2216.84"/>
  </r>
  <r>
    <n v="10964"/>
    <d v="2024-08-21T00:00:00"/>
    <x v="2"/>
    <x v="7"/>
    <x v="7"/>
    <n v="1697"/>
    <x v="2"/>
    <x v="1"/>
    <n v="4"/>
    <n v="299.08"/>
    <n v="0"/>
    <n v="0"/>
    <n v="1196.32"/>
    <x v="2"/>
    <x v="0"/>
    <n v="6"/>
    <x v="2"/>
    <n v="2"/>
    <n v="1196.32"/>
  </r>
  <r>
    <n v="10965"/>
    <d v="2024-08-22T00:00:00"/>
    <x v="2"/>
    <x v="7"/>
    <x v="7"/>
    <n v="1315"/>
    <x v="2"/>
    <x v="3"/>
    <n v="4"/>
    <n v="287.72000000000003"/>
    <n v="0.14000000000000001"/>
    <n v="40.280800000000006"/>
    <n v="1150.8800000000001"/>
    <x v="2"/>
    <x v="0"/>
    <n v="11"/>
    <x v="2"/>
    <n v="2.2000000000000002"/>
    <n v="989.76"/>
  </r>
  <r>
    <n v="10966"/>
    <d v="2024-08-23T00:00:00"/>
    <x v="2"/>
    <x v="7"/>
    <x v="7"/>
    <n v="1177"/>
    <x v="2"/>
    <x v="3"/>
    <n v="2"/>
    <n v="397.93"/>
    <n v="0.22"/>
    <n v="87.544600000000003"/>
    <n v="795.86"/>
    <x v="1"/>
    <x v="0"/>
    <n v="10"/>
    <x v="2"/>
    <n v="1.2"/>
    <n v="620.77"/>
  </r>
  <r>
    <n v="10967"/>
    <d v="2024-08-24T00:00:00"/>
    <x v="2"/>
    <x v="7"/>
    <x v="7"/>
    <n v="1539"/>
    <x v="2"/>
    <x v="2"/>
    <n v="1"/>
    <n v="75.55"/>
    <n v="0.12"/>
    <n v="9.0659999999999989"/>
    <n v="75.55"/>
    <x v="0"/>
    <x v="1"/>
    <n v="4"/>
    <x v="1"/>
    <n v="2.6"/>
    <n v="66.48"/>
  </r>
  <r>
    <n v="10968"/>
    <d v="2024-08-25T00:00:00"/>
    <x v="2"/>
    <x v="7"/>
    <x v="7"/>
    <n v="1731"/>
    <x v="2"/>
    <x v="1"/>
    <n v="3"/>
    <n v="163.30000000000001"/>
    <n v="0.28999999999999998"/>
    <n v="47.356999999999999"/>
    <n v="489.90000000000003"/>
    <x v="1"/>
    <x v="0"/>
    <n v="10"/>
    <x v="0"/>
    <n v="4.4000000000000004"/>
    <n v="347.83"/>
  </r>
  <r>
    <n v="10969"/>
    <d v="2024-08-26T00:00:00"/>
    <x v="2"/>
    <x v="7"/>
    <x v="7"/>
    <n v="1868"/>
    <x v="1"/>
    <x v="2"/>
    <n v="4"/>
    <n v="552.6"/>
    <n v="0.25"/>
    <n v="138.15"/>
    <n v="2210.4"/>
    <x v="0"/>
    <x v="0"/>
    <n v="7"/>
    <x v="1"/>
    <n v="2.5"/>
    <n v="1657.8"/>
  </r>
  <r>
    <n v="10970"/>
    <d v="2024-08-27T00:00:00"/>
    <x v="2"/>
    <x v="7"/>
    <x v="7"/>
    <n v="1040"/>
    <x v="3"/>
    <x v="1"/>
    <n v="6"/>
    <n v="406.92"/>
    <n v="0.12"/>
    <n v="48.830399999999997"/>
    <n v="2441.52"/>
    <x v="1"/>
    <x v="0"/>
    <n v="7"/>
    <x v="0"/>
    <n v="4.5999999999999996"/>
    <n v="2148.54"/>
  </r>
  <r>
    <n v="10971"/>
    <d v="2024-08-28T00:00:00"/>
    <x v="2"/>
    <x v="7"/>
    <x v="7"/>
    <n v="1739"/>
    <x v="2"/>
    <x v="3"/>
    <n v="7"/>
    <n v="22.86"/>
    <n v="0.26"/>
    <n v="5.9436"/>
    <n v="160.01999999999998"/>
    <x v="1"/>
    <x v="0"/>
    <n v="11"/>
    <x v="0"/>
    <n v="4.5"/>
    <n v="118.41"/>
  </r>
  <r>
    <n v="10972"/>
    <d v="2024-08-29T00:00:00"/>
    <x v="2"/>
    <x v="7"/>
    <x v="7"/>
    <n v="1703"/>
    <x v="2"/>
    <x v="2"/>
    <n v="2"/>
    <n v="134.71"/>
    <n v="0.33"/>
    <n v="44.454300000000003"/>
    <n v="269.42"/>
    <x v="2"/>
    <x v="0"/>
    <n v="8"/>
    <x v="2"/>
    <n v="1.2"/>
    <n v="180.51"/>
  </r>
  <r>
    <n v="10973"/>
    <d v="2024-08-30T00:00:00"/>
    <x v="2"/>
    <x v="7"/>
    <x v="7"/>
    <n v="1922"/>
    <x v="3"/>
    <x v="3"/>
    <n v="4"/>
    <n v="414.46"/>
    <n v="0.03"/>
    <n v="12.4338"/>
    <n v="1657.84"/>
    <x v="1"/>
    <x v="1"/>
    <n v="2"/>
    <x v="2"/>
    <n v="2.2000000000000002"/>
    <n v="1608.1"/>
  </r>
  <r>
    <n v="10974"/>
    <d v="2024-08-31T00:00:00"/>
    <x v="2"/>
    <x v="7"/>
    <x v="7"/>
    <n v="1501"/>
    <x v="2"/>
    <x v="1"/>
    <n v="7"/>
    <n v="462.17"/>
    <n v="0.11"/>
    <n v="50.838700000000003"/>
    <n v="3235.19"/>
    <x v="0"/>
    <x v="0"/>
    <n v="11"/>
    <x v="0"/>
    <n v="4.5999999999999996"/>
    <n v="2879.32"/>
  </r>
  <r>
    <n v="10975"/>
    <d v="2024-09-01T00:00:00"/>
    <x v="2"/>
    <x v="8"/>
    <x v="8"/>
    <n v="1958"/>
    <x v="2"/>
    <x v="0"/>
    <n v="7"/>
    <n v="506.32"/>
    <n v="0.16"/>
    <n v="81.011200000000002"/>
    <n v="3544.24"/>
    <x v="1"/>
    <x v="0"/>
    <n v="6"/>
    <x v="2"/>
    <n v="1.1000000000000001"/>
    <n v="2977.16"/>
  </r>
  <r>
    <n v="10976"/>
    <d v="2024-09-02T00:00:00"/>
    <x v="2"/>
    <x v="8"/>
    <x v="8"/>
    <n v="1144"/>
    <x v="0"/>
    <x v="2"/>
    <n v="2"/>
    <n v="185.92"/>
    <n v="0.17"/>
    <n v="31.606400000000001"/>
    <n v="371.84"/>
    <x v="2"/>
    <x v="1"/>
    <n v="3"/>
    <x v="0"/>
    <n v="4.0999999999999996"/>
    <n v="308.63"/>
  </r>
  <r>
    <n v="10977"/>
    <d v="2024-09-03T00:00:00"/>
    <x v="2"/>
    <x v="8"/>
    <x v="8"/>
    <n v="1200"/>
    <x v="2"/>
    <x v="2"/>
    <n v="1"/>
    <n v="559.65"/>
    <n v="0.19"/>
    <n v="106.3335"/>
    <n v="559.65"/>
    <x v="1"/>
    <x v="0"/>
    <n v="8"/>
    <x v="0"/>
    <n v="4.5999999999999996"/>
    <n v="453.32"/>
  </r>
  <r>
    <n v="10978"/>
    <d v="2024-09-04T00:00:00"/>
    <x v="2"/>
    <x v="8"/>
    <x v="8"/>
    <n v="1928"/>
    <x v="2"/>
    <x v="3"/>
    <n v="6"/>
    <n v="338.47"/>
    <n v="0.11"/>
    <n v="37.231700000000004"/>
    <n v="2030.8200000000002"/>
    <x v="1"/>
    <x v="1"/>
    <n v="4"/>
    <x v="0"/>
    <n v="4.0999999999999996"/>
    <n v="1807.43"/>
  </r>
  <r>
    <n v="10979"/>
    <d v="2024-09-05T00:00:00"/>
    <x v="2"/>
    <x v="8"/>
    <x v="8"/>
    <n v="1723"/>
    <x v="1"/>
    <x v="3"/>
    <n v="6"/>
    <n v="422.48"/>
    <n v="0.23"/>
    <n v="97.170400000000015"/>
    <n v="2534.88"/>
    <x v="1"/>
    <x v="1"/>
    <n v="4"/>
    <x v="0"/>
    <n v="4"/>
    <n v="1951.86"/>
  </r>
  <r>
    <n v="10980"/>
    <d v="2024-09-06T00:00:00"/>
    <x v="2"/>
    <x v="8"/>
    <x v="8"/>
    <n v="1460"/>
    <x v="2"/>
    <x v="0"/>
    <n v="6"/>
    <n v="364.09"/>
    <n v="0.23"/>
    <n v="83.740700000000004"/>
    <n v="2184.54"/>
    <x v="2"/>
    <x v="1"/>
    <n v="2"/>
    <x v="0"/>
    <n v="4.4000000000000004"/>
    <n v="1682.1"/>
  </r>
  <r>
    <n v="10981"/>
    <d v="2024-09-07T00:00:00"/>
    <x v="2"/>
    <x v="8"/>
    <x v="8"/>
    <n v="1731"/>
    <x v="1"/>
    <x v="2"/>
    <n v="4"/>
    <n v="86.8"/>
    <n v="0.2"/>
    <n v="17.36"/>
    <n v="347.2"/>
    <x v="2"/>
    <x v="0"/>
    <n v="6"/>
    <x v="1"/>
    <n v="3.7"/>
    <n v="277.76"/>
  </r>
  <r>
    <n v="10982"/>
    <d v="2024-09-08T00:00:00"/>
    <x v="2"/>
    <x v="8"/>
    <x v="8"/>
    <n v="1751"/>
    <x v="3"/>
    <x v="1"/>
    <n v="2"/>
    <n v="578.41999999999996"/>
    <n v="0.04"/>
    <n v="23.136799999999997"/>
    <n v="1156.8399999999999"/>
    <x v="2"/>
    <x v="0"/>
    <n v="6"/>
    <x v="1"/>
    <n v="2.7"/>
    <n v="1110.57"/>
  </r>
  <r>
    <n v="10983"/>
    <d v="2024-09-09T00:00:00"/>
    <x v="2"/>
    <x v="8"/>
    <x v="8"/>
    <n v="1924"/>
    <x v="2"/>
    <x v="1"/>
    <n v="6"/>
    <n v="86.88"/>
    <n v="0.17"/>
    <n v="14.769600000000001"/>
    <n v="521.28"/>
    <x v="0"/>
    <x v="2"/>
    <n v="1"/>
    <x v="2"/>
    <n v="1.3"/>
    <n v="432.66"/>
  </r>
  <r>
    <n v="10984"/>
    <d v="2024-09-10T00:00:00"/>
    <x v="2"/>
    <x v="8"/>
    <x v="8"/>
    <n v="1908"/>
    <x v="1"/>
    <x v="2"/>
    <n v="7"/>
    <n v="164.11"/>
    <n v="0.12"/>
    <n v="19.693200000000001"/>
    <n v="1148.77"/>
    <x v="2"/>
    <x v="0"/>
    <n v="8"/>
    <x v="0"/>
    <n v="4.2"/>
    <n v="1010.92"/>
  </r>
  <r>
    <n v="10985"/>
    <d v="2024-09-11T00:00:00"/>
    <x v="2"/>
    <x v="8"/>
    <x v="8"/>
    <n v="1557"/>
    <x v="1"/>
    <x v="2"/>
    <n v="7"/>
    <n v="490.97"/>
    <n v="0.17"/>
    <n v="83.464900000000014"/>
    <n v="3436.79"/>
    <x v="0"/>
    <x v="1"/>
    <n v="3"/>
    <x v="0"/>
    <n v="4.5999999999999996"/>
    <n v="2852.54"/>
  </r>
  <r>
    <n v="10986"/>
    <d v="2024-09-12T00:00:00"/>
    <x v="2"/>
    <x v="8"/>
    <x v="8"/>
    <n v="1546"/>
    <x v="2"/>
    <x v="2"/>
    <n v="5"/>
    <n v="376.88"/>
    <n v="0.32"/>
    <n v="120.6016"/>
    <n v="1884.4"/>
    <x v="1"/>
    <x v="2"/>
    <n v="1"/>
    <x v="1"/>
    <n v="3"/>
    <n v="1281.3900000000001"/>
  </r>
  <r>
    <n v="10987"/>
    <d v="2024-09-13T00:00:00"/>
    <x v="2"/>
    <x v="8"/>
    <x v="8"/>
    <n v="1252"/>
    <x v="1"/>
    <x v="0"/>
    <n v="5"/>
    <n v="505.32"/>
    <n v="0.17"/>
    <n v="85.90440000000001"/>
    <n v="2526.6"/>
    <x v="1"/>
    <x v="0"/>
    <n v="10"/>
    <x v="1"/>
    <n v="3.1"/>
    <n v="2097.08"/>
  </r>
  <r>
    <n v="10988"/>
    <d v="2024-09-14T00:00:00"/>
    <x v="2"/>
    <x v="8"/>
    <x v="8"/>
    <n v="1389"/>
    <x v="2"/>
    <x v="1"/>
    <n v="2"/>
    <n v="316.70999999999998"/>
    <n v="0"/>
    <n v="0"/>
    <n v="633.41999999999996"/>
    <x v="1"/>
    <x v="2"/>
    <n v="1"/>
    <x v="1"/>
    <n v="2.6"/>
    <n v="633.41999999999996"/>
  </r>
  <r>
    <n v="10989"/>
    <d v="2024-09-15T00:00:00"/>
    <x v="2"/>
    <x v="8"/>
    <x v="8"/>
    <n v="1593"/>
    <x v="1"/>
    <x v="1"/>
    <n v="4"/>
    <n v="235.54"/>
    <n v="0.15"/>
    <n v="35.330999999999996"/>
    <n v="942.16"/>
    <x v="1"/>
    <x v="2"/>
    <n v="1"/>
    <x v="0"/>
    <n v="4.4000000000000004"/>
    <n v="800.84"/>
  </r>
  <r>
    <n v="10990"/>
    <d v="2024-09-16T00:00:00"/>
    <x v="2"/>
    <x v="8"/>
    <x v="8"/>
    <n v="1882"/>
    <x v="2"/>
    <x v="3"/>
    <n v="4"/>
    <n v="554.28"/>
    <n v="0.28999999999999998"/>
    <n v="160.74119999999999"/>
    <n v="2217.12"/>
    <x v="2"/>
    <x v="0"/>
    <n v="5"/>
    <x v="2"/>
    <n v="1.1000000000000001"/>
    <n v="1574.16"/>
  </r>
  <r>
    <n v="10991"/>
    <d v="2024-09-17T00:00:00"/>
    <x v="2"/>
    <x v="8"/>
    <x v="8"/>
    <n v="1255"/>
    <x v="1"/>
    <x v="3"/>
    <n v="1"/>
    <n v="36.21"/>
    <n v="0.27"/>
    <n v="9.7767000000000017"/>
    <n v="36.21"/>
    <x v="2"/>
    <x v="0"/>
    <n v="5"/>
    <x v="1"/>
    <n v="3.5"/>
    <n v="26.43"/>
  </r>
  <r>
    <n v="10992"/>
    <d v="2024-09-18T00:00:00"/>
    <x v="2"/>
    <x v="8"/>
    <x v="8"/>
    <n v="1708"/>
    <x v="2"/>
    <x v="2"/>
    <n v="1"/>
    <n v="515.84"/>
    <n v="0.18"/>
    <n v="92.851200000000006"/>
    <n v="515.84"/>
    <x v="2"/>
    <x v="2"/>
    <n v="1"/>
    <x v="0"/>
    <n v="4.5999999999999996"/>
    <n v="422.99"/>
  </r>
  <r>
    <n v="10993"/>
    <d v="2024-09-19T00:00:00"/>
    <x v="2"/>
    <x v="8"/>
    <x v="8"/>
    <n v="1814"/>
    <x v="3"/>
    <x v="3"/>
    <n v="6"/>
    <n v="150.03"/>
    <n v="0.09"/>
    <n v="13.502699999999999"/>
    <n v="900.18000000000006"/>
    <x v="2"/>
    <x v="0"/>
    <n v="5"/>
    <x v="2"/>
    <n v="1.4"/>
    <n v="819.16"/>
  </r>
  <r>
    <n v="10994"/>
    <d v="2024-09-20T00:00:00"/>
    <x v="2"/>
    <x v="8"/>
    <x v="8"/>
    <n v="1920"/>
    <x v="2"/>
    <x v="0"/>
    <n v="3"/>
    <n v="511.51"/>
    <n v="0.16"/>
    <n v="81.8416"/>
    <n v="1534.53"/>
    <x v="0"/>
    <x v="0"/>
    <n v="7"/>
    <x v="0"/>
    <n v="4.8"/>
    <n v="1289.01"/>
  </r>
  <r>
    <n v="10995"/>
    <d v="2024-09-21T00:00:00"/>
    <x v="2"/>
    <x v="8"/>
    <x v="8"/>
    <n v="1449"/>
    <x v="1"/>
    <x v="1"/>
    <n v="7"/>
    <n v="96.43"/>
    <n v="0.2"/>
    <n v="19.286000000000001"/>
    <n v="675.01"/>
    <x v="0"/>
    <x v="0"/>
    <n v="5"/>
    <x v="0"/>
    <n v="4.9000000000000004"/>
    <n v="540.01"/>
  </r>
  <r>
    <n v="10996"/>
    <d v="2024-09-22T00:00:00"/>
    <x v="2"/>
    <x v="8"/>
    <x v="8"/>
    <n v="1009"/>
    <x v="1"/>
    <x v="1"/>
    <n v="1"/>
    <n v="354.43"/>
    <n v="0.35"/>
    <n v="124.0505"/>
    <n v="354.43"/>
    <x v="1"/>
    <x v="0"/>
    <n v="9"/>
    <x v="0"/>
    <n v="4.7"/>
    <n v="230.38"/>
  </r>
  <r>
    <n v="10997"/>
    <d v="2024-09-23T00:00:00"/>
    <x v="2"/>
    <x v="8"/>
    <x v="8"/>
    <n v="1823"/>
    <x v="3"/>
    <x v="3"/>
    <n v="4"/>
    <n v="534.54"/>
    <n v="0.23"/>
    <n v="122.9442"/>
    <n v="2138.16"/>
    <x v="1"/>
    <x v="1"/>
    <n v="4"/>
    <x v="1"/>
    <n v="2.9"/>
    <n v="1646.38"/>
  </r>
  <r>
    <n v="10998"/>
    <d v="2024-09-24T00:00:00"/>
    <x v="2"/>
    <x v="8"/>
    <x v="8"/>
    <n v="1797"/>
    <x v="1"/>
    <x v="2"/>
    <n v="7"/>
    <n v="292.02"/>
    <n v="0.24"/>
    <n v="70.084799999999987"/>
    <n v="2044.1399999999999"/>
    <x v="1"/>
    <x v="0"/>
    <n v="9"/>
    <x v="1"/>
    <n v="2.5"/>
    <n v="1553.55"/>
  </r>
  <r>
    <n v="10999"/>
    <d v="2024-09-25T00:00:00"/>
    <x v="2"/>
    <x v="8"/>
    <x v="8"/>
    <n v="1241"/>
    <x v="3"/>
    <x v="3"/>
    <n v="3"/>
    <n v="451.74"/>
    <n v="0.17"/>
    <n v="76.795800000000014"/>
    <n v="1355.22"/>
    <x v="1"/>
    <x v="0"/>
    <n v="8"/>
    <x v="1"/>
    <n v="3.8"/>
    <n v="1124.83"/>
  </r>
  <r>
    <n v="11000"/>
    <d v="2024-09-26T00:00:00"/>
    <x v="2"/>
    <x v="8"/>
    <x v="8"/>
    <n v="1250"/>
    <x v="3"/>
    <x v="2"/>
    <n v="1"/>
    <n v="485.73"/>
    <n v="0.12"/>
    <n v="58.287599999999998"/>
    <n v="485.73"/>
    <x v="2"/>
    <x v="2"/>
    <n v="1"/>
    <x v="2"/>
    <n v="2.2999999999999998"/>
    <n v="427.44"/>
  </r>
  <r>
    <n v="11001"/>
    <d v="2024-09-27T00:00:00"/>
    <x v="2"/>
    <x v="8"/>
    <x v="8"/>
    <n v="1876"/>
    <x v="0"/>
    <x v="0"/>
    <n v="2"/>
    <n v="445.85"/>
    <n v="0.28000000000000003"/>
    <n v="124.83800000000002"/>
    <n v="891.7"/>
    <x v="2"/>
    <x v="1"/>
    <n v="4"/>
    <x v="2"/>
    <n v="1.3"/>
    <n v="642.02"/>
  </r>
  <r>
    <n v="11002"/>
    <d v="2024-09-28T00:00:00"/>
    <x v="2"/>
    <x v="8"/>
    <x v="8"/>
    <n v="1004"/>
    <x v="2"/>
    <x v="1"/>
    <n v="5"/>
    <n v="556.32000000000005"/>
    <n v="0.17"/>
    <n v="94.574400000000011"/>
    <n v="2781.6000000000004"/>
    <x v="1"/>
    <x v="0"/>
    <n v="7"/>
    <x v="0"/>
    <n v="4.5999999999999996"/>
    <n v="2308.73"/>
  </r>
  <r>
    <n v="11003"/>
    <d v="2024-09-29T00:00:00"/>
    <x v="2"/>
    <x v="8"/>
    <x v="8"/>
    <n v="1118"/>
    <x v="1"/>
    <x v="0"/>
    <n v="1"/>
    <n v="276.39999999999998"/>
    <n v="0.35"/>
    <n v="96.739999999999981"/>
    <n v="276.39999999999998"/>
    <x v="2"/>
    <x v="2"/>
    <n v="1"/>
    <x v="1"/>
    <n v="3.5"/>
    <n v="179.66"/>
  </r>
  <r>
    <n v="11004"/>
    <d v="2024-09-30T00:00:00"/>
    <x v="2"/>
    <x v="8"/>
    <x v="8"/>
    <n v="1800"/>
    <x v="3"/>
    <x v="1"/>
    <n v="1"/>
    <n v="116.28"/>
    <n v="0.16"/>
    <n v="18.604800000000001"/>
    <n v="116.28"/>
    <x v="2"/>
    <x v="0"/>
    <n v="8"/>
    <x v="2"/>
    <n v="1.8"/>
    <n v="97.68"/>
  </r>
  <r>
    <n v="11005"/>
    <d v="2024-10-01T00:00:00"/>
    <x v="2"/>
    <x v="9"/>
    <x v="9"/>
    <n v="1373"/>
    <x v="0"/>
    <x v="0"/>
    <n v="2"/>
    <n v="42.97"/>
    <n v="0.02"/>
    <n v="0.85939999999999994"/>
    <n v="85.94"/>
    <x v="1"/>
    <x v="0"/>
    <n v="11"/>
    <x v="2"/>
    <n v="1.1000000000000001"/>
    <n v="84.22"/>
  </r>
  <r>
    <n v="11006"/>
    <d v="2024-10-02T00:00:00"/>
    <x v="2"/>
    <x v="9"/>
    <x v="9"/>
    <n v="1064"/>
    <x v="0"/>
    <x v="3"/>
    <n v="4"/>
    <n v="159.18"/>
    <n v="0.24"/>
    <n v="38.203200000000002"/>
    <n v="636.72"/>
    <x v="1"/>
    <x v="1"/>
    <n v="2"/>
    <x v="1"/>
    <n v="3.9"/>
    <n v="483.91"/>
  </r>
  <r>
    <n v="11007"/>
    <d v="2024-10-03T00:00:00"/>
    <x v="2"/>
    <x v="9"/>
    <x v="9"/>
    <n v="1145"/>
    <x v="1"/>
    <x v="0"/>
    <n v="6"/>
    <n v="98.77"/>
    <n v="0.02"/>
    <n v="1.9754"/>
    <n v="592.62"/>
    <x v="0"/>
    <x v="0"/>
    <n v="8"/>
    <x v="0"/>
    <n v="4.4000000000000004"/>
    <n v="580.77"/>
  </r>
  <r>
    <n v="11008"/>
    <d v="2024-10-04T00:00:00"/>
    <x v="2"/>
    <x v="9"/>
    <x v="9"/>
    <n v="1223"/>
    <x v="2"/>
    <x v="0"/>
    <n v="2"/>
    <n v="341.4"/>
    <n v="0.09"/>
    <n v="30.725999999999996"/>
    <n v="682.8"/>
    <x v="2"/>
    <x v="0"/>
    <n v="11"/>
    <x v="1"/>
    <n v="2.6"/>
    <n v="621.35"/>
  </r>
  <r>
    <n v="11009"/>
    <d v="2024-10-05T00:00:00"/>
    <x v="2"/>
    <x v="9"/>
    <x v="9"/>
    <n v="1238"/>
    <x v="1"/>
    <x v="3"/>
    <n v="6"/>
    <n v="123.19"/>
    <n v="0.12"/>
    <n v="14.7828"/>
    <n v="739.14"/>
    <x v="1"/>
    <x v="1"/>
    <n v="4"/>
    <x v="2"/>
    <n v="1.3"/>
    <n v="650.44000000000005"/>
  </r>
  <r>
    <n v="11010"/>
    <d v="2024-10-06T00:00:00"/>
    <x v="2"/>
    <x v="9"/>
    <x v="9"/>
    <n v="1176"/>
    <x v="3"/>
    <x v="1"/>
    <n v="1"/>
    <n v="37.78"/>
    <n v="0.26"/>
    <n v="9.8228000000000009"/>
    <n v="37.78"/>
    <x v="1"/>
    <x v="0"/>
    <n v="8"/>
    <x v="1"/>
    <n v="3.6"/>
    <n v="27.96"/>
  </r>
  <r>
    <n v="11011"/>
    <d v="2024-10-07T00:00:00"/>
    <x v="2"/>
    <x v="9"/>
    <x v="9"/>
    <n v="1778"/>
    <x v="1"/>
    <x v="1"/>
    <n v="4"/>
    <n v="36.049999999999997"/>
    <n v="0.17"/>
    <n v="6.1284999999999998"/>
    <n v="144.19999999999999"/>
    <x v="1"/>
    <x v="2"/>
    <n v="1"/>
    <x v="2"/>
    <n v="2.2000000000000002"/>
    <n v="119.69"/>
  </r>
  <r>
    <n v="11012"/>
    <d v="2024-10-08T00:00:00"/>
    <x v="2"/>
    <x v="9"/>
    <x v="9"/>
    <n v="1852"/>
    <x v="1"/>
    <x v="3"/>
    <n v="3"/>
    <n v="501.47"/>
    <n v="0.01"/>
    <n v="5.0147000000000004"/>
    <n v="1504.41"/>
    <x v="1"/>
    <x v="0"/>
    <n v="5"/>
    <x v="2"/>
    <n v="1.6"/>
    <n v="1489.37"/>
  </r>
  <r>
    <n v="11013"/>
    <d v="2024-10-09T00:00:00"/>
    <x v="2"/>
    <x v="9"/>
    <x v="9"/>
    <n v="1281"/>
    <x v="3"/>
    <x v="0"/>
    <n v="1"/>
    <n v="361"/>
    <n v="0.22"/>
    <n v="79.42"/>
    <n v="361"/>
    <x v="0"/>
    <x v="0"/>
    <n v="9"/>
    <x v="1"/>
    <n v="3"/>
    <n v="281.58"/>
  </r>
  <r>
    <n v="11014"/>
    <d v="2024-10-10T00:00:00"/>
    <x v="2"/>
    <x v="9"/>
    <x v="9"/>
    <n v="1062"/>
    <x v="1"/>
    <x v="0"/>
    <n v="2"/>
    <n v="224.48"/>
    <n v="0.14000000000000001"/>
    <n v="31.427200000000003"/>
    <n v="448.96"/>
    <x v="1"/>
    <x v="0"/>
    <n v="7"/>
    <x v="1"/>
    <n v="2.9"/>
    <n v="386.11"/>
  </r>
  <r>
    <n v="11015"/>
    <d v="2024-10-11T00:00:00"/>
    <x v="2"/>
    <x v="9"/>
    <x v="9"/>
    <n v="1216"/>
    <x v="0"/>
    <x v="0"/>
    <n v="3"/>
    <n v="538.12"/>
    <n v="0.32"/>
    <n v="172.19839999999999"/>
    <n v="1614.3600000000001"/>
    <x v="1"/>
    <x v="1"/>
    <n v="3"/>
    <x v="1"/>
    <n v="3.1"/>
    <n v="1097.76"/>
  </r>
  <r>
    <n v="11016"/>
    <d v="2024-10-12T00:00:00"/>
    <x v="2"/>
    <x v="9"/>
    <x v="9"/>
    <n v="1853"/>
    <x v="1"/>
    <x v="2"/>
    <n v="5"/>
    <n v="56.07"/>
    <n v="0.17"/>
    <n v="9.5319000000000003"/>
    <n v="280.35000000000002"/>
    <x v="1"/>
    <x v="1"/>
    <n v="4"/>
    <x v="0"/>
    <n v="4.3"/>
    <n v="232.69"/>
  </r>
  <r>
    <n v="11017"/>
    <d v="2024-10-13T00:00:00"/>
    <x v="2"/>
    <x v="9"/>
    <x v="9"/>
    <n v="1826"/>
    <x v="2"/>
    <x v="1"/>
    <n v="3"/>
    <n v="588.49"/>
    <n v="0.25"/>
    <n v="147.1225"/>
    <n v="1765.47"/>
    <x v="2"/>
    <x v="0"/>
    <n v="10"/>
    <x v="1"/>
    <n v="2.9"/>
    <n v="1324.1"/>
  </r>
  <r>
    <n v="11018"/>
    <d v="2024-10-14T00:00:00"/>
    <x v="2"/>
    <x v="9"/>
    <x v="9"/>
    <n v="1794"/>
    <x v="1"/>
    <x v="0"/>
    <n v="2"/>
    <n v="375.53"/>
    <n v="0.08"/>
    <n v="30.042399999999997"/>
    <n v="751.06"/>
    <x v="1"/>
    <x v="0"/>
    <n v="7"/>
    <x v="0"/>
    <n v="4.5999999999999996"/>
    <n v="690.98"/>
  </r>
  <r>
    <n v="11019"/>
    <d v="2024-10-15T00:00:00"/>
    <x v="2"/>
    <x v="9"/>
    <x v="9"/>
    <n v="1688"/>
    <x v="3"/>
    <x v="1"/>
    <n v="7"/>
    <n v="122.33"/>
    <n v="0.27"/>
    <n v="33.0291"/>
    <n v="856.31"/>
    <x v="1"/>
    <x v="0"/>
    <n v="6"/>
    <x v="0"/>
    <n v="4.4000000000000004"/>
    <n v="625.11"/>
  </r>
  <r>
    <n v="11020"/>
    <d v="2024-10-16T00:00:00"/>
    <x v="2"/>
    <x v="9"/>
    <x v="9"/>
    <n v="1460"/>
    <x v="2"/>
    <x v="0"/>
    <n v="3"/>
    <n v="412.26"/>
    <n v="0.25"/>
    <n v="103.065"/>
    <n v="1236.78"/>
    <x v="2"/>
    <x v="1"/>
    <n v="4"/>
    <x v="1"/>
    <n v="3.6"/>
    <n v="927.58"/>
  </r>
  <r>
    <n v="11021"/>
    <d v="2024-10-17T00:00:00"/>
    <x v="2"/>
    <x v="9"/>
    <x v="9"/>
    <n v="1928"/>
    <x v="2"/>
    <x v="3"/>
    <n v="2"/>
    <n v="461.58"/>
    <n v="0.32"/>
    <n v="147.7056"/>
    <n v="923.16"/>
    <x v="1"/>
    <x v="1"/>
    <n v="3"/>
    <x v="2"/>
    <n v="1.2"/>
    <n v="627.75"/>
  </r>
  <r>
    <n v="11022"/>
    <d v="2024-10-18T00:00:00"/>
    <x v="2"/>
    <x v="9"/>
    <x v="9"/>
    <n v="1609"/>
    <x v="0"/>
    <x v="3"/>
    <n v="7"/>
    <n v="266.17"/>
    <n v="0.01"/>
    <n v="2.6617000000000002"/>
    <n v="1863.19"/>
    <x v="1"/>
    <x v="0"/>
    <n v="11"/>
    <x v="0"/>
    <n v="4.5"/>
    <n v="1844.56"/>
  </r>
  <r>
    <n v="11023"/>
    <d v="2024-10-19T00:00:00"/>
    <x v="2"/>
    <x v="9"/>
    <x v="9"/>
    <n v="1104"/>
    <x v="2"/>
    <x v="1"/>
    <n v="1"/>
    <n v="519.05999999999995"/>
    <n v="0.16"/>
    <n v="83.049599999999998"/>
    <n v="519.05999999999995"/>
    <x v="1"/>
    <x v="1"/>
    <n v="2"/>
    <x v="0"/>
    <n v="4.5999999999999996"/>
    <n v="436.01"/>
  </r>
  <r>
    <n v="11024"/>
    <d v="2024-10-20T00:00:00"/>
    <x v="2"/>
    <x v="9"/>
    <x v="9"/>
    <n v="1098"/>
    <x v="1"/>
    <x v="1"/>
    <n v="7"/>
    <n v="103.18"/>
    <n v="0.24"/>
    <n v="24.763200000000001"/>
    <n v="722.26"/>
    <x v="2"/>
    <x v="0"/>
    <n v="10"/>
    <x v="1"/>
    <n v="2.5"/>
    <n v="548.91999999999996"/>
  </r>
  <r>
    <n v="11025"/>
    <d v="2024-10-21T00:00:00"/>
    <x v="2"/>
    <x v="9"/>
    <x v="9"/>
    <n v="1510"/>
    <x v="1"/>
    <x v="3"/>
    <n v="4"/>
    <n v="178.12"/>
    <n v="0.03"/>
    <n v="5.3436000000000003"/>
    <n v="712.48"/>
    <x v="0"/>
    <x v="0"/>
    <n v="9"/>
    <x v="1"/>
    <n v="3.1"/>
    <n v="691.11"/>
  </r>
  <r>
    <n v="11026"/>
    <d v="2024-10-22T00:00:00"/>
    <x v="2"/>
    <x v="9"/>
    <x v="9"/>
    <n v="1384"/>
    <x v="1"/>
    <x v="2"/>
    <n v="5"/>
    <n v="69.69"/>
    <n v="0.14000000000000001"/>
    <n v="9.7566000000000006"/>
    <n v="348.45"/>
    <x v="1"/>
    <x v="1"/>
    <n v="3"/>
    <x v="2"/>
    <n v="2.1"/>
    <n v="299.67"/>
  </r>
  <r>
    <n v="11027"/>
    <d v="2024-10-23T00:00:00"/>
    <x v="2"/>
    <x v="9"/>
    <x v="9"/>
    <n v="1404"/>
    <x v="1"/>
    <x v="3"/>
    <n v="7"/>
    <n v="138.36000000000001"/>
    <n v="0.33"/>
    <n v="45.658800000000006"/>
    <n v="968.5200000000001"/>
    <x v="1"/>
    <x v="0"/>
    <n v="7"/>
    <x v="2"/>
    <n v="1.1000000000000001"/>
    <n v="648.91"/>
  </r>
  <r>
    <n v="11028"/>
    <d v="2024-10-24T00:00:00"/>
    <x v="2"/>
    <x v="9"/>
    <x v="9"/>
    <n v="1822"/>
    <x v="2"/>
    <x v="0"/>
    <n v="4"/>
    <n v="154.66"/>
    <n v="0.15"/>
    <n v="23.198999999999998"/>
    <n v="618.64"/>
    <x v="1"/>
    <x v="2"/>
    <n v="1"/>
    <x v="1"/>
    <n v="2.9"/>
    <n v="525.84"/>
  </r>
  <r>
    <n v="11029"/>
    <d v="2024-10-25T00:00:00"/>
    <x v="2"/>
    <x v="9"/>
    <x v="9"/>
    <n v="1517"/>
    <x v="1"/>
    <x v="2"/>
    <n v="4"/>
    <n v="551.82000000000005"/>
    <n v="0.34"/>
    <n v="187.61880000000002"/>
    <n v="2207.2800000000002"/>
    <x v="2"/>
    <x v="0"/>
    <n v="8"/>
    <x v="2"/>
    <n v="1.5"/>
    <n v="1456.8"/>
  </r>
  <r>
    <n v="11030"/>
    <d v="2024-10-26T00:00:00"/>
    <x v="2"/>
    <x v="9"/>
    <x v="9"/>
    <n v="1475"/>
    <x v="1"/>
    <x v="3"/>
    <n v="4"/>
    <n v="60.69"/>
    <n v="0.02"/>
    <n v="1.2138"/>
    <n v="242.76"/>
    <x v="2"/>
    <x v="2"/>
    <n v="1"/>
    <x v="2"/>
    <n v="1.7"/>
    <n v="237.9"/>
  </r>
  <r>
    <n v="11031"/>
    <d v="2024-10-27T00:00:00"/>
    <x v="2"/>
    <x v="9"/>
    <x v="9"/>
    <n v="1976"/>
    <x v="3"/>
    <x v="2"/>
    <n v="7"/>
    <n v="265.04000000000002"/>
    <n v="0.25"/>
    <n v="66.260000000000005"/>
    <n v="1855.2800000000002"/>
    <x v="2"/>
    <x v="1"/>
    <n v="2"/>
    <x v="1"/>
    <n v="2.9"/>
    <n v="1391.46"/>
  </r>
  <r>
    <n v="11032"/>
    <d v="2024-10-28T00:00:00"/>
    <x v="2"/>
    <x v="9"/>
    <x v="9"/>
    <n v="1708"/>
    <x v="2"/>
    <x v="2"/>
    <n v="2"/>
    <n v="326.45"/>
    <n v="0.2"/>
    <n v="65.290000000000006"/>
    <n v="652.9"/>
    <x v="2"/>
    <x v="2"/>
    <n v="1"/>
    <x v="0"/>
    <n v="4.5"/>
    <n v="522.32000000000005"/>
  </r>
  <r>
    <n v="11033"/>
    <d v="2024-10-29T00:00:00"/>
    <x v="2"/>
    <x v="9"/>
    <x v="9"/>
    <n v="1862"/>
    <x v="1"/>
    <x v="2"/>
    <n v="2"/>
    <n v="540.74"/>
    <n v="0.18"/>
    <n v="97.333200000000005"/>
    <n v="1081.48"/>
    <x v="0"/>
    <x v="1"/>
    <n v="4"/>
    <x v="0"/>
    <n v="4.4000000000000004"/>
    <n v="886.81"/>
  </r>
  <r>
    <n v="11034"/>
    <d v="2024-10-30T00:00:00"/>
    <x v="2"/>
    <x v="9"/>
    <x v="9"/>
    <n v="1644"/>
    <x v="2"/>
    <x v="1"/>
    <n v="5"/>
    <n v="598.65"/>
    <n v="0.34"/>
    <n v="203.541"/>
    <n v="2993.25"/>
    <x v="0"/>
    <x v="1"/>
    <n v="2"/>
    <x v="0"/>
    <n v="4.9000000000000004"/>
    <n v="1975.54"/>
  </r>
  <r>
    <n v="11035"/>
    <d v="2024-10-31T00:00:00"/>
    <x v="2"/>
    <x v="9"/>
    <x v="9"/>
    <n v="1869"/>
    <x v="2"/>
    <x v="3"/>
    <n v="2"/>
    <n v="455.73"/>
    <n v="0.05"/>
    <n v="22.786500000000004"/>
    <n v="911.46"/>
    <x v="2"/>
    <x v="2"/>
    <n v="1"/>
    <x v="1"/>
    <n v="2.9"/>
    <n v="865.89"/>
  </r>
  <r>
    <n v="11036"/>
    <d v="2024-11-01T00:00:00"/>
    <x v="2"/>
    <x v="10"/>
    <x v="10"/>
    <n v="1770"/>
    <x v="2"/>
    <x v="1"/>
    <n v="6"/>
    <n v="582.91"/>
    <n v="0.31"/>
    <n v="180.7021"/>
    <n v="3497.46"/>
    <x v="2"/>
    <x v="2"/>
    <n v="1"/>
    <x v="1"/>
    <n v="3.2"/>
    <n v="2413.25"/>
  </r>
  <r>
    <n v="11037"/>
    <d v="2024-11-02T00:00:00"/>
    <x v="2"/>
    <x v="10"/>
    <x v="10"/>
    <n v="1436"/>
    <x v="2"/>
    <x v="1"/>
    <n v="2"/>
    <n v="475.45"/>
    <n v="0.24"/>
    <n v="114.10799999999999"/>
    <n v="950.9"/>
    <x v="1"/>
    <x v="1"/>
    <n v="2"/>
    <x v="0"/>
    <n v="4.3"/>
    <n v="722.68"/>
  </r>
  <r>
    <n v="11038"/>
    <d v="2024-11-03T00:00:00"/>
    <x v="2"/>
    <x v="10"/>
    <x v="10"/>
    <n v="1022"/>
    <x v="3"/>
    <x v="0"/>
    <n v="2"/>
    <n v="578.47"/>
    <n v="0.09"/>
    <n v="52.0623"/>
    <n v="1156.94"/>
    <x v="2"/>
    <x v="0"/>
    <n v="6"/>
    <x v="1"/>
    <n v="3.8"/>
    <n v="1052.82"/>
  </r>
  <r>
    <n v="11039"/>
    <d v="2024-11-04T00:00:00"/>
    <x v="2"/>
    <x v="10"/>
    <x v="10"/>
    <n v="1996"/>
    <x v="2"/>
    <x v="0"/>
    <n v="2"/>
    <n v="428.75"/>
    <n v="0.32"/>
    <n v="137.20000000000002"/>
    <n v="857.5"/>
    <x v="2"/>
    <x v="1"/>
    <n v="2"/>
    <x v="2"/>
    <n v="1.7"/>
    <n v="583.1"/>
  </r>
  <r>
    <n v="11040"/>
    <d v="2024-11-05T00:00:00"/>
    <x v="2"/>
    <x v="10"/>
    <x v="10"/>
    <n v="1564"/>
    <x v="0"/>
    <x v="2"/>
    <n v="1"/>
    <n v="61.66"/>
    <n v="0.15"/>
    <n v="9.2489999999999988"/>
    <n v="61.66"/>
    <x v="2"/>
    <x v="0"/>
    <n v="11"/>
    <x v="1"/>
    <n v="2.6"/>
    <n v="52.41"/>
  </r>
  <r>
    <n v="11041"/>
    <d v="2024-11-06T00:00:00"/>
    <x v="2"/>
    <x v="10"/>
    <x v="10"/>
    <n v="1676"/>
    <x v="0"/>
    <x v="2"/>
    <n v="5"/>
    <n v="250.12"/>
    <n v="0.28000000000000003"/>
    <n v="70.033600000000007"/>
    <n v="1250.5999999999999"/>
    <x v="1"/>
    <x v="1"/>
    <n v="2"/>
    <x v="0"/>
    <n v="4.7"/>
    <n v="900.43"/>
  </r>
  <r>
    <n v="11042"/>
    <d v="2024-11-07T00:00:00"/>
    <x v="2"/>
    <x v="10"/>
    <x v="10"/>
    <n v="1713"/>
    <x v="1"/>
    <x v="0"/>
    <n v="6"/>
    <n v="393.26"/>
    <n v="0.14000000000000001"/>
    <n v="55.056400000000004"/>
    <n v="2359.56"/>
    <x v="2"/>
    <x v="0"/>
    <n v="8"/>
    <x v="2"/>
    <n v="1.6"/>
    <n v="2029.22"/>
  </r>
  <r>
    <n v="11043"/>
    <d v="2024-11-08T00:00:00"/>
    <x v="2"/>
    <x v="10"/>
    <x v="10"/>
    <n v="1457"/>
    <x v="2"/>
    <x v="0"/>
    <n v="2"/>
    <n v="220.17"/>
    <n v="0.3"/>
    <n v="66.050999999999988"/>
    <n v="440.34"/>
    <x v="2"/>
    <x v="0"/>
    <n v="5"/>
    <x v="2"/>
    <n v="1.8"/>
    <n v="308.24"/>
  </r>
  <r>
    <n v="11044"/>
    <d v="2024-11-09T00:00:00"/>
    <x v="2"/>
    <x v="10"/>
    <x v="10"/>
    <n v="1082"/>
    <x v="1"/>
    <x v="3"/>
    <n v="5"/>
    <n v="174.93"/>
    <n v="0.22"/>
    <n v="38.4846"/>
    <n v="874.65000000000009"/>
    <x v="2"/>
    <x v="0"/>
    <n v="8"/>
    <x v="1"/>
    <n v="2.6"/>
    <n v="682.23"/>
  </r>
  <r>
    <n v="11045"/>
    <d v="2024-11-10T00:00:00"/>
    <x v="2"/>
    <x v="10"/>
    <x v="10"/>
    <n v="1144"/>
    <x v="3"/>
    <x v="2"/>
    <n v="3"/>
    <n v="352.78"/>
    <n v="0.05"/>
    <n v="17.638999999999999"/>
    <n v="1058.3399999999999"/>
    <x v="1"/>
    <x v="0"/>
    <n v="8"/>
    <x v="0"/>
    <n v="4.8"/>
    <n v="1005.42"/>
  </r>
  <r>
    <n v="11046"/>
    <d v="2024-11-11T00:00:00"/>
    <x v="2"/>
    <x v="10"/>
    <x v="10"/>
    <n v="1084"/>
    <x v="1"/>
    <x v="2"/>
    <n v="1"/>
    <n v="561.1"/>
    <n v="0.23"/>
    <n v="129.053"/>
    <n v="561.1"/>
    <x v="1"/>
    <x v="1"/>
    <n v="2"/>
    <x v="2"/>
    <n v="1.5"/>
    <n v="432.05"/>
  </r>
  <r>
    <n v="11047"/>
    <d v="2024-11-12T00:00:00"/>
    <x v="2"/>
    <x v="10"/>
    <x v="10"/>
    <n v="1077"/>
    <x v="2"/>
    <x v="0"/>
    <n v="7"/>
    <n v="35.46"/>
    <n v="7.0000000000000007E-2"/>
    <n v="2.4822000000000002"/>
    <n v="248.22"/>
    <x v="1"/>
    <x v="0"/>
    <n v="7"/>
    <x v="1"/>
    <n v="3.7"/>
    <n v="230.84"/>
  </r>
  <r>
    <n v="11048"/>
    <d v="2024-11-13T00:00:00"/>
    <x v="2"/>
    <x v="10"/>
    <x v="10"/>
    <n v="1456"/>
    <x v="1"/>
    <x v="3"/>
    <n v="2"/>
    <n v="465"/>
    <n v="0.14000000000000001"/>
    <n v="65.100000000000009"/>
    <n v="930"/>
    <x v="0"/>
    <x v="0"/>
    <n v="9"/>
    <x v="2"/>
    <n v="1.5"/>
    <n v="799.8"/>
  </r>
  <r>
    <n v="11049"/>
    <d v="2024-11-14T00:00:00"/>
    <x v="2"/>
    <x v="10"/>
    <x v="10"/>
    <n v="1877"/>
    <x v="3"/>
    <x v="0"/>
    <n v="6"/>
    <n v="437.8"/>
    <n v="0.06"/>
    <n v="26.268000000000001"/>
    <n v="2626.8"/>
    <x v="2"/>
    <x v="0"/>
    <n v="8"/>
    <x v="1"/>
    <n v="3.1"/>
    <n v="2469.19"/>
  </r>
  <r>
    <n v="11050"/>
    <d v="2024-11-15T00:00:00"/>
    <x v="2"/>
    <x v="10"/>
    <x v="10"/>
    <n v="1000"/>
    <x v="3"/>
    <x v="0"/>
    <n v="1"/>
    <n v="578.91"/>
    <n v="0.01"/>
    <n v="5.7890999999999995"/>
    <n v="578.91"/>
    <x v="1"/>
    <x v="0"/>
    <n v="9"/>
    <x v="1"/>
    <n v="3.1"/>
    <n v="573.12"/>
  </r>
  <r>
    <n v="11051"/>
    <d v="2024-11-16T00:00:00"/>
    <x v="2"/>
    <x v="10"/>
    <x v="10"/>
    <n v="1050"/>
    <x v="2"/>
    <x v="1"/>
    <n v="6"/>
    <n v="559.47"/>
    <n v="7.0000000000000007E-2"/>
    <n v="39.162900000000008"/>
    <n v="3356.82"/>
    <x v="1"/>
    <x v="0"/>
    <n v="8"/>
    <x v="2"/>
    <n v="1.2"/>
    <n v="3121.84"/>
  </r>
  <r>
    <n v="11052"/>
    <d v="2024-11-17T00:00:00"/>
    <x v="2"/>
    <x v="10"/>
    <x v="10"/>
    <n v="1684"/>
    <x v="3"/>
    <x v="2"/>
    <n v="7"/>
    <n v="460.91"/>
    <n v="0.19"/>
    <n v="87.572900000000004"/>
    <n v="3226.3700000000003"/>
    <x v="2"/>
    <x v="1"/>
    <n v="4"/>
    <x v="0"/>
    <n v="4.8"/>
    <n v="2613.36"/>
  </r>
  <r>
    <n v="11053"/>
    <d v="2024-11-18T00:00:00"/>
    <x v="2"/>
    <x v="10"/>
    <x v="10"/>
    <n v="1716"/>
    <x v="2"/>
    <x v="3"/>
    <n v="7"/>
    <n v="319.44"/>
    <n v="0.17"/>
    <n v="54.3048"/>
    <n v="2236.08"/>
    <x v="1"/>
    <x v="0"/>
    <n v="10"/>
    <x v="0"/>
    <n v="4.2"/>
    <n v="1855.95"/>
  </r>
  <r>
    <n v="11054"/>
    <d v="2024-11-19T00:00:00"/>
    <x v="2"/>
    <x v="10"/>
    <x v="10"/>
    <n v="1771"/>
    <x v="2"/>
    <x v="1"/>
    <n v="1"/>
    <n v="134.5"/>
    <n v="0.18"/>
    <n v="24.21"/>
    <n v="134.5"/>
    <x v="0"/>
    <x v="0"/>
    <n v="7"/>
    <x v="2"/>
    <n v="2.2000000000000002"/>
    <n v="110.29"/>
  </r>
  <r>
    <n v="11055"/>
    <d v="2024-11-20T00:00:00"/>
    <x v="2"/>
    <x v="10"/>
    <x v="10"/>
    <n v="1445"/>
    <x v="0"/>
    <x v="2"/>
    <n v="3"/>
    <n v="333.96"/>
    <n v="0.09"/>
    <n v="30.056399999999996"/>
    <n v="1001.8799999999999"/>
    <x v="2"/>
    <x v="0"/>
    <n v="9"/>
    <x v="2"/>
    <n v="1.5"/>
    <n v="911.71"/>
  </r>
  <r>
    <n v="11056"/>
    <d v="2024-11-21T00:00:00"/>
    <x v="2"/>
    <x v="10"/>
    <x v="10"/>
    <n v="1448"/>
    <x v="2"/>
    <x v="0"/>
    <n v="5"/>
    <n v="462.73"/>
    <n v="0.24"/>
    <n v="111.0552"/>
    <n v="2313.65"/>
    <x v="1"/>
    <x v="0"/>
    <n v="9"/>
    <x v="2"/>
    <n v="2.4"/>
    <n v="1758.37"/>
  </r>
  <r>
    <n v="11057"/>
    <d v="2024-11-22T00:00:00"/>
    <x v="2"/>
    <x v="10"/>
    <x v="10"/>
    <n v="1880"/>
    <x v="2"/>
    <x v="3"/>
    <n v="1"/>
    <n v="538.97"/>
    <n v="0.25"/>
    <n v="134.74250000000001"/>
    <n v="538.97"/>
    <x v="2"/>
    <x v="1"/>
    <n v="4"/>
    <x v="0"/>
    <n v="4.5999999999999996"/>
    <n v="404.23"/>
  </r>
  <r>
    <n v="11058"/>
    <d v="2024-11-23T00:00:00"/>
    <x v="2"/>
    <x v="10"/>
    <x v="10"/>
    <n v="1487"/>
    <x v="2"/>
    <x v="2"/>
    <n v="4"/>
    <n v="476.98"/>
    <n v="0.13"/>
    <n v="62.007400000000004"/>
    <n v="1907.92"/>
    <x v="1"/>
    <x v="0"/>
    <n v="7"/>
    <x v="2"/>
    <n v="1.5"/>
    <n v="1659.89"/>
  </r>
  <r>
    <n v="11059"/>
    <d v="2024-11-24T00:00:00"/>
    <x v="2"/>
    <x v="10"/>
    <x v="10"/>
    <n v="1799"/>
    <x v="0"/>
    <x v="0"/>
    <n v="7"/>
    <n v="129.22999999999999"/>
    <n v="0.31"/>
    <n v="40.061299999999996"/>
    <n v="904.6099999999999"/>
    <x v="0"/>
    <x v="0"/>
    <n v="6"/>
    <x v="2"/>
    <n v="2.4"/>
    <n v="624.17999999999995"/>
  </r>
  <r>
    <n v="11060"/>
    <d v="2024-11-25T00:00:00"/>
    <x v="2"/>
    <x v="10"/>
    <x v="10"/>
    <n v="1033"/>
    <x v="3"/>
    <x v="1"/>
    <n v="3"/>
    <n v="365.82"/>
    <n v="0.23"/>
    <n v="84.138599999999997"/>
    <n v="1097.46"/>
    <x v="1"/>
    <x v="1"/>
    <n v="3"/>
    <x v="1"/>
    <n v="3"/>
    <n v="845.04"/>
  </r>
  <r>
    <n v="11061"/>
    <d v="2024-11-26T00:00:00"/>
    <x v="2"/>
    <x v="10"/>
    <x v="10"/>
    <n v="1347"/>
    <x v="1"/>
    <x v="3"/>
    <n v="7"/>
    <n v="209.32"/>
    <n v="0.25"/>
    <n v="52.33"/>
    <n v="1465.24"/>
    <x v="0"/>
    <x v="0"/>
    <n v="10"/>
    <x v="2"/>
    <n v="1.1000000000000001"/>
    <n v="1098.93"/>
  </r>
  <r>
    <n v="11062"/>
    <d v="2024-11-27T00:00:00"/>
    <x v="2"/>
    <x v="10"/>
    <x v="10"/>
    <n v="1094"/>
    <x v="3"/>
    <x v="2"/>
    <n v="4"/>
    <n v="20.39"/>
    <n v="0.1"/>
    <n v="2.0390000000000001"/>
    <n v="81.56"/>
    <x v="2"/>
    <x v="0"/>
    <n v="6"/>
    <x v="2"/>
    <n v="2.1"/>
    <n v="73.400000000000006"/>
  </r>
  <r>
    <n v="11063"/>
    <d v="2024-11-28T00:00:00"/>
    <x v="2"/>
    <x v="10"/>
    <x v="10"/>
    <n v="1071"/>
    <x v="2"/>
    <x v="1"/>
    <n v="3"/>
    <n v="132.13"/>
    <n v="0"/>
    <n v="0"/>
    <n v="396.39"/>
    <x v="0"/>
    <x v="0"/>
    <n v="8"/>
    <x v="1"/>
    <n v="3.4"/>
    <n v="396.39"/>
  </r>
  <r>
    <n v="11064"/>
    <d v="2024-11-29T00:00:00"/>
    <x v="2"/>
    <x v="10"/>
    <x v="10"/>
    <n v="1550"/>
    <x v="1"/>
    <x v="0"/>
    <n v="7"/>
    <n v="81.23"/>
    <n v="0.3"/>
    <n v="24.369"/>
    <n v="568.61"/>
    <x v="1"/>
    <x v="1"/>
    <n v="2"/>
    <x v="2"/>
    <n v="2.2999999999999998"/>
    <n v="398.03"/>
  </r>
  <r>
    <n v="11065"/>
    <d v="2024-11-30T00:00:00"/>
    <x v="2"/>
    <x v="10"/>
    <x v="10"/>
    <n v="1153"/>
    <x v="1"/>
    <x v="0"/>
    <n v="4"/>
    <n v="507.99"/>
    <n v="0.28999999999999998"/>
    <n v="147.31709999999998"/>
    <n v="2031.96"/>
    <x v="1"/>
    <x v="1"/>
    <n v="3"/>
    <x v="0"/>
    <n v="4.5"/>
    <n v="1442.69"/>
  </r>
  <r>
    <n v="11066"/>
    <d v="2024-12-01T00:00:00"/>
    <x v="2"/>
    <x v="11"/>
    <x v="11"/>
    <n v="1249"/>
    <x v="2"/>
    <x v="2"/>
    <n v="4"/>
    <n v="166.23"/>
    <n v="0.04"/>
    <n v="6.6491999999999996"/>
    <n v="664.92"/>
    <x v="2"/>
    <x v="0"/>
    <n v="8"/>
    <x v="0"/>
    <n v="4.7"/>
    <n v="638.32000000000005"/>
  </r>
  <r>
    <n v="11067"/>
    <d v="2024-12-02T00:00:00"/>
    <x v="2"/>
    <x v="11"/>
    <x v="11"/>
    <n v="1673"/>
    <x v="1"/>
    <x v="0"/>
    <n v="7"/>
    <n v="181.55"/>
    <n v="0.13"/>
    <n v="23.601500000000001"/>
    <n v="1270.8500000000001"/>
    <x v="2"/>
    <x v="1"/>
    <n v="4"/>
    <x v="1"/>
    <n v="2.8"/>
    <n v="1105.6400000000001"/>
  </r>
  <r>
    <n v="11068"/>
    <d v="2024-12-03T00:00:00"/>
    <x v="2"/>
    <x v="11"/>
    <x v="11"/>
    <n v="1437"/>
    <x v="0"/>
    <x v="3"/>
    <n v="7"/>
    <n v="576.55999999999995"/>
    <n v="0.23"/>
    <n v="132.6088"/>
    <n v="4035.9199999999996"/>
    <x v="1"/>
    <x v="1"/>
    <n v="4"/>
    <x v="1"/>
    <n v="3.1"/>
    <n v="3107.66"/>
  </r>
  <r>
    <n v="11069"/>
    <d v="2024-12-04T00:00:00"/>
    <x v="2"/>
    <x v="11"/>
    <x v="11"/>
    <n v="1117"/>
    <x v="2"/>
    <x v="2"/>
    <n v="6"/>
    <n v="236.77"/>
    <n v="0.23"/>
    <n v="54.457100000000004"/>
    <n v="1420.6200000000001"/>
    <x v="1"/>
    <x v="1"/>
    <n v="2"/>
    <x v="1"/>
    <n v="3.5"/>
    <n v="1093.8800000000001"/>
  </r>
  <r>
    <n v="11070"/>
    <d v="2024-12-05T00:00:00"/>
    <x v="2"/>
    <x v="11"/>
    <x v="11"/>
    <n v="1770"/>
    <x v="2"/>
    <x v="1"/>
    <n v="1"/>
    <n v="20.61"/>
    <n v="0.3"/>
    <n v="6.1829999999999998"/>
    <n v="20.61"/>
    <x v="1"/>
    <x v="0"/>
    <n v="11"/>
    <x v="1"/>
    <n v="3.7"/>
    <n v="14.43"/>
  </r>
  <r>
    <n v="11071"/>
    <d v="2024-12-06T00:00:00"/>
    <x v="2"/>
    <x v="11"/>
    <x v="11"/>
    <n v="1890"/>
    <x v="2"/>
    <x v="2"/>
    <n v="1"/>
    <n v="181.05"/>
    <n v="0.05"/>
    <n v="9.0525000000000002"/>
    <n v="181.05"/>
    <x v="2"/>
    <x v="0"/>
    <n v="10"/>
    <x v="2"/>
    <n v="1.3"/>
    <n v="172"/>
  </r>
  <r>
    <n v="11072"/>
    <d v="2024-12-07T00:00:00"/>
    <x v="2"/>
    <x v="11"/>
    <x v="11"/>
    <n v="1305"/>
    <x v="2"/>
    <x v="2"/>
    <n v="3"/>
    <n v="84.79"/>
    <n v="0.15"/>
    <n v="12.718500000000001"/>
    <n v="254.37"/>
    <x v="1"/>
    <x v="2"/>
    <n v="1"/>
    <x v="2"/>
    <n v="1.2"/>
    <n v="216.21"/>
  </r>
  <r>
    <n v="11073"/>
    <d v="2024-12-08T00:00:00"/>
    <x v="2"/>
    <x v="11"/>
    <x v="11"/>
    <n v="1267"/>
    <x v="0"/>
    <x v="1"/>
    <n v="5"/>
    <n v="75.14"/>
    <n v="0.03"/>
    <n v="2.2542"/>
    <n v="375.7"/>
    <x v="1"/>
    <x v="0"/>
    <n v="7"/>
    <x v="0"/>
    <n v="4.5"/>
    <n v="364.43"/>
  </r>
  <r>
    <n v="11074"/>
    <d v="2024-12-09T00:00:00"/>
    <x v="2"/>
    <x v="11"/>
    <x v="11"/>
    <n v="1960"/>
    <x v="1"/>
    <x v="0"/>
    <n v="7"/>
    <n v="60.33"/>
    <n v="0.14000000000000001"/>
    <n v="8.446200000000001"/>
    <n v="422.31"/>
    <x v="1"/>
    <x v="1"/>
    <n v="4"/>
    <x v="2"/>
    <n v="1.9"/>
    <n v="363.19"/>
  </r>
  <r>
    <n v="11075"/>
    <d v="2024-12-10T00:00:00"/>
    <x v="2"/>
    <x v="11"/>
    <x v="11"/>
    <n v="1053"/>
    <x v="1"/>
    <x v="1"/>
    <n v="6"/>
    <n v="362.06"/>
    <n v="0.01"/>
    <n v="3.6206"/>
    <n v="2172.36"/>
    <x v="1"/>
    <x v="0"/>
    <n v="6"/>
    <x v="1"/>
    <n v="3.3"/>
    <n v="2150.64"/>
  </r>
  <r>
    <n v="11076"/>
    <d v="2024-12-11T00:00:00"/>
    <x v="2"/>
    <x v="11"/>
    <x v="11"/>
    <n v="1235"/>
    <x v="3"/>
    <x v="3"/>
    <n v="1"/>
    <n v="125.77"/>
    <n v="0.31"/>
    <n v="38.988700000000001"/>
    <n v="125.77"/>
    <x v="1"/>
    <x v="0"/>
    <n v="8"/>
    <x v="1"/>
    <n v="3.5"/>
    <n v="86.78"/>
  </r>
  <r>
    <n v="11077"/>
    <d v="2024-12-12T00:00:00"/>
    <x v="2"/>
    <x v="11"/>
    <x v="11"/>
    <n v="1388"/>
    <x v="2"/>
    <x v="0"/>
    <n v="1"/>
    <n v="226.33"/>
    <n v="0.18"/>
    <n v="40.739400000000003"/>
    <n v="226.33"/>
    <x v="0"/>
    <x v="0"/>
    <n v="11"/>
    <x v="2"/>
    <n v="1.7"/>
    <n v="185.59"/>
  </r>
  <r>
    <n v="11078"/>
    <d v="2024-12-13T00:00:00"/>
    <x v="2"/>
    <x v="11"/>
    <x v="11"/>
    <n v="1989"/>
    <x v="1"/>
    <x v="2"/>
    <n v="6"/>
    <n v="519.28"/>
    <n v="0.3"/>
    <n v="155.78399999999999"/>
    <n v="3115.68"/>
    <x v="1"/>
    <x v="0"/>
    <n v="7"/>
    <x v="0"/>
    <n v="4"/>
    <n v="2180.98"/>
  </r>
  <r>
    <n v="11079"/>
    <d v="2024-12-14T00:00:00"/>
    <x v="2"/>
    <x v="11"/>
    <x v="11"/>
    <n v="1733"/>
    <x v="1"/>
    <x v="0"/>
    <n v="2"/>
    <n v="263.24"/>
    <n v="0.02"/>
    <n v="5.2648000000000001"/>
    <n v="526.48"/>
    <x v="0"/>
    <x v="0"/>
    <n v="7"/>
    <x v="0"/>
    <n v="4.5"/>
    <n v="515.95000000000005"/>
  </r>
  <r>
    <n v="11080"/>
    <d v="2024-12-15T00:00:00"/>
    <x v="2"/>
    <x v="11"/>
    <x v="11"/>
    <n v="1762"/>
    <x v="1"/>
    <x v="0"/>
    <n v="6"/>
    <n v="550.67999999999995"/>
    <n v="0.08"/>
    <n v="44.054399999999994"/>
    <n v="3304.08"/>
    <x v="1"/>
    <x v="0"/>
    <n v="6"/>
    <x v="2"/>
    <n v="2.1"/>
    <n v="3039.75"/>
  </r>
  <r>
    <n v="11081"/>
    <d v="2024-12-16T00:00:00"/>
    <x v="2"/>
    <x v="11"/>
    <x v="11"/>
    <n v="1824"/>
    <x v="0"/>
    <x v="3"/>
    <n v="1"/>
    <n v="306.29000000000002"/>
    <n v="0.09"/>
    <n v="27.566100000000002"/>
    <n v="306.29000000000002"/>
    <x v="1"/>
    <x v="0"/>
    <n v="11"/>
    <x v="0"/>
    <n v="4.5"/>
    <n v="278.72000000000003"/>
  </r>
  <r>
    <n v="11082"/>
    <d v="2024-12-17T00:00:00"/>
    <x v="2"/>
    <x v="11"/>
    <x v="11"/>
    <n v="1400"/>
    <x v="3"/>
    <x v="0"/>
    <n v="5"/>
    <n v="248.32"/>
    <n v="0.14000000000000001"/>
    <n v="34.764800000000001"/>
    <n v="1241.5999999999999"/>
    <x v="1"/>
    <x v="1"/>
    <n v="4"/>
    <x v="2"/>
    <n v="1.3"/>
    <n v="1067.78"/>
  </r>
  <r>
    <n v="11083"/>
    <d v="2024-12-18T00:00:00"/>
    <x v="2"/>
    <x v="11"/>
    <x v="11"/>
    <n v="1623"/>
    <x v="1"/>
    <x v="0"/>
    <n v="2"/>
    <n v="453.98"/>
    <n v="0.28000000000000003"/>
    <n v="127.11440000000002"/>
    <n v="907.96"/>
    <x v="2"/>
    <x v="1"/>
    <n v="4"/>
    <x v="0"/>
    <n v="4.2"/>
    <n v="653.73"/>
  </r>
  <r>
    <n v="11084"/>
    <d v="2024-12-19T00:00:00"/>
    <x v="2"/>
    <x v="11"/>
    <x v="11"/>
    <n v="1766"/>
    <x v="3"/>
    <x v="0"/>
    <n v="4"/>
    <n v="57.81"/>
    <n v="0.14000000000000001"/>
    <n v="8.0934000000000008"/>
    <n v="231.24"/>
    <x v="2"/>
    <x v="0"/>
    <n v="9"/>
    <x v="1"/>
    <n v="3.6"/>
    <n v="198.87"/>
  </r>
  <r>
    <n v="11085"/>
    <d v="2024-12-20T00:00:00"/>
    <x v="2"/>
    <x v="11"/>
    <x v="11"/>
    <n v="1302"/>
    <x v="2"/>
    <x v="2"/>
    <n v="6"/>
    <n v="67.34"/>
    <n v="7.0000000000000007E-2"/>
    <n v="4.7138000000000009"/>
    <n v="404.04"/>
    <x v="2"/>
    <x v="0"/>
    <n v="11"/>
    <x v="1"/>
    <n v="3.3"/>
    <n v="375.76"/>
  </r>
  <r>
    <n v="11086"/>
    <d v="2024-12-21T00:00:00"/>
    <x v="2"/>
    <x v="11"/>
    <x v="11"/>
    <n v="1918"/>
    <x v="2"/>
    <x v="0"/>
    <n v="4"/>
    <n v="396.4"/>
    <n v="0.02"/>
    <n v="7.9279999999999999"/>
    <n v="1585.6"/>
    <x v="1"/>
    <x v="0"/>
    <n v="5"/>
    <x v="2"/>
    <n v="1.9"/>
    <n v="1553.89"/>
  </r>
  <r>
    <n v="11087"/>
    <d v="2024-12-22T00:00:00"/>
    <x v="2"/>
    <x v="11"/>
    <x v="11"/>
    <n v="1206"/>
    <x v="2"/>
    <x v="1"/>
    <n v="2"/>
    <n v="299.86"/>
    <n v="0.03"/>
    <n v="8.9958000000000009"/>
    <n v="599.72"/>
    <x v="0"/>
    <x v="0"/>
    <n v="9"/>
    <x v="2"/>
    <n v="2.4"/>
    <n v="581.73"/>
  </r>
  <r>
    <n v="11088"/>
    <d v="2024-12-23T00:00:00"/>
    <x v="2"/>
    <x v="11"/>
    <x v="11"/>
    <n v="1228"/>
    <x v="2"/>
    <x v="0"/>
    <n v="2"/>
    <n v="477.39"/>
    <n v="0.27"/>
    <n v="128.89529999999999"/>
    <n v="954.78"/>
    <x v="0"/>
    <x v="0"/>
    <n v="11"/>
    <x v="0"/>
    <n v="4.5999999999999996"/>
    <n v="696.99"/>
  </r>
  <r>
    <n v="11089"/>
    <d v="2024-12-24T00:00:00"/>
    <x v="2"/>
    <x v="11"/>
    <x v="11"/>
    <n v="1852"/>
    <x v="1"/>
    <x v="3"/>
    <n v="2"/>
    <n v="551.02"/>
    <n v="0.16"/>
    <n v="88.163200000000003"/>
    <n v="1102.04"/>
    <x v="1"/>
    <x v="0"/>
    <n v="9"/>
    <x v="1"/>
    <n v="2.9"/>
    <n v="925.71"/>
  </r>
  <r>
    <n v="11090"/>
    <d v="2024-12-25T00:00:00"/>
    <x v="2"/>
    <x v="11"/>
    <x v="11"/>
    <n v="1909"/>
    <x v="1"/>
    <x v="0"/>
    <n v="3"/>
    <n v="242.19"/>
    <n v="0.25"/>
    <n v="60.547499999999999"/>
    <n v="726.56999999999994"/>
    <x v="2"/>
    <x v="1"/>
    <n v="4"/>
    <x v="1"/>
    <n v="3.4"/>
    <n v="544.92999999999995"/>
  </r>
  <r>
    <n v="11091"/>
    <d v="2024-12-26T00:00:00"/>
    <x v="2"/>
    <x v="11"/>
    <x v="11"/>
    <n v="1577"/>
    <x v="0"/>
    <x v="0"/>
    <n v="6"/>
    <n v="363.9"/>
    <n v="0.24"/>
    <n v="87.335999999999984"/>
    <n v="2183.3999999999996"/>
    <x v="2"/>
    <x v="1"/>
    <n v="2"/>
    <x v="0"/>
    <n v="4.7"/>
    <n v="1659.38"/>
  </r>
  <r>
    <n v="11092"/>
    <d v="2024-12-27T00:00:00"/>
    <x v="2"/>
    <x v="11"/>
    <x v="11"/>
    <n v="1074"/>
    <x v="1"/>
    <x v="2"/>
    <n v="7"/>
    <n v="307.91000000000003"/>
    <n v="0.05"/>
    <n v="15.395500000000002"/>
    <n v="2155.3700000000003"/>
    <x v="1"/>
    <x v="1"/>
    <n v="2"/>
    <x v="1"/>
    <n v="2.9"/>
    <n v="2047.6"/>
  </r>
  <r>
    <n v="11093"/>
    <d v="2024-12-28T00:00:00"/>
    <x v="2"/>
    <x v="11"/>
    <x v="11"/>
    <n v="1434"/>
    <x v="1"/>
    <x v="1"/>
    <n v="5"/>
    <n v="589.24"/>
    <n v="0.05"/>
    <n v="29.462000000000003"/>
    <n v="2946.2"/>
    <x v="1"/>
    <x v="0"/>
    <n v="9"/>
    <x v="1"/>
    <n v="2.6"/>
    <n v="2798.89"/>
  </r>
  <r>
    <n v="11094"/>
    <d v="2024-12-29T00:00:00"/>
    <x v="2"/>
    <x v="11"/>
    <x v="11"/>
    <n v="1102"/>
    <x v="2"/>
    <x v="0"/>
    <n v="5"/>
    <n v="501.18"/>
    <n v="0.26"/>
    <n v="130.30680000000001"/>
    <n v="2505.9"/>
    <x v="2"/>
    <x v="0"/>
    <n v="9"/>
    <x v="0"/>
    <n v="4.5999999999999996"/>
    <n v="1854.37"/>
  </r>
  <r>
    <n v="11095"/>
    <d v="2024-12-30T00:00:00"/>
    <x v="2"/>
    <x v="11"/>
    <x v="11"/>
    <n v="1421"/>
    <x v="2"/>
    <x v="1"/>
    <n v="4"/>
    <n v="548.37"/>
    <n v="0.25"/>
    <n v="137.0925"/>
    <n v="2193.48"/>
    <x v="0"/>
    <x v="1"/>
    <n v="3"/>
    <x v="0"/>
    <n v="4.5999999999999996"/>
    <n v="1645.11"/>
  </r>
  <r>
    <n v="11096"/>
    <d v="2024-12-31T00:00:00"/>
    <x v="2"/>
    <x v="11"/>
    <x v="11"/>
    <n v="1703"/>
    <x v="1"/>
    <x v="3"/>
    <n v="4"/>
    <n v="163.79"/>
    <n v="0.13"/>
    <n v="21.2927"/>
    <n v="655.16"/>
    <x v="1"/>
    <x v="0"/>
    <n v="5"/>
    <x v="2"/>
    <n v="2.4"/>
    <n v="569.99"/>
  </r>
  <r>
    <n v="11097"/>
    <d v="2025-01-01T00:00:00"/>
    <x v="3"/>
    <x v="0"/>
    <x v="0"/>
    <n v="1763"/>
    <x v="1"/>
    <x v="2"/>
    <n v="7"/>
    <n v="466.93"/>
    <n v="0.03"/>
    <n v="14.007899999999999"/>
    <n v="3268.51"/>
    <x v="2"/>
    <x v="0"/>
    <n v="5"/>
    <x v="1"/>
    <n v="3.4"/>
    <n v="3170.45"/>
  </r>
  <r>
    <n v="11098"/>
    <d v="2025-01-02T00:00:00"/>
    <x v="3"/>
    <x v="0"/>
    <x v="0"/>
    <n v="1737"/>
    <x v="3"/>
    <x v="1"/>
    <n v="4"/>
    <n v="170.3"/>
    <n v="0"/>
    <n v="0"/>
    <n v="681.2"/>
    <x v="0"/>
    <x v="1"/>
    <n v="2"/>
    <x v="0"/>
    <n v="4.9000000000000004"/>
    <n v="681.2"/>
  </r>
  <r>
    <n v="11099"/>
    <d v="2025-01-03T00:00:00"/>
    <x v="3"/>
    <x v="0"/>
    <x v="0"/>
    <n v="1805"/>
    <x v="2"/>
    <x v="2"/>
    <n v="6"/>
    <n v="137.11000000000001"/>
    <n v="0.1"/>
    <n v="13.711000000000002"/>
    <n v="822.66000000000008"/>
    <x v="1"/>
    <x v="1"/>
    <n v="2"/>
    <x v="2"/>
    <n v="1.2"/>
    <n v="740.39"/>
  </r>
  <r>
    <n v="11100"/>
    <d v="2025-01-04T00:00:00"/>
    <x v="3"/>
    <x v="0"/>
    <x v="0"/>
    <n v="1305"/>
    <x v="2"/>
    <x v="0"/>
    <n v="1"/>
    <n v="567.4"/>
    <n v="0"/>
    <n v="0"/>
    <n v="567.4"/>
    <x v="1"/>
    <x v="0"/>
    <n v="10"/>
    <x v="2"/>
    <n v="1.2"/>
    <n v="567.4"/>
  </r>
  <r>
    <n v="11101"/>
    <d v="2025-01-05T00:00:00"/>
    <x v="3"/>
    <x v="0"/>
    <x v="0"/>
    <n v="1097"/>
    <x v="1"/>
    <x v="3"/>
    <n v="4"/>
    <n v="26.29"/>
    <n v="0.08"/>
    <n v="2.1032000000000002"/>
    <n v="105.16"/>
    <x v="2"/>
    <x v="2"/>
    <n v="1"/>
    <x v="1"/>
    <n v="3.1"/>
    <n v="96.75"/>
  </r>
  <r>
    <n v="11102"/>
    <d v="2025-01-06T00:00:00"/>
    <x v="3"/>
    <x v="0"/>
    <x v="0"/>
    <n v="1849"/>
    <x v="2"/>
    <x v="2"/>
    <n v="2"/>
    <n v="579.75"/>
    <n v="0.15"/>
    <n v="86.962499999999991"/>
    <n v="1159.5"/>
    <x v="1"/>
    <x v="1"/>
    <n v="2"/>
    <x v="2"/>
    <n v="2.2000000000000002"/>
    <n v="985.58"/>
  </r>
  <r>
    <n v="11103"/>
    <d v="2025-01-07T00:00:00"/>
    <x v="3"/>
    <x v="0"/>
    <x v="0"/>
    <n v="1797"/>
    <x v="2"/>
    <x v="0"/>
    <n v="4"/>
    <n v="102.32"/>
    <n v="0.04"/>
    <n v="4.0927999999999995"/>
    <n v="409.28"/>
    <x v="1"/>
    <x v="0"/>
    <n v="11"/>
    <x v="1"/>
    <n v="3.3"/>
    <n v="392.91"/>
  </r>
  <r>
    <n v="11104"/>
    <d v="2025-01-08T00:00:00"/>
    <x v="3"/>
    <x v="0"/>
    <x v="0"/>
    <n v="1334"/>
    <x v="3"/>
    <x v="1"/>
    <n v="2"/>
    <n v="494.37"/>
    <n v="0.04"/>
    <n v="19.774799999999999"/>
    <n v="988.74"/>
    <x v="1"/>
    <x v="0"/>
    <n v="7"/>
    <x v="1"/>
    <n v="3.9"/>
    <n v="949.19"/>
  </r>
  <r>
    <n v="11105"/>
    <d v="2025-01-09T00:00:00"/>
    <x v="3"/>
    <x v="0"/>
    <x v="0"/>
    <n v="1858"/>
    <x v="2"/>
    <x v="3"/>
    <n v="3"/>
    <n v="176.41"/>
    <n v="0.31"/>
    <n v="54.687100000000001"/>
    <n v="529.23"/>
    <x v="1"/>
    <x v="2"/>
    <n v="1"/>
    <x v="2"/>
    <n v="1.3"/>
    <n v="365.17"/>
  </r>
  <r>
    <n v="11106"/>
    <d v="2025-01-10T00:00:00"/>
    <x v="3"/>
    <x v="0"/>
    <x v="0"/>
    <n v="1434"/>
    <x v="1"/>
    <x v="3"/>
    <n v="1"/>
    <n v="220.16"/>
    <n v="0.2"/>
    <n v="44.032000000000004"/>
    <n v="220.16"/>
    <x v="0"/>
    <x v="2"/>
    <n v="1"/>
    <x v="0"/>
    <n v="4.5"/>
    <n v="176.13"/>
  </r>
  <r>
    <n v="11107"/>
    <d v="2025-01-11T00:00:00"/>
    <x v="3"/>
    <x v="0"/>
    <x v="0"/>
    <n v="1446"/>
    <x v="2"/>
    <x v="1"/>
    <n v="1"/>
    <n v="141.80000000000001"/>
    <n v="0.33"/>
    <n v="46.794000000000004"/>
    <n v="141.80000000000001"/>
    <x v="2"/>
    <x v="0"/>
    <n v="9"/>
    <x v="2"/>
    <n v="2.1"/>
    <n v="95.01"/>
  </r>
  <r>
    <n v="11108"/>
    <d v="2025-01-12T00:00:00"/>
    <x v="3"/>
    <x v="0"/>
    <x v="0"/>
    <n v="1993"/>
    <x v="2"/>
    <x v="1"/>
    <n v="7"/>
    <n v="357.53"/>
    <n v="0.12"/>
    <n v="42.903599999999997"/>
    <n v="2502.71"/>
    <x v="1"/>
    <x v="1"/>
    <n v="2"/>
    <x v="1"/>
    <n v="2.5"/>
    <n v="2202.38"/>
  </r>
  <r>
    <n v="11109"/>
    <d v="2025-01-13T00:00:00"/>
    <x v="3"/>
    <x v="0"/>
    <x v="0"/>
    <n v="1307"/>
    <x v="1"/>
    <x v="3"/>
    <n v="6"/>
    <n v="218.64"/>
    <n v="0.24"/>
    <n v="52.473599999999998"/>
    <n v="1311.84"/>
    <x v="2"/>
    <x v="0"/>
    <n v="11"/>
    <x v="2"/>
    <n v="2.2999999999999998"/>
    <n v="997"/>
  </r>
  <r>
    <n v="11110"/>
    <d v="2025-01-14T00:00:00"/>
    <x v="3"/>
    <x v="0"/>
    <x v="0"/>
    <n v="1248"/>
    <x v="3"/>
    <x v="2"/>
    <n v="6"/>
    <n v="399.57"/>
    <n v="7.0000000000000007E-2"/>
    <n v="27.969900000000003"/>
    <n v="2397.42"/>
    <x v="0"/>
    <x v="1"/>
    <n v="4"/>
    <x v="0"/>
    <n v="4.4000000000000004"/>
    <n v="2229.6"/>
  </r>
  <r>
    <n v="11111"/>
    <d v="2025-01-15T00:00:00"/>
    <x v="3"/>
    <x v="0"/>
    <x v="0"/>
    <n v="1165"/>
    <x v="1"/>
    <x v="3"/>
    <n v="5"/>
    <n v="24.15"/>
    <n v="0.22"/>
    <n v="5.3129999999999997"/>
    <n v="120.75"/>
    <x v="1"/>
    <x v="0"/>
    <n v="11"/>
    <x v="2"/>
    <n v="1.7"/>
    <n v="94.18"/>
  </r>
  <r>
    <n v="11112"/>
    <d v="2025-01-16T00:00:00"/>
    <x v="3"/>
    <x v="0"/>
    <x v="0"/>
    <n v="1480"/>
    <x v="3"/>
    <x v="1"/>
    <n v="3"/>
    <n v="52.66"/>
    <n v="0.05"/>
    <n v="2.633"/>
    <n v="157.97999999999999"/>
    <x v="1"/>
    <x v="1"/>
    <n v="3"/>
    <x v="2"/>
    <n v="1.1000000000000001"/>
    <n v="150.08000000000001"/>
  </r>
  <r>
    <n v="11113"/>
    <d v="2025-01-17T00:00:00"/>
    <x v="3"/>
    <x v="0"/>
    <x v="0"/>
    <n v="1983"/>
    <x v="2"/>
    <x v="2"/>
    <n v="7"/>
    <n v="73.3"/>
    <n v="0"/>
    <n v="0"/>
    <n v="513.1"/>
    <x v="0"/>
    <x v="0"/>
    <n v="11"/>
    <x v="0"/>
    <n v="4.9000000000000004"/>
    <n v="513.1"/>
  </r>
  <r>
    <n v="11114"/>
    <d v="2025-01-18T00:00:00"/>
    <x v="3"/>
    <x v="0"/>
    <x v="0"/>
    <n v="1334"/>
    <x v="3"/>
    <x v="0"/>
    <n v="6"/>
    <n v="260.11"/>
    <n v="0.33"/>
    <n v="85.836300000000008"/>
    <n v="1560.66"/>
    <x v="0"/>
    <x v="1"/>
    <n v="4"/>
    <x v="0"/>
    <n v="4.9000000000000004"/>
    <n v="1045.6400000000001"/>
  </r>
  <r>
    <n v="11115"/>
    <d v="2025-01-19T00:00:00"/>
    <x v="3"/>
    <x v="0"/>
    <x v="0"/>
    <n v="1541"/>
    <x v="2"/>
    <x v="3"/>
    <n v="2"/>
    <n v="491.66"/>
    <n v="0.19"/>
    <n v="93.415400000000005"/>
    <n v="983.32"/>
    <x v="1"/>
    <x v="0"/>
    <n v="11"/>
    <x v="2"/>
    <n v="2"/>
    <n v="796.49"/>
  </r>
  <r>
    <n v="11116"/>
    <d v="2025-01-20T00:00:00"/>
    <x v="3"/>
    <x v="0"/>
    <x v="0"/>
    <n v="1758"/>
    <x v="3"/>
    <x v="1"/>
    <n v="3"/>
    <n v="534.58000000000004"/>
    <n v="0.32"/>
    <n v="171.06560000000002"/>
    <n v="1603.7400000000002"/>
    <x v="1"/>
    <x v="0"/>
    <n v="11"/>
    <x v="2"/>
    <n v="1"/>
    <n v="1090.54"/>
  </r>
  <r>
    <n v="11117"/>
    <d v="2025-01-21T00:00:00"/>
    <x v="3"/>
    <x v="0"/>
    <x v="0"/>
    <n v="1105"/>
    <x v="1"/>
    <x v="0"/>
    <n v="1"/>
    <n v="158.21"/>
    <n v="0.12"/>
    <n v="18.985199999999999"/>
    <n v="158.21"/>
    <x v="1"/>
    <x v="0"/>
    <n v="7"/>
    <x v="1"/>
    <n v="3.6"/>
    <n v="139.22"/>
  </r>
  <r>
    <n v="11118"/>
    <d v="2025-01-22T00:00:00"/>
    <x v="3"/>
    <x v="0"/>
    <x v="0"/>
    <n v="1562"/>
    <x v="0"/>
    <x v="3"/>
    <n v="2"/>
    <n v="351.01"/>
    <n v="0.11"/>
    <n v="38.6111"/>
    <n v="702.02"/>
    <x v="1"/>
    <x v="0"/>
    <n v="10"/>
    <x v="1"/>
    <n v="3.6"/>
    <n v="624.79999999999995"/>
  </r>
  <r>
    <n v="11119"/>
    <d v="2025-01-23T00:00:00"/>
    <x v="3"/>
    <x v="0"/>
    <x v="0"/>
    <n v="1080"/>
    <x v="1"/>
    <x v="3"/>
    <n v="7"/>
    <n v="464.49"/>
    <n v="0.14000000000000001"/>
    <n v="65.028600000000012"/>
    <n v="3251.4300000000003"/>
    <x v="2"/>
    <x v="1"/>
    <n v="2"/>
    <x v="0"/>
    <n v="4.8"/>
    <n v="2796.23"/>
  </r>
  <r>
    <n v="11120"/>
    <d v="2025-01-24T00:00:00"/>
    <x v="3"/>
    <x v="0"/>
    <x v="0"/>
    <n v="1132"/>
    <x v="2"/>
    <x v="2"/>
    <n v="7"/>
    <n v="183.97"/>
    <n v="0.25"/>
    <n v="45.9925"/>
    <n v="1287.79"/>
    <x v="1"/>
    <x v="1"/>
    <n v="2"/>
    <x v="2"/>
    <n v="2.2000000000000002"/>
    <n v="965.84"/>
  </r>
  <r>
    <n v="11121"/>
    <d v="2025-01-25T00:00:00"/>
    <x v="3"/>
    <x v="0"/>
    <x v="0"/>
    <n v="1796"/>
    <x v="2"/>
    <x v="1"/>
    <n v="3"/>
    <n v="254.27"/>
    <n v="0.2"/>
    <n v="50.854000000000006"/>
    <n v="762.81000000000006"/>
    <x v="1"/>
    <x v="0"/>
    <n v="9"/>
    <x v="2"/>
    <n v="1.8"/>
    <n v="610.25"/>
  </r>
  <r>
    <n v="11122"/>
    <d v="2025-01-26T00:00:00"/>
    <x v="3"/>
    <x v="0"/>
    <x v="0"/>
    <n v="1899"/>
    <x v="3"/>
    <x v="0"/>
    <n v="1"/>
    <n v="321.52"/>
    <n v="0.32"/>
    <n v="102.88639999999999"/>
    <n v="321.52"/>
    <x v="2"/>
    <x v="0"/>
    <n v="6"/>
    <x v="1"/>
    <n v="3.5"/>
    <n v="218.63"/>
  </r>
  <r>
    <n v="11123"/>
    <d v="2025-01-27T00:00:00"/>
    <x v="3"/>
    <x v="0"/>
    <x v="0"/>
    <n v="1137"/>
    <x v="1"/>
    <x v="3"/>
    <n v="6"/>
    <n v="93.9"/>
    <n v="0.01"/>
    <n v="0.93900000000000006"/>
    <n v="563.40000000000009"/>
    <x v="0"/>
    <x v="0"/>
    <n v="11"/>
    <x v="1"/>
    <n v="3.3"/>
    <n v="557.77"/>
  </r>
  <r>
    <n v="11124"/>
    <d v="2025-01-28T00:00:00"/>
    <x v="3"/>
    <x v="0"/>
    <x v="0"/>
    <n v="1183"/>
    <x v="3"/>
    <x v="2"/>
    <n v="2"/>
    <n v="30.2"/>
    <n v="0.25"/>
    <n v="7.55"/>
    <n v="60.4"/>
    <x v="1"/>
    <x v="0"/>
    <n v="7"/>
    <x v="1"/>
    <n v="3.9"/>
    <n v="45.3"/>
  </r>
  <r>
    <n v="11125"/>
    <d v="2025-01-29T00:00:00"/>
    <x v="3"/>
    <x v="0"/>
    <x v="0"/>
    <n v="1400"/>
    <x v="2"/>
    <x v="0"/>
    <n v="2"/>
    <n v="104.39"/>
    <n v="0.12"/>
    <n v="12.5268"/>
    <n v="208.78"/>
    <x v="1"/>
    <x v="0"/>
    <n v="5"/>
    <x v="0"/>
    <n v="4.5"/>
    <n v="183.73"/>
  </r>
  <r>
    <n v="11126"/>
    <d v="2025-01-30T00:00:00"/>
    <x v="3"/>
    <x v="0"/>
    <x v="0"/>
    <n v="1329"/>
    <x v="2"/>
    <x v="0"/>
    <n v="1"/>
    <n v="381.71"/>
    <n v="0.06"/>
    <n v="22.9026"/>
    <n v="381.71"/>
    <x v="0"/>
    <x v="0"/>
    <n v="5"/>
    <x v="1"/>
    <n v="3.2"/>
    <n v="358.81"/>
  </r>
  <r>
    <n v="11127"/>
    <d v="2025-01-31T00:00:00"/>
    <x v="3"/>
    <x v="0"/>
    <x v="0"/>
    <n v="1784"/>
    <x v="2"/>
    <x v="3"/>
    <n v="2"/>
    <n v="58.07"/>
    <n v="0.18"/>
    <n v="10.4526"/>
    <n v="116.14"/>
    <x v="2"/>
    <x v="1"/>
    <n v="4"/>
    <x v="2"/>
    <n v="1.6"/>
    <n v="95.23"/>
  </r>
  <r>
    <n v="11128"/>
    <d v="2025-02-01T00:00:00"/>
    <x v="3"/>
    <x v="1"/>
    <x v="1"/>
    <n v="1507"/>
    <x v="0"/>
    <x v="0"/>
    <n v="6"/>
    <n v="125.97"/>
    <n v="0.18"/>
    <n v="22.674599999999998"/>
    <n v="755.81999999999994"/>
    <x v="1"/>
    <x v="0"/>
    <n v="8"/>
    <x v="1"/>
    <n v="3.4"/>
    <n v="619.77"/>
  </r>
  <r>
    <n v="11129"/>
    <d v="2025-02-02T00:00:00"/>
    <x v="3"/>
    <x v="1"/>
    <x v="1"/>
    <n v="1851"/>
    <x v="3"/>
    <x v="3"/>
    <n v="6"/>
    <n v="212.64"/>
    <n v="0.05"/>
    <n v="10.632"/>
    <n v="1275.8399999999999"/>
    <x v="1"/>
    <x v="0"/>
    <n v="7"/>
    <x v="1"/>
    <n v="2.5"/>
    <n v="1212.05"/>
  </r>
  <r>
    <n v="11130"/>
    <d v="2025-02-03T00:00:00"/>
    <x v="3"/>
    <x v="1"/>
    <x v="1"/>
    <n v="1983"/>
    <x v="0"/>
    <x v="2"/>
    <n v="6"/>
    <n v="60.55"/>
    <n v="7.0000000000000007E-2"/>
    <n v="4.2385000000000002"/>
    <n v="363.29999999999995"/>
    <x v="1"/>
    <x v="0"/>
    <n v="10"/>
    <x v="1"/>
    <n v="2.8"/>
    <n v="337.87"/>
  </r>
  <r>
    <n v="11131"/>
    <d v="2025-02-04T00:00:00"/>
    <x v="3"/>
    <x v="1"/>
    <x v="1"/>
    <n v="1068"/>
    <x v="2"/>
    <x v="2"/>
    <n v="1"/>
    <n v="127.14"/>
    <n v="0.14000000000000001"/>
    <n v="17.799600000000002"/>
    <n v="127.14"/>
    <x v="2"/>
    <x v="1"/>
    <n v="2"/>
    <x v="0"/>
    <n v="4.8"/>
    <n v="109.34"/>
  </r>
  <r>
    <n v="11132"/>
    <d v="2025-02-05T00:00:00"/>
    <x v="3"/>
    <x v="1"/>
    <x v="1"/>
    <n v="1545"/>
    <x v="1"/>
    <x v="0"/>
    <n v="4"/>
    <n v="548.09"/>
    <n v="0.14000000000000001"/>
    <n v="76.732600000000005"/>
    <n v="2192.36"/>
    <x v="1"/>
    <x v="1"/>
    <n v="2"/>
    <x v="1"/>
    <n v="3.2"/>
    <n v="1885.43"/>
  </r>
  <r>
    <n v="11133"/>
    <d v="2025-02-06T00:00:00"/>
    <x v="3"/>
    <x v="1"/>
    <x v="1"/>
    <n v="1773"/>
    <x v="3"/>
    <x v="3"/>
    <n v="4"/>
    <n v="26.29"/>
    <n v="0.11"/>
    <n v="2.8919000000000001"/>
    <n v="105.16"/>
    <x v="1"/>
    <x v="0"/>
    <n v="6"/>
    <x v="2"/>
    <n v="1.6"/>
    <n v="93.59"/>
  </r>
  <r>
    <n v="11134"/>
    <d v="2025-02-07T00:00:00"/>
    <x v="3"/>
    <x v="1"/>
    <x v="1"/>
    <n v="1052"/>
    <x v="2"/>
    <x v="1"/>
    <n v="7"/>
    <n v="397.26"/>
    <n v="0.05"/>
    <n v="19.863"/>
    <n v="2780.8199999999997"/>
    <x v="1"/>
    <x v="0"/>
    <n v="11"/>
    <x v="1"/>
    <n v="2.8"/>
    <n v="2641.78"/>
  </r>
  <r>
    <n v="11135"/>
    <d v="2025-02-08T00:00:00"/>
    <x v="3"/>
    <x v="1"/>
    <x v="1"/>
    <n v="1449"/>
    <x v="3"/>
    <x v="2"/>
    <n v="7"/>
    <n v="239.88"/>
    <n v="0"/>
    <n v="0"/>
    <n v="1679.1599999999999"/>
    <x v="1"/>
    <x v="2"/>
    <n v="1"/>
    <x v="2"/>
    <n v="1.9"/>
    <n v="1679.16"/>
  </r>
  <r>
    <n v="11136"/>
    <d v="2025-02-09T00:00:00"/>
    <x v="3"/>
    <x v="1"/>
    <x v="1"/>
    <n v="1204"/>
    <x v="0"/>
    <x v="3"/>
    <n v="2"/>
    <n v="408.5"/>
    <n v="0.34"/>
    <n v="138.89000000000001"/>
    <n v="817"/>
    <x v="2"/>
    <x v="0"/>
    <n v="7"/>
    <x v="2"/>
    <n v="1.5"/>
    <n v="539.22"/>
  </r>
  <r>
    <n v="11137"/>
    <d v="2025-02-10T00:00:00"/>
    <x v="3"/>
    <x v="1"/>
    <x v="1"/>
    <n v="1125"/>
    <x v="0"/>
    <x v="3"/>
    <n v="6"/>
    <n v="359.38"/>
    <n v="0.33"/>
    <n v="118.5954"/>
    <n v="2156.2799999999997"/>
    <x v="1"/>
    <x v="0"/>
    <n v="8"/>
    <x v="1"/>
    <n v="3.8"/>
    <n v="1444.71"/>
  </r>
  <r>
    <n v="11138"/>
    <d v="2025-02-11T00:00:00"/>
    <x v="3"/>
    <x v="1"/>
    <x v="1"/>
    <n v="1746"/>
    <x v="3"/>
    <x v="3"/>
    <n v="2"/>
    <n v="145.75"/>
    <n v="0.17"/>
    <n v="24.777500000000003"/>
    <n v="291.5"/>
    <x v="1"/>
    <x v="0"/>
    <n v="10"/>
    <x v="1"/>
    <n v="3.5"/>
    <n v="241.94"/>
  </r>
  <r>
    <n v="11139"/>
    <d v="2025-02-12T00:00:00"/>
    <x v="3"/>
    <x v="1"/>
    <x v="1"/>
    <n v="1042"/>
    <x v="2"/>
    <x v="0"/>
    <n v="1"/>
    <n v="510.62"/>
    <n v="0.35"/>
    <n v="178.71699999999998"/>
    <n v="510.62"/>
    <x v="0"/>
    <x v="0"/>
    <n v="8"/>
    <x v="1"/>
    <n v="3"/>
    <n v="331.9"/>
  </r>
  <r>
    <n v="11140"/>
    <d v="2025-02-13T00:00:00"/>
    <x v="3"/>
    <x v="1"/>
    <x v="1"/>
    <n v="1751"/>
    <x v="2"/>
    <x v="1"/>
    <n v="2"/>
    <n v="302.79000000000002"/>
    <n v="0.24"/>
    <n v="72.669600000000003"/>
    <n v="605.58000000000004"/>
    <x v="2"/>
    <x v="1"/>
    <n v="3"/>
    <x v="1"/>
    <n v="2.7"/>
    <n v="460.24"/>
  </r>
  <r>
    <n v="11141"/>
    <d v="2025-02-14T00:00:00"/>
    <x v="3"/>
    <x v="1"/>
    <x v="1"/>
    <n v="1970"/>
    <x v="0"/>
    <x v="0"/>
    <n v="5"/>
    <n v="496.18"/>
    <n v="0.02"/>
    <n v="9.9236000000000004"/>
    <n v="2480.9"/>
    <x v="1"/>
    <x v="0"/>
    <n v="7"/>
    <x v="2"/>
    <n v="2.2999999999999998"/>
    <n v="2431.2800000000002"/>
  </r>
  <r>
    <n v="11142"/>
    <d v="2025-02-15T00:00:00"/>
    <x v="3"/>
    <x v="1"/>
    <x v="1"/>
    <n v="1882"/>
    <x v="2"/>
    <x v="2"/>
    <n v="4"/>
    <n v="252.52"/>
    <n v="0.04"/>
    <n v="10.100800000000001"/>
    <n v="1010.08"/>
    <x v="2"/>
    <x v="2"/>
    <n v="1"/>
    <x v="2"/>
    <n v="1.4"/>
    <n v="969.68"/>
  </r>
  <r>
    <n v="11143"/>
    <d v="2025-02-16T00:00:00"/>
    <x v="3"/>
    <x v="1"/>
    <x v="1"/>
    <n v="1110"/>
    <x v="3"/>
    <x v="0"/>
    <n v="2"/>
    <n v="591.04"/>
    <n v="0.32"/>
    <n v="189.1328"/>
    <n v="1182.08"/>
    <x v="1"/>
    <x v="0"/>
    <n v="11"/>
    <x v="2"/>
    <n v="2.2000000000000002"/>
    <n v="803.81"/>
  </r>
  <r>
    <n v="11144"/>
    <d v="2025-02-17T00:00:00"/>
    <x v="3"/>
    <x v="1"/>
    <x v="1"/>
    <n v="1760"/>
    <x v="3"/>
    <x v="3"/>
    <n v="2"/>
    <n v="465.74"/>
    <n v="0.22"/>
    <n v="102.4628"/>
    <n v="931.48"/>
    <x v="2"/>
    <x v="1"/>
    <n v="3"/>
    <x v="0"/>
    <n v="4.4000000000000004"/>
    <n v="726.55"/>
  </r>
  <r>
    <n v="11145"/>
    <d v="2025-02-18T00:00:00"/>
    <x v="3"/>
    <x v="1"/>
    <x v="1"/>
    <n v="1662"/>
    <x v="1"/>
    <x v="0"/>
    <n v="3"/>
    <n v="580.08000000000004"/>
    <n v="0.3"/>
    <n v="174.024"/>
    <n v="1740.2400000000002"/>
    <x v="2"/>
    <x v="0"/>
    <n v="6"/>
    <x v="0"/>
    <n v="4.0999999999999996"/>
    <n v="1218.17"/>
  </r>
  <r>
    <n v="11146"/>
    <d v="2025-02-19T00:00:00"/>
    <x v="3"/>
    <x v="1"/>
    <x v="1"/>
    <n v="1182"/>
    <x v="0"/>
    <x v="3"/>
    <n v="2"/>
    <n v="315.88"/>
    <n v="0.31"/>
    <n v="97.922799999999995"/>
    <n v="631.76"/>
    <x v="2"/>
    <x v="0"/>
    <n v="9"/>
    <x v="0"/>
    <n v="4.9000000000000004"/>
    <n v="435.91"/>
  </r>
  <r>
    <n v="11147"/>
    <d v="2025-02-20T00:00:00"/>
    <x v="3"/>
    <x v="1"/>
    <x v="1"/>
    <n v="1847"/>
    <x v="2"/>
    <x v="1"/>
    <n v="5"/>
    <n v="292.11"/>
    <n v="0.16"/>
    <n v="46.7376"/>
    <n v="1460.5500000000002"/>
    <x v="2"/>
    <x v="0"/>
    <n v="5"/>
    <x v="1"/>
    <n v="3.6"/>
    <n v="1226.8599999999999"/>
  </r>
  <r>
    <n v="11148"/>
    <d v="2025-02-21T00:00:00"/>
    <x v="3"/>
    <x v="1"/>
    <x v="1"/>
    <n v="1094"/>
    <x v="2"/>
    <x v="0"/>
    <n v="4"/>
    <n v="456.94"/>
    <n v="0.02"/>
    <n v="9.1387999999999998"/>
    <n v="1827.76"/>
    <x v="1"/>
    <x v="0"/>
    <n v="5"/>
    <x v="1"/>
    <n v="3.2"/>
    <n v="1791.2"/>
  </r>
  <r>
    <n v="11149"/>
    <d v="2025-02-22T00:00:00"/>
    <x v="3"/>
    <x v="1"/>
    <x v="1"/>
    <n v="1970"/>
    <x v="2"/>
    <x v="0"/>
    <n v="3"/>
    <n v="529.97"/>
    <n v="7.0000000000000007E-2"/>
    <n v="37.097900000000003"/>
    <n v="1589.91"/>
    <x v="2"/>
    <x v="0"/>
    <n v="9"/>
    <x v="2"/>
    <n v="2.2000000000000002"/>
    <n v="1478.62"/>
  </r>
  <r>
    <n v="11150"/>
    <d v="2025-02-23T00:00:00"/>
    <x v="3"/>
    <x v="1"/>
    <x v="1"/>
    <n v="1373"/>
    <x v="1"/>
    <x v="0"/>
    <n v="1"/>
    <n v="579.03"/>
    <n v="0.02"/>
    <n v="11.5806"/>
    <n v="579.03"/>
    <x v="1"/>
    <x v="0"/>
    <n v="9"/>
    <x v="2"/>
    <n v="1.3"/>
    <n v="567.45000000000005"/>
  </r>
  <r>
    <n v="11151"/>
    <d v="2025-02-24T00:00:00"/>
    <x v="3"/>
    <x v="1"/>
    <x v="1"/>
    <n v="1911"/>
    <x v="2"/>
    <x v="3"/>
    <n v="7"/>
    <n v="204.86"/>
    <n v="7.0000000000000007E-2"/>
    <n v="14.340200000000003"/>
    <n v="1434.02"/>
    <x v="1"/>
    <x v="0"/>
    <n v="6"/>
    <x v="1"/>
    <n v="3.5"/>
    <n v="1333.64"/>
  </r>
  <r>
    <n v="11152"/>
    <d v="2025-02-25T00:00:00"/>
    <x v="3"/>
    <x v="1"/>
    <x v="1"/>
    <n v="1519"/>
    <x v="2"/>
    <x v="3"/>
    <n v="1"/>
    <n v="482.24"/>
    <n v="0.14000000000000001"/>
    <n v="67.513600000000011"/>
    <n v="482.24"/>
    <x v="0"/>
    <x v="0"/>
    <n v="5"/>
    <x v="1"/>
    <n v="3"/>
    <n v="414.73"/>
  </r>
  <r>
    <n v="11153"/>
    <d v="2025-02-26T00:00:00"/>
    <x v="3"/>
    <x v="1"/>
    <x v="1"/>
    <n v="1899"/>
    <x v="3"/>
    <x v="0"/>
    <n v="4"/>
    <n v="138.22999999999999"/>
    <n v="0.04"/>
    <n v="5.5291999999999994"/>
    <n v="552.91999999999996"/>
    <x v="2"/>
    <x v="0"/>
    <n v="10"/>
    <x v="0"/>
    <n v="4"/>
    <n v="530.79999999999995"/>
  </r>
  <r>
    <n v="11154"/>
    <d v="2025-02-27T00:00:00"/>
    <x v="3"/>
    <x v="1"/>
    <x v="1"/>
    <n v="1359"/>
    <x v="0"/>
    <x v="0"/>
    <n v="7"/>
    <n v="334.16"/>
    <n v="0.06"/>
    <n v="20.049600000000002"/>
    <n v="2339.1200000000003"/>
    <x v="0"/>
    <x v="1"/>
    <n v="2"/>
    <x v="1"/>
    <n v="2.6"/>
    <n v="2198.77"/>
  </r>
  <r>
    <n v="11155"/>
    <d v="2025-02-28T00:00:00"/>
    <x v="3"/>
    <x v="1"/>
    <x v="1"/>
    <n v="1899"/>
    <x v="2"/>
    <x v="1"/>
    <n v="1"/>
    <n v="120.21"/>
    <n v="0.16"/>
    <n v="19.233599999999999"/>
    <n v="120.21"/>
    <x v="1"/>
    <x v="0"/>
    <n v="11"/>
    <x v="0"/>
    <n v="4.9000000000000004"/>
    <n v="100.98"/>
  </r>
  <r>
    <n v="11156"/>
    <d v="2025-03-01T00:00:00"/>
    <x v="3"/>
    <x v="2"/>
    <x v="2"/>
    <n v="1695"/>
    <x v="1"/>
    <x v="1"/>
    <n v="5"/>
    <n v="218.23"/>
    <n v="0.12"/>
    <n v="26.187599999999996"/>
    <n v="1091.1499999999999"/>
    <x v="2"/>
    <x v="0"/>
    <n v="8"/>
    <x v="1"/>
    <n v="2.6"/>
    <n v="960.21"/>
  </r>
  <r>
    <n v="11157"/>
    <d v="2025-03-02T00:00:00"/>
    <x v="3"/>
    <x v="2"/>
    <x v="2"/>
    <n v="1280"/>
    <x v="0"/>
    <x v="2"/>
    <n v="2"/>
    <n v="559.84"/>
    <n v="0.16"/>
    <n v="89.574400000000011"/>
    <n v="1119.68"/>
    <x v="1"/>
    <x v="0"/>
    <n v="8"/>
    <x v="2"/>
    <n v="2.2999999999999998"/>
    <n v="940.53"/>
  </r>
  <r>
    <n v="11158"/>
    <d v="2025-03-03T00:00:00"/>
    <x v="3"/>
    <x v="2"/>
    <x v="2"/>
    <n v="1194"/>
    <x v="2"/>
    <x v="1"/>
    <n v="4"/>
    <n v="100.46"/>
    <n v="0.15"/>
    <n v="15.068999999999999"/>
    <n v="401.84"/>
    <x v="2"/>
    <x v="0"/>
    <n v="7"/>
    <x v="0"/>
    <n v="4.5"/>
    <n v="341.56"/>
  </r>
  <r>
    <n v="11159"/>
    <d v="2025-03-04T00:00:00"/>
    <x v="3"/>
    <x v="2"/>
    <x v="2"/>
    <n v="1863"/>
    <x v="2"/>
    <x v="1"/>
    <n v="7"/>
    <n v="384.95"/>
    <n v="0.23"/>
    <n v="88.538499999999999"/>
    <n v="2694.65"/>
    <x v="1"/>
    <x v="0"/>
    <n v="8"/>
    <x v="1"/>
    <n v="2.6"/>
    <n v="2074.88"/>
  </r>
  <r>
    <n v="11160"/>
    <d v="2025-03-05T00:00:00"/>
    <x v="3"/>
    <x v="2"/>
    <x v="2"/>
    <n v="1194"/>
    <x v="2"/>
    <x v="1"/>
    <n v="3"/>
    <n v="361.88"/>
    <n v="0.33"/>
    <n v="119.4204"/>
    <n v="1085.6399999999999"/>
    <x v="1"/>
    <x v="1"/>
    <n v="3"/>
    <x v="0"/>
    <n v="4.5"/>
    <n v="727.38"/>
  </r>
  <r>
    <n v="11161"/>
    <d v="2025-03-06T00:00:00"/>
    <x v="3"/>
    <x v="2"/>
    <x v="2"/>
    <n v="1666"/>
    <x v="1"/>
    <x v="3"/>
    <n v="2"/>
    <n v="85.63"/>
    <n v="0.04"/>
    <n v="3.4251999999999998"/>
    <n v="171.26"/>
    <x v="1"/>
    <x v="1"/>
    <n v="3"/>
    <x v="2"/>
    <n v="1.1000000000000001"/>
    <n v="164.41"/>
  </r>
  <r>
    <n v="11162"/>
    <d v="2025-03-07T00:00:00"/>
    <x v="3"/>
    <x v="2"/>
    <x v="2"/>
    <n v="1092"/>
    <x v="2"/>
    <x v="1"/>
    <n v="1"/>
    <n v="205.7"/>
    <n v="0.03"/>
    <n v="6.1709999999999994"/>
    <n v="205.7"/>
    <x v="2"/>
    <x v="1"/>
    <n v="2"/>
    <x v="1"/>
    <n v="3.8"/>
    <n v="199.53"/>
  </r>
  <r>
    <n v="11163"/>
    <d v="2025-03-08T00:00:00"/>
    <x v="3"/>
    <x v="2"/>
    <x v="2"/>
    <n v="1671"/>
    <x v="0"/>
    <x v="1"/>
    <n v="1"/>
    <n v="344.34"/>
    <n v="0.3"/>
    <n v="103.30199999999999"/>
    <n v="344.34"/>
    <x v="1"/>
    <x v="2"/>
    <n v="1"/>
    <x v="2"/>
    <n v="1.3"/>
    <n v="241.04"/>
  </r>
  <r>
    <n v="11164"/>
    <d v="2025-03-09T00:00:00"/>
    <x v="3"/>
    <x v="2"/>
    <x v="2"/>
    <n v="1945"/>
    <x v="1"/>
    <x v="0"/>
    <n v="3"/>
    <n v="124.5"/>
    <n v="0.18"/>
    <n v="22.41"/>
    <n v="373.5"/>
    <x v="0"/>
    <x v="1"/>
    <n v="3"/>
    <x v="2"/>
    <n v="1.6"/>
    <n v="306.27"/>
  </r>
  <r>
    <n v="11165"/>
    <d v="2025-03-10T00:00:00"/>
    <x v="3"/>
    <x v="2"/>
    <x v="2"/>
    <n v="1060"/>
    <x v="1"/>
    <x v="3"/>
    <n v="5"/>
    <n v="483.36"/>
    <n v="0.27"/>
    <n v="130.50720000000001"/>
    <n v="2416.8000000000002"/>
    <x v="1"/>
    <x v="1"/>
    <n v="3"/>
    <x v="1"/>
    <n v="3.8"/>
    <n v="1764.26"/>
  </r>
  <r>
    <n v="11166"/>
    <d v="2025-03-11T00:00:00"/>
    <x v="3"/>
    <x v="2"/>
    <x v="2"/>
    <n v="1633"/>
    <x v="2"/>
    <x v="2"/>
    <n v="3"/>
    <n v="583.71"/>
    <n v="0.08"/>
    <n v="46.696800000000003"/>
    <n v="1751.13"/>
    <x v="1"/>
    <x v="0"/>
    <n v="7"/>
    <x v="2"/>
    <n v="2.2000000000000002"/>
    <n v="1611.04"/>
  </r>
  <r>
    <n v="11167"/>
    <d v="2025-03-12T00:00:00"/>
    <x v="3"/>
    <x v="2"/>
    <x v="2"/>
    <n v="1050"/>
    <x v="1"/>
    <x v="2"/>
    <n v="4"/>
    <n v="140.63"/>
    <n v="0.28999999999999998"/>
    <n v="40.782699999999998"/>
    <n v="562.52"/>
    <x v="1"/>
    <x v="0"/>
    <n v="10"/>
    <x v="2"/>
    <n v="1.8"/>
    <n v="399.39"/>
  </r>
  <r>
    <n v="11168"/>
    <d v="2025-03-13T00:00:00"/>
    <x v="3"/>
    <x v="2"/>
    <x v="2"/>
    <n v="1402"/>
    <x v="3"/>
    <x v="1"/>
    <n v="3"/>
    <n v="124.34"/>
    <n v="0.32"/>
    <n v="39.788800000000002"/>
    <n v="373.02"/>
    <x v="0"/>
    <x v="0"/>
    <n v="9"/>
    <x v="0"/>
    <n v="4.2"/>
    <n v="253.65"/>
  </r>
  <r>
    <n v="11169"/>
    <d v="2025-03-14T00:00:00"/>
    <x v="3"/>
    <x v="2"/>
    <x v="2"/>
    <n v="1788"/>
    <x v="3"/>
    <x v="2"/>
    <n v="1"/>
    <n v="281.14"/>
    <n v="0.22"/>
    <n v="61.8508"/>
    <n v="281.14"/>
    <x v="1"/>
    <x v="2"/>
    <n v="1"/>
    <x v="0"/>
    <n v="4.8"/>
    <n v="219.29"/>
  </r>
  <r>
    <n v="11170"/>
    <d v="2025-03-15T00:00:00"/>
    <x v="3"/>
    <x v="2"/>
    <x v="2"/>
    <n v="1004"/>
    <x v="3"/>
    <x v="2"/>
    <n v="5"/>
    <n v="452.44"/>
    <n v="0.04"/>
    <n v="18.0976"/>
    <n v="2262.1999999999998"/>
    <x v="1"/>
    <x v="0"/>
    <n v="8"/>
    <x v="2"/>
    <n v="1.9"/>
    <n v="2171.71"/>
  </r>
  <r>
    <n v="11171"/>
    <d v="2025-03-16T00:00:00"/>
    <x v="3"/>
    <x v="2"/>
    <x v="2"/>
    <n v="1465"/>
    <x v="1"/>
    <x v="2"/>
    <n v="5"/>
    <n v="179.74"/>
    <n v="0.31"/>
    <n v="55.7194"/>
    <n v="898.7"/>
    <x v="2"/>
    <x v="2"/>
    <n v="1"/>
    <x v="2"/>
    <n v="2.2999999999999998"/>
    <n v="620.1"/>
  </r>
  <r>
    <n v="11172"/>
    <d v="2025-03-17T00:00:00"/>
    <x v="3"/>
    <x v="2"/>
    <x v="2"/>
    <n v="1603"/>
    <x v="0"/>
    <x v="1"/>
    <n v="6"/>
    <n v="26.63"/>
    <n v="0.28000000000000003"/>
    <n v="7.4564000000000004"/>
    <n v="159.78"/>
    <x v="1"/>
    <x v="1"/>
    <n v="3"/>
    <x v="1"/>
    <n v="3.9"/>
    <n v="115.04"/>
  </r>
  <r>
    <n v="11173"/>
    <d v="2025-03-18T00:00:00"/>
    <x v="3"/>
    <x v="2"/>
    <x v="2"/>
    <n v="1681"/>
    <x v="3"/>
    <x v="2"/>
    <n v="3"/>
    <n v="331.61"/>
    <n v="0.26"/>
    <n v="86.218600000000009"/>
    <n v="994.83"/>
    <x v="2"/>
    <x v="1"/>
    <n v="4"/>
    <x v="0"/>
    <n v="4.3"/>
    <n v="736.17"/>
  </r>
  <r>
    <n v="11174"/>
    <d v="2025-03-19T00:00:00"/>
    <x v="3"/>
    <x v="2"/>
    <x v="2"/>
    <n v="1828"/>
    <x v="3"/>
    <x v="1"/>
    <n v="4"/>
    <n v="574.61"/>
    <n v="0.01"/>
    <n v="5.7461000000000002"/>
    <n v="2298.44"/>
    <x v="1"/>
    <x v="0"/>
    <n v="11"/>
    <x v="0"/>
    <n v="5"/>
    <n v="2275.46"/>
  </r>
  <r>
    <n v="11175"/>
    <d v="2025-03-20T00:00:00"/>
    <x v="3"/>
    <x v="2"/>
    <x v="2"/>
    <n v="1533"/>
    <x v="2"/>
    <x v="0"/>
    <n v="1"/>
    <n v="243.9"/>
    <n v="0.28000000000000003"/>
    <n v="68.292000000000002"/>
    <n v="243.9"/>
    <x v="2"/>
    <x v="0"/>
    <n v="8"/>
    <x v="2"/>
    <n v="2.1"/>
    <n v="175.61"/>
  </r>
  <r>
    <n v="11176"/>
    <d v="2025-03-21T00:00:00"/>
    <x v="3"/>
    <x v="2"/>
    <x v="2"/>
    <n v="1404"/>
    <x v="2"/>
    <x v="0"/>
    <n v="2"/>
    <n v="260.77999999999997"/>
    <n v="0.05"/>
    <n v="13.039"/>
    <n v="521.55999999999995"/>
    <x v="1"/>
    <x v="2"/>
    <n v="1"/>
    <x v="1"/>
    <n v="3.2"/>
    <n v="495.48"/>
  </r>
  <r>
    <n v="11177"/>
    <d v="2025-03-22T00:00:00"/>
    <x v="3"/>
    <x v="2"/>
    <x v="2"/>
    <n v="1837"/>
    <x v="2"/>
    <x v="2"/>
    <n v="5"/>
    <n v="581.80999999999995"/>
    <n v="0.08"/>
    <n v="46.544799999999995"/>
    <n v="2909.0499999999997"/>
    <x v="2"/>
    <x v="1"/>
    <n v="2"/>
    <x v="2"/>
    <n v="1.5"/>
    <n v="2676.33"/>
  </r>
  <r>
    <n v="11178"/>
    <d v="2025-03-23T00:00:00"/>
    <x v="3"/>
    <x v="2"/>
    <x v="2"/>
    <n v="1512"/>
    <x v="3"/>
    <x v="0"/>
    <n v="3"/>
    <n v="421.35"/>
    <n v="0.2"/>
    <n v="84.27000000000001"/>
    <n v="1264.0500000000002"/>
    <x v="2"/>
    <x v="0"/>
    <n v="11"/>
    <x v="2"/>
    <n v="2.2999999999999998"/>
    <n v="1011.24"/>
  </r>
  <r>
    <n v="11179"/>
    <d v="2025-03-24T00:00:00"/>
    <x v="3"/>
    <x v="2"/>
    <x v="2"/>
    <n v="1644"/>
    <x v="1"/>
    <x v="1"/>
    <n v="6"/>
    <n v="435.72"/>
    <n v="0.09"/>
    <n v="39.214800000000004"/>
    <n v="2614.3200000000002"/>
    <x v="2"/>
    <x v="0"/>
    <n v="5"/>
    <x v="2"/>
    <n v="1.2"/>
    <n v="2379.0300000000002"/>
  </r>
  <r>
    <n v="11180"/>
    <d v="2025-03-25T00:00:00"/>
    <x v="3"/>
    <x v="2"/>
    <x v="2"/>
    <n v="1232"/>
    <x v="1"/>
    <x v="0"/>
    <n v="4"/>
    <n v="344.18"/>
    <n v="0.23"/>
    <n v="79.1614"/>
    <n v="1376.72"/>
    <x v="2"/>
    <x v="0"/>
    <n v="6"/>
    <x v="2"/>
    <n v="1.8"/>
    <n v="1060.07"/>
  </r>
  <r>
    <n v="11181"/>
    <d v="2025-03-26T00:00:00"/>
    <x v="3"/>
    <x v="2"/>
    <x v="2"/>
    <n v="1523"/>
    <x v="0"/>
    <x v="2"/>
    <n v="4"/>
    <n v="585.15"/>
    <n v="0.21"/>
    <n v="122.88149999999999"/>
    <n v="2340.6"/>
    <x v="0"/>
    <x v="0"/>
    <n v="5"/>
    <x v="1"/>
    <n v="3"/>
    <n v="1849.07"/>
  </r>
  <r>
    <n v="11182"/>
    <d v="2025-03-27T00:00:00"/>
    <x v="3"/>
    <x v="2"/>
    <x v="2"/>
    <n v="1345"/>
    <x v="0"/>
    <x v="1"/>
    <n v="7"/>
    <n v="417.99"/>
    <n v="0.04"/>
    <n v="16.7196"/>
    <n v="2925.9300000000003"/>
    <x v="1"/>
    <x v="1"/>
    <n v="3"/>
    <x v="2"/>
    <n v="1.7"/>
    <n v="2808.89"/>
  </r>
  <r>
    <n v="11183"/>
    <d v="2025-03-28T00:00:00"/>
    <x v="3"/>
    <x v="2"/>
    <x v="2"/>
    <n v="1045"/>
    <x v="0"/>
    <x v="3"/>
    <n v="1"/>
    <n v="538.59"/>
    <n v="0.23"/>
    <n v="123.87570000000001"/>
    <n v="538.59"/>
    <x v="1"/>
    <x v="0"/>
    <n v="10"/>
    <x v="0"/>
    <n v="4.5999999999999996"/>
    <n v="414.71"/>
  </r>
  <r>
    <n v="11184"/>
    <d v="2025-03-29T00:00:00"/>
    <x v="3"/>
    <x v="2"/>
    <x v="2"/>
    <n v="1545"/>
    <x v="2"/>
    <x v="1"/>
    <n v="5"/>
    <n v="424.14"/>
    <n v="0.32"/>
    <n v="135.72479999999999"/>
    <n v="2120.6999999999998"/>
    <x v="2"/>
    <x v="0"/>
    <n v="7"/>
    <x v="1"/>
    <n v="3.8"/>
    <n v="1442.08"/>
  </r>
  <r>
    <n v="11185"/>
    <d v="2025-03-30T00:00:00"/>
    <x v="3"/>
    <x v="2"/>
    <x v="2"/>
    <n v="1944"/>
    <x v="3"/>
    <x v="0"/>
    <n v="1"/>
    <n v="445.04"/>
    <n v="0.06"/>
    <n v="26.702400000000001"/>
    <n v="445.04"/>
    <x v="2"/>
    <x v="2"/>
    <n v="1"/>
    <x v="2"/>
    <n v="1.1000000000000001"/>
    <n v="418.34"/>
  </r>
  <r>
    <n v="11186"/>
    <d v="2025-03-31T00:00:00"/>
    <x v="3"/>
    <x v="2"/>
    <x v="2"/>
    <n v="1077"/>
    <x v="2"/>
    <x v="3"/>
    <n v="6"/>
    <n v="184.89"/>
    <n v="0.21"/>
    <n v="38.826899999999995"/>
    <n v="1109.3399999999999"/>
    <x v="1"/>
    <x v="1"/>
    <n v="2"/>
    <x v="0"/>
    <n v="4.5"/>
    <n v="876.38"/>
  </r>
  <r>
    <n v="11187"/>
    <d v="2025-04-01T00:00:00"/>
    <x v="3"/>
    <x v="3"/>
    <x v="3"/>
    <n v="1729"/>
    <x v="2"/>
    <x v="1"/>
    <n v="2"/>
    <n v="192.54"/>
    <n v="0.12"/>
    <n v="23.104799999999997"/>
    <n v="385.08"/>
    <x v="2"/>
    <x v="0"/>
    <n v="11"/>
    <x v="0"/>
    <n v="4.9000000000000004"/>
    <n v="338.87"/>
  </r>
  <r>
    <n v="11188"/>
    <d v="2025-04-02T00:00:00"/>
    <x v="3"/>
    <x v="3"/>
    <x v="3"/>
    <n v="1812"/>
    <x v="2"/>
    <x v="3"/>
    <n v="2"/>
    <n v="473.05"/>
    <n v="0.16"/>
    <n v="75.688000000000002"/>
    <n v="946.1"/>
    <x v="1"/>
    <x v="0"/>
    <n v="9"/>
    <x v="1"/>
    <n v="3"/>
    <n v="794.72"/>
  </r>
  <r>
    <n v="11189"/>
    <d v="2025-04-03T00:00:00"/>
    <x v="3"/>
    <x v="3"/>
    <x v="3"/>
    <n v="1922"/>
    <x v="2"/>
    <x v="3"/>
    <n v="2"/>
    <n v="188.57"/>
    <n v="0.1"/>
    <n v="18.856999999999999"/>
    <n v="377.14"/>
    <x v="2"/>
    <x v="1"/>
    <n v="4"/>
    <x v="2"/>
    <n v="2.2999999999999998"/>
    <n v="339.43"/>
  </r>
  <r>
    <n v="11190"/>
    <d v="2025-04-04T00:00:00"/>
    <x v="3"/>
    <x v="3"/>
    <x v="3"/>
    <n v="1072"/>
    <x v="1"/>
    <x v="3"/>
    <n v="4"/>
    <n v="344.22"/>
    <n v="0.12"/>
    <n v="41.306400000000004"/>
    <n v="1376.88"/>
    <x v="0"/>
    <x v="0"/>
    <n v="8"/>
    <x v="2"/>
    <n v="2.1"/>
    <n v="1211.6500000000001"/>
  </r>
  <r>
    <n v="11191"/>
    <d v="2025-04-05T00:00:00"/>
    <x v="3"/>
    <x v="3"/>
    <x v="3"/>
    <n v="1793"/>
    <x v="3"/>
    <x v="1"/>
    <n v="5"/>
    <n v="160.87"/>
    <n v="0.01"/>
    <n v="1.6087"/>
    <n v="804.35"/>
    <x v="2"/>
    <x v="0"/>
    <n v="9"/>
    <x v="2"/>
    <n v="1.3"/>
    <n v="796.31"/>
  </r>
  <r>
    <n v="11192"/>
    <d v="2025-04-06T00:00:00"/>
    <x v="3"/>
    <x v="3"/>
    <x v="3"/>
    <n v="1248"/>
    <x v="2"/>
    <x v="0"/>
    <n v="1"/>
    <n v="492.94"/>
    <n v="0.34"/>
    <n v="167.59960000000001"/>
    <n v="492.94"/>
    <x v="1"/>
    <x v="0"/>
    <n v="7"/>
    <x v="1"/>
    <n v="3"/>
    <n v="325.33999999999997"/>
  </r>
  <r>
    <n v="11193"/>
    <d v="2025-04-07T00:00:00"/>
    <x v="3"/>
    <x v="3"/>
    <x v="3"/>
    <n v="1046"/>
    <x v="3"/>
    <x v="1"/>
    <n v="1"/>
    <n v="79.64"/>
    <n v="0.22"/>
    <n v="17.520800000000001"/>
    <n v="79.64"/>
    <x v="2"/>
    <x v="2"/>
    <n v="1"/>
    <x v="2"/>
    <n v="1.2"/>
    <n v="62.12"/>
  </r>
  <r>
    <n v="11194"/>
    <d v="2025-04-08T00:00:00"/>
    <x v="3"/>
    <x v="3"/>
    <x v="3"/>
    <n v="1120"/>
    <x v="1"/>
    <x v="0"/>
    <n v="6"/>
    <n v="500.23"/>
    <n v="0.18"/>
    <n v="90.041399999999996"/>
    <n v="3001.38"/>
    <x v="2"/>
    <x v="0"/>
    <n v="5"/>
    <x v="1"/>
    <n v="3"/>
    <n v="2461.13"/>
  </r>
  <r>
    <n v="11195"/>
    <d v="2025-04-09T00:00:00"/>
    <x v="3"/>
    <x v="3"/>
    <x v="3"/>
    <n v="1213"/>
    <x v="2"/>
    <x v="1"/>
    <n v="2"/>
    <n v="367.6"/>
    <n v="0.13"/>
    <n v="47.788000000000004"/>
    <n v="735.2"/>
    <x v="1"/>
    <x v="0"/>
    <n v="6"/>
    <x v="2"/>
    <n v="2"/>
    <n v="639.62"/>
  </r>
  <r>
    <n v="11196"/>
    <d v="2025-04-10T00:00:00"/>
    <x v="3"/>
    <x v="3"/>
    <x v="3"/>
    <n v="1238"/>
    <x v="1"/>
    <x v="1"/>
    <n v="5"/>
    <n v="124.34"/>
    <n v="0.19"/>
    <n v="23.624600000000001"/>
    <n v="621.70000000000005"/>
    <x v="2"/>
    <x v="0"/>
    <n v="11"/>
    <x v="1"/>
    <n v="2.9"/>
    <n v="503.58"/>
  </r>
  <r>
    <n v="11197"/>
    <d v="2025-04-11T00:00:00"/>
    <x v="3"/>
    <x v="3"/>
    <x v="3"/>
    <n v="1055"/>
    <x v="2"/>
    <x v="1"/>
    <n v="5"/>
    <n v="332.09"/>
    <n v="0.13"/>
    <n v="43.171700000000001"/>
    <n v="1660.4499999999998"/>
    <x v="0"/>
    <x v="0"/>
    <n v="8"/>
    <x v="1"/>
    <n v="2.7"/>
    <n v="1444.59"/>
  </r>
  <r>
    <n v="11198"/>
    <d v="2025-04-12T00:00:00"/>
    <x v="3"/>
    <x v="3"/>
    <x v="3"/>
    <n v="1349"/>
    <x v="1"/>
    <x v="0"/>
    <n v="6"/>
    <n v="180.26"/>
    <n v="0.13"/>
    <n v="23.433799999999998"/>
    <n v="1081.56"/>
    <x v="1"/>
    <x v="0"/>
    <n v="10"/>
    <x v="2"/>
    <n v="2.2000000000000002"/>
    <n v="940.96"/>
  </r>
  <r>
    <n v="11199"/>
    <d v="2025-04-13T00:00:00"/>
    <x v="3"/>
    <x v="3"/>
    <x v="3"/>
    <n v="1106"/>
    <x v="1"/>
    <x v="1"/>
    <n v="3"/>
    <n v="204.23"/>
    <n v="0.16"/>
    <n v="32.6768"/>
    <n v="612.68999999999994"/>
    <x v="1"/>
    <x v="0"/>
    <n v="8"/>
    <x v="1"/>
    <n v="2.8"/>
    <n v="514.66"/>
  </r>
  <r>
    <n v="11200"/>
    <d v="2025-04-14T00:00:00"/>
    <x v="3"/>
    <x v="3"/>
    <x v="3"/>
    <n v="1830"/>
    <x v="2"/>
    <x v="3"/>
    <n v="5"/>
    <n v="220.64"/>
    <n v="0.1"/>
    <n v="22.064"/>
    <n v="1103.1999999999998"/>
    <x v="1"/>
    <x v="0"/>
    <n v="9"/>
    <x v="1"/>
    <n v="2.9"/>
    <n v="992.88"/>
  </r>
  <r>
    <n v="11201"/>
    <d v="2025-04-15T00:00:00"/>
    <x v="3"/>
    <x v="3"/>
    <x v="3"/>
    <n v="1047"/>
    <x v="2"/>
    <x v="1"/>
    <n v="5"/>
    <n v="52.04"/>
    <n v="0.06"/>
    <n v="3.1223999999999998"/>
    <n v="260.2"/>
    <x v="2"/>
    <x v="0"/>
    <n v="9"/>
    <x v="0"/>
    <n v="4.3"/>
    <n v="244.59"/>
  </r>
  <r>
    <n v="11202"/>
    <d v="2025-04-16T00:00:00"/>
    <x v="3"/>
    <x v="3"/>
    <x v="3"/>
    <n v="1572"/>
    <x v="1"/>
    <x v="3"/>
    <n v="1"/>
    <n v="591.79"/>
    <n v="0.19"/>
    <n v="112.4401"/>
    <n v="591.79"/>
    <x v="0"/>
    <x v="1"/>
    <n v="4"/>
    <x v="1"/>
    <n v="3.7"/>
    <n v="479.35"/>
  </r>
  <r>
    <n v="11203"/>
    <d v="2025-04-17T00:00:00"/>
    <x v="3"/>
    <x v="3"/>
    <x v="3"/>
    <n v="1336"/>
    <x v="0"/>
    <x v="2"/>
    <n v="6"/>
    <n v="33.450000000000003"/>
    <n v="0.28999999999999998"/>
    <n v="9.7004999999999999"/>
    <n v="200.70000000000002"/>
    <x v="2"/>
    <x v="0"/>
    <n v="6"/>
    <x v="1"/>
    <n v="2.7"/>
    <n v="142.5"/>
  </r>
  <r>
    <n v="11204"/>
    <d v="2025-04-18T00:00:00"/>
    <x v="3"/>
    <x v="3"/>
    <x v="3"/>
    <n v="1025"/>
    <x v="2"/>
    <x v="2"/>
    <n v="5"/>
    <n v="402.56"/>
    <n v="0.05"/>
    <n v="20.128"/>
    <n v="2012.8"/>
    <x v="1"/>
    <x v="1"/>
    <n v="3"/>
    <x v="0"/>
    <n v="4.5999999999999996"/>
    <n v="1912.16"/>
  </r>
  <r>
    <n v="11205"/>
    <d v="2025-04-19T00:00:00"/>
    <x v="3"/>
    <x v="3"/>
    <x v="3"/>
    <n v="1803"/>
    <x v="3"/>
    <x v="0"/>
    <n v="5"/>
    <n v="232.17"/>
    <n v="0.01"/>
    <n v="2.3216999999999999"/>
    <n v="1160.8499999999999"/>
    <x v="2"/>
    <x v="2"/>
    <n v="1"/>
    <x v="0"/>
    <n v="4"/>
    <n v="1149.24"/>
  </r>
  <r>
    <n v="11206"/>
    <d v="2025-04-20T00:00:00"/>
    <x v="3"/>
    <x v="3"/>
    <x v="3"/>
    <n v="1256"/>
    <x v="3"/>
    <x v="0"/>
    <n v="1"/>
    <n v="392.92"/>
    <n v="0.09"/>
    <n v="35.3628"/>
    <n v="392.92"/>
    <x v="2"/>
    <x v="0"/>
    <n v="6"/>
    <x v="2"/>
    <n v="1.3"/>
    <n v="357.56"/>
  </r>
  <r>
    <n v="11207"/>
    <d v="2025-04-21T00:00:00"/>
    <x v="3"/>
    <x v="3"/>
    <x v="3"/>
    <n v="1007"/>
    <x v="0"/>
    <x v="2"/>
    <n v="5"/>
    <n v="223.41"/>
    <n v="0.34"/>
    <n v="75.959400000000002"/>
    <n v="1117.05"/>
    <x v="2"/>
    <x v="2"/>
    <n v="1"/>
    <x v="2"/>
    <n v="1.6"/>
    <n v="737.25"/>
  </r>
  <r>
    <n v="11208"/>
    <d v="2025-04-22T00:00:00"/>
    <x v="3"/>
    <x v="3"/>
    <x v="3"/>
    <n v="1624"/>
    <x v="3"/>
    <x v="1"/>
    <n v="1"/>
    <n v="409.14"/>
    <n v="0.28999999999999998"/>
    <n v="118.65059999999998"/>
    <n v="409.14"/>
    <x v="1"/>
    <x v="0"/>
    <n v="9"/>
    <x v="2"/>
    <n v="1.3"/>
    <n v="290.49"/>
  </r>
  <r>
    <n v="11209"/>
    <d v="2025-04-23T00:00:00"/>
    <x v="3"/>
    <x v="3"/>
    <x v="3"/>
    <n v="1866"/>
    <x v="1"/>
    <x v="1"/>
    <n v="3"/>
    <n v="441.6"/>
    <n v="0.21"/>
    <n v="92.736000000000004"/>
    <n v="1324.8000000000002"/>
    <x v="2"/>
    <x v="0"/>
    <n v="11"/>
    <x v="2"/>
    <n v="2.2999999999999998"/>
    <n v="1046.5899999999999"/>
  </r>
  <r>
    <n v="11210"/>
    <d v="2025-04-24T00:00:00"/>
    <x v="3"/>
    <x v="3"/>
    <x v="3"/>
    <n v="1252"/>
    <x v="3"/>
    <x v="1"/>
    <n v="4"/>
    <n v="418.97"/>
    <n v="0.33"/>
    <n v="138.26010000000002"/>
    <n v="1675.88"/>
    <x v="1"/>
    <x v="0"/>
    <n v="6"/>
    <x v="1"/>
    <n v="2.7"/>
    <n v="1122.8399999999999"/>
  </r>
  <r>
    <n v="11211"/>
    <d v="2025-04-25T00:00:00"/>
    <x v="3"/>
    <x v="3"/>
    <x v="3"/>
    <n v="1691"/>
    <x v="0"/>
    <x v="2"/>
    <n v="7"/>
    <n v="81.67"/>
    <n v="0.16"/>
    <n v="13.0672"/>
    <n v="571.69000000000005"/>
    <x v="1"/>
    <x v="2"/>
    <n v="1"/>
    <x v="1"/>
    <n v="3"/>
    <n v="480.22"/>
  </r>
  <r>
    <n v="11212"/>
    <d v="2025-04-26T00:00:00"/>
    <x v="3"/>
    <x v="3"/>
    <x v="3"/>
    <n v="1718"/>
    <x v="1"/>
    <x v="3"/>
    <n v="1"/>
    <n v="399.28"/>
    <n v="0.34"/>
    <n v="135.7552"/>
    <n v="399.28"/>
    <x v="2"/>
    <x v="0"/>
    <n v="11"/>
    <x v="0"/>
    <n v="4.4000000000000004"/>
    <n v="263.52"/>
  </r>
  <r>
    <n v="11213"/>
    <d v="2025-04-27T00:00:00"/>
    <x v="3"/>
    <x v="3"/>
    <x v="3"/>
    <n v="1302"/>
    <x v="2"/>
    <x v="0"/>
    <n v="1"/>
    <n v="178.79"/>
    <n v="0.1"/>
    <n v="17.879000000000001"/>
    <n v="178.79"/>
    <x v="0"/>
    <x v="1"/>
    <n v="3"/>
    <x v="2"/>
    <n v="1.1000000000000001"/>
    <n v="160.91"/>
  </r>
  <r>
    <n v="11214"/>
    <d v="2025-04-28T00:00:00"/>
    <x v="3"/>
    <x v="3"/>
    <x v="3"/>
    <n v="1638"/>
    <x v="2"/>
    <x v="3"/>
    <n v="5"/>
    <n v="31.85"/>
    <n v="0.08"/>
    <n v="2.548"/>
    <n v="159.25"/>
    <x v="1"/>
    <x v="2"/>
    <n v="1"/>
    <x v="1"/>
    <n v="2.7"/>
    <n v="146.51"/>
  </r>
  <r>
    <n v="11215"/>
    <d v="2025-04-29T00:00:00"/>
    <x v="3"/>
    <x v="3"/>
    <x v="3"/>
    <n v="1055"/>
    <x v="3"/>
    <x v="2"/>
    <n v="1"/>
    <n v="257.68"/>
    <n v="0.22"/>
    <n v="56.689599999999999"/>
    <n v="257.68"/>
    <x v="0"/>
    <x v="1"/>
    <n v="2"/>
    <x v="1"/>
    <n v="2.6"/>
    <n v="200.99"/>
  </r>
  <r>
    <n v="11216"/>
    <d v="2025-04-30T00:00:00"/>
    <x v="3"/>
    <x v="3"/>
    <x v="3"/>
    <n v="1725"/>
    <x v="3"/>
    <x v="3"/>
    <n v="6"/>
    <n v="268.62"/>
    <n v="0.13"/>
    <n v="34.9206"/>
    <n v="1611.72"/>
    <x v="1"/>
    <x v="0"/>
    <n v="6"/>
    <x v="0"/>
    <n v="4.8"/>
    <n v="1402.2"/>
  </r>
  <r>
    <n v="11217"/>
    <d v="2025-05-01T00:00:00"/>
    <x v="3"/>
    <x v="4"/>
    <x v="4"/>
    <n v="1525"/>
    <x v="2"/>
    <x v="1"/>
    <n v="2"/>
    <n v="288.3"/>
    <n v="0.22"/>
    <n v="63.426000000000002"/>
    <n v="576.6"/>
    <x v="2"/>
    <x v="0"/>
    <n v="7"/>
    <x v="2"/>
    <n v="2"/>
    <n v="449.75"/>
  </r>
  <r>
    <n v="11218"/>
    <d v="2025-05-02T00:00:00"/>
    <x v="3"/>
    <x v="4"/>
    <x v="4"/>
    <n v="1473"/>
    <x v="1"/>
    <x v="1"/>
    <n v="2"/>
    <n v="427.32"/>
    <n v="0.11"/>
    <n v="47.005200000000002"/>
    <n v="854.64"/>
    <x v="1"/>
    <x v="2"/>
    <n v="1"/>
    <x v="2"/>
    <n v="1.5"/>
    <n v="760.63"/>
  </r>
  <r>
    <n v="11219"/>
    <d v="2025-05-03T00:00:00"/>
    <x v="3"/>
    <x v="4"/>
    <x v="4"/>
    <n v="1027"/>
    <x v="1"/>
    <x v="3"/>
    <n v="3"/>
    <n v="195.67"/>
    <n v="0.22"/>
    <n v="43.047399999999996"/>
    <n v="587.01"/>
    <x v="1"/>
    <x v="0"/>
    <n v="10"/>
    <x v="2"/>
    <n v="1.6"/>
    <n v="457.87"/>
  </r>
  <r>
    <n v="11220"/>
    <d v="2025-05-04T00:00:00"/>
    <x v="3"/>
    <x v="4"/>
    <x v="4"/>
    <n v="1982"/>
    <x v="2"/>
    <x v="2"/>
    <n v="1"/>
    <n v="199.44"/>
    <n v="0.1"/>
    <n v="19.944000000000003"/>
    <n v="199.44"/>
    <x v="2"/>
    <x v="0"/>
    <n v="5"/>
    <x v="1"/>
    <n v="3.1"/>
    <n v="179.5"/>
  </r>
  <r>
    <n v="11221"/>
    <d v="2025-05-05T00:00:00"/>
    <x v="3"/>
    <x v="4"/>
    <x v="4"/>
    <n v="1077"/>
    <x v="0"/>
    <x v="3"/>
    <n v="6"/>
    <n v="50.42"/>
    <n v="0.02"/>
    <n v="1.0084"/>
    <n v="302.52"/>
    <x v="2"/>
    <x v="0"/>
    <n v="6"/>
    <x v="1"/>
    <n v="2.6"/>
    <n v="296.47000000000003"/>
  </r>
  <r>
    <n v="11222"/>
    <d v="2025-05-06T00:00:00"/>
    <x v="3"/>
    <x v="4"/>
    <x v="4"/>
    <n v="1215"/>
    <x v="2"/>
    <x v="1"/>
    <n v="5"/>
    <n v="416.79"/>
    <n v="0.32"/>
    <n v="133.37280000000001"/>
    <n v="2083.9500000000003"/>
    <x v="2"/>
    <x v="1"/>
    <n v="4"/>
    <x v="0"/>
    <n v="4"/>
    <n v="1417.09"/>
  </r>
  <r>
    <n v="11223"/>
    <d v="2025-05-07T00:00:00"/>
    <x v="3"/>
    <x v="4"/>
    <x v="4"/>
    <n v="1385"/>
    <x v="2"/>
    <x v="1"/>
    <n v="5"/>
    <n v="347.18"/>
    <n v="0.31"/>
    <n v="107.6258"/>
    <n v="1735.9"/>
    <x v="2"/>
    <x v="0"/>
    <n v="6"/>
    <x v="2"/>
    <n v="2.2999999999999998"/>
    <n v="1197.77"/>
  </r>
  <r>
    <n v="11224"/>
    <d v="2025-05-08T00:00:00"/>
    <x v="3"/>
    <x v="4"/>
    <x v="4"/>
    <n v="1364"/>
    <x v="1"/>
    <x v="2"/>
    <n v="7"/>
    <n v="219.41"/>
    <n v="0.34"/>
    <n v="74.599400000000003"/>
    <n v="1535.87"/>
    <x v="2"/>
    <x v="0"/>
    <n v="5"/>
    <x v="2"/>
    <n v="1.5"/>
    <n v="1013.67"/>
  </r>
  <r>
    <n v="11225"/>
    <d v="2025-05-09T00:00:00"/>
    <x v="3"/>
    <x v="4"/>
    <x v="4"/>
    <n v="1665"/>
    <x v="3"/>
    <x v="3"/>
    <n v="4"/>
    <n v="427.54"/>
    <n v="0.25"/>
    <n v="106.88500000000001"/>
    <n v="1710.16"/>
    <x v="0"/>
    <x v="0"/>
    <n v="11"/>
    <x v="1"/>
    <n v="2.5"/>
    <n v="1282.6199999999999"/>
  </r>
  <r>
    <n v="11226"/>
    <d v="2025-05-10T00:00:00"/>
    <x v="3"/>
    <x v="4"/>
    <x v="4"/>
    <n v="1525"/>
    <x v="2"/>
    <x v="1"/>
    <n v="3"/>
    <n v="329.35"/>
    <n v="0.24"/>
    <n v="79.043999999999997"/>
    <n v="988.05000000000007"/>
    <x v="2"/>
    <x v="0"/>
    <n v="7"/>
    <x v="0"/>
    <n v="4.5"/>
    <n v="750.92"/>
  </r>
  <r>
    <n v="11227"/>
    <d v="2025-05-11T00:00:00"/>
    <x v="3"/>
    <x v="4"/>
    <x v="4"/>
    <n v="1698"/>
    <x v="3"/>
    <x v="1"/>
    <n v="6"/>
    <n v="289.51"/>
    <n v="0.2"/>
    <n v="57.902000000000001"/>
    <n v="1737.06"/>
    <x v="1"/>
    <x v="1"/>
    <n v="4"/>
    <x v="1"/>
    <n v="2.6"/>
    <n v="1389.65"/>
  </r>
  <r>
    <n v="11228"/>
    <d v="2025-05-12T00:00:00"/>
    <x v="3"/>
    <x v="4"/>
    <x v="4"/>
    <n v="1311"/>
    <x v="1"/>
    <x v="3"/>
    <n v="6"/>
    <n v="314.12"/>
    <n v="0.04"/>
    <n v="12.5648"/>
    <n v="1884.72"/>
    <x v="1"/>
    <x v="2"/>
    <n v="1"/>
    <x v="0"/>
    <n v="4.3"/>
    <n v="1809.33"/>
  </r>
  <r>
    <n v="11229"/>
    <d v="2025-05-13T00:00:00"/>
    <x v="3"/>
    <x v="4"/>
    <x v="4"/>
    <n v="1882"/>
    <x v="2"/>
    <x v="3"/>
    <n v="7"/>
    <n v="387.26"/>
    <n v="7.0000000000000007E-2"/>
    <n v="27.108200000000004"/>
    <n v="2710.8199999999997"/>
    <x v="1"/>
    <x v="1"/>
    <n v="2"/>
    <x v="1"/>
    <n v="2.5"/>
    <n v="2521.06"/>
  </r>
  <r>
    <n v="11230"/>
    <d v="2025-05-14T00:00:00"/>
    <x v="3"/>
    <x v="4"/>
    <x v="4"/>
    <n v="1006"/>
    <x v="2"/>
    <x v="0"/>
    <n v="7"/>
    <n v="401.1"/>
    <n v="0.1"/>
    <n v="40.110000000000007"/>
    <n v="2807.7000000000003"/>
    <x v="2"/>
    <x v="0"/>
    <n v="6"/>
    <x v="2"/>
    <n v="2.1"/>
    <n v="2526.9299999999998"/>
  </r>
  <r>
    <n v="11231"/>
    <d v="2025-05-15T00:00:00"/>
    <x v="3"/>
    <x v="4"/>
    <x v="4"/>
    <n v="1002"/>
    <x v="1"/>
    <x v="2"/>
    <n v="5"/>
    <n v="184.04"/>
    <n v="0.31"/>
    <n v="57.052399999999999"/>
    <n v="920.19999999999993"/>
    <x v="1"/>
    <x v="0"/>
    <n v="10"/>
    <x v="0"/>
    <n v="4.0999999999999996"/>
    <n v="634.94000000000005"/>
  </r>
  <r>
    <n v="11232"/>
    <d v="2025-05-16T00:00:00"/>
    <x v="3"/>
    <x v="4"/>
    <x v="4"/>
    <n v="1622"/>
    <x v="2"/>
    <x v="2"/>
    <n v="4"/>
    <n v="97.33"/>
    <n v="0.06"/>
    <n v="5.8397999999999994"/>
    <n v="389.32"/>
    <x v="1"/>
    <x v="0"/>
    <n v="11"/>
    <x v="2"/>
    <n v="1.8"/>
    <n v="365.96"/>
  </r>
  <r>
    <n v="11233"/>
    <d v="2025-05-17T00:00:00"/>
    <x v="3"/>
    <x v="4"/>
    <x v="4"/>
    <n v="1918"/>
    <x v="0"/>
    <x v="3"/>
    <n v="5"/>
    <n v="106.63"/>
    <n v="0.32"/>
    <n v="34.121600000000001"/>
    <n v="533.15"/>
    <x v="1"/>
    <x v="1"/>
    <n v="2"/>
    <x v="2"/>
    <n v="1.9"/>
    <n v="362.54"/>
  </r>
  <r>
    <n v="11234"/>
    <d v="2025-05-18T00:00:00"/>
    <x v="3"/>
    <x v="4"/>
    <x v="4"/>
    <n v="1749"/>
    <x v="3"/>
    <x v="2"/>
    <n v="4"/>
    <n v="389.04"/>
    <n v="0.18"/>
    <n v="70.027200000000008"/>
    <n v="1556.16"/>
    <x v="2"/>
    <x v="0"/>
    <n v="5"/>
    <x v="2"/>
    <n v="1.2"/>
    <n v="1276.05"/>
  </r>
  <r>
    <n v="11235"/>
    <d v="2025-05-19T00:00:00"/>
    <x v="3"/>
    <x v="4"/>
    <x v="4"/>
    <n v="1362"/>
    <x v="0"/>
    <x v="1"/>
    <n v="2"/>
    <n v="525.63"/>
    <n v="0.25"/>
    <n v="131.4075"/>
    <n v="1051.26"/>
    <x v="1"/>
    <x v="1"/>
    <n v="4"/>
    <x v="2"/>
    <n v="1.8"/>
    <n v="788.44"/>
  </r>
  <r>
    <n v="11236"/>
    <d v="2025-05-20T00:00:00"/>
    <x v="3"/>
    <x v="4"/>
    <x v="4"/>
    <n v="1750"/>
    <x v="2"/>
    <x v="3"/>
    <n v="6"/>
    <n v="254.56"/>
    <n v="0.04"/>
    <n v="10.182399999999999"/>
    <n v="1527.3600000000001"/>
    <x v="1"/>
    <x v="0"/>
    <n v="7"/>
    <x v="1"/>
    <n v="2.5"/>
    <n v="1466.27"/>
  </r>
  <r>
    <n v="11237"/>
    <d v="2025-05-21T00:00:00"/>
    <x v="3"/>
    <x v="4"/>
    <x v="4"/>
    <n v="1507"/>
    <x v="0"/>
    <x v="3"/>
    <n v="7"/>
    <n v="114.17"/>
    <n v="0.09"/>
    <n v="10.2753"/>
    <n v="799.19"/>
    <x v="2"/>
    <x v="1"/>
    <n v="4"/>
    <x v="1"/>
    <n v="2.6"/>
    <n v="727.26"/>
  </r>
  <r>
    <n v="11238"/>
    <d v="2025-05-22T00:00:00"/>
    <x v="3"/>
    <x v="4"/>
    <x v="4"/>
    <n v="1273"/>
    <x v="1"/>
    <x v="3"/>
    <n v="2"/>
    <n v="457.61"/>
    <n v="0.34"/>
    <n v="155.5874"/>
    <n v="915.22"/>
    <x v="2"/>
    <x v="0"/>
    <n v="7"/>
    <x v="1"/>
    <n v="2.7"/>
    <n v="604.04999999999995"/>
  </r>
  <r>
    <n v="11239"/>
    <d v="2025-05-23T00:00:00"/>
    <x v="3"/>
    <x v="4"/>
    <x v="4"/>
    <n v="1505"/>
    <x v="2"/>
    <x v="0"/>
    <n v="5"/>
    <n v="502.01"/>
    <n v="0.09"/>
    <n v="45.180899999999994"/>
    <n v="2510.0500000000002"/>
    <x v="1"/>
    <x v="0"/>
    <n v="11"/>
    <x v="1"/>
    <n v="2.9"/>
    <n v="2284.15"/>
  </r>
  <r>
    <n v="11240"/>
    <d v="2025-05-24T00:00:00"/>
    <x v="3"/>
    <x v="4"/>
    <x v="4"/>
    <n v="1805"/>
    <x v="2"/>
    <x v="2"/>
    <n v="3"/>
    <n v="530.14"/>
    <n v="0.1"/>
    <n v="53.014000000000003"/>
    <n v="1590.42"/>
    <x v="2"/>
    <x v="0"/>
    <n v="8"/>
    <x v="1"/>
    <n v="3.3"/>
    <n v="1431.38"/>
  </r>
  <r>
    <n v="11241"/>
    <d v="2025-05-25T00:00:00"/>
    <x v="3"/>
    <x v="4"/>
    <x v="4"/>
    <n v="1738"/>
    <x v="2"/>
    <x v="0"/>
    <n v="1"/>
    <n v="370"/>
    <n v="7.0000000000000007E-2"/>
    <n v="25.900000000000002"/>
    <n v="370"/>
    <x v="1"/>
    <x v="0"/>
    <n v="7"/>
    <x v="2"/>
    <n v="1.8"/>
    <n v="344.1"/>
  </r>
  <r>
    <n v="11242"/>
    <d v="2025-05-26T00:00:00"/>
    <x v="3"/>
    <x v="4"/>
    <x v="4"/>
    <n v="1882"/>
    <x v="3"/>
    <x v="1"/>
    <n v="3"/>
    <n v="518.53"/>
    <n v="0.05"/>
    <n v="25.926500000000001"/>
    <n v="1555.59"/>
    <x v="0"/>
    <x v="1"/>
    <n v="2"/>
    <x v="1"/>
    <n v="3.5"/>
    <n v="1477.81"/>
  </r>
  <r>
    <n v="11243"/>
    <d v="2025-05-27T00:00:00"/>
    <x v="3"/>
    <x v="4"/>
    <x v="4"/>
    <n v="1014"/>
    <x v="1"/>
    <x v="2"/>
    <n v="3"/>
    <n v="24.02"/>
    <n v="0.08"/>
    <n v="1.9216"/>
    <n v="72.06"/>
    <x v="1"/>
    <x v="0"/>
    <n v="11"/>
    <x v="2"/>
    <n v="2.2999999999999998"/>
    <n v="66.3"/>
  </r>
  <r>
    <n v="11244"/>
    <d v="2025-05-28T00:00:00"/>
    <x v="3"/>
    <x v="4"/>
    <x v="4"/>
    <n v="1191"/>
    <x v="2"/>
    <x v="0"/>
    <n v="1"/>
    <n v="77.73"/>
    <n v="0.22"/>
    <n v="17.1006"/>
    <n v="77.73"/>
    <x v="0"/>
    <x v="2"/>
    <n v="1"/>
    <x v="1"/>
    <n v="3.9"/>
    <n v="60.63"/>
  </r>
  <r>
    <n v="11245"/>
    <d v="2025-05-29T00:00:00"/>
    <x v="3"/>
    <x v="4"/>
    <x v="4"/>
    <n v="1984"/>
    <x v="1"/>
    <x v="3"/>
    <n v="6"/>
    <n v="69.16"/>
    <n v="0.16"/>
    <n v="11.0656"/>
    <n v="414.96"/>
    <x v="0"/>
    <x v="0"/>
    <n v="5"/>
    <x v="1"/>
    <n v="3.2"/>
    <n v="348.57"/>
  </r>
  <r>
    <n v="11246"/>
    <d v="2025-05-30T00:00:00"/>
    <x v="3"/>
    <x v="4"/>
    <x v="4"/>
    <n v="1630"/>
    <x v="2"/>
    <x v="0"/>
    <n v="2"/>
    <n v="431.87"/>
    <n v="0.19"/>
    <n v="82.055300000000003"/>
    <n v="863.74"/>
    <x v="2"/>
    <x v="0"/>
    <n v="7"/>
    <x v="1"/>
    <n v="3.2"/>
    <n v="699.63"/>
  </r>
  <r>
    <n v="11247"/>
    <d v="2025-05-31T00:00:00"/>
    <x v="3"/>
    <x v="4"/>
    <x v="4"/>
    <n v="1484"/>
    <x v="1"/>
    <x v="3"/>
    <n v="2"/>
    <n v="55.71"/>
    <n v="0.04"/>
    <n v="2.2284000000000002"/>
    <n v="111.42"/>
    <x v="1"/>
    <x v="2"/>
    <n v="1"/>
    <x v="1"/>
    <n v="3.7"/>
    <n v="106.96"/>
  </r>
  <r>
    <n v="11248"/>
    <d v="2025-06-01T00:00:00"/>
    <x v="3"/>
    <x v="5"/>
    <x v="5"/>
    <n v="1027"/>
    <x v="1"/>
    <x v="0"/>
    <n v="6"/>
    <n v="305.37"/>
    <n v="0.28000000000000003"/>
    <n v="85.503600000000006"/>
    <n v="1832.22"/>
    <x v="2"/>
    <x v="0"/>
    <n v="11"/>
    <x v="2"/>
    <n v="2.2999999999999998"/>
    <n v="1319.2"/>
  </r>
  <r>
    <n v="11249"/>
    <d v="2025-06-02T00:00:00"/>
    <x v="3"/>
    <x v="5"/>
    <x v="5"/>
    <n v="1713"/>
    <x v="3"/>
    <x v="0"/>
    <n v="1"/>
    <n v="291.52999999999997"/>
    <n v="0.27"/>
    <n v="78.713099999999997"/>
    <n v="291.52999999999997"/>
    <x v="1"/>
    <x v="0"/>
    <n v="8"/>
    <x v="1"/>
    <n v="2.7"/>
    <n v="212.82"/>
  </r>
  <r>
    <n v="11250"/>
    <d v="2025-06-03T00:00:00"/>
    <x v="3"/>
    <x v="5"/>
    <x v="5"/>
    <n v="1038"/>
    <x v="3"/>
    <x v="0"/>
    <n v="4"/>
    <n v="196.76"/>
    <n v="0.01"/>
    <n v="1.9676"/>
    <n v="787.04"/>
    <x v="0"/>
    <x v="1"/>
    <n v="3"/>
    <x v="1"/>
    <n v="3.3"/>
    <n v="779.17"/>
  </r>
  <r>
    <n v="11251"/>
    <d v="2025-06-04T00:00:00"/>
    <x v="3"/>
    <x v="5"/>
    <x v="5"/>
    <n v="1952"/>
    <x v="1"/>
    <x v="3"/>
    <n v="3"/>
    <n v="524.19000000000005"/>
    <n v="0.13"/>
    <n v="68.144700000000014"/>
    <n v="1572.5700000000002"/>
    <x v="2"/>
    <x v="0"/>
    <n v="7"/>
    <x v="1"/>
    <n v="2.7"/>
    <n v="1368.14"/>
  </r>
  <r>
    <n v="11252"/>
    <d v="2025-06-05T00:00:00"/>
    <x v="3"/>
    <x v="5"/>
    <x v="5"/>
    <n v="1272"/>
    <x v="1"/>
    <x v="0"/>
    <n v="5"/>
    <n v="114.7"/>
    <n v="0.02"/>
    <n v="2.294"/>
    <n v="573.5"/>
    <x v="0"/>
    <x v="1"/>
    <n v="3"/>
    <x v="1"/>
    <n v="2.8"/>
    <n v="562.03"/>
  </r>
  <r>
    <n v="11253"/>
    <d v="2025-06-06T00:00:00"/>
    <x v="3"/>
    <x v="5"/>
    <x v="5"/>
    <n v="1230"/>
    <x v="1"/>
    <x v="2"/>
    <n v="2"/>
    <n v="221.19"/>
    <n v="0.28000000000000003"/>
    <n v="61.933200000000006"/>
    <n v="442.38"/>
    <x v="2"/>
    <x v="1"/>
    <n v="4"/>
    <x v="2"/>
    <n v="2.1"/>
    <n v="318.51"/>
  </r>
  <r>
    <n v="11254"/>
    <d v="2025-06-07T00:00:00"/>
    <x v="3"/>
    <x v="5"/>
    <x v="5"/>
    <n v="1085"/>
    <x v="3"/>
    <x v="2"/>
    <n v="6"/>
    <n v="467.89"/>
    <n v="0.26"/>
    <n v="121.6514"/>
    <n v="2807.34"/>
    <x v="2"/>
    <x v="0"/>
    <n v="8"/>
    <x v="2"/>
    <n v="2.1"/>
    <n v="2077.4299999999998"/>
  </r>
  <r>
    <n v="11255"/>
    <d v="2025-06-08T00:00:00"/>
    <x v="3"/>
    <x v="5"/>
    <x v="5"/>
    <n v="1473"/>
    <x v="2"/>
    <x v="2"/>
    <n v="5"/>
    <n v="32.799999999999997"/>
    <n v="0.32"/>
    <n v="10.495999999999999"/>
    <n v="164"/>
    <x v="2"/>
    <x v="1"/>
    <n v="2"/>
    <x v="1"/>
    <n v="3.8"/>
    <n v="111.52"/>
  </r>
  <r>
    <n v="11256"/>
    <d v="2025-06-09T00:00:00"/>
    <x v="3"/>
    <x v="5"/>
    <x v="5"/>
    <n v="1125"/>
    <x v="2"/>
    <x v="3"/>
    <n v="7"/>
    <n v="408.68"/>
    <n v="0.08"/>
    <n v="32.694400000000002"/>
    <n v="2860.76"/>
    <x v="1"/>
    <x v="0"/>
    <n v="6"/>
    <x v="2"/>
    <n v="1"/>
    <n v="2631.9"/>
  </r>
  <r>
    <n v="11257"/>
    <d v="2025-06-10T00:00:00"/>
    <x v="3"/>
    <x v="5"/>
    <x v="5"/>
    <n v="1811"/>
    <x v="2"/>
    <x v="3"/>
    <n v="1"/>
    <n v="492.59"/>
    <n v="0.16"/>
    <n v="78.814399999999992"/>
    <n v="492.59"/>
    <x v="2"/>
    <x v="0"/>
    <n v="10"/>
    <x v="2"/>
    <n v="1.4"/>
    <n v="413.78"/>
  </r>
  <r>
    <n v="11258"/>
    <d v="2025-06-11T00:00:00"/>
    <x v="3"/>
    <x v="5"/>
    <x v="5"/>
    <n v="1536"/>
    <x v="1"/>
    <x v="2"/>
    <n v="5"/>
    <n v="560.38"/>
    <n v="0.06"/>
    <n v="33.622799999999998"/>
    <n v="2801.9"/>
    <x v="2"/>
    <x v="0"/>
    <n v="9"/>
    <x v="0"/>
    <n v="4.8"/>
    <n v="2633.79"/>
  </r>
  <r>
    <n v="11259"/>
    <d v="2025-06-12T00:00:00"/>
    <x v="3"/>
    <x v="5"/>
    <x v="5"/>
    <n v="1144"/>
    <x v="1"/>
    <x v="2"/>
    <n v="5"/>
    <n v="527.63"/>
    <n v="0.13"/>
    <n v="68.591899999999995"/>
    <n v="2638.15"/>
    <x v="0"/>
    <x v="0"/>
    <n v="10"/>
    <x v="2"/>
    <n v="1.7"/>
    <n v="2295.19"/>
  </r>
  <r>
    <n v="11260"/>
    <d v="2025-06-13T00:00:00"/>
    <x v="3"/>
    <x v="5"/>
    <x v="5"/>
    <n v="1524"/>
    <x v="3"/>
    <x v="2"/>
    <n v="3"/>
    <n v="201.84"/>
    <n v="0.18"/>
    <n v="36.331200000000003"/>
    <n v="605.52"/>
    <x v="2"/>
    <x v="0"/>
    <n v="9"/>
    <x v="1"/>
    <n v="2.7"/>
    <n v="496.53"/>
  </r>
  <r>
    <n v="11261"/>
    <d v="2025-06-14T00:00:00"/>
    <x v="3"/>
    <x v="5"/>
    <x v="5"/>
    <n v="1211"/>
    <x v="2"/>
    <x v="1"/>
    <n v="1"/>
    <n v="358.02"/>
    <n v="0.02"/>
    <n v="7.1604000000000001"/>
    <n v="358.02"/>
    <x v="0"/>
    <x v="0"/>
    <n v="5"/>
    <x v="0"/>
    <n v="4.4000000000000004"/>
    <n v="350.86"/>
  </r>
  <r>
    <n v="11262"/>
    <d v="2025-06-15T00:00:00"/>
    <x v="3"/>
    <x v="5"/>
    <x v="5"/>
    <n v="1024"/>
    <x v="1"/>
    <x v="2"/>
    <n v="5"/>
    <n v="60.22"/>
    <n v="0.25"/>
    <n v="15.055"/>
    <n v="301.10000000000002"/>
    <x v="0"/>
    <x v="1"/>
    <n v="3"/>
    <x v="2"/>
    <n v="1"/>
    <n v="225.82"/>
  </r>
  <r>
    <n v="11263"/>
    <d v="2025-06-16T00:00:00"/>
    <x v="3"/>
    <x v="5"/>
    <x v="5"/>
    <n v="1579"/>
    <x v="3"/>
    <x v="0"/>
    <n v="2"/>
    <n v="165.85"/>
    <n v="0.19"/>
    <n v="31.511499999999998"/>
    <n v="331.7"/>
    <x v="2"/>
    <x v="0"/>
    <n v="6"/>
    <x v="0"/>
    <n v="4.7"/>
    <n v="268.68"/>
  </r>
  <r>
    <n v="11264"/>
    <d v="2025-06-17T00:00:00"/>
    <x v="3"/>
    <x v="5"/>
    <x v="5"/>
    <n v="1393"/>
    <x v="3"/>
    <x v="1"/>
    <n v="1"/>
    <n v="70.12"/>
    <n v="0.28999999999999998"/>
    <n v="20.334800000000001"/>
    <n v="70.12"/>
    <x v="1"/>
    <x v="0"/>
    <n v="9"/>
    <x v="2"/>
    <n v="1.2"/>
    <n v="49.79"/>
  </r>
  <r>
    <n v="11265"/>
    <d v="2025-06-18T00:00:00"/>
    <x v="3"/>
    <x v="5"/>
    <x v="5"/>
    <n v="1066"/>
    <x v="1"/>
    <x v="1"/>
    <n v="2"/>
    <n v="199.38"/>
    <n v="0.1"/>
    <n v="19.938000000000002"/>
    <n v="398.76"/>
    <x v="2"/>
    <x v="0"/>
    <n v="6"/>
    <x v="2"/>
    <n v="1.7"/>
    <n v="358.88"/>
  </r>
  <r>
    <n v="11266"/>
    <d v="2025-06-19T00:00:00"/>
    <x v="3"/>
    <x v="5"/>
    <x v="5"/>
    <n v="1232"/>
    <x v="1"/>
    <x v="3"/>
    <n v="6"/>
    <n v="526.98"/>
    <n v="0.32"/>
    <n v="168.6336"/>
    <n v="3161.88"/>
    <x v="1"/>
    <x v="1"/>
    <n v="4"/>
    <x v="2"/>
    <n v="1.1000000000000001"/>
    <n v="2150.08"/>
  </r>
  <r>
    <n v="11267"/>
    <d v="2025-06-20T00:00:00"/>
    <x v="3"/>
    <x v="5"/>
    <x v="5"/>
    <n v="1108"/>
    <x v="2"/>
    <x v="0"/>
    <n v="6"/>
    <n v="218.09"/>
    <n v="0.35"/>
    <n v="76.331499999999991"/>
    <n v="1308.54"/>
    <x v="1"/>
    <x v="0"/>
    <n v="11"/>
    <x v="1"/>
    <n v="3.1"/>
    <n v="850.55"/>
  </r>
  <r>
    <n v="11268"/>
    <d v="2025-06-21T00:00:00"/>
    <x v="3"/>
    <x v="5"/>
    <x v="5"/>
    <n v="1145"/>
    <x v="0"/>
    <x v="3"/>
    <n v="7"/>
    <n v="343.71"/>
    <n v="0.32"/>
    <n v="109.9872"/>
    <n v="2405.9699999999998"/>
    <x v="1"/>
    <x v="0"/>
    <n v="5"/>
    <x v="0"/>
    <n v="4.8"/>
    <n v="1636.06"/>
  </r>
  <r>
    <n v="11269"/>
    <d v="2025-06-22T00:00:00"/>
    <x v="3"/>
    <x v="5"/>
    <x v="5"/>
    <n v="1110"/>
    <x v="2"/>
    <x v="3"/>
    <n v="4"/>
    <n v="268.52999999999997"/>
    <n v="0.27"/>
    <n v="72.503100000000003"/>
    <n v="1074.1199999999999"/>
    <x v="0"/>
    <x v="0"/>
    <n v="7"/>
    <x v="0"/>
    <n v="4.4000000000000004"/>
    <n v="784.11"/>
  </r>
  <r>
    <n v="11270"/>
    <d v="2025-06-23T00:00:00"/>
    <x v="3"/>
    <x v="5"/>
    <x v="5"/>
    <n v="1227"/>
    <x v="0"/>
    <x v="0"/>
    <n v="6"/>
    <n v="283.47000000000003"/>
    <n v="0.28000000000000003"/>
    <n v="79.371600000000015"/>
    <n v="1700.8200000000002"/>
    <x v="1"/>
    <x v="0"/>
    <n v="10"/>
    <x v="1"/>
    <n v="3.6"/>
    <n v="1224.5899999999999"/>
  </r>
  <r>
    <n v="11271"/>
    <d v="2025-06-24T00:00:00"/>
    <x v="3"/>
    <x v="5"/>
    <x v="5"/>
    <n v="1110"/>
    <x v="3"/>
    <x v="3"/>
    <n v="5"/>
    <n v="582.20000000000005"/>
    <n v="0.2"/>
    <n v="116.44000000000001"/>
    <n v="2911"/>
    <x v="2"/>
    <x v="1"/>
    <n v="3"/>
    <x v="2"/>
    <n v="1.7"/>
    <n v="2328.8000000000002"/>
  </r>
  <r>
    <n v="11272"/>
    <d v="2025-06-25T00:00:00"/>
    <x v="3"/>
    <x v="5"/>
    <x v="5"/>
    <n v="1469"/>
    <x v="1"/>
    <x v="0"/>
    <n v="1"/>
    <n v="188.25"/>
    <n v="7.0000000000000007E-2"/>
    <n v="13.177500000000002"/>
    <n v="188.25"/>
    <x v="0"/>
    <x v="0"/>
    <n v="9"/>
    <x v="0"/>
    <n v="4.5"/>
    <n v="175.07"/>
  </r>
  <r>
    <n v="11273"/>
    <d v="2025-06-26T00:00:00"/>
    <x v="3"/>
    <x v="5"/>
    <x v="5"/>
    <n v="1033"/>
    <x v="2"/>
    <x v="0"/>
    <n v="6"/>
    <n v="381.98"/>
    <n v="0.24"/>
    <n v="91.675200000000004"/>
    <n v="2291.88"/>
    <x v="2"/>
    <x v="2"/>
    <n v="1"/>
    <x v="0"/>
    <n v="4"/>
    <n v="1741.83"/>
  </r>
  <r>
    <n v="11274"/>
    <d v="2025-06-27T00:00:00"/>
    <x v="3"/>
    <x v="5"/>
    <x v="5"/>
    <n v="1622"/>
    <x v="1"/>
    <x v="3"/>
    <n v="2"/>
    <n v="260.74"/>
    <n v="0.25"/>
    <n v="65.185000000000002"/>
    <n v="521.48"/>
    <x v="2"/>
    <x v="0"/>
    <n v="8"/>
    <x v="2"/>
    <n v="2.1"/>
    <n v="391.11"/>
  </r>
  <r>
    <n v="11275"/>
    <d v="2025-06-28T00:00:00"/>
    <x v="3"/>
    <x v="5"/>
    <x v="5"/>
    <n v="1775"/>
    <x v="1"/>
    <x v="2"/>
    <n v="5"/>
    <n v="50.77"/>
    <n v="0.34"/>
    <n v="17.261800000000001"/>
    <n v="253.85000000000002"/>
    <x v="2"/>
    <x v="0"/>
    <n v="5"/>
    <x v="0"/>
    <n v="4.2"/>
    <n v="167.54"/>
  </r>
  <r>
    <n v="11276"/>
    <d v="2025-06-29T00:00:00"/>
    <x v="3"/>
    <x v="5"/>
    <x v="5"/>
    <n v="1935"/>
    <x v="2"/>
    <x v="3"/>
    <n v="6"/>
    <n v="301.26"/>
    <n v="0.19"/>
    <n v="57.239399999999996"/>
    <n v="1807.56"/>
    <x v="1"/>
    <x v="0"/>
    <n v="10"/>
    <x v="0"/>
    <n v="4.5"/>
    <n v="1464.12"/>
  </r>
  <r>
    <n v="11277"/>
    <d v="2025-06-30T00:00:00"/>
    <x v="3"/>
    <x v="5"/>
    <x v="5"/>
    <n v="1368"/>
    <x v="3"/>
    <x v="1"/>
    <n v="3"/>
    <n v="490.81"/>
    <n v="0.09"/>
    <n v="44.172899999999998"/>
    <n v="1472.43"/>
    <x v="1"/>
    <x v="0"/>
    <n v="9"/>
    <x v="1"/>
    <n v="3.8"/>
    <n v="1339.91"/>
  </r>
  <r>
    <n v="11278"/>
    <d v="2025-07-01T00:00:00"/>
    <x v="3"/>
    <x v="6"/>
    <x v="6"/>
    <n v="1747"/>
    <x v="0"/>
    <x v="3"/>
    <n v="2"/>
    <n v="72.77"/>
    <n v="0.24"/>
    <n v="17.464799999999997"/>
    <n v="145.54"/>
    <x v="0"/>
    <x v="1"/>
    <n v="2"/>
    <x v="2"/>
    <n v="1.4"/>
    <n v="110.61"/>
  </r>
  <r>
    <n v="11279"/>
    <d v="2025-07-02T00:00:00"/>
    <x v="3"/>
    <x v="6"/>
    <x v="6"/>
    <n v="1594"/>
    <x v="1"/>
    <x v="0"/>
    <n v="7"/>
    <n v="55.71"/>
    <n v="0.34"/>
    <n v="18.941400000000002"/>
    <n v="389.97"/>
    <x v="1"/>
    <x v="2"/>
    <n v="1"/>
    <x v="0"/>
    <n v="4.9000000000000004"/>
    <n v="257.38"/>
  </r>
  <r>
    <n v="11280"/>
    <d v="2025-07-03T00:00:00"/>
    <x v="3"/>
    <x v="6"/>
    <x v="6"/>
    <n v="1553"/>
    <x v="3"/>
    <x v="1"/>
    <n v="7"/>
    <n v="104.87"/>
    <n v="0.06"/>
    <n v="6.2922000000000002"/>
    <n v="734.09"/>
    <x v="2"/>
    <x v="0"/>
    <n v="10"/>
    <x v="2"/>
    <n v="1.3"/>
    <n v="690.04"/>
  </r>
  <r>
    <n v="11281"/>
    <d v="2025-07-04T00:00:00"/>
    <x v="3"/>
    <x v="6"/>
    <x v="6"/>
    <n v="1424"/>
    <x v="2"/>
    <x v="0"/>
    <n v="7"/>
    <n v="462.17"/>
    <n v="0.11"/>
    <n v="50.838700000000003"/>
    <n v="3235.19"/>
    <x v="2"/>
    <x v="0"/>
    <n v="7"/>
    <x v="1"/>
    <n v="3.6"/>
    <n v="2879.32"/>
  </r>
  <r>
    <n v="11282"/>
    <d v="2025-07-05T00:00:00"/>
    <x v="3"/>
    <x v="6"/>
    <x v="6"/>
    <n v="1612"/>
    <x v="1"/>
    <x v="2"/>
    <n v="2"/>
    <n v="438.54"/>
    <n v="0.19"/>
    <n v="83.322600000000008"/>
    <n v="877.08"/>
    <x v="1"/>
    <x v="0"/>
    <n v="10"/>
    <x v="2"/>
    <n v="1.4"/>
    <n v="710.43"/>
  </r>
  <r>
    <n v="11283"/>
    <d v="2025-07-06T00:00:00"/>
    <x v="3"/>
    <x v="6"/>
    <x v="6"/>
    <n v="1517"/>
    <x v="2"/>
    <x v="2"/>
    <n v="7"/>
    <n v="345.54"/>
    <n v="0.06"/>
    <n v="20.732400000000002"/>
    <n v="2418.7800000000002"/>
    <x v="0"/>
    <x v="0"/>
    <n v="11"/>
    <x v="0"/>
    <n v="4.5999999999999996"/>
    <n v="2273.65"/>
  </r>
  <r>
    <n v="11284"/>
    <d v="2025-07-07T00:00:00"/>
    <x v="3"/>
    <x v="6"/>
    <x v="6"/>
    <n v="1691"/>
    <x v="1"/>
    <x v="1"/>
    <n v="4"/>
    <n v="288.91000000000003"/>
    <n v="0.01"/>
    <n v="2.8891000000000004"/>
    <n v="1155.6400000000001"/>
    <x v="2"/>
    <x v="0"/>
    <n v="9"/>
    <x v="2"/>
    <n v="2.4"/>
    <n v="1144.08"/>
  </r>
  <r>
    <n v="11285"/>
    <d v="2025-07-08T00:00:00"/>
    <x v="3"/>
    <x v="6"/>
    <x v="6"/>
    <n v="1281"/>
    <x v="0"/>
    <x v="2"/>
    <n v="3"/>
    <n v="534.66999999999996"/>
    <n v="0.12"/>
    <n v="64.160399999999996"/>
    <n v="1604.0099999999998"/>
    <x v="1"/>
    <x v="0"/>
    <n v="5"/>
    <x v="1"/>
    <n v="3"/>
    <n v="1411.53"/>
  </r>
  <r>
    <n v="11286"/>
    <d v="2025-07-09T00:00:00"/>
    <x v="3"/>
    <x v="6"/>
    <x v="6"/>
    <n v="1319"/>
    <x v="3"/>
    <x v="2"/>
    <n v="4"/>
    <n v="463.52"/>
    <n v="0.3"/>
    <n v="139.05599999999998"/>
    <n v="1854.08"/>
    <x v="0"/>
    <x v="0"/>
    <n v="11"/>
    <x v="2"/>
    <n v="1.7"/>
    <n v="1297.8599999999999"/>
  </r>
  <r>
    <n v="11287"/>
    <d v="2025-07-10T00:00:00"/>
    <x v="3"/>
    <x v="6"/>
    <x v="6"/>
    <n v="1737"/>
    <x v="2"/>
    <x v="3"/>
    <n v="6"/>
    <n v="489.99"/>
    <n v="0.02"/>
    <n v="9.7998000000000012"/>
    <n v="2939.94"/>
    <x v="2"/>
    <x v="1"/>
    <n v="4"/>
    <x v="1"/>
    <n v="3.2"/>
    <n v="2881.14"/>
  </r>
  <r>
    <n v="11288"/>
    <d v="2025-07-11T00:00:00"/>
    <x v="3"/>
    <x v="6"/>
    <x v="6"/>
    <n v="1442"/>
    <x v="1"/>
    <x v="3"/>
    <n v="3"/>
    <n v="490.76"/>
    <n v="0.15"/>
    <n v="73.61399999999999"/>
    <n v="1472.28"/>
    <x v="2"/>
    <x v="1"/>
    <n v="4"/>
    <x v="0"/>
    <n v="4.8"/>
    <n v="1251.44"/>
  </r>
  <r>
    <n v="11289"/>
    <d v="2025-07-12T00:00:00"/>
    <x v="3"/>
    <x v="6"/>
    <x v="6"/>
    <n v="1951"/>
    <x v="1"/>
    <x v="2"/>
    <n v="2"/>
    <n v="390.99"/>
    <n v="0.27"/>
    <n v="105.5673"/>
    <n v="781.98"/>
    <x v="2"/>
    <x v="0"/>
    <n v="8"/>
    <x v="0"/>
    <n v="4.5999999999999996"/>
    <n v="570.85"/>
  </r>
  <r>
    <n v="11290"/>
    <d v="2025-07-13T00:00:00"/>
    <x v="3"/>
    <x v="6"/>
    <x v="6"/>
    <n v="1314"/>
    <x v="1"/>
    <x v="2"/>
    <n v="4"/>
    <n v="282.94"/>
    <n v="0.33"/>
    <n v="93.370199999999997"/>
    <n v="1131.76"/>
    <x v="1"/>
    <x v="2"/>
    <n v="1"/>
    <x v="2"/>
    <n v="1.3"/>
    <n v="758.28"/>
  </r>
  <r>
    <n v="11291"/>
    <d v="2025-07-14T00:00:00"/>
    <x v="3"/>
    <x v="6"/>
    <x v="6"/>
    <n v="1876"/>
    <x v="3"/>
    <x v="3"/>
    <n v="5"/>
    <n v="520.84"/>
    <n v="0.34"/>
    <n v="177.08560000000003"/>
    <n v="2604.2000000000003"/>
    <x v="2"/>
    <x v="2"/>
    <n v="1"/>
    <x v="1"/>
    <n v="2.5"/>
    <n v="1718.77"/>
  </r>
  <r>
    <n v="11292"/>
    <d v="2025-07-15T00:00:00"/>
    <x v="3"/>
    <x v="6"/>
    <x v="6"/>
    <n v="1965"/>
    <x v="3"/>
    <x v="2"/>
    <n v="3"/>
    <n v="556.71"/>
    <n v="0.15"/>
    <n v="83.506500000000003"/>
    <n v="1670.13"/>
    <x v="1"/>
    <x v="0"/>
    <n v="8"/>
    <x v="2"/>
    <n v="2.1"/>
    <n v="1419.61"/>
  </r>
  <r>
    <n v="11293"/>
    <d v="2025-07-16T00:00:00"/>
    <x v="3"/>
    <x v="6"/>
    <x v="6"/>
    <n v="1740"/>
    <x v="1"/>
    <x v="2"/>
    <n v="2"/>
    <n v="28.93"/>
    <n v="0.33"/>
    <n v="9.5469000000000008"/>
    <n v="57.86"/>
    <x v="2"/>
    <x v="1"/>
    <n v="2"/>
    <x v="1"/>
    <n v="2.9"/>
    <n v="38.770000000000003"/>
  </r>
  <r>
    <n v="11294"/>
    <d v="2025-07-17T00:00:00"/>
    <x v="3"/>
    <x v="6"/>
    <x v="6"/>
    <n v="1376"/>
    <x v="1"/>
    <x v="0"/>
    <n v="1"/>
    <n v="45.16"/>
    <n v="0.01"/>
    <n v="0.4516"/>
    <n v="45.16"/>
    <x v="2"/>
    <x v="0"/>
    <n v="10"/>
    <x v="0"/>
    <n v="4.3"/>
    <n v="44.71"/>
  </r>
  <r>
    <n v="11295"/>
    <d v="2025-07-18T00:00:00"/>
    <x v="3"/>
    <x v="6"/>
    <x v="6"/>
    <n v="1288"/>
    <x v="2"/>
    <x v="2"/>
    <n v="3"/>
    <n v="575.86"/>
    <n v="0.26"/>
    <n v="149.7236"/>
    <n v="1727.58"/>
    <x v="0"/>
    <x v="0"/>
    <n v="6"/>
    <x v="0"/>
    <n v="4"/>
    <n v="1278.4100000000001"/>
  </r>
  <r>
    <n v="11296"/>
    <d v="2025-07-19T00:00:00"/>
    <x v="3"/>
    <x v="6"/>
    <x v="6"/>
    <n v="1436"/>
    <x v="2"/>
    <x v="1"/>
    <n v="3"/>
    <n v="177.14"/>
    <n v="0.22"/>
    <n v="38.970799999999997"/>
    <n v="531.41999999999996"/>
    <x v="2"/>
    <x v="1"/>
    <n v="2"/>
    <x v="2"/>
    <n v="2.4"/>
    <n v="414.51"/>
  </r>
  <r>
    <n v="11297"/>
    <d v="2025-07-20T00:00:00"/>
    <x v="3"/>
    <x v="6"/>
    <x v="6"/>
    <n v="1661"/>
    <x v="1"/>
    <x v="0"/>
    <n v="6"/>
    <n v="525.91999999999996"/>
    <n v="0.09"/>
    <n v="47.332799999999992"/>
    <n v="3155.5199999999995"/>
    <x v="1"/>
    <x v="0"/>
    <n v="5"/>
    <x v="1"/>
    <n v="2.5"/>
    <n v="2871.52"/>
  </r>
  <r>
    <n v="11298"/>
    <d v="2025-07-21T00:00:00"/>
    <x v="3"/>
    <x v="6"/>
    <x v="6"/>
    <n v="1276"/>
    <x v="1"/>
    <x v="1"/>
    <n v="5"/>
    <n v="242.45"/>
    <n v="0.18"/>
    <n v="43.640999999999998"/>
    <n v="1212.25"/>
    <x v="0"/>
    <x v="1"/>
    <n v="3"/>
    <x v="1"/>
    <n v="3.6"/>
    <n v="994.04"/>
  </r>
  <r>
    <n v="11299"/>
    <d v="2025-07-22T00:00:00"/>
    <x v="3"/>
    <x v="6"/>
    <x v="6"/>
    <n v="1709"/>
    <x v="3"/>
    <x v="2"/>
    <n v="6"/>
    <n v="84.67"/>
    <n v="0.05"/>
    <n v="4.2335000000000003"/>
    <n v="508.02"/>
    <x v="2"/>
    <x v="0"/>
    <n v="7"/>
    <x v="2"/>
    <n v="1.8"/>
    <n v="482.62"/>
  </r>
  <r>
    <n v="11300"/>
    <d v="2025-07-23T00:00:00"/>
    <x v="3"/>
    <x v="6"/>
    <x v="6"/>
    <n v="1581"/>
    <x v="3"/>
    <x v="3"/>
    <n v="7"/>
    <n v="62.06"/>
    <n v="0.31"/>
    <n v="19.238600000000002"/>
    <n v="434.42"/>
    <x v="2"/>
    <x v="0"/>
    <n v="9"/>
    <x v="2"/>
    <n v="1.4"/>
    <n v="299.75"/>
  </r>
  <r>
    <n v="11301"/>
    <d v="2025-07-24T00:00:00"/>
    <x v="3"/>
    <x v="6"/>
    <x v="6"/>
    <n v="1502"/>
    <x v="2"/>
    <x v="0"/>
    <n v="3"/>
    <n v="106.56"/>
    <n v="0.13"/>
    <n v="13.8528"/>
    <n v="319.68"/>
    <x v="1"/>
    <x v="1"/>
    <n v="2"/>
    <x v="2"/>
    <n v="2"/>
    <n v="278.12"/>
  </r>
  <r>
    <n v="11302"/>
    <d v="2025-07-25T00:00:00"/>
    <x v="3"/>
    <x v="6"/>
    <x v="6"/>
    <n v="1623"/>
    <x v="1"/>
    <x v="3"/>
    <n v="3"/>
    <n v="161.19"/>
    <n v="0.22"/>
    <n v="35.461799999999997"/>
    <n v="483.57"/>
    <x v="0"/>
    <x v="0"/>
    <n v="7"/>
    <x v="2"/>
    <n v="1.5"/>
    <n v="377.18"/>
  </r>
  <r>
    <n v="11303"/>
    <d v="2025-07-26T00:00:00"/>
    <x v="3"/>
    <x v="6"/>
    <x v="6"/>
    <n v="1515"/>
    <x v="2"/>
    <x v="0"/>
    <n v="7"/>
    <n v="300.77999999999997"/>
    <n v="0.06"/>
    <n v="18.046799999999998"/>
    <n v="2105.46"/>
    <x v="0"/>
    <x v="0"/>
    <n v="8"/>
    <x v="2"/>
    <n v="2.4"/>
    <n v="1979.13"/>
  </r>
  <r>
    <n v="11304"/>
    <d v="2025-07-27T00:00:00"/>
    <x v="3"/>
    <x v="6"/>
    <x v="6"/>
    <n v="1349"/>
    <x v="2"/>
    <x v="3"/>
    <n v="5"/>
    <n v="425.38"/>
    <n v="7.0000000000000007E-2"/>
    <n v="29.776600000000002"/>
    <n v="2126.9"/>
    <x v="2"/>
    <x v="0"/>
    <n v="10"/>
    <x v="0"/>
    <n v="4.8"/>
    <n v="1978.02"/>
  </r>
  <r>
    <n v="11305"/>
    <d v="2025-07-28T00:00:00"/>
    <x v="3"/>
    <x v="6"/>
    <x v="6"/>
    <n v="1842"/>
    <x v="3"/>
    <x v="0"/>
    <n v="5"/>
    <n v="592.04"/>
    <n v="0.35"/>
    <n v="207.21399999999997"/>
    <n v="2960.2"/>
    <x v="0"/>
    <x v="0"/>
    <n v="8"/>
    <x v="2"/>
    <n v="1.5"/>
    <n v="1924.13"/>
  </r>
  <r>
    <n v="11306"/>
    <d v="2025-07-29T00:00:00"/>
    <x v="3"/>
    <x v="6"/>
    <x v="6"/>
    <n v="1445"/>
    <x v="2"/>
    <x v="0"/>
    <n v="4"/>
    <n v="273.27999999999997"/>
    <n v="0.26"/>
    <n v="71.052799999999991"/>
    <n v="1093.1199999999999"/>
    <x v="1"/>
    <x v="0"/>
    <n v="7"/>
    <x v="0"/>
    <n v="4.3"/>
    <n v="808.91"/>
  </r>
  <r>
    <n v="11307"/>
    <d v="2025-07-30T00:00:00"/>
    <x v="3"/>
    <x v="6"/>
    <x v="6"/>
    <n v="1829"/>
    <x v="1"/>
    <x v="1"/>
    <n v="2"/>
    <n v="318.14"/>
    <n v="0.34"/>
    <n v="108.16760000000001"/>
    <n v="636.28"/>
    <x v="0"/>
    <x v="1"/>
    <n v="4"/>
    <x v="1"/>
    <n v="3.1"/>
    <n v="419.94"/>
  </r>
  <r>
    <n v="11308"/>
    <d v="2025-07-31T00:00:00"/>
    <x v="3"/>
    <x v="6"/>
    <x v="6"/>
    <n v="1349"/>
    <x v="2"/>
    <x v="3"/>
    <n v="2"/>
    <n v="320.26"/>
    <n v="0.1"/>
    <n v="32.026000000000003"/>
    <n v="640.52"/>
    <x v="2"/>
    <x v="1"/>
    <n v="4"/>
    <x v="1"/>
    <n v="3.5"/>
    <n v="576.47"/>
  </r>
  <r>
    <n v="11309"/>
    <d v="2025-08-01T00:00:00"/>
    <x v="3"/>
    <x v="7"/>
    <x v="7"/>
    <n v="1606"/>
    <x v="0"/>
    <x v="1"/>
    <n v="4"/>
    <n v="330.57"/>
    <n v="0.06"/>
    <n v="19.834199999999999"/>
    <n v="1322.28"/>
    <x v="1"/>
    <x v="0"/>
    <n v="10"/>
    <x v="2"/>
    <n v="1.7"/>
    <n v="1242.94"/>
  </r>
  <r>
    <n v="11310"/>
    <d v="2025-08-02T00:00:00"/>
    <x v="3"/>
    <x v="7"/>
    <x v="7"/>
    <n v="1663"/>
    <x v="1"/>
    <x v="1"/>
    <n v="2"/>
    <n v="317.88"/>
    <n v="0.18"/>
    <n v="57.218399999999995"/>
    <n v="635.76"/>
    <x v="2"/>
    <x v="0"/>
    <n v="9"/>
    <x v="2"/>
    <n v="1.6"/>
    <n v="521.32000000000005"/>
  </r>
  <r>
    <n v="11311"/>
    <d v="2025-08-03T00:00:00"/>
    <x v="3"/>
    <x v="7"/>
    <x v="7"/>
    <n v="1822"/>
    <x v="2"/>
    <x v="3"/>
    <n v="3"/>
    <n v="20.13"/>
    <n v="0.17"/>
    <n v="3.4220999999999999"/>
    <n v="60.39"/>
    <x v="2"/>
    <x v="0"/>
    <n v="10"/>
    <x v="2"/>
    <n v="1.7"/>
    <n v="50.12"/>
  </r>
  <r>
    <n v="11312"/>
    <d v="2025-08-04T00:00:00"/>
    <x v="3"/>
    <x v="7"/>
    <x v="7"/>
    <n v="1136"/>
    <x v="1"/>
    <x v="0"/>
    <n v="4"/>
    <n v="16.010000000000002"/>
    <n v="0.06"/>
    <n v="0.96060000000000001"/>
    <n v="64.040000000000006"/>
    <x v="1"/>
    <x v="0"/>
    <n v="9"/>
    <x v="1"/>
    <n v="3.7"/>
    <n v="60.2"/>
  </r>
  <r>
    <n v="11313"/>
    <d v="2025-08-05T00:00:00"/>
    <x v="3"/>
    <x v="7"/>
    <x v="7"/>
    <n v="1758"/>
    <x v="3"/>
    <x v="1"/>
    <n v="4"/>
    <n v="72.13"/>
    <n v="0.26"/>
    <n v="18.753799999999998"/>
    <n v="288.52"/>
    <x v="1"/>
    <x v="0"/>
    <n v="5"/>
    <x v="0"/>
    <n v="4"/>
    <n v="213.5"/>
  </r>
  <r>
    <n v="11314"/>
    <d v="2025-08-06T00:00:00"/>
    <x v="3"/>
    <x v="7"/>
    <x v="7"/>
    <n v="1898"/>
    <x v="0"/>
    <x v="3"/>
    <n v="2"/>
    <n v="74.41"/>
    <n v="0.13"/>
    <n v="9.6732999999999993"/>
    <n v="148.82"/>
    <x v="1"/>
    <x v="0"/>
    <n v="7"/>
    <x v="0"/>
    <n v="4.7"/>
    <n v="129.47"/>
  </r>
  <r>
    <n v="11315"/>
    <d v="2025-08-07T00:00:00"/>
    <x v="3"/>
    <x v="7"/>
    <x v="7"/>
    <n v="1242"/>
    <x v="2"/>
    <x v="0"/>
    <n v="1"/>
    <n v="427.36"/>
    <n v="7.0000000000000007E-2"/>
    <n v="29.915200000000002"/>
    <n v="427.36"/>
    <x v="1"/>
    <x v="0"/>
    <n v="7"/>
    <x v="1"/>
    <n v="2.6"/>
    <n v="397.44"/>
  </r>
  <r>
    <n v="11316"/>
    <d v="2025-08-08T00:00:00"/>
    <x v="3"/>
    <x v="7"/>
    <x v="7"/>
    <n v="1542"/>
    <x v="0"/>
    <x v="1"/>
    <n v="2"/>
    <n v="134.88"/>
    <n v="0.12"/>
    <n v="16.185599999999997"/>
    <n v="269.76"/>
    <x v="1"/>
    <x v="0"/>
    <n v="9"/>
    <x v="1"/>
    <n v="2.8"/>
    <n v="237.39"/>
  </r>
  <r>
    <n v="11317"/>
    <d v="2025-08-09T00:00:00"/>
    <x v="3"/>
    <x v="7"/>
    <x v="7"/>
    <n v="1039"/>
    <x v="0"/>
    <x v="1"/>
    <n v="6"/>
    <n v="538.41"/>
    <n v="0.2"/>
    <n v="107.682"/>
    <n v="3230.46"/>
    <x v="1"/>
    <x v="0"/>
    <n v="7"/>
    <x v="1"/>
    <n v="2.9"/>
    <n v="2584.37"/>
  </r>
  <r>
    <n v="11318"/>
    <d v="2025-08-10T00:00:00"/>
    <x v="3"/>
    <x v="7"/>
    <x v="7"/>
    <n v="1228"/>
    <x v="0"/>
    <x v="1"/>
    <n v="1"/>
    <n v="558.23"/>
    <n v="0.25"/>
    <n v="139.5575"/>
    <n v="558.23"/>
    <x v="1"/>
    <x v="0"/>
    <n v="8"/>
    <x v="2"/>
    <n v="2.1"/>
    <n v="418.67"/>
  </r>
  <r>
    <n v="11319"/>
    <d v="2025-08-11T00:00:00"/>
    <x v="3"/>
    <x v="7"/>
    <x v="7"/>
    <n v="1547"/>
    <x v="1"/>
    <x v="0"/>
    <n v="4"/>
    <n v="585.9"/>
    <n v="0.17"/>
    <n v="99.603000000000009"/>
    <n v="2343.6"/>
    <x v="0"/>
    <x v="0"/>
    <n v="7"/>
    <x v="2"/>
    <n v="2.2999999999999998"/>
    <n v="1945.19"/>
  </r>
  <r>
    <n v="11320"/>
    <d v="2025-08-12T00:00:00"/>
    <x v="3"/>
    <x v="7"/>
    <x v="7"/>
    <n v="1919"/>
    <x v="1"/>
    <x v="1"/>
    <n v="1"/>
    <n v="564.36"/>
    <n v="0.18"/>
    <n v="101.5848"/>
    <n v="564.36"/>
    <x v="2"/>
    <x v="0"/>
    <n v="11"/>
    <x v="0"/>
    <n v="4.4000000000000004"/>
    <n v="462.78"/>
  </r>
  <r>
    <n v="11321"/>
    <d v="2025-08-13T00:00:00"/>
    <x v="3"/>
    <x v="7"/>
    <x v="7"/>
    <n v="1222"/>
    <x v="1"/>
    <x v="0"/>
    <n v="3"/>
    <n v="174.05"/>
    <n v="0.05"/>
    <n v="8.7025000000000006"/>
    <n v="522.15000000000009"/>
    <x v="1"/>
    <x v="1"/>
    <n v="4"/>
    <x v="2"/>
    <n v="2.4"/>
    <n v="496.04"/>
  </r>
  <r>
    <n v="11322"/>
    <d v="2025-08-14T00:00:00"/>
    <x v="3"/>
    <x v="7"/>
    <x v="7"/>
    <n v="1005"/>
    <x v="3"/>
    <x v="2"/>
    <n v="5"/>
    <n v="313.22000000000003"/>
    <n v="0.32"/>
    <n v="100.23040000000002"/>
    <n v="1566.1000000000001"/>
    <x v="0"/>
    <x v="1"/>
    <n v="2"/>
    <x v="0"/>
    <n v="4.5"/>
    <n v="1064.95"/>
  </r>
  <r>
    <n v="11323"/>
    <d v="2025-08-15T00:00:00"/>
    <x v="3"/>
    <x v="7"/>
    <x v="7"/>
    <n v="1321"/>
    <x v="1"/>
    <x v="1"/>
    <n v="1"/>
    <n v="117.64"/>
    <n v="0.33"/>
    <n v="38.821200000000005"/>
    <n v="117.64"/>
    <x v="2"/>
    <x v="1"/>
    <n v="3"/>
    <x v="2"/>
    <n v="2.2000000000000002"/>
    <n v="78.819999999999993"/>
  </r>
  <r>
    <n v="11324"/>
    <d v="2025-08-16T00:00:00"/>
    <x v="3"/>
    <x v="7"/>
    <x v="7"/>
    <n v="1467"/>
    <x v="3"/>
    <x v="2"/>
    <n v="6"/>
    <n v="486.63"/>
    <n v="0.24"/>
    <n v="116.79119999999999"/>
    <n v="2919.7799999999997"/>
    <x v="2"/>
    <x v="0"/>
    <n v="7"/>
    <x v="2"/>
    <n v="2.4"/>
    <n v="2219.0300000000002"/>
  </r>
  <r>
    <n v="11325"/>
    <d v="2025-08-17T00:00:00"/>
    <x v="3"/>
    <x v="7"/>
    <x v="7"/>
    <n v="1731"/>
    <x v="1"/>
    <x v="3"/>
    <n v="5"/>
    <n v="534.73"/>
    <n v="0.01"/>
    <n v="5.3473000000000006"/>
    <n v="2673.65"/>
    <x v="2"/>
    <x v="0"/>
    <n v="11"/>
    <x v="1"/>
    <n v="3.2"/>
    <n v="2646.91"/>
  </r>
  <r>
    <n v="11326"/>
    <d v="2025-08-18T00:00:00"/>
    <x v="3"/>
    <x v="7"/>
    <x v="7"/>
    <n v="1074"/>
    <x v="3"/>
    <x v="1"/>
    <n v="3"/>
    <n v="513"/>
    <n v="0.19"/>
    <n v="97.47"/>
    <n v="1539"/>
    <x v="1"/>
    <x v="0"/>
    <n v="11"/>
    <x v="2"/>
    <n v="1.4"/>
    <n v="1246.5899999999999"/>
  </r>
  <r>
    <n v="11327"/>
    <d v="2025-08-19T00:00:00"/>
    <x v="3"/>
    <x v="7"/>
    <x v="7"/>
    <n v="1003"/>
    <x v="3"/>
    <x v="3"/>
    <n v="6"/>
    <n v="268.52"/>
    <n v="0.22"/>
    <n v="59.074399999999997"/>
    <n v="1611.12"/>
    <x v="1"/>
    <x v="0"/>
    <n v="9"/>
    <x v="0"/>
    <n v="4.7"/>
    <n v="1256.67"/>
  </r>
  <r>
    <n v="11328"/>
    <d v="2025-08-20T00:00:00"/>
    <x v="3"/>
    <x v="7"/>
    <x v="7"/>
    <n v="1846"/>
    <x v="2"/>
    <x v="3"/>
    <n v="7"/>
    <n v="458.82"/>
    <n v="0.35"/>
    <n v="160.58699999999999"/>
    <n v="3211.74"/>
    <x v="1"/>
    <x v="0"/>
    <n v="11"/>
    <x v="0"/>
    <n v="4.3"/>
    <n v="2087.63"/>
  </r>
  <r>
    <n v="11329"/>
    <d v="2025-08-21T00:00:00"/>
    <x v="3"/>
    <x v="7"/>
    <x v="7"/>
    <n v="1645"/>
    <x v="3"/>
    <x v="3"/>
    <n v="5"/>
    <n v="72.08"/>
    <n v="0.35"/>
    <n v="25.227999999999998"/>
    <n v="360.4"/>
    <x v="2"/>
    <x v="1"/>
    <n v="2"/>
    <x v="1"/>
    <n v="3.7"/>
    <n v="234.26"/>
  </r>
  <r>
    <n v="11330"/>
    <d v="2025-08-22T00:00:00"/>
    <x v="3"/>
    <x v="7"/>
    <x v="7"/>
    <n v="1117"/>
    <x v="1"/>
    <x v="2"/>
    <n v="7"/>
    <n v="38.54"/>
    <n v="0.3"/>
    <n v="11.561999999999999"/>
    <n v="269.77999999999997"/>
    <x v="2"/>
    <x v="0"/>
    <n v="7"/>
    <x v="0"/>
    <n v="5"/>
    <n v="188.85"/>
  </r>
  <r>
    <n v="11331"/>
    <d v="2025-08-23T00:00:00"/>
    <x v="3"/>
    <x v="7"/>
    <x v="7"/>
    <n v="1880"/>
    <x v="3"/>
    <x v="0"/>
    <n v="3"/>
    <n v="455.64"/>
    <n v="0.02"/>
    <n v="9.1128"/>
    <n v="1366.92"/>
    <x v="2"/>
    <x v="1"/>
    <n v="4"/>
    <x v="2"/>
    <n v="1.1000000000000001"/>
    <n v="1339.58"/>
  </r>
  <r>
    <n v="11332"/>
    <d v="2025-08-24T00:00:00"/>
    <x v="3"/>
    <x v="7"/>
    <x v="7"/>
    <n v="1605"/>
    <x v="1"/>
    <x v="2"/>
    <n v="5"/>
    <n v="263.83"/>
    <n v="0.33"/>
    <n v="87.063900000000004"/>
    <n v="1319.1499999999999"/>
    <x v="1"/>
    <x v="0"/>
    <n v="7"/>
    <x v="1"/>
    <n v="2.6"/>
    <n v="883.83"/>
  </r>
  <r>
    <n v="11333"/>
    <d v="2025-08-25T00:00:00"/>
    <x v="3"/>
    <x v="7"/>
    <x v="7"/>
    <n v="1503"/>
    <x v="1"/>
    <x v="2"/>
    <n v="5"/>
    <n v="597.4"/>
    <n v="0.21"/>
    <n v="125.45399999999999"/>
    <n v="2987"/>
    <x v="2"/>
    <x v="0"/>
    <n v="5"/>
    <x v="0"/>
    <n v="4.4000000000000004"/>
    <n v="2359.73"/>
  </r>
  <r>
    <n v="11334"/>
    <d v="2025-08-26T00:00:00"/>
    <x v="3"/>
    <x v="7"/>
    <x v="7"/>
    <n v="1997"/>
    <x v="0"/>
    <x v="3"/>
    <n v="2"/>
    <n v="71.89"/>
    <n v="0.28000000000000003"/>
    <n v="20.129200000000001"/>
    <n v="143.78"/>
    <x v="2"/>
    <x v="0"/>
    <n v="7"/>
    <x v="1"/>
    <n v="2.7"/>
    <n v="103.52"/>
  </r>
  <r>
    <n v="11335"/>
    <d v="2025-08-27T00:00:00"/>
    <x v="3"/>
    <x v="7"/>
    <x v="7"/>
    <n v="1946"/>
    <x v="2"/>
    <x v="1"/>
    <n v="6"/>
    <n v="515.54"/>
    <n v="0.14000000000000001"/>
    <n v="72.175600000000003"/>
    <n v="3093.24"/>
    <x v="0"/>
    <x v="0"/>
    <n v="6"/>
    <x v="2"/>
    <n v="1"/>
    <n v="2660.19"/>
  </r>
  <r>
    <n v="11336"/>
    <d v="2025-08-28T00:00:00"/>
    <x v="3"/>
    <x v="7"/>
    <x v="7"/>
    <n v="1573"/>
    <x v="3"/>
    <x v="0"/>
    <n v="6"/>
    <n v="295.79000000000002"/>
    <n v="0.11"/>
    <n v="32.536900000000003"/>
    <n v="1774.7400000000002"/>
    <x v="1"/>
    <x v="1"/>
    <n v="2"/>
    <x v="2"/>
    <n v="1.6"/>
    <n v="1579.52"/>
  </r>
  <r>
    <n v="11337"/>
    <d v="2025-08-29T00:00:00"/>
    <x v="3"/>
    <x v="7"/>
    <x v="7"/>
    <n v="1440"/>
    <x v="1"/>
    <x v="3"/>
    <n v="1"/>
    <n v="498.88"/>
    <n v="0.16"/>
    <n v="79.820800000000006"/>
    <n v="498.88"/>
    <x v="0"/>
    <x v="0"/>
    <n v="7"/>
    <x v="1"/>
    <n v="2.7"/>
    <n v="419.06"/>
  </r>
  <r>
    <n v="11338"/>
    <d v="2025-08-30T00:00:00"/>
    <x v="3"/>
    <x v="7"/>
    <x v="7"/>
    <n v="1193"/>
    <x v="1"/>
    <x v="0"/>
    <n v="7"/>
    <n v="493.02"/>
    <n v="0.05"/>
    <n v="24.651"/>
    <n v="3451.14"/>
    <x v="0"/>
    <x v="0"/>
    <n v="5"/>
    <x v="1"/>
    <n v="3.7"/>
    <n v="3278.58"/>
  </r>
  <r>
    <n v="11339"/>
    <d v="2025-08-31T00:00:00"/>
    <x v="3"/>
    <x v="7"/>
    <x v="7"/>
    <n v="1846"/>
    <x v="2"/>
    <x v="2"/>
    <n v="7"/>
    <n v="550.86"/>
    <n v="0.12"/>
    <n v="66.103200000000001"/>
    <n v="3856.02"/>
    <x v="2"/>
    <x v="0"/>
    <n v="9"/>
    <x v="2"/>
    <n v="1.7"/>
    <n v="3393.3"/>
  </r>
  <r>
    <n v="11340"/>
    <d v="2025-09-01T00:00:00"/>
    <x v="3"/>
    <x v="8"/>
    <x v="8"/>
    <n v="1714"/>
    <x v="1"/>
    <x v="0"/>
    <n v="6"/>
    <n v="189.24"/>
    <n v="0.3"/>
    <n v="56.771999999999998"/>
    <n v="1135.44"/>
    <x v="2"/>
    <x v="0"/>
    <n v="11"/>
    <x v="1"/>
    <n v="2.8"/>
    <n v="794.81"/>
  </r>
  <r>
    <n v="11341"/>
    <d v="2025-09-02T00:00:00"/>
    <x v="3"/>
    <x v="8"/>
    <x v="8"/>
    <n v="1391"/>
    <x v="2"/>
    <x v="0"/>
    <n v="6"/>
    <n v="570.63"/>
    <n v="0.01"/>
    <n v="5.7062999999999997"/>
    <n v="3423.7799999999997"/>
    <x v="1"/>
    <x v="2"/>
    <n v="1"/>
    <x v="2"/>
    <n v="1.1000000000000001"/>
    <n v="3389.54"/>
  </r>
  <r>
    <n v="11342"/>
    <d v="2025-09-03T00:00:00"/>
    <x v="3"/>
    <x v="8"/>
    <x v="8"/>
    <n v="1025"/>
    <x v="2"/>
    <x v="1"/>
    <n v="5"/>
    <n v="103.73"/>
    <n v="0.05"/>
    <n v="5.1865000000000006"/>
    <n v="518.65"/>
    <x v="0"/>
    <x v="2"/>
    <n v="1"/>
    <x v="1"/>
    <n v="2.9"/>
    <n v="492.72"/>
  </r>
  <r>
    <n v="11343"/>
    <d v="2025-09-04T00:00:00"/>
    <x v="3"/>
    <x v="8"/>
    <x v="8"/>
    <n v="1434"/>
    <x v="2"/>
    <x v="3"/>
    <n v="7"/>
    <n v="62.95"/>
    <n v="0.04"/>
    <n v="2.5180000000000002"/>
    <n v="440.65000000000003"/>
    <x v="1"/>
    <x v="1"/>
    <n v="2"/>
    <x v="0"/>
    <n v="4.5999999999999996"/>
    <n v="423.02"/>
  </r>
  <r>
    <n v="11344"/>
    <d v="2025-09-05T00:00:00"/>
    <x v="3"/>
    <x v="8"/>
    <x v="8"/>
    <n v="1172"/>
    <x v="2"/>
    <x v="0"/>
    <n v="4"/>
    <n v="267.5"/>
    <n v="0.14000000000000001"/>
    <n v="37.450000000000003"/>
    <n v="1070"/>
    <x v="2"/>
    <x v="0"/>
    <n v="8"/>
    <x v="1"/>
    <n v="3.4"/>
    <n v="920.2"/>
  </r>
  <r>
    <n v="11345"/>
    <d v="2025-09-06T00:00:00"/>
    <x v="3"/>
    <x v="8"/>
    <x v="8"/>
    <n v="1299"/>
    <x v="0"/>
    <x v="0"/>
    <n v="2"/>
    <n v="499.57"/>
    <n v="0.35"/>
    <n v="174.84949999999998"/>
    <n v="999.14"/>
    <x v="1"/>
    <x v="0"/>
    <n v="11"/>
    <x v="1"/>
    <n v="2.8"/>
    <n v="649.44000000000005"/>
  </r>
  <r>
    <n v="11346"/>
    <d v="2025-09-07T00:00:00"/>
    <x v="3"/>
    <x v="8"/>
    <x v="8"/>
    <n v="1644"/>
    <x v="0"/>
    <x v="2"/>
    <n v="1"/>
    <n v="291.95"/>
    <n v="0.06"/>
    <n v="17.516999999999999"/>
    <n v="291.95"/>
    <x v="1"/>
    <x v="0"/>
    <n v="9"/>
    <x v="2"/>
    <n v="1.6"/>
    <n v="274.43"/>
  </r>
  <r>
    <n v="11347"/>
    <d v="2025-09-08T00:00:00"/>
    <x v="3"/>
    <x v="8"/>
    <x v="8"/>
    <n v="1325"/>
    <x v="1"/>
    <x v="2"/>
    <n v="2"/>
    <n v="500.13"/>
    <n v="0.05"/>
    <n v="25.006500000000003"/>
    <n v="1000.26"/>
    <x v="2"/>
    <x v="0"/>
    <n v="11"/>
    <x v="2"/>
    <n v="1.8"/>
    <n v="950.25"/>
  </r>
  <r>
    <n v="11348"/>
    <d v="2025-09-09T00:00:00"/>
    <x v="3"/>
    <x v="8"/>
    <x v="8"/>
    <n v="1409"/>
    <x v="3"/>
    <x v="0"/>
    <n v="1"/>
    <n v="441.87"/>
    <n v="0.32"/>
    <n v="141.39840000000001"/>
    <n v="441.87"/>
    <x v="0"/>
    <x v="0"/>
    <n v="11"/>
    <x v="2"/>
    <n v="1.3"/>
    <n v="300.47000000000003"/>
  </r>
  <r>
    <n v="11349"/>
    <d v="2025-09-10T00:00:00"/>
    <x v="3"/>
    <x v="8"/>
    <x v="8"/>
    <n v="1117"/>
    <x v="2"/>
    <x v="3"/>
    <n v="3"/>
    <n v="137.52000000000001"/>
    <n v="0.31"/>
    <n v="42.6312"/>
    <n v="412.56000000000006"/>
    <x v="2"/>
    <x v="0"/>
    <n v="7"/>
    <x v="0"/>
    <n v="4"/>
    <n v="284.67"/>
  </r>
  <r>
    <n v="11350"/>
    <d v="2025-09-11T00:00:00"/>
    <x v="3"/>
    <x v="8"/>
    <x v="8"/>
    <n v="1835"/>
    <x v="3"/>
    <x v="0"/>
    <n v="5"/>
    <n v="570.1"/>
    <n v="0.01"/>
    <n v="5.7010000000000005"/>
    <n v="2850.5"/>
    <x v="0"/>
    <x v="2"/>
    <n v="1"/>
    <x v="2"/>
    <n v="1.3"/>
    <n v="2822"/>
  </r>
  <r>
    <n v="11351"/>
    <d v="2025-09-12T00:00:00"/>
    <x v="3"/>
    <x v="8"/>
    <x v="8"/>
    <n v="1786"/>
    <x v="3"/>
    <x v="0"/>
    <n v="6"/>
    <n v="50.56"/>
    <n v="0.26"/>
    <n v="13.145600000000002"/>
    <n v="303.36"/>
    <x v="2"/>
    <x v="0"/>
    <n v="7"/>
    <x v="1"/>
    <n v="2.5"/>
    <n v="224.49"/>
  </r>
  <r>
    <n v="11352"/>
    <d v="2025-09-13T00:00:00"/>
    <x v="3"/>
    <x v="8"/>
    <x v="8"/>
    <n v="1723"/>
    <x v="0"/>
    <x v="1"/>
    <n v="6"/>
    <n v="540.49"/>
    <n v="0.23"/>
    <n v="124.31270000000001"/>
    <n v="3242.94"/>
    <x v="1"/>
    <x v="0"/>
    <n v="8"/>
    <x v="0"/>
    <n v="4"/>
    <n v="2497.06"/>
  </r>
  <r>
    <n v="11353"/>
    <d v="2025-09-14T00:00:00"/>
    <x v="3"/>
    <x v="8"/>
    <x v="8"/>
    <n v="1224"/>
    <x v="1"/>
    <x v="3"/>
    <n v="4"/>
    <n v="193.1"/>
    <n v="0.27"/>
    <n v="52.137"/>
    <n v="772.4"/>
    <x v="1"/>
    <x v="0"/>
    <n v="7"/>
    <x v="1"/>
    <n v="3.9"/>
    <n v="563.85"/>
  </r>
  <r>
    <n v="11354"/>
    <d v="2025-09-15T00:00:00"/>
    <x v="3"/>
    <x v="8"/>
    <x v="8"/>
    <n v="1531"/>
    <x v="3"/>
    <x v="1"/>
    <n v="7"/>
    <n v="307.58999999999997"/>
    <n v="0.17"/>
    <n v="52.290300000000002"/>
    <n v="2153.1299999999997"/>
    <x v="2"/>
    <x v="0"/>
    <n v="5"/>
    <x v="1"/>
    <n v="3.3"/>
    <n v="1787.1"/>
  </r>
  <r>
    <n v="11355"/>
    <d v="2025-09-16T00:00:00"/>
    <x v="3"/>
    <x v="8"/>
    <x v="8"/>
    <n v="1112"/>
    <x v="2"/>
    <x v="3"/>
    <n v="7"/>
    <n v="262.08"/>
    <n v="0.35"/>
    <n v="91.727999999999994"/>
    <n v="1834.56"/>
    <x v="1"/>
    <x v="0"/>
    <n v="7"/>
    <x v="1"/>
    <n v="3.3"/>
    <n v="1192.46"/>
  </r>
  <r>
    <n v="11356"/>
    <d v="2025-09-17T00:00:00"/>
    <x v="3"/>
    <x v="8"/>
    <x v="8"/>
    <n v="1139"/>
    <x v="0"/>
    <x v="3"/>
    <n v="2"/>
    <n v="115.52"/>
    <n v="0.02"/>
    <n v="2.3104"/>
    <n v="231.04"/>
    <x v="2"/>
    <x v="0"/>
    <n v="10"/>
    <x v="2"/>
    <n v="1.4"/>
    <n v="226.42"/>
  </r>
  <r>
    <n v="11357"/>
    <d v="2025-09-18T00:00:00"/>
    <x v="3"/>
    <x v="8"/>
    <x v="8"/>
    <n v="1558"/>
    <x v="2"/>
    <x v="3"/>
    <n v="2"/>
    <n v="224.52"/>
    <n v="0.08"/>
    <n v="17.961600000000001"/>
    <n v="449.04"/>
    <x v="1"/>
    <x v="0"/>
    <n v="11"/>
    <x v="2"/>
    <n v="1.7"/>
    <n v="413.12"/>
  </r>
  <r>
    <n v="11358"/>
    <d v="2025-09-19T00:00:00"/>
    <x v="3"/>
    <x v="8"/>
    <x v="8"/>
    <n v="1000"/>
    <x v="1"/>
    <x v="1"/>
    <n v="2"/>
    <n v="127.87"/>
    <n v="0.14000000000000001"/>
    <n v="17.901800000000001"/>
    <n v="255.74"/>
    <x v="1"/>
    <x v="1"/>
    <n v="2"/>
    <x v="1"/>
    <n v="3.1"/>
    <n v="219.94"/>
  </r>
  <r>
    <n v="11359"/>
    <d v="2025-09-20T00:00:00"/>
    <x v="3"/>
    <x v="8"/>
    <x v="8"/>
    <n v="1089"/>
    <x v="3"/>
    <x v="1"/>
    <n v="7"/>
    <n v="134.27000000000001"/>
    <n v="0.16"/>
    <n v="21.483200000000004"/>
    <n v="939.8900000000001"/>
    <x v="2"/>
    <x v="0"/>
    <n v="9"/>
    <x v="2"/>
    <n v="2.4"/>
    <n v="789.51"/>
  </r>
  <r>
    <n v="11360"/>
    <d v="2025-09-21T00:00:00"/>
    <x v="3"/>
    <x v="8"/>
    <x v="8"/>
    <n v="1653"/>
    <x v="3"/>
    <x v="1"/>
    <n v="6"/>
    <n v="124.43"/>
    <n v="0.32"/>
    <n v="39.817600000000006"/>
    <n v="746.58"/>
    <x v="2"/>
    <x v="1"/>
    <n v="2"/>
    <x v="2"/>
    <n v="1.1000000000000001"/>
    <n v="507.67"/>
  </r>
  <r>
    <n v="11361"/>
    <d v="2025-09-22T00:00:00"/>
    <x v="3"/>
    <x v="8"/>
    <x v="8"/>
    <n v="1319"/>
    <x v="2"/>
    <x v="2"/>
    <n v="7"/>
    <n v="301.08"/>
    <n v="0.2"/>
    <n v="60.216000000000001"/>
    <n v="2107.56"/>
    <x v="1"/>
    <x v="1"/>
    <n v="2"/>
    <x v="0"/>
    <n v="4.2"/>
    <n v="1686.05"/>
  </r>
  <r>
    <n v="11362"/>
    <d v="2025-09-23T00:00:00"/>
    <x v="3"/>
    <x v="8"/>
    <x v="8"/>
    <n v="1549"/>
    <x v="0"/>
    <x v="1"/>
    <n v="2"/>
    <n v="481.79"/>
    <n v="0.02"/>
    <n v="9.6358000000000015"/>
    <n v="963.58"/>
    <x v="1"/>
    <x v="0"/>
    <n v="5"/>
    <x v="1"/>
    <n v="3.6"/>
    <n v="944.31"/>
  </r>
  <r>
    <n v="11363"/>
    <d v="2025-09-24T00:00:00"/>
    <x v="3"/>
    <x v="8"/>
    <x v="8"/>
    <n v="1804"/>
    <x v="2"/>
    <x v="2"/>
    <n v="5"/>
    <n v="347.85"/>
    <n v="0.14000000000000001"/>
    <n v="48.699000000000005"/>
    <n v="1739.25"/>
    <x v="1"/>
    <x v="0"/>
    <n v="8"/>
    <x v="2"/>
    <n v="2.2999999999999998"/>
    <n v="1495.76"/>
  </r>
  <r>
    <n v="11364"/>
    <d v="2025-09-25T00:00:00"/>
    <x v="3"/>
    <x v="8"/>
    <x v="8"/>
    <n v="1893"/>
    <x v="1"/>
    <x v="2"/>
    <n v="1"/>
    <n v="537.53"/>
    <n v="0.15"/>
    <n v="80.629499999999993"/>
    <n v="537.53"/>
    <x v="1"/>
    <x v="0"/>
    <n v="6"/>
    <x v="2"/>
    <n v="1.4"/>
    <n v="456.9"/>
  </r>
  <r>
    <n v="11365"/>
    <d v="2025-09-26T00:00:00"/>
    <x v="3"/>
    <x v="8"/>
    <x v="8"/>
    <n v="1138"/>
    <x v="2"/>
    <x v="2"/>
    <n v="6"/>
    <n v="387.38"/>
    <n v="0.34"/>
    <n v="131.70920000000001"/>
    <n v="2324.2799999999997"/>
    <x v="2"/>
    <x v="0"/>
    <n v="9"/>
    <x v="1"/>
    <n v="3.4"/>
    <n v="1534.02"/>
  </r>
  <r>
    <n v="11366"/>
    <d v="2025-09-27T00:00:00"/>
    <x v="3"/>
    <x v="8"/>
    <x v="8"/>
    <n v="1510"/>
    <x v="2"/>
    <x v="0"/>
    <n v="5"/>
    <n v="418.26"/>
    <n v="0.21"/>
    <n v="87.834599999999995"/>
    <n v="2091.3000000000002"/>
    <x v="2"/>
    <x v="0"/>
    <n v="6"/>
    <x v="2"/>
    <n v="2.4"/>
    <n v="1652.13"/>
  </r>
  <r>
    <n v="11367"/>
    <d v="2025-09-28T00:00:00"/>
    <x v="3"/>
    <x v="8"/>
    <x v="8"/>
    <n v="1867"/>
    <x v="1"/>
    <x v="0"/>
    <n v="3"/>
    <n v="405.55"/>
    <n v="0.22"/>
    <n v="89.221000000000004"/>
    <n v="1216.6500000000001"/>
    <x v="1"/>
    <x v="0"/>
    <n v="5"/>
    <x v="2"/>
    <n v="2"/>
    <n v="948.99"/>
  </r>
  <r>
    <n v="11368"/>
    <d v="2025-09-29T00:00:00"/>
    <x v="3"/>
    <x v="8"/>
    <x v="8"/>
    <n v="1844"/>
    <x v="1"/>
    <x v="0"/>
    <n v="5"/>
    <n v="277.93"/>
    <n v="0.25"/>
    <n v="69.482500000000002"/>
    <n v="1389.65"/>
    <x v="1"/>
    <x v="2"/>
    <n v="1"/>
    <x v="1"/>
    <n v="3.9"/>
    <n v="1042.24"/>
  </r>
  <r>
    <n v="11369"/>
    <d v="2025-09-30T00:00:00"/>
    <x v="3"/>
    <x v="8"/>
    <x v="8"/>
    <n v="1258"/>
    <x v="2"/>
    <x v="2"/>
    <n v="5"/>
    <n v="418.26"/>
    <n v="0.27"/>
    <n v="112.9302"/>
    <n v="2091.3000000000002"/>
    <x v="1"/>
    <x v="0"/>
    <n v="8"/>
    <x v="2"/>
    <n v="2.2999999999999998"/>
    <n v="1526.65"/>
  </r>
  <r>
    <n v="11370"/>
    <d v="2025-10-01T00:00:00"/>
    <x v="3"/>
    <x v="9"/>
    <x v="9"/>
    <n v="1672"/>
    <x v="2"/>
    <x v="2"/>
    <n v="3"/>
    <n v="55.78"/>
    <n v="0.22"/>
    <n v="12.271600000000001"/>
    <n v="167.34"/>
    <x v="1"/>
    <x v="1"/>
    <n v="3"/>
    <x v="2"/>
    <n v="1.5"/>
    <n v="130.53"/>
  </r>
  <r>
    <n v="11371"/>
    <d v="2025-10-02T00:00:00"/>
    <x v="3"/>
    <x v="9"/>
    <x v="9"/>
    <n v="1901"/>
    <x v="1"/>
    <x v="3"/>
    <n v="5"/>
    <n v="518.01"/>
    <n v="0.08"/>
    <n v="41.440800000000003"/>
    <n v="2590.0500000000002"/>
    <x v="2"/>
    <x v="1"/>
    <n v="2"/>
    <x v="1"/>
    <n v="2.9"/>
    <n v="2382.85"/>
  </r>
  <r>
    <n v="11372"/>
    <d v="2025-10-03T00:00:00"/>
    <x v="3"/>
    <x v="9"/>
    <x v="9"/>
    <n v="1689"/>
    <x v="3"/>
    <x v="2"/>
    <n v="1"/>
    <n v="470.02"/>
    <n v="0.31"/>
    <n v="145.7062"/>
    <n v="470.02"/>
    <x v="1"/>
    <x v="0"/>
    <n v="7"/>
    <x v="0"/>
    <n v="4.3"/>
    <n v="324.31"/>
  </r>
  <r>
    <n v="11373"/>
    <d v="2025-10-04T00:00:00"/>
    <x v="3"/>
    <x v="9"/>
    <x v="9"/>
    <n v="1009"/>
    <x v="0"/>
    <x v="0"/>
    <n v="6"/>
    <n v="158.46"/>
    <n v="0.26"/>
    <n v="41.199600000000004"/>
    <n v="950.76"/>
    <x v="1"/>
    <x v="0"/>
    <n v="11"/>
    <x v="0"/>
    <n v="4.4000000000000004"/>
    <n v="703.56"/>
  </r>
  <r>
    <n v="11374"/>
    <d v="2025-10-05T00:00:00"/>
    <x v="3"/>
    <x v="9"/>
    <x v="9"/>
    <n v="1260"/>
    <x v="2"/>
    <x v="2"/>
    <n v="4"/>
    <n v="464.3"/>
    <n v="0.26"/>
    <n v="120.718"/>
    <n v="1857.2"/>
    <x v="2"/>
    <x v="1"/>
    <n v="2"/>
    <x v="0"/>
    <n v="4.4000000000000004"/>
    <n v="1374.33"/>
  </r>
  <r>
    <n v="11375"/>
    <d v="2025-10-06T00:00:00"/>
    <x v="3"/>
    <x v="9"/>
    <x v="9"/>
    <n v="1918"/>
    <x v="1"/>
    <x v="2"/>
    <n v="7"/>
    <n v="22.4"/>
    <n v="0.35"/>
    <n v="7.839999999999999"/>
    <n v="156.79999999999998"/>
    <x v="1"/>
    <x v="2"/>
    <n v="1"/>
    <x v="1"/>
    <n v="2.7"/>
    <n v="101.92"/>
  </r>
  <r>
    <n v="11376"/>
    <d v="2025-10-07T00:00:00"/>
    <x v="3"/>
    <x v="9"/>
    <x v="9"/>
    <n v="1649"/>
    <x v="2"/>
    <x v="3"/>
    <n v="3"/>
    <n v="142.09"/>
    <n v="0.28000000000000003"/>
    <n v="39.785200000000003"/>
    <n v="426.27"/>
    <x v="2"/>
    <x v="0"/>
    <n v="11"/>
    <x v="0"/>
    <n v="4.2"/>
    <n v="306.91000000000003"/>
  </r>
  <r>
    <n v="11377"/>
    <d v="2025-10-08T00:00:00"/>
    <x v="3"/>
    <x v="9"/>
    <x v="9"/>
    <n v="1171"/>
    <x v="2"/>
    <x v="2"/>
    <n v="6"/>
    <n v="53.11"/>
    <n v="0.28999999999999998"/>
    <n v="15.401899999999999"/>
    <n v="318.65999999999997"/>
    <x v="2"/>
    <x v="1"/>
    <n v="2"/>
    <x v="0"/>
    <n v="4.4000000000000004"/>
    <n v="226.25"/>
  </r>
  <r>
    <n v="11378"/>
    <d v="2025-10-09T00:00:00"/>
    <x v="3"/>
    <x v="9"/>
    <x v="9"/>
    <n v="1897"/>
    <x v="3"/>
    <x v="1"/>
    <n v="2"/>
    <n v="471.43"/>
    <n v="0.33"/>
    <n v="155.5719"/>
    <n v="942.86"/>
    <x v="1"/>
    <x v="0"/>
    <n v="6"/>
    <x v="1"/>
    <n v="2.8"/>
    <n v="631.72"/>
  </r>
  <r>
    <n v="11379"/>
    <d v="2025-10-10T00:00:00"/>
    <x v="3"/>
    <x v="9"/>
    <x v="9"/>
    <n v="1012"/>
    <x v="1"/>
    <x v="3"/>
    <n v="1"/>
    <n v="457.19"/>
    <n v="0.05"/>
    <n v="22.859500000000001"/>
    <n v="457.19"/>
    <x v="2"/>
    <x v="1"/>
    <n v="2"/>
    <x v="2"/>
    <n v="2.2999999999999998"/>
    <n v="434.33"/>
  </r>
  <r>
    <n v="11380"/>
    <d v="2025-10-11T00:00:00"/>
    <x v="3"/>
    <x v="9"/>
    <x v="9"/>
    <n v="1167"/>
    <x v="2"/>
    <x v="2"/>
    <n v="4"/>
    <n v="490.98"/>
    <n v="0.17"/>
    <n v="83.466600000000014"/>
    <n v="1963.92"/>
    <x v="2"/>
    <x v="2"/>
    <n v="1"/>
    <x v="1"/>
    <n v="3.8"/>
    <n v="1630.05"/>
  </r>
  <r>
    <n v="11381"/>
    <d v="2025-10-12T00:00:00"/>
    <x v="3"/>
    <x v="9"/>
    <x v="9"/>
    <n v="1641"/>
    <x v="2"/>
    <x v="2"/>
    <n v="1"/>
    <n v="17.62"/>
    <n v="0.2"/>
    <n v="3.5240000000000005"/>
    <n v="17.62"/>
    <x v="2"/>
    <x v="2"/>
    <n v="1"/>
    <x v="0"/>
    <n v="4.5999999999999996"/>
    <n v="14.1"/>
  </r>
  <r>
    <n v="11382"/>
    <d v="2025-10-13T00:00:00"/>
    <x v="3"/>
    <x v="9"/>
    <x v="9"/>
    <n v="1595"/>
    <x v="2"/>
    <x v="3"/>
    <n v="1"/>
    <n v="308.22000000000003"/>
    <n v="0.12"/>
    <n v="36.986400000000003"/>
    <n v="308.22000000000003"/>
    <x v="2"/>
    <x v="1"/>
    <n v="4"/>
    <x v="0"/>
    <n v="4.9000000000000004"/>
    <n v="271.23"/>
  </r>
  <r>
    <n v="11383"/>
    <d v="2025-10-14T00:00:00"/>
    <x v="3"/>
    <x v="9"/>
    <x v="9"/>
    <n v="1320"/>
    <x v="3"/>
    <x v="2"/>
    <n v="2"/>
    <n v="427.33"/>
    <n v="0.28999999999999998"/>
    <n v="123.92569999999999"/>
    <n v="854.66"/>
    <x v="0"/>
    <x v="0"/>
    <n v="8"/>
    <x v="2"/>
    <n v="2.2000000000000002"/>
    <n v="606.80999999999995"/>
  </r>
  <r>
    <n v="11384"/>
    <d v="2025-10-15T00:00:00"/>
    <x v="3"/>
    <x v="9"/>
    <x v="9"/>
    <n v="1318"/>
    <x v="0"/>
    <x v="0"/>
    <n v="4"/>
    <n v="105.91"/>
    <n v="0.27"/>
    <n v="28.595700000000001"/>
    <n v="423.64"/>
    <x v="0"/>
    <x v="0"/>
    <n v="6"/>
    <x v="0"/>
    <n v="4.8"/>
    <n v="309.26"/>
  </r>
  <r>
    <n v="11385"/>
    <d v="2025-10-16T00:00:00"/>
    <x v="3"/>
    <x v="9"/>
    <x v="9"/>
    <n v="1612"/>
    <x v="2"/>
    <x v="1"/>
    <n v="7"/>
    <n v="395.13"/>
    <n v="0.25"/>
    <n v="98.782499999999999"/>
    <n v="2765.91"/>
    <x v="2"/>
    <x v="1"/>
    <n v="4"/>
    <x v="1"/>
    <n v="3"/>
    <n v="2074.4299999999998"/>
  </r>
  <r>
    <n v="11386"/>
    <d v="2025-10-17T00:00:00"/>
    <x v="3"/>
    <x v="9"/>
    <x v="9"/>
    <n v="1328"/>
    <x v="2"/>
    <x v="1"/>
    <n v="1"/>
    <n v="64.2"/>
    <n v="0.35"/>
    <n v="22.47"/>
    <n v="64.2"/>
    <x v="0"/>
    <x v="0"/>
    <n v="6"/>
    <x v="2"/>
    <n v="2.2000000000000002"/>
    <n v="41.73"/>
  </r>
  <r>
    <n v="11387"/>
    <d v="2025-10-18T00:00:00"/>
    <x v="3"/>
    <x v="9"/>
    <x v="9"/>
    <n v="1784"/>
    <x v="0"/>
    <x v="0"/>
    <n v="2"/>
    <n v="121.08"/>
    <n v="0.09"/>
    <n v="10.8972"/>
    <n v="242.16"/>
    <x v="1"/>
    <x v="0"/>
    <n v="6"/>
    <x v="0"/>
    <n v="5"/>
    <n v="220.37"/>
  </r>
  <r>
    <n v="11388"/>
    <d v="2025-10-19T00:00:00"/>
    <x v="3"/>
    <x v="9"/>
    <x v="9"/>
    <n v="1776"/>
    <x v="0"/>
    <x v="2"/>
    <n v="3"/>
    <n v="293.33999999999997"/>
    <n v="0.26"/>
    <n v="76.2684"/>
    <n v="880.02"/>
    <x v="2"/>
    <x v="0"/>
    <n v="9"/>
    <x v="0"/>
    <n v="4.5"/>
    <n v="651.21"/>
  </r>
  <r>
    <n v="11389"/>
    <d v="2025-10-20T00:00:00"/>
    <x v="3"/>
    <x v="9"/>
    <x v="9"/>
    <n v="1970"/>
    <x v="1"/>
    <x v="2"/>
    <n v="2"/>
    <n v="397.34"/>
    <n v="0.19"/>
    <n v="75.494599999999991"/>
    <n v="794.68"/>
    <x v="1"/>
    <x v="1"/>
    <n v="4"/>
    <x v="1"/>
    <n v="3.8"/>
    <n v="643.69000000000005"/>
  </r>
  <r>
    <n v="11390"/>
    <d v="2025-10-21T00:00:00"/>
    <x v="3"/>
    <x v="9"/>
    <x v="9"/>
    <n v="1910"/>
    <x v="2"/>
    <x v="1"/>
    <n v="5"/>
    <n v="100.33"/>
    <n v="0.11"/>
    <n v="11.036300000000001"/>
    <n v="501.65"/>
    <x v="1"/>
    <x v="0"/>
    <n v="6"/>
    <x v="0"/>
    <n v="4.5999999999999996"/>
    <n v="446.47"/>
  </r>
  <r>
    <n v="11391"/>
    <d v="2025-10-22T00:00:00"/>
    <x v="3"/>
    <x v="9"/>
    <x v="9"/>
    <n v="1919"/>
    <x v="2"/>
    <x v="2"/>
    <n v="6"/>
    <n v="123.36"/>
    <n v="0.06"/>
    <n v="7.4015999999999993"/>
    <n v="740.16"/>
    <x v="2"/>
    <x v="0"/>
    <n v="10"/>
    <x v="1"/>
    <n v="3.7"/>
    <n v="695.75"/>
  </r>
  <r>
    <n v="11392"/>
    <d v="2025-10-23T00:00:00"/>
    <x v="3"/>
    <x v="9"/>
    <x v="9"/>
    <n v="1549"/>
    <x v="1"/>
    <x v="1"/>
    <n v="2"/>
    <n v="134.6"/>
    <n v="0.31"/>
    <n v="41.725999999999999"/>
    <n v="269.2"/>
    <x v="2"/>
    <x v="2"/>
    <n v="1"/>
    <x v="1"/>
    <n v="2.8"/>
    <n v="185.75"/>
  </r>
  <r>
    <n v="11393"/>
    <d v="2025-10-24T00:00:00"/>
    <x v="3"/>
    <x v="9"/>
    <x v="9"/>
    <n v="1418"/>
    <x v="1"/>
    <x v="1"/>
    <n v="2"/>
    <n v="154.63999999999999"/>
    <n v="0.21"/>
    <n v="32.474399999999996"/>
    <n v="309.27999999999997"/>
    <x v="1"/>
    <x v="0"/>
    <n v="7"/>
    <x v="0"/>
    <n v="4.8"/>
    <n v="244.33"/>
  </r>
  <r>
    <n v="11394"/>
    <d v="2025-10-25T00:00:00"/>
    <x v="3"/>
    <x v="9"/>
    <x v="9"/>
    <n v="1605"/>
    <x v="2"/>
    <x v="0"/>
    <n v="2"/>
    <n v="147.53"/>
    <n v="0.28999999999999998"/>
    <n v="42.783699999999996"/>
    <n v="295.06"/>
    <x v="2"/>
    <x v="0"/>
    <n v="7"/>
    <x v="0"/>
    <n v="4.9000000000000004"/>
    <n v="209.49"/>
  </r>
  <r>
    <n v="11395"/>
    <d v="2025-10-26T00:00:00"/>
    <x v="3"/>
    <x v="9"/>
    <x v="9"/>
    <n v="1094"/>
    <x v="1"/>
    <x v="1"/>
    <n v="7"/>
    <n v="246.16"/>
    <n v="0.19"/>
    <n v="46.770400000000002"/>
    <n v="1723.12"/>
    <x v="2"/>
    <x v="0"/>
    <n v="11"/>
    <x v="2"/>
    <n v="2.2999999999999998"/>
    <n v="1395.73"/>
  </r>
  <r>
    <n v="11396"/>
    <d v="2025-10-27T00:00:00"/>
    <x v="3"/>
    <x v="9"/>
    <x v="9"/>
    <n v="1816"/>
    <x v="2"/>
    <x v="2"/>
    <n v="1"/>
    <n v="397.47"/>
    <n v="0.08"/>
    <n v="31.797600000000003"/>
    <n v="397.47"/>
    <x v="1"/>
    <x v="2"/>
    <n v="1"/>
    <x v="2"/>
    <n v="2.4"/>
    <n v="365.67"/>
  </r>
  <r>
    <n v="11397"/>
    <d v="2025-10-28T00:00:00"/>
    <x v="3"/>
    <x v="9"/>
    <x v="9"/>
    <n v="1580"/>
    <x v="3"/>
    <x v="2"/>
    <n v="7"/>
    <n v="271.25"/>
    <n v="0.12"/>
    <n v="32.549999999999997"/>
    <n v="1898.75"/>
    <x v="1"/>
    <x v="0"/>
    <n v="8"/>
    <x v="1"/>
    <n v="2.5"/>
    <n v="1670.9"/>
  </r>
  <r>
    <n v="11398"/>
    <d v="2025-10-29T00:00:00"/>
    <x v="3"/>
    <x v="9"/>
    <x v="9"/>
    <n v="1317"/>
    <x v="2"/>
    <x v="3"/>
    <n v="4"/>
    <n v="468.94"/>
    <n v="0.13"/>
    <n v="60.962200000000003"/>
    <n v="1875.76"/>
    <x v="1"/>
    <x v="0"/>
    <n v="5"/>
    <x v="0"/>
    <n v="4.3"/>
    <n v="1631.91"/>
  </r>
  <r>
    <n v="11399"/>
    <d v="2025-10-30T00:00:00"/>
    <x v="3"/>
    <x v="9"/>
    <x v="9"/>
    <n v="1955"/>
    <x v="2"/>
    <x v="2"/>
    <n v="2"/>
    <n v="435.77"/>
    <n v="0.34"/>
    <n v="148.1618"/>
    <n v="871.54"/>
    <x v="1"/>
    <x v="0"/>
    <n v="9"/>
    <x v="0"/>
    <n v="4.2"/>
    <n v="575.22"/>
  </r>
  <r>
    <n v="11400"/>
    <d v="2025-10-31T00:00:00"/>
    <x v="3"/>
    <x v="9"/>
    <x v="9"/>
    <n v="1235"/>
    <x v="1"/>
    <x v="3"/>
    <n v="2"/>
    <n v="89.02"/>
    <n v="0"/>
    <n v="0"/>
    <n v="178.04"/>
    <x v="2"/>
    <x v="0"/>
    <n v="8"/>
    <x v="0"/>
    <n v="4.9000000000000004"/>
    <n v="178.04"/>
  </r>
  <r>
    <n v="11401"/>
    <d v="2025-11-01T00:00:00"/>
    <x v="3"/>
    <x v="10"/>
    <x v="10"/>
    <n v="1945"/>
    <x v="1"/>
    <x v="1"/>
    <n v="5"/>
    <n v="43.57"/>
    <n v="0.34"/>
    <n v="14.813800000000001"/>
    <n v="217.85"/>
    <x v="1"/>
    <x v="1"/>
    <n v="3"/>
    <x v="1"/>
    <n v="2.9"/>
    <n v="143.78"/>
  </r>
  <r>
    <n v="11402"/>
    <d v="2025-11-02T00:00:00"/>
    <x v="3"/>
    <x v="10"/>
    <x v="10"/>
    <n v="1333"/>
    <x v="0"/>
    <x v="2"/>
    <n v="5"/>
    <n v="528.6"/>
    <n v="0.34"/>
    <n v="179.72400000000002"/>
    <n v="2643"/>
    <x v="1"/>
    <x v="2"/>
    <n v="1"/>
    <x v="1"/>
    <n v="3.9"/>
    <n v="1744.38"/>
  </r>
  <r>
    <n v="11403"/>
    <d v="2025-11-03T00:00:00"/>
    <x v="3"/>
    <x v="10"/>
    <x v="10"/>
    <n v="1884"/>
    <x v="1"/>
    <x v="0"/>
    <n v="3"/>
    <n v="61.7"/>
    <n v="0.35"/>
    <n v="21.594999999999999"/>
    <n v="185.10000000000002"/>
    <x v="2"/>
    <x v="1"/>
    <n v="3"/>
    <x v="0"/>
    <n v="4.4000000000000004"/>
    <n v="120.32"/>
  </r>
  <r>
    <n v="11404"/>
    <d v="2025-11-04T00:00:00"/>
    <x v="3"/>
    <x v="10"/>
    <x v="10"/>
    <n v="1375"/>
    <x v="2"/>
    <x v="0"/>
    <n v="3"/>
    <n v="101.78"/>
    <n v="0.17"/>
    <n v="17.302600000000002"/>
    <n v="305.34000000000003"/>
    <x v="2"/>
    <x v="1"/>
    <n v="2"/>
    <x v="2"/>
    <n v="1.9"/>
    <n v="253.43"/>
  </r>
  <r>
    <n v="11405"/>
    <d v="2025-11-05T00:00:00"/>
    <x v="3"/>
    <x v="10"/>
    <x v="10"/>
    <n v="1458"/>
    <x v="3"/>
    <x v="0"/>
    <n v="5"/>
    <n v="27.95"/>
    <n v="0.34"/>
    <n v="9.5030000000000001"/>
    <n v="139.75"/>
    <x v="1"/>
    <x v="1"/>
    <n v="2"/>
    <x v="1"/>
    <n v="3.5"/>
    <n v="92.23"/>
  </r>
  <r>
    <n v="11406"/>
    <d v="2025-11-06T00:00:00"/>
    <x v="3"/>
    <x v="10"/>
    <x v="10"/>
    <n v="1136"/>
    <x v="2"/>
    <x v="1"/>
    <n v="4"/>
    <n v="382.58"/>
    <n v="0.14000000000000001"/>
    <n v="53.561199999999999"/>
    <n v="1530.32"/>
    <x v="1"/>
    <x v="0"/>
    <n v="11"/>
    <x v="1"/>
    <n v="3.2"/>
    <n v="1316.08"/>
  </r>
  <r>
    <n v="11407"/>
    <d v="2025-11-07T00:00:00"/>
    <x v="3"/>
    <x v="10"/>
    <x v="10"/>
    <n v="1929"/>
    <x v="0"/>
    <x v="1"/>
    <n v="3"/>
    <n v="355.69"/>
    <n v="0.01"/>
    <n v="3.5569000000000002"/>
    <n v="1067.07"/>
    <x v="1"/>
    <x v="1"/>
    <n v="4"/>
    <x v="0"/>
    <n v="4"/>
    <n v="1056.4000000000001"/>
  </r>
  <r>
    <n v="11408"/>
    <d v="2025-11-08T00:00:00"/>
    <x v="3"/>
    <x v="10"/>
    <x v="10"/>
    <n v="1587"/>
    <x v="1"/>
    <x v="3"/>
    <n v="6"/>
    <n v="592.34"/>
    <n v="0.08"/>
    <n v="47.3872"/>
    <n v="3554.04"/>
    <x v="2"/>
    <x v="1"/>
    <n v="2"/>
    <x v="1"/>
    <n v="3.8"/>
    <n v="3269.72"/>
  </r>
  <r>
    <n v="11409"/>
    <d v="2025-11-09T00:00:00"/>
    <x v="3"/>
    <x v="10"/>
    <x v="10"/>
    <n v="1994"/>
    <x v="1"/>
    <x v="0"/>
    <n v="6"/>
    <n v="533.86"/>
    <n v="0.33"/>
    <n v="176.1738"/>
    <n v="3203.16"/>
    <x v="0"/>
    <x v="0"/>
    <n v="8"/>
    <x v="0"/>
    <n v="4.3"/>
    <n v="2146.12"/>
  </r>
  <r>
    <n v="11410"/>
    <d v="2025-11-10T00:00:00"/>
    <x v="3"/>
    <x v="10"/>
    <x v="10"/>
    <n v="1546"/>
    <x v="2"/>
    <x v="3"/>
    <n v="4"/>
    <n v="255.34"/>
    <n v="0"/>
    <n v="0"/>
    <n v="1021.36"/>
    <x v="2"/>
    <x v="0"/>
    <n v="5"/>
    <x v="2"/>
    <n v="2.2000000000000002"/>
    <n v="1021.36"/>
  </r>
  <r>
    <n v="11411"/>
    <d v="2025-11-11T00:00:00"/>
    <x v="3"/>
    <x v="10"/>
    <x v="10"/>
    <n v="1512"/>
    <x v="1"/>
    <x v="3"/>
    <n v="5"/>
    <n v="232.38"/>
    <n v="0.19"/>
    <n v="44.152200000000001"/>
    <n v="1161.9000000000001"/>
    <x v="1"/>
    <x v="2"/>
    <n v="1"/>
    <x v="2"/>
    <n v="1.9"/>
    <n v="941.14"/>
  </r>
  <r>
    <n v="11412"/>
    <d v="2025-11-12T00:00:00"/>
    <x v="3"/>
    <x v="10"/>
    <x v="10"/>
    <n v="1295"/>
    <x v="3"/>
    <x v="2"/>
    <n v="3"/>
    <n v="188.66"/>
    <n v="0.03"/>
    <n v="5.6597999999999997"/>
    <n v="565.98"/>
    <x v="2"/>
    <x v="0"/>
    <n v="6"/>
    <x v="0"/>
    <n v="4.2"/>
    <n v="549"/>
  </r>
  <r>
    <n v="11413"/>
    <d v="2025-11-13T00:00:00"/>
    <x v="3"/>
    <x v="10"/>
    <x v="10"/>
    <n v="1319"/>
    <x v="3"/>
    <x v="2"/>
    <n v="2"/>
    <n v="104.16"/>
    <n v="0.1"/>
    <n v="10.416"/>
    <n v="208.32"/>
    <x v="1"/>
    <x v="0"/>
    <n v="7"/>
    <x v="2"/>
    <n v="2.4"/>
    <n v="187.49"/>
  </r>
  <r>
    <n v="11414"/>
    <d v="2025-11-14T00:00:00"/>
    <x v="3"/>
    <x v="10"/>
    <x v="10"/>
    <n v="1917"/>
    <x v="2"/>
    <x v="0"/>
    <n v="5"/>
    <n v="95.78"/>
    <n v="0.03"/>
    <n v="2.8733999999999997"/>
    <n v="478.9"/>
    <x v="1"/>
    <x v="2"/>
    <n v="1"/>
    <x v="2"/>
    <n v="2.2000000000000002"/>
    <n v="464.53"/>
  </r>
  <r>
    <n v="11415"/>
    <d v="2025-11-15T00:00:00"/>
    <x v="3"/>
    <x v="10"/>
    <x v="10"/>
    <n v="1571"/>
    <x v="2"/>
    <x v="1"/>
    <n v="3"/>
    <n v="92.39"/>
    <n v="0.3"/>
    <n v="27.716999999999999"/>
    <n v="277.17"/>
    <x v="1"/>
    <x v="1"/>
    <n v="3"/>
    <x v="2"/>
    <n v="2.2999999999999998"/>
    <n v="194.02"/>
  </r>
  <r>
    <n v="11416"/>
    <d v="2025-11-16T00:00:00"/>
    <x v="3"/>
    <x v="10"/>
    <x v="10"/>
    <n v="1831"/>
    <x v="3"/>
    <x v="2"/>
    <n v="4"/>
    <n v="81.760000000000005"/>
    <n v="0.21"/>
    <n v="17.169599999999999"/>
    <n v="327.04000000000002"/>
    <x v="2"/>
    <x v="0"/>
    <n v="9"/>
    <x v="2"/>
    <n v="1.3"/>
    <n v="258.36"/>
  </r>
  <r>
    <n v="11417"/>
    <d v="2025-11-17T00:00:00"/>
    <x v="3"/>
    <x v="10"/>
    <x v="10"/>
    <n v="1348"/>
    <x v="0"/>
    <x v="1"/>
    <n v="6"/>
    <n v="155.69999999999999"/>
    <n v="0.32"/>
    <n v="49.823999999999998"/>
    <n v="934.19999999999993"/>
    <x v="2"/>
    <x v="0"/>
    <n v="7"/>
    <x v="0"/>
    <n v="4.0999999999999996"/>
    <n v="635.26"/>
  </r>
  <r>
    <n v="11418"/>
    <d v="2025-11-18T00:00:00"/>
    <x v="3"/>
    <x v="10"/>
    <x v="10"/>
    <n v="1839"/>
    <x v="2"/>
    <x v="3"/>
    <n v="4"/>
    <n v="194.4"/>
    <n v="0.24"/>
    <n v="46.655999999999999"/>
    <n v="777.6"/>
    <x v="2"/>
    <x v="1"/>
    <n v="4"/>
    <x v="1"/>
    <n v="3.9"/>
    <n v="590.98"/>
  </r>
  <r>
    <n v="11419"/>
    <d v="2025-11-19T00:00:00"/>
    <x v="3"/>
    <x v="10"/>
    <x v="10"/>
    <n v="1778"/>
    <x v="1"/>
    <x v="3"/>
    <n v="3"/>
    <n v="577.52"/>
    <n v="0.34"/>
    <n v="196.35680000000002"/>
    <n v="1732.56"/>
    <x v="2"/>
    <x v="0"/>
    <n v="6"/>
    <x v="1"/>
    <n v="3.2"/>
    <n v="1143.49"/>
  </r>
  <r>
    <n v="11420"/>
    <d v="2025-11-20T00:00:00"/>
    <x v="3"/>
    <x v="10"/>
    <x v="10"/>
    <n v="1872"/>
    <x v="2"/>
    <x v="3"/>
    <n v="4"/>
    <n v="353.41"/>
    <n v="0.18"/>
    <n v="63.613800000000005"/>
    <n v="1413.64"/>
    <x v="1"/>
    <x v="0"/>
    <n v="6"/>
    <x v="1"/>
    <n v="3.9"/>
    <n v="1159.18"/>
  </r>
  <r>
    <n v="11421"/>
    <d v="2025-11-21T00:00:00"/>
    <x v="3"/>
    <x v="10"/>
    <x v="10"/>
    <n v="1228"/>
    <x v="0"/>
    <x v="3"/>
    <n v="3"/>
    <n v="592.74"/>
    <n v="0.22"/>
    <n v="130.40280000000001"/>
    <n v="1778.22"/>
    <x v="1"/>
    <x v="1"/>
    <n v="3"/>
    <x v="1"/>
    <n v="2.5"/>
    <n v="1387.01"/>
  </r>
  <r>
    <n v="11422"/>
    <d v="2025-11-22T00:00:00"/>
    <x v="3"/>
    <x v="10"/>
    <x v="10"/>
    <n v="1269"/>
    <x v="2"/>
    <x v="0"/>
    <n v="3"/>
    <n v="232.89"/>
    <n v="0.2"/>
    <n v="46.578000000000003"/>
    <n v="698.67"/>
    <x v="2"/>
    <x v="1"/>
    <n v="2"/>
    <x v="2"/>
    <n v="2.2000000000000002"/>
    <n v="558.94000000000005"/>
  </r>
  <r>
    <n v="11423"/>
    <d v="2025-11-23T00:00:00"/>
    <x v="3"/>
    <x v="10"/>
    <x v="10"/>
    <n v="1827"/>
    <x v="2"/>
    <x v="3"/>
    <n v="4"/>
    <n v="282.70999999999998"/>
    <n v="0.17"/>
    <n v="48.060699999999997"/>
    <n v="1130.8399999999999"/>
    <x v="2"/>
    <x v="0"/>
    <n v="5"/>
    <x v="0"/>
    <n v="4.4000000000000004"/>
    <n v="938.6"/>
  </r>
  <r>
    <n v="11424"/>
    <d v="2025-11-24T00:00:00"/>
    <x v="3"/>
    <x v="10"/>
    <x v="10"/>
    <n v="1797"/>
    <x v="3"/>
    <x v="2"/>
    <n v="1"/>
    <n v="204.88"/>
    <n v="0.3"/>
    <n v="61.463999999999999"/>
    <n v="204.88"/>
    <x v="2"/>
    <x v="0"/>
    <n v="8"/>
    <x v="1"/>
    <n v="2.7"/>
    <n v="143.41999999999999"/>
  </r>
  <r>
    <n v="11425"/>
    <d v="2025-11-25T00:00:00"/>
    <x v="3"/>
    <x v="10"/>
    <x v="10"/>
    <n v="1290"/>
    <x v="2"/>
    <x v="3"/>
    <n v="2"/>
    <n v="121.99"/>
    <n v="0.23"/>
    <n v="28.057700000000001"/>
    <n v="243.98"/>
    <x v="1"/>
    <x v="1"/>
    <n v="3"/>
    <x v="2"/>
    <n v="1.8"/>
    <n v="187.86"/>
  </r>
  <r>
    <n v="11426"/>
    <d v="2025-11-26T00:00:00"/>
    <x v="3"/>
    <x v="10"/>
    <x v="10"/>
    <n v="1724"/>
    <x v="1"/>
    <x v="1"/>
    <n v="5"/>
    <n v="98.75"/>
    <n v="0.28000000000000003"/>
    <n v="27.650000000000002"/>
    <n v="493.75"/>
    <x v="2"/>
    <x v="0"/>
    <n v="5"/>
    <x v="0"/>
    <n v="4"/>
    <n v="355.5"/>
  </r>
  <r>
    <n v="11427"/>
    <d v="2025-11-27T00:00:00"/>
    <x v="3"/>
    <x v="10"/>
    <x v="10"/>
    <n v="1164"/>
    <x v="1"/>
    <x v="2"/>
    <n v="6"/>
    <n v="567.87"/>
    <n v="0.28000000000000003"/>
    <n v="159.00360000000001"/>
    <n v="3407.2200000000003"/>
    <x v="1"/>
    <x v="1"/>
    <n v="3"/>
    <x v="2"/>
    <n v="2.2999999999999998"/>
    <n v="2453.1999999999998"/>
  </r>
  <r>
    <n v="11428"/>
    <d v="2025-11-28T00:00:00"/>
    <x v="3"/>
    <x v="10"/>
    <x v="10"/>
    <n v="1004"/>
    <x v="2"/>
    <x v="1"/>
    <n v="2"/>
    <n v="592.28"/>
    <n v="7.0000000000000007E-2"/>
    <n v="41.459600000000002"/>
    <n v="1184.56"/>
    <x v="2"/>
    <x v="0"/>
    <n v="7"/>
    <x v="2"/>
    <n v="1.8"/>
    <n v="1101.6400000000001"/>
  </r>
  <r>
    <n v="11429"/>
    <d v="2025-11-29T00:00:00"/>
    <x v="3"/>
    <x v="10"/>
    <x v="10"/>
    <n v="1850"/>
    <x v="1"/>
    <x v="1"/>
    <n v="5"/>
    <n v="41.27"/>
    <n v="0.23"/>
    <n v="9.4921000000000006"/>
    <n v="206.35000000000002"/>
    <x v="2"/>
    <x v="0"/>
    <n v="6"/>
    <x v="2"/>
    <n v="1.1000000000000001"/>
    <n v="158.88999999999999"/>
  </r>
  <r>
    <n v="11430"/>
    <d v="2025-11-30T00:00:00"/>
    <x v="3"/>
    <x v="10"/>
    <x v="10"/>
    <n v="1378"/>
    <x v="1"/>
    <x v="0"/>
    <n v="5"/>
    <n v="102.95"/>
    <n v="7.0000000000000007E-2"/>
    <n v="7.206500000000001"/>
    <n v="514.75"/>
    <x v="0"/>
    <x v="0"/>
    <n v="6"/>
    <x v="0"/>
    <n v="4.9000000000000004"/>
    <n v="478.72"/>
  </r>
  <r>
    <n v="11431"/>
    <d v="2025-12-01T00:00:00"/>
    <x v="3"/>
    <x v="11"/>
    <x v="11"/>
    <n v="1077"/>
    <x v="2"/>
    <x v="0"/>
    <n v="6"/>
    <n v="262.76"/>
    <n v="0.2"/>
    <n v="52.552"/>
    <n v="1576.56"/>
    <x v="1"/>
    <x v="2"/>
    <n v="1"/>
    <x v="1"/>
    <n v="2.9"/>
    <n v="1261.25"/>
  </r>
  <r>
    <n v="11432"/>
    <d v="2025-12-02T00:00:00"/>
    <x v="3"/>
    <x v="11"/>
    <x v="11"/>
    <n v="1409"/>
    <x v="1"/>
    <x v="1"/>
    <n v="2"/>
    <n v="124.01"/>
    <n v="0.24"/>
    <n v="29.7624"/>
    <n v="248.02"/>
    <x v="2"/>
    <x v="1"/>
    <n v="2"/>
    <x v="2"/>
    <n v="1.6"/>
    <n v="188.5"/>
  </r>
  <r>
    <n v="11433"/>
    <d v="2025-12-03T00:00:00"/>
    <x v="3"/>
    <x v="11"/>
    <x v="11"/>
    <n v="1573"/>
    <x v="3"/>
    <x v="1"/>
    <n v="6"/>
    <n v="227.87"/>
    <n v="0.35"/>
    <n v="79.754499999999993"/>
    <n v="1367.22"/>
    <x v="2"/>
    <x v="0"/>
    <n v="6"/>
    <x v="0"/>
    <n v="4"/>
    <n v="888.69"/>
  </r>
  <r>
    <n v="11434"/>
    <d v="2025-12-04T00:00:00"/>
    <x v="3"/>
    <x v="11"/>
    <x v="11"/>
    <n v="1131"/>
    <x v="3"/>
    <x v="3"/>
    <n v="3"/>
    <n v="90.52"/>
    <n v="0.01"/>
    <n v="0.9052"/>
    <n v="271.56"/>
    <x v="1"/>
    <x v="0"/>
    <n v="8"/>
    <x v="0"/>
    <n v="4.5999999999999996"/>
    <n v="268.83999999999997"/>
  </r>
  <r>
    <n v="11435"/>
    <d v="2025-12-05T00:00:00"/>
    <x v="3"/>
    <x v="11"/>
    <x v="11"/>
    <n v="1600"/>
    <x v="2"/>
    <x v="2"/>
    <n v="6"/>
    <n v="282.06"/>
    <n v="0.03"/>
    <n v="8.4618000000000002"/>
    <n v="1692.3600000000001"/>
    <x v="1"/>
    <x v="0"/>
    <n v="5"/>
    <x v="1"/>
    <n v="3.1"/>
    <n v="1641.59"/>
  </r>
  <r>
    <n v="11436"/>
    <d v="2025-12-06T00:00:00"/>
    <x v="3"/>
    <x v="11"/>
    <x v="11"/>
    <n v="1748"/>
    <x v="2"/>
    <x v="3"/>
    <n v="4"/>
    <n v="173.94"/>
    <n v="0.03"/>
    <n v="5.2181999999999995"/>
    <n v="695.76"/>
    <x v="2"/>
    <x v="1"/>
    <n v="2"/>
    <x v="2"/>
    <n v="1.1000000000000001"/>
    <n v="674.89"/>
  </r>
  <r>
    <n v="11437"/>
    <d v="2025-12-07T00:00:00"/>
    <x v="3"/>
    <x v="11"/>
    <x v="11"/>
    <n v="1041"/>
    <x v="2"/>
    <x v="0"/>
    <n v="1"/>
    <n v="220.86"/>
    <n v="0.14000000000000001"/>
    <n v="30.920400000000004"/>
    <n v="220.86"/>
    <x v="1"/>
    <x v="0"/>
    <n v="5"/>
    <x v="1"/>
    <n v="2.5"/>
    <n v="189.94"/>
  </r>
  <r>
    <n v="11438"/>
    <d v="2025-12-08T00:00:00"/>
    <x v="3"/>
    <x v="11"/>
    <x v="11"/>
    <n v="1088"/>
    <x v="1"/>
    <x v="0"/>
    <n v="1"/>
    <n v="70.17"/>
    <n v="0.28999999999999998"/>
    <n v="20.349299999999999"/>
    <n v="70.17"/>
    <x v="1"/>
    <x v="0"/>
    <n v="9"/>
    <x v="2"/>
    <n v="2"/>
    <n v="49.82"/>
  </r>
  <r>
    <n v="11439"/>
    <d v="2025-12-09T00:00:00"/>
    <x v="3"/>
    <x v="11"/>
    <x v="11"/>
    <n v="1401"/>
    <x v="1"/>
    <x v="3"/>
    <n v="1"/>
    <n v="265.45"/>
    <n v="0.3"/>
    <n v="79.634999999999991"/>
    <n v="265.45"/>
    <x v="0"/>
    <x v="0"/>
    <n v="6"/>
    <x v="1"/>
    <n v="3.5"/>
    <n v="185.81"/>
  </r>
  <r>
    <n v="11440"/>
    <d v="2025-12-10T00:00:00"/>
    <x v="3"/>
    <x v="11"/>
    <x v="11"/>
    <n v="1295"/>
    <x v="3"/>
    <x v="2"/>
    <n v="2"/>
    <n v="590.21"/>
    <n v="0.26"/>
    <n v="153.45460000000003"/>
    <n v="1180.42"/>
    <x v="2"/>
    <x v="0"/>
    <n v="5"/>
    <x v="1"/>
    <n v="3.1"/>
    <n v="873.51"/>
  </r>
  <r>
    <n v="11441"/>
    <d v="2025-12-11T00:00:00"/>
    <x v="3"/>
    <x v="11"/>
    <x v="11"/>
    <n v="1839"/>
    <x v="2"/>
    <x v="1"/>
    <n v="2"/>
    <n v="207.37"/>
    <n v="0.31"/>
    <n v="64.284700000000001"/>
    <n v="414.74"/>
    <x v="1"/>
    <x v="0"/>
    <n v="10"/>
    <x v="2"/>
    <n v="2.4"/>
    <n v="286.17"/>
  </r>
  <r>
    <n v="11442"/>
    <d v="2025-12-12T00:00:00"/>
    <x v="3"/>
    <x v="11"/>
    <x v="11"/>
    <n v="1294"/>
    <x v="2"/>
    <x v="3"/>
    <n v="3"/>
    <n v="527.71"/>
    <n v="0.11"/>
    <n v="58.048100000000005"/>
    <n v="1583.13"/>
    <x v="2"/>
    <x v="0"/>
    <n v="6"/>
    <x v="1"/>
    <n v="3.6"/>
    <n v="1408.99"/>
  </r>
  <r>
    <n v="11443"/>
    <d v="2025-12-13T00:00:00"/>
    <x v="3"/>
    <x v="11"/>
    <x v="11"/>
    <n v="1615"/>
    <x v="1"/>
    <x v="0"/>
    <n v="7"/>
    <n v="508.27"/>
    <n v="0.03"/>
    <n v="15.248099999999999"/>
    <n v="3557.89"/>
    <x v="2"/>
    <x v="0"/>
    <n v="11"/>
    <x v="1"/>
    <n v="3.3"/>
    <n v="3451.15"/>
  </r>
  <r>
    <n v="11444"/>
    <d v="2025-12-14T00:00:00"/>
    <x v="3"/>
    <x v="11"/>
    <x v="11"/>
    <n v="1525"/>
    <x v="3"/>
    <x v="2"/>
    <n v="1"/>
    <n v="571.95000000000005"/>
    <n v="0.02"/>
    <n v="11.439000000000002"/>
    <n v="571.95000000000005"/>
    <x v="0"/>
    <x v="0"/>
    <n v="9"/>
    <x v="0"/>
    <n v="4.5999999999999996"/>
    <n v="560.51"/>
  </r>
  <r>
    <n v="11445"/>
    <d v="2025-12-15T00:00:00"/>
    <x v="3"/>
    <x v="11"/>
    <x v="11"/>
    <n v="1799"/>
    <x v="2"/>
    <x v="0"/>
    <n v="3"/>
    <n v="477.21"/>
    <n v="0.3"/>
    <n v="143.16299999999998"/>
    <n v="1431.6299999999999"/>
    <x v="2"/>
    <x v="0"/>
    <n v="7"/>
    <x v="1"/>
    <n v="3.4"/>
    <n v="1002.14"/>
  </r>
  <r>
    <n v="11446"/>
    <d v="2025-12-16T00:00:00"/>
    <x v="3"/>
    <x v="11"/>
    <x v="11"/>
    <n v="1690"/>
    <x v="1"/>
    <x v="2"/>
    <n v="7"/>
    <n v="400.86"/>
    <n v="0.26"/>
    <n v="104.2236"/>
    <n v="2806.02"/>
    <x v="0"/>
    <x v="0"/>
    <n v="10"/>
    <x v="1"/>
    <n v="3"/>
    <n v="2076.4499999999998"/>
  </r>
  <r>
    <n v="11447"/>
    <d v="2025-12-17T00:00:00"/>
    <x v="3"/>
    <x v="11"/>
    <x v="11"/>
    <n v="1636"/>
    <x v="2"/>
    <x v="2"/>
    <n v="1"/>
    <n v="516.1"/>
    <n v="0.24"/>
    <n v="123.864"/>
    <n v="516.1"/>
    <x v="1"/>
    <x v="1"/>
    <n v="3"/>
    <x v="0"/>
    <n v="4.3"/>
    <n v="392.24"/>
  </r>
  <r>
    <n v="11448"/>
    <d v="2025-12-18T00:00:00"/>
    <x v="3"/>
    <x v="11"/>
    <x v="11"/>
    <n v="1421"/>
    <x v="0"/>
    <x v="2"/>
    <n v="2"/>
    <n v="59.25"/>
    <n v="0.12"/>
    <n v="7.1099999999999994"/>
    <n v="118.5"/>
    <x v="2"/>
    <x v="0"/>
    <n v="10"/>
    <x v="2"/>
    <n v="1.8"/>
    <n v="104.28"/>
  </r>
  <r>
    <n v="11449"/>
    <d v="2025-12-19T00:00:00"/>
    <x v="3"/>
    <x v="11"/>
    <x v="11"/>
    <n v="1864"/>
    <x v="0"/>
    <x v="3"/>
    <n v="7"/>
    <n v="285.76"/>
    <n v="0.13"/>
    <n v="37.148800000000001"/>
    <n v="2000.32"/>
    <x v="1"/>
    <x v="0"/>
    <n v="10"/>
    <x v="2"/>
    <n v="2"/>
    <n v="1740.28"/>
  </r>
  <r>
    <n v="11450"/>
    <d v="2025-12-20T00:00:00"/>
    <x v="3"/>
    <x v="11"/>
    <x v="11"/>
    <n v="1022"/>
    <x v="2"/>
    <x v="3"/>
    <n v="4"/>
    <n v="593.71"/>
    <n v="0.34"/>
    <n v="201.86140000000003"/>
    <n v="2374.84"/>
    <x v="1"/>
    <x v="0"/>
    <n v="5"/>
    <x v="0"/>
    <n v="4.0999999999999996"/>
    <n v="1567.39"/>
  </r>
  <r>
    <n v="11451"/>
    <d v="2025-12-21T00:00:00"/>
    <x v="3"/>
    <x v="11"/>
    <x v="11"/>
    <n v="1574"/>
    <x v="2"/>
    <x v="3"/>
    <n v="4"/>
    <n v="465.22"/>
    <n v="0.02"/>
    <n v="9.3044000000000011"/>
    <n v="1860.88"/>
    <x v="2"/>
    <x v="1"/>
    <n v="4"/>
    <x v="1"/>
    <n v="2.8"/>
    <n v="1823.66"/>
  </r>
  <r>
    <n v="11452"/>
    <d v="2025-12-22T00:00:00"/>
    <x v="3"/>
    <x v="11"/>
    <x v="11"/>
    <n v="1142"/>
    <x v="1"/>
    <x v="2"/>
    <n v="4"/>
    <n v="577.80999999999995"/>
    <n v="0.27"/>
    <n v="156.0087"/>
    <n v="2311.2399999999998"/>
    <x v="1"/>
    <x v="0"/>
    <n v="11"/>
    <x v="1"/>
    <n v="2.6"/>
    <n v="1687.21"/>
  </r>
  <r>
    <n v="11453"/>
    <d v="2025-12-23T00:00:00"/>
    <x v="3"/>
    <x v="11"/>
    <x v="11"/>
    <n v="1992"/>
    <x v="2"/>
    <x v="2"/>
    <n v="6"/>
    <n v="471.09"/>
    <n v="0.11"/>
    <n v="51.819899999999997"/>
    <n v="2826.54"/>
    <x v="2"/>
    <x v="0"/>
    <n v="5"/>
    <x v="0"/>
    <n v="4.5"/>
    <n v="2515.62"/>
  </r>
  <r>
    <n v="11454"/>
    <d v="2025-12-24T00:00:00"/>
    <x v="3"/>
    <x v="11"/>
    <x v="11"/>
    <n v="1664"/>
    <x v="3"/>
    <x v="0"/>
    <n v="4"/>
    <n v="526.80999999999995"/>
    <n v="0.01"/>
    <n v="5.2680999999999996"/>
    <n v="2107.2399999999998"/>
    <x v="0"/>
    <x v="0"/>
    <n v="8"/>
    <x v="1"/>
    <n v="3.4"/>
    <n v="2086.17"/>
  </r>
  <r>
    <n v="11455"/>
    <d v="2025-12-25T00:00:00"/>
    <x v="3"/>
    <x v="11"/>
    <x v="11"/>
    <n v="1144"/>
    <x v="3"/>
    <x v="1"/>
    <n v="5"/>
    <n v="428.32"/>
    <n v="0.26"/>
    <n v="111.36320000000001"/>
    <n v="2141.6"/>
    <x v="1"/>
    <x v="0"/>
    <n v="11"/>
    <x v="0"/>
    <n v="4.2"/>
    <n v="1584.78"/>
  </r>
  <r>
    <n v="11456"/>
    <d v="2025-12-26T00:00:00"/>
    <x v="3"/>
    <x v="11"/>
    <x v="11"/>
    <n v="1224"/>
    <x v="3"/>
    <x v="3"/>
    <n v="1"/>
    <n v="459.89"/>
    <n v="0.12"/>
    <n v="55.186799999999998"/>
    <n v="459.89"/>
    <x v="1"/>
    <x v="0"/>
    <n v="6"/>
    <x v="0"/>
    <n v="4.2"/>
    <n v="404.7"/>
  </r>
  <r>
    <n v="11457"/>
    <d v="2025-12-27T00:00:00"/>
    <x v="3"/>
    <x v="11"/>
    <x v="11"/>
    <n v="1502"/>
    <x v="3"/>
    <x v="2"/>
    <n v="4"/>
    <n v="321.06"/>
    <n v="0.25"/>
    <n v="80.265000000000001"/>
    <n v="1284.24"/>
    <x v="2"/>
    <x v="1"/>
    <n v="4"/>
    <x v="2"/>
    <n v="1.5"/>
    <n v="963.18"/>
  </r>
  <r>
    <n v="11458"/>
    <d v="2025-12-28T00:00:00"/>
    <x v="3"/>
    <x v="11"/>
    <x v="11"/>
    <n v="1961"/>
    <x v="1"/>
    <x v="0"/>
    <n v="7"/>
    <n v="555.67999999999995"/>
    <n v="0.25"/>
    <n v="138.91999999999999"/>
    <n v="3889.7599999999998"/>
    <x v="0"/>
    <x v="0"/>
    <n v="5"/>
    <x v="1"/>
    <n v="3.6"/>
    <n v="2917.32"/>
  </r>
  <r>
    <n v="11459"/>
    <d v="2025-12-29T00:00:00"/>
    <x v="3"/>
    <x v="11"/>
    <x v="11"/>
    <n v="1973"/>
    <x v="2"/>
    <x v="0"/>
    <n v="5"/>
    <n v="497.65"/>
    <n v="0.19"/>
    <n v="94.5535"/>
    <n v="2488.25"/>
    <x v="2"/>
    <x v="0"/>
    <n v="11"/>
    <x v="0"/>
    <n v="4.8"/>
    <n v="2015.48"/>
  </r>
  <r>
    <n v="11460"/>
    <d v="2025-12-30T00:00:00"/>
    <x v="3"/>
    <x v="11"/>
    <x v="11"/>
    <n v="1820"/>
    <x v="3"/>
    <x v="0"/>
    <n v="5"/>
    <n v="508.67"/>
    <n v="0.27"/>
    <n v="137.3409"/>
    <n v="2543.35"/>
    <x v="2"/>
    <x v="0"/>
    <n v="7"/>
    <x v="1"/>
    <n v="2.9"/>
    <n v="1856.65"/>
  </r>
  <r>
    <n v="11461"/>
    <d v="2025-12-31T00:00:00"/>
    <x v="3"/>
    <x v="11"/>
    <x v="11"/>
    <n v="1615"/>
    <x v="1"/>
    <x v="3"/>
    <n v="5"/>
    <n v="408.71"/>
    <n v="0.2"/>
    <n v="81.742000000000004"/>
    <n v="2043.55"/>
    <x v="1"/>
    <x v="0"/>
    <n v="8"/>
    <x v="1"/>
    <n v="3.9"/>
    <n v="1634.84"/>
  </r>
  <r>
    <n v="11462"/>
    <d v="2026-01-01T00:00:00"/>
    <x v="4"/>
    <x v="0"/>
    <x v="0"/>
    <n v="1103"/>
    <x v="3"/>
    <x v="3"/>
    <n v="3"/>
    <n v="193.18"/>
    <n v="0.1"/>
    <n v="19.318000000000001"/>
    <n v="579.54"/>
    <x v="1"/>
    <x v="0"/>
    <n v="5"/>
    <x v="1"/>
    <n v="3.3"/>
    <n v="521.59"/>
  </r>
  <r>
    <n v="11463"/>
    <d v="2026-01-02T00:00:00"/>
    <x v="4"/>
    <x v="0"/>
    <x v="0"/>
    <n v="1946"/>
    <x v="2"/>
    <x v="1"/>
    <n v="7"/>
    <n v="35.840000000000003"/>
    <n v="0.26"/>
    <n v="9.3184000000000005"/>
    <n v="250.88000000000002"/>
    <x v="2"/>
    <x v="1"/>
    <n v="2"/>
    <x v="2"/>
    <n v="1.8"/>
    <n v="185.65"/>
  </r>
  <r>
    <n v="11464"/>
    <d v="2026-01-03T00:00:00"/>
    <x v="4"/>
    <x v="0"/>
    <x v="0"/>
    <n v="1038"/>
    <x v="2"/>
    <x v="0"/>
    <n v="3"/>
    <n v="562.36"/>
    <n v="0.21"/>
    <n v="118.0956"/>
    <n v="1687.08"/>
    <x v="1"/>
    <x v="0"/>
    <n v="6"/>
    <x v="2"/>
    <n v="1.8"/>
    <n v="1332.79"/>
  </r>
  <r>
    <n v="11465"/>
    <d v="2026-01-04T00:00:00"/>
    <x v="4"/>
    <x v="0"/>
    <x v="0"/>
    <n v="1946"/>
    <x v="0"/>
    <x v="3"/>
    <n v="5"/>
    <n v="357.88"/>
    <n v="0"/>
    <n v="0"/>
    <n v="1789.4"/>
    <x v="0"/>
    <x v="0"/>
    <n v="9"/>
    <x v="1"/>
    <n v="2.7"/>
    <n v="1789.4"/>
  </r>
  <r>
    <n v="11466"/>
    <d v="2026-01-05T00:00:00"/>
    <x v="4"/>
    <x v="0"/>
    <x v="0"/>
    <n v="1197"/>
    <x v="2"/>
    <x v="0"/>
    <n v="6"/>
    <n v="189.41"/>
    <n v="0.32"/>
    <n v="60.611199999999997"/>
    <n v="1136.46"/>
    <x v="2"/>
    <x v="1"/>
    <n v="3"/>
    <x v="1"/>
    <n v="2.9"/>
    <n v="772.79"/>
  </r>
  <r>
    <n v="11467"/>
    <d v="2026-01-06T00:00:00"/>
    <x v="4"/>
    <x v="0"/>
    <x v="0"/>
    <n v="1645"/>
    <x v="0"/>
    <x v="2"/>
    <n v="4"/>
    <n v="102.24"/>
    <n v="0.19"/>
    <n v="19.425599999999999"/>
    <n v="408.96"/>
    <x v="2"/>
    <x v="0"/>
    <n v="7"/>
    <x v="1"/>
    <n v="3"/>
    <n v="331.26"/>
  </r>
  <r>
    <n v="11468"/>
    <d v="2026-01-07T00:00:00"/>
    <x v="4"/>
    <x v="0"/>
    <x v="0"/>
    <n v="1578"/>
    <x v="0"/>
    <x v="0"/>
    <n v="1"/>
    <n v="500.27"/>
    <n v="0.3"/>
    <n v="150.08099999999999"/>
    <n v="500.27"/>
    <x v="2"/>
    <x v="0"/>
    <n v="8"/>
    <x v="0"/>
    <n v="4.8"/>
    <n v="350.19"/>
  </r>
  <r>
    <n v="11469"/>
    <d v="2026-01-08T00:00:00"/>
    <x v="4"/>
    <x v="0"/>
    <x v="0"/>
    <n v="1390"/>
    <x v="3"/>
    <x v="1"/>
    <n v="7"/>
    <n v="504.36"/>
    <n v="0.31"/>
    <n v="156.35159999999999"/>
    <n v="3530.52"/>
    <x v="2"/>
    <x v="0"/>
    <n v="6"/>
    <x v="2"/>
    <n v="1.4"/>
    <n v="2436.06"/>
  </r>
  <r>
    <n v="11470"/>
    <d v="2026-01-09T00:00:00"/>
    <x v="4"/>
    <x v="0"/>
    <x v="0"/>
    <n v="1178"/>
    <x v="3"/>
    <x v="3"/>
    <n v="6"/>
    <n v="491.49"/>
    <n v="0.16"/>
    <n v="78.638400000000004"/>
    <n v="2948.94"/>
    <x v="2"/>
    <x v="1"/>
    <n v="3"/>
    <x v="1"/>
    <n v="2.5"/>
    <n v="2477.11"/>
  </r>
  <r>
    <n v="11471"/>
    <d v="2026-01-10T00:00:00"/>
    <x v="4"/>
    <x v="0"/>
    <x v="0"/>
    <n v="1967"/>
    <x v="1"/>
    <x v="2"/>
    <n v="2"/>
    <n v="392.37"/>
    <n v="0.18"/>
    <n v="70.626599999999996"/>
    <n v="784.74"/>
    <x v="0"/>
    <x v="2"/>
    <n v="1"/>
    <x v="1"/>
    <n v="3.1"/>
    <n v="643.49"/>
  </r>
  <r>
    <n v="11472"/>
    <d v="2026-01-11T00:00:00"/>
    <x v="4"/>
    <x v="0"/>
    <x v="0"/>
    <n v="1553"/>
    <x v="0"/>
    <x v="3"/>
    <n v="3"/>
    <n v="229.12"/>
    <n v="0.15"/>
    <n v="34.368000000000002"/>
    <n v="687.36"/>
    <x v="0"/>
    <x v="1"/>
    <n v="3"/>
    <x v="0"/>
    <n v="4.9000000000000004"/>
    <n v="584.26"/>
  </r>
  <r>
    <n v="11473"/>
    <d v="2026-01-12T00:00:00"/>
    <x v="4"/>
    <x v="0"/>
    <x v="0"/>
    <n v="1447"/>
    <x v="2"/>
    <x v="2"/>
    <n v="4"/>
    <n v="192.88"/>
    <n v="0.16"/>
    <n v="30.860800000000001"/>
    <n v="771.52"/>
    <x v="0"/>
    <x v="0"/>
    <n v="11"/>
    <x v="1"/>
    <n v="3"/>
    <n v="648.08000000000004"/>
  </r>
  <r>
    <n v="11474"/>
    <d v="2026-01-13T00:00:00"/>
    <x v="4"/>
    <x v="0"/>
    <x v="0"/>
    <n v="1499"/>
    <x v="1"/>
    <x v="0"/>
    <n v="4"/>
    <n v="20"/>
    <n v="0.31"/>
    <n v="6.2"/>
    <n v="80"/>
    <x v="0"/>
    <x v="0"/>
    <n v="6"/>
    <x v="0"/>
    <n v="4.0999999999999996"/>
    <n v="55.2"/>
  </r>
  <r>
    <n v="11475"/>
    <d v="2026-01-14T00:00:00"/>
    <x v="4"/>
    <x v="0"/>
    <x v="0"/>
    <n v="1014"/>
    <x v="1"/>
    <x v="0"/>
    <n v="2"/>
    <n v="502.66"/>
    <n v="0.28000000000000003"/>
    <n v="140.74480000000003"/>
    <n v="1005.32"/>
    <x v="2"/>
    <x v="0"/>
    <n v="11"/>
    <x v="0"/>
    <n v="4"/>
    <n v="723.83"/>
  </r>
  <r>
    <n v="11476"/>
    <d v="2026-01-15T00:00:00"/>
    <x v="4"/>
    <x v="0"/>
    <x v="0"/>
    <n v="1622"/>
    <x v="1"/>
    <x v="1"/>
    <n v="2"/>
    <n v="66.150000000000006"/>
    <n v="0.04"/>
    <n v="2.6460000000000004"/>
    <n v="132.30000000000001"/>
    <x v="2"/>
    <x v="1"/>
    <n v="4"/>
    <x v="1"/>
    <n v="3.3"/>
    <n v="127.01"/>
  </r>
  <r>
    <n v="11477"/>
    <d v="2026-01-16T00:00:00"/>
    <x v="4"/>
    <x v="0"/>
    <x v="0"/>
    <n v="1668"/>
    <x v="1"/>
    <x v="1"/>
    <n v="7"/>
    <n v="383.99"/>
    <n v="0.21"/>
    <n v="80.637900000000002"/>
    <n v="2687.9300000000003"/>
    <x v="1"/>
    <x v="2"/>
    <n v="1"/>
    <x v="2"/>
    <n v="1.5"/>
    <n v="2123.46"/>
  </r>
  <r>
    <n v="11478"/>
    <d v="2026-01-17T00:00:00"/>
    <x v="4"/>
    <x v="0"/>
    <x v="0"/>
    <n v="1288"/>
    <x v="2"/>
    <x v="2"/>
    <n v="4"/>
    <n v="309.88"/>
    <n v="0.35"/>
    <n v="108.458"/>
    <n v="1239.52"/>
    <x v="1"/>
    <x v="0"/>
    <n v="6"/>
    <x v="2"/>
    <n v="1.9"/>
    <n v="805.69"/>
  </r>
  <r>
    <n v="11479"/>
    <d v="2026-01-18T00:00:00"/>
    <x v="4"/>
    <x v="0"/>
    <x v="0"/>
    <n v="1477"/>
    <x v="1"/>
    <x v="1"/>
    <n v="2"/>
    <n v="323.11"/>
    <n v="0.21"/>
    <n v="67.853099999999998"/>
    <n v="646.22"/>
    <x v="1"/>
    <x v="2"/>
    <n v="1"/>
    <x v="2"/>
    <n v="2"/>
    <n v="510.51"/>
  </r>
  <r>
    <n v="11480"/>
    <d v="2026-01-19T00:00:00"/>
    <x v="4"/>
    <x v="0"/>
    <x v="0"/>
    <n v="1230"/>
    <x v="0"/>
    <x v="1"/>
    <n v="4"/>
    <n v="557.13"/>
    <n v="0.28000000000000003"/>
    <n v="155.99640000000002"/>
    <n v="2228.52"/>
    <x v="1"/>
    <x v="0"/>
    <n v="8"/>
    <x v="2"/>
    <n v="1.2"/>
    <n v="1604.53"/>
  </r>
  <r>
    <n v="11481"/>
    <d v="2026-01-20T00:00:00"/>
    <x v="4"/>
    <x v="0"/>
    <x v="0"/>
    <n v="1922"/>
    <x v="2"/>
    <x v="1"/>
    <n v="6"/>
    <n v="33.49"/>
    <n v="0.27"/>
    <n v="9.0423000000000009"/>
    <n v="200.94"/>
    <x v="1"/>
    <x v="1"/>
    <n v="3"/>
    <x v="1"/>
    <n v="2.5"/>
    <n v="146.69"/>
  </r>
  <r>
    <n v="11482"/>
    <d v="2026-01-21T00:00:00"/>
    <x v="4"/>
    <x v="0"/>
    <x v="0"/>
    <n v="1419"/>
    <x v="0"/>
    <x v="1"/>
    <n v="7"/>
    <n v="467.43"/>
    <n v="0.12"/>
    <n v="56.0916"/>
    <n v="3272.01"/>
    <x v="1"/>
    <x v="1"/>
    <n v="3"/>
    <x v="1"/>
    <n v="3.4"/>
    <n v="2879.37"/>
  </r>
  <r>
    <n v="11483"/>
    <d v="2026-01-22T00:00:00"/>
    <x v="4"/>
    <x v="0"/>
    <x v="0"/>
    <n v="1156"/>
    <x v="3"/>
    <x v="0"/>
    <n v="2"/>
    <n v="45.45"/>
    <n v="0.13"/>
    <n v="5.908500000000001"/>
    <n v="90.9"/>
    <x v="0"/>
    <x v="2"/>
    <n v="1"/>
    <x v="2"/>
    <n v="1.6"/>
    <n v="79.08"/>
  </r>
  <r>
    <n v="11484"/>
    <d v="2026-01-23T00:00:00"/>
    <x v="4"/>
    <x v="0"/>
    <x v="0"/>
    <n v="1549"/>
    <x v="3"/>
    <x v="1"/>
    <n v="6"/>
    <n v="37.32"/>
    <n v="0.25"/>
    <n v="9.33"/>
    <n v="223.92000000000002"/>
    <x v="0"/>
    <x v="1"/>
    <n v="3"/>
    <x v="2"/>
    <n v="1.7"/>
    <n v="167.94"/>
  </r>
  <r>
    <n v="11485"/>
    <d v="2026-01-24T00:00:00"/>
    <x v="4"/>
    <x v="0"/>
    <x v="0"/>
    <n v="1440"/>
    <x v="1"/>
    <x v="0"/>
    <n v="6"/>
    <n v="266.44"/>
    <n v="0.17"/>
    <n v="45.294800000000002"/>
    <n v="1598.6399999999999"/>
    <x v="1"/>
    <x v="0"/>
    <n v="7"/>
    <x v="1"/>
    <n v="3.8"/>
    <n v="1326.87"/>
  </r>
  <r>
    <n v="11486"/>
    <d v="2026-01-25T00:00:00"/>
    <x v="4"/>
    <x v="0"/>
    <x v="0"/>
    <n v="1096"/>
    <x v="3"/>
    <x v="0"/>
    <n v="2"/>
    <n v="51.9"/>
    <n v="0.2"/>
    <n v="10.38"/>
    <n v="103.8"/>
    <x v="1"/>
    <x v="0"/>
    <n v="10"/>
    <x v="2"/>
    <n v="1.7"/>
    <n v="83.04"/>
  </r>
  <r>
    <n v="11487"/>
    <d v="2026-01-26T00:00:00"/>
    <x v="4"/>
    <x v="0"/>
    <x v="0"/>
    <n v="1996"/>
    <x v="2"/>
    <x v="3"/>
    <n v="7"/>
    <n v="476.65"/>
    <n v="0.25"/>
    <n v="119.16249999999999"/>
    <n v="3336.5499999999997"/>
    <x v="0"/>
    <x v="0"/>
    <n v="8"/>
    <x v="2"/>
    <n v="1.5"/>
    <n v="2502.41"/>
  </r>
  <r>
    <n v="11488"/>
    <d v="2026-01-27T00:00:00"/>
    <x v="4"/>
    <x v="0"/>
    <x v="0"/>
    <n v="1410"/>
    <x v="3"/>
    <x v="0"/>
    <n v="4"/>
    <n v="324.79000000000002"/>
    <n v="0.27"/>
    <n v="87.693300000000008"/>
    <n v="1299.1600000000001"/>
    <x v="0"/>
    <x v="0"/>
    <n v="11"/>
    <x v="0"/>
    <n v="4.9000000000000004"/>
    <n v="948.39"/>
  </r>
  <r>
    <n v="11489"/>
    <d v="2026-01-28T00:00:00"/>
    <x v="4"/>
    <x v="0"/>
    <x v="0"/>
    <n v="1950"/>
    <x v="2"/>
    <x v="0"/>
    <n v="5"/>
    <n v="31.99"/>
    <n v="0.1"/>
    <n v="3.1989999999999998"/>
    <n v="159.94999999999999"/>
    <x v="0"/>
    <x v="0"/>
    <n v="8"/>
    <x v="2"/>
    <n v="1.1000000000000001"/>
    <n v="143.94999999999999"/>
  </r>
  <r>
    <n v="11490"/>
    <d v="2026-01-29T00:00:00"/>
    <x v="4"/>
    <x v="0"/>
    <x v="0"/>
    <n v="1288"/>
    <x v="0"/>
    <x v="1"/>
    <n v="4"/>
    <n v="38.69"/>
    <n v="0.05"/>
    <n v="1.9344999999999999"/>
    <n v="154.76"/>
    <x v="0"/>
    <x v="1"/>
    <n v="3"/>
    <x v="2"/>
    <n v="2.2999999999999998"/>
    <n v="147.02000000000001"/>
  </r>
  <r>
    <n v="11491"/>
    <d v="2026-01-30T00:00:00"/>
    <x v="4"/>
    <x v="0"/>
    <x v="0"/>
    <n v="1253"/>
    <x v="0"/>
    <x v="0"/>
    <n v="1"/>
    <n v="373.41"/>
    <n v="0.1"/>
    <n v="37.341000000000001"/>
    <n v="373.41"/>
    <x v="0"/>
    <x v="0"/>
    <n v="5"/>
    <x v="2"/>
    <n v="1.1000000000000001"/>
    <n v="336.07"/>
  </r>
  <r>
    <n v="11492"/>
    <d v="2026-01-31T00:00:00"/>
    <x v="4"/>
    <x v="0"/>
    <x v="0"/>
    <n v="1195"/>
    <x v="2"/>
    <x v="2"/>
    <n v="2"/>
    <n v="486.58"/>
    <n v="0.18"/>
    <n v="87.584399999999988"/>
    <n v="973.16"/>
    <x v="1"/>
    <x v="2"/>
    <n v="1"/>
    <x v="0"/>
    <n v="4.4000000000000004"/>
    <n v="797.99"/>
  </r>
  <r>
    <n v="11493"/>
    <d v="2026-02-01T00:00:00"/>
    <x v="4"/>
    <x v="1"/>
    <x v="1"/>
    <n v="1597"/>
    <x v="2"/>
    <x v="1"/>
    <n v="3"/>
    <n v="271.11"/>
    <n v="0.12"/>
    <n v="32.533200000000001"/>
    <n v="813.33"/>
    <x v="1"/>
    <x v="0"/>
    <n v="9"/>
    <x v="1"/>
    <n v="3.3"/>
    <n v="715.73"/>
  </r>
  <r>
    <n v="11494"/>
    <d v="2026-02-02T00:00:00"/>
    <x v="4"/>
    <x v="1"/>
    <x v="1"/>
    <n v="1833"/>
    <x v="3"/>
    <x v="1"/>
    <n v="7"/>
    <n v="339.43"/>
    <n v="0.2"/>
    <n v="67.88600000000001"/>
    <n v="2376.0100000000002"/>
    <x v="2"/>
    <x v="0"/>
    <n v="8"/>
    <x v="2"/>
    <n v="1.2"/>
    <n v="1900.81"/>
  </r>
  <r>
    <n v="11495"/>
    <d v="2026-02-03T00:00:00"/>
    <x v="4"/>
    <x v="1"/>
    <x v="1"/>
    <n v="1521"/>
    <x v="2"/>
    <x v="1"/>
    <n v="2"/>
    <n v="482.9"/>
    <n v="0.02"/>
    <n v="9.6579999999999995"/>
    <n v="965.8"/>
    <x v="1"/>
    <x v="0"/>
    <n v="10"/>
    <x v="1"/>
    <n v="3.5"/>
    <n v="946.48"/>
  </r>
  <r>
    <n v="11496"/>
    <d v="2026-02-04T00:00:00"/>
    <x v="4"/>
    <x v="1"/>
    <x v="1"/>
    <n v="1516"/>
    <x v="0"/>
    <x v="3"/>
    <n v="1"/>
    <n v="372.15"/>
    <n v="0.18"/>
    <n v="66.986999999999995"/>
    <n v="372.15"/>
    <x v="0"/>
    <x v="1"/>
    <n v="2"/>
    <x v="2"/>
    <n v="1.5"/>
    <n v="305.16000000000003"/>
  </r>
  <r>
    <n v="11497"/>
    <d v="2026-02-05T00:00:00"/>
    <x v="4"/>
    <x v="1"/>
    <x v="1"/>
    <n v="1634"/>
    <x v="2"/>
    <x v="1"/>
    <n v="6"/>
    <n v="146.47999999999999"/>
    <n v="0.13"/>
    <n v="19.042400000000001"/>
    <n v="878.87999999999988"/>
    <x v="2"/>
    <x v="0"/>
    <n v="10"/>
    <x v="1"/>
    <n v="3"/>
    <n v="764.63"/>
  </r>
  <r>
    <n v="11498"/>
    <d v="2026-02-06T00:00:00"/>
    <x v="4"/>
    <x v="1"/>
    <x v="1"/>
    <n v="1841"/>
    <x v="2"/>
    <x v="0"/>
    <n v="3"/>
    <n v="373.64"/>
    <n v="0.19"/>
    <n v="70.991599999999991"/>
    <n v="1120.92"/>
    <x v="2"/>
    <x v="2"/>
    <n v="1"/>
    <x v="1"/>
    <n v="3.7"/>
    <n v="907.95"/>
  </r>
  <r>
    <n v="11499"/>
    <d v="2026-02-07T00:00:00"/>
    <x v="4"/>
    <x v="1"/>
    <x v="1"/>
    <n v="1864"/>
    <x v="0"/>
    <x v="2"/>
    <n v="3"/>
    <n v="382.54"/>
    <n v="0.15"/>
    <n v="57.381"/>
    <n v="1147.6200000000001"/>
    <x v="1"/>
    <x v="1"/>
    <n v="4"/>
    <x v="2"/>
    <n v="1.6"/>
    <n v="975.48"/>
  </r>
  <r>
    <n v="11500"/>
    <d v="2026-02-08T00:00:00"/>
    <x v="4"/>
    <x v="1"/>
    <x v="1"/>
    <n v="1117"/>
    <x v="3"/>
    <x v="1"/>
    <n v="4"/>
    <n v="444.45"/>
    <n v="0.1"/>
    <n v="44.445"/>
    <n v="1777.8"/>
    <x v="2"/>
    <x v="0"/>
    <n v="9"/>
    <x v="1"/>
    <n v="3"/>
    <n v="1600.02"/>
  </r>
  <r>
    <n v="11501"/>
    <d v="2026-02-09T00:00:00"/>
    <x v="4"/>
    <x v="1"/>
    <x v="1"/>
    <n v="1805"/>
    <x v="3"/>
    <x v="1"/>
    <n v="5"/>
    <n v="378.21"/>
    <n v="0.32"/>
    <n v="121.02719999999999"/>
    <n v="1891.05"/>
    <x v="2"/>
    <x v="0"/>
    <n v="8"/>
    <x v="1"/>
    <n v="2.8"/>
    <n v="1285.9100000000001"/>
  </r>
  <r>
    <n v="11502"/>
    <d v="2026-02-10T00:00:00"/>
    <x v="4"/>
    <x v="1"/>
    <x v="1"/>
    <n v="1908"/>
    <x v="2"/>
    <x v="2"/>
    <n v="4"/>
    <n v="582.01"/>
    <n v="0.06"/>
    <n v="34.9206"/>
    <n v="2328.04"/>
    <x v="0"/>
    <x v="1"/>
    <n v="3"/>
    <x v="0"/>
    <n v="4.7"/>
    <n v="2188.36"/>
  </r>
  <r>
    <n v="11503"/>
    <d v="2026-02-11T00:00:00"/>
    <x v="4"/>
    <x v="1"/>
    <x v="1"/>
    <n v="1158"/>
    <x v="3"/>
    <x v="1"/>
    <n v="7"/>
    <n v="130.41"/>
    <n v="0.24"/>
    <n v="31.298399999999997"/>
    <n v="912.87"/>
    <x v="1"/>
    <x v="0"/>
    <n v="10"/>
    <x v="0"/>
    <n v="5"/>
    <n v="693.78"/>
  </r>
  <r>
    <n v="11504"/>
    <d v="2026-02-12T00:00:00"/>
    <x v="4"/>
    <x v="1"/>
    <x v="1"/>
    <n v="1814"/>
    <x v="1"/>
    <x v="3"/>
    <n v="3"/>
    <n v="571.39"/>
    <n v="0.32"/>
    <n v="182.84479999999999"/>
    <n v="1714.17"/>
    <x v="0"/>
    <x v="0"/>
    <n v="6"/>
    <x v="1"/>
    <n v="3.6"/>
    <n v="1165.6400000000001"/>
  </r>
  <r>
    <n v="11505"/>
    <d v="2026-02-13T00:00:00"/>
    <x v="4"/>
    <x v="1"/>
    <x v="1"/>
    <n v="1227"/>
    <x v="1"/>
    <x v="0"/>
    <n v="3"/>
    <n v="329.93"/>
    <n v="0.19"/>
    <n v="62.686700000000002"/>
    <n v="989.79"/>
    <x v="0"/>
    <x v="0"/>
    <n v="9"/>
    <x v="0"/>
    <n v="4.4000000000000004"/>
    <n v="801.73"/>
  </r>
  <r>
    <n v="11506"/>
    <d v="2026-02-14T00:00:00"/>
    <x v="4"/>
    <x v="1"/>
    <x v="1"/>
    <n v="1876"/>
    <x v="3"/>
    <x v="2"/>
    <n v="5"/>
    <n v="408.09"/>
    <n v="0.31"/>
    <n v="126.50789999999999"/>
    <n v="2040.4499999999998"/>
    <x v="2"/>
    <x v="0"/>
    <n v="10"/>
    <x v="1"/>
    <n v="3.6"/>
    <n v="1407.91"/>
  </r>
  <r>
    <n v="11507"/>
    <d v="2026-02-15T00:00:00"/>
    <x v="4"/>
    <x v="1"/>
    <x v="1"/>
    <n v="1215"/>
    <x v="1"/>
    <x v="2"/>
    <n v="7"/>
    <n v="73.19"/>
    <n v="0.04"/>
    <n v="2.9276"/>
    <n v="512.32999999999993"/>
    <x v="2"/>
    <x v="0"/>
    <n v="8"/>
    <x v="0"/>
    <n v="4.5"/>
    <n v="491.84"/>
  </r>
  <r>
    <n v="11508"/>
    <d v="2026-02-16T00:00:00"/>
    <x v="4"/>
    <x v="1"/>
    <x v="1"/>
    <n v="1947"/>
    <x v="1"/>
    <x v="3"/>
    <n v="2"/>
    <n v="237.64"/>
    <n v="0.17"/>
    <n v="40.398800000000001"/>
    <n v="475.28"/>
    <x v="2"/>
    <x v="0"/>
    <n v="10"/>
    <x v="1"/>
    <n v="2.7"/>
    <n v="394.48"/>
  </r>
  <r>
    <n v="11509"/>
    <d v="2026-02-17T00:00:00"/>
    <x v="4"/>
    <x v="1"/>
    <x v="1"/>
    <n v="1695"/>
    <x v="2"/>
    <x v="0"/>
    <n v="5"/>
    <n v="465.09"/>
    <n v="0.16"/>
    <n v="74.414400000000001"/>
    <n v="2325.4499999999998"/>
    <x v="1"/>
    <x v="0"/>
    <n v="5"/>
    <x v="1"/>
    <n v="3.4"/>
    <n v="1953.38"/>
  </r>
  <r>
    <n v="11510"/>
    <d v="2026-02-18T00:00:00"/>
    <x v="4"/>
    <x v="1"/>
    <x v="1"/>
    <n v="1014"/>
    <x v="3"/>
    <x v="3"/>
    <n v="6"/>
    <n v="428.54"/>
    <n v="0"/>
    <n v="0"/>
    <n v="2571.2400000000002"/>
    <x v="1"/>
    <x v="0"/>
    <n v="9"/>
    <x v="0"/>
    <n v="4.4000000000000004"/>
    <n v="2571.2399999999998"/>
  </r>
  <r>
    <n v="11511"/>
    <d v="2026-02-19T00:00:00"/>
    <x v="4"/>
    <x v="1"/>
    <x v="1"/>
    <n v="1156"/>
    <x v="2"/>
    <x v="0"/>
    <n v="4"/>
    <n v="38.479999999999997"/>
    <n v="0.16"/>
    <n v="6.1567999999999996"/>
    <n v="153.91999999999999"/>
    <x v="0"/>
    <x v="0"/>
    <n v="9"/>
    <x v="0"/>
    <n v="4.7"/>
    <n v="129.29"/>
  </r>
  <r>
    <n v="11512"/>
    <d v="2026-02-20T00:00:00"/>
    <x v="4"/>
    <x v="1"/>
    <x v="1"/>
    <n v="1647"/>
    <x v="3"/>
    <x v="3"/>
    <n v="2"/>
    <n v="334.76"/>
    <n v="0.13"/>
    <n v="43.518799999999999"/>
    <n v="669.52"/>
    <x v="2"/>
    <x v="1"/>
    <n v="3"/>
    <x v="2"/>
    <n v="1.1000000000000001"/>
    <n v="582.48"/>
  </r>
  <r>
    <n v="11513"/>
    <d v="2026-02-21T00:00:00"/>
    <x v="4"/>
    <x v="1"/>
    <x v="1"/>
    <n v="1260"/>
    <x v="2"/>
    <x v="1"/>
    <n v="4"/>
    <n v="66.64"/>
    <n v="0.23"/>
    <n v="15.327200000000001"/>
    <n v="266.56"/>
    <x v="1"/>
    <x v="0"/>
    <n v="8"/>
    <x v="2"/>
    <n v="1.4"/>
    <n v="205.25"/>
  </r>
  <r>
    <n v="11514"/>
    <d v="2026-02-22T00:00:00"/>
    <x v="4"/>
    <x v="1"/>
    <x v="1"/>
    <n v="1156"/>
    <x v="1"/>
    <x v="3"/>
    <n v="5"/>
    <n v="597.58000000000004"/>
    <n v="0.33"/>
    <n v="197.20140000000004"/>
    <n v="2987.9"/>
    <x v="2"/>
    <x v="1"/>
    <n v="4"/>
    <x v="0"/>
    <n v="4.7"/>
    <n v="2001.89"/>
  </r>
  <r>
    <n v="11515"/>
    <d v="2026-02-23T00:00:00"/>
    <x v="4"/>
    <x v="1"/>
    <x v="1"/>
    <n v="1046"/>
    <x v="3"/>
    <x v="2"/>
    <n v="2"/>
    <n v="539.91999999999996"/>
    <n v="0.03"/>
    <n v="16.197599999999998"/>
    <n v="1079.8399999999999"/>
    <x v="1"/>
    <x v="0"/>
    <n v="10"/>
    <x v="1"/>
    <n v="3.3"/>
    <n v="1047.44"/>
  </r>
  <r>
    <n v="11516"/>
    <d v="2026-02-24T00:00:00"/>
    <x v="4"/>
    <x v="1"/>
    <x v="1"/>
    <n v="1323"/>
    <x v="2"/>
    <x v="2"/>
    <n v="5"/>
    <n v="27.33"/>
    <n v="0.11"/>
    <n v="3.0063"/>
    <n v="136.64999999999998"/>
    <x v="1"/>
    <x v="0"/>
    <n v="7"/>
    <x v="0"/>
    <n v="5"/>
    <n v="121.62"/>
  </r>
  <r>
    <n v="11517"/>
    <d v="2026-02-25T00:00:00"/>
    <x v="4"/>
    <x v="1"/>
    <x v="1"/>
    <n v="1843"/>
    <x v="2"/>
    <x v="2"/>
    <n v="6"/>
    <n v="517.30999999999995"/>
    <n v="0.16"/>
    <n v="82.769599999999997"/>
    <n v="3103.8599999999997"/>
    <x v="2"/>
    <x v="0"/>
    <n v="10"/>
    <x v="0"/>
    <n v="4.2"/>
    <n v="2607.2399999999998"/>
  </r>
  <r>
    <n v="11518"/>
    <d v="2026-02-26T00:00:00"/>
    <x v="4"/>
    <x v="1"/>
    <x v="1"/>
    <n v="1684"/>
    <x v="2"/>
    <x v="3"/>
    <n v="1"/>
    <n v="552.87"/>
    <n v="0.16"/>
    <n v="88.459199999999996"/>
    <n v="552.87"/>
    <x v="1"/>
    <x v="0"/>
    <n v="8"/>
    <x v="0"/>
    <n v="4.3"/>
    <n v="464.41"/>
  </r>
  <r>
    <n v="11519"/>
    <d v="2026-02-27T00:00:00"/>
    <x v="4"/>
    <x v="1"/>
    <x v="1"/>
    <n v="1129"/>
    <x v="1"/>
    <x v="2"/>
    <n v="3"/>
    <n v="221.83"/>
    <n v="0.27"/>
    <n v="59.894100000000009"/>
    <n v="665.49"/>
    <x v="1"/>
    <x v="0"/>
    <n v="7"/>
    <x v="1"/>
    <n v="2.5"/>
    <n v="485.81"/>
  </r>
  <r>
    <n v="11520"/>
    <d v="2026-02-28T00:00:00"/>
    <x v="4"/>
    <x v="1"/>
    <x v="1"/>
    <n v="1410"/>
    <x v="3"/>
    <x v="2"/>
    <n v="7"/>
    <n v="435.91"/>
    <n v="0.16"/>
    <n v="69.74560000000001"/>
    <n v="3051.3700000000003"/>
    <x v="2"/>
    <x v="0"/>
    <n v="5"/>
    <x v="2"/>
    <n v="2"/>
    <n v="2563.15"/>
  </r>
  <r>
    <n v="11521"/>
    <d v="2026-03-01T00:00:00"/>
    <x v="4"/>
    <x v="2"/>
    <x v="2"/>
    <n v="1094"/>
    <x v="2"/>
    <x v="1"/>
    <n v="2"/>
    <n v="273.63"/>
    <n v="0.01"/>
    <n v="2.7363"/>
    <n v="547.26"/>
    <x v="2"/>
    <x v="0"/>
    <n v="11"/>
    <x v="1"/>
    <n v="3.4"/>
    <n v="541.79"/>
  </r>
  <r>
    <n v="11522"/>
    <d v="2026-03-02T00:00:00"/>
    <x v="4"/>
    <x v="2"/>
    <x v="2"/>
    <n v="1626"/>
    <x v="3"/>
    <x v="1"/>
    <n v="3"/>
    <n v="398.31"/>
    <n v="0.25"/>
    <n v="99.577500000000001"/>
    <n v="1194.93"/>
    <x v="1"/>
    <x v="2"/>
    <n v="1"/>
    <x v="0"/>
    <n v="4.5"/>
    <n v="896.2"/>
  </r>
  <r>
    <n v="11523"/>
    <d v="2026-03-03T00:00:00"/>
    <x v="4"/>
    <x v="2"/>
    <x v="2"/>
    <n v="1754"/>
    <x v="2"/>
    <x v="0"/>
    <n v="1"/>
    <n v="214.09"/>
    <n v="0.31"/>
    <n v="66.367900000000006"/>
    <n v="214.09"/>
    <x v="1"/>
    <x v="0"/>
    <n v="8"/>
    <x v="1"/>
    <n v="3.9"/>
    <n v="147.72"/>
  </r>
  <r>
    <n v="11524"/>
    <d v="2026-03-04T00:00:00"/>
    <x v="4"/>
    <x v="2"/>
    <x v="2"/>
    <n v="1931"/>
    <x v="1"/>
    <x v="0"/>
    <n v="2"/>
    <n v="203.7"/>
    <n v="0.18"/>
    <n v="36.665999999999997"/>
    <n v="407.4"/>
    <x v="1"/>
    <x v="0"/>
    <n v="5"/>
    <x v="1"/>
    <n v="2.9"/>
    <n v="334.07"/>
  </r>
  <r>
    <n v="11525"/>
    <d v="2026-03-05T00:00:00"/>
    <x v="4"/>
    <x v="2"/>
    <x v="2"/>
    <n v="1291"/>
    <x v="0"/>
    <x v="0"/>
    <n v="3"/>
    <n v="263.29000000000002"/>
    <n v="0.2"/>
    <n v="52.658000000000008"/>
    <n v="789.87000000000012"/>
    <x v="1"/>
    <x v="1"/>
    <n v="3"/>
    <x v="0"/>
    <n v="4"/>
    <n v="631.9"/>
  </r>
  <r>
    <n v="11526"/>
    <d v="2026-03-06T00:00:00"/>
    <x v="4"/>
    <x v="2"/>
    <x v="2"/>
    <n v="1793"/>
    <x v="2"/>
    <x v="3"/>
    <n v="3"/>
    <n v="100.16"/>
    <n v="0.06"/>
    <n v="6.0095999999999998"/>
    <n v="300.48"/>
    <x v="1"/>
    <x v="1"/>
    <n v="2"/>
    <x v="1"/>
    <n v="3.8"/>
    <n v="282.45"/>
  </r>
  <r>
    <n v="11527"/>
    <d v="2026-03-07T00:00:00"/>
    <x v="4"/>
    <x v="2"/>
    <x v="2"/>
    <n v="1810"/>
    <x v="1"/>
    <x v="0"/>
    <n v="2"/>
    <n v="501.22"/>
    <n v="0.08"/>
    <n v="40.0976"/>
    <n v="1002.44"/>
    <x v="1"/>
    <x v="1"/>
    <n v="3"/>
    <x v="0"/>
    <n v="4.7"/>
    <n v="922.24"/>
  </r>
  <r>
    <n v="11528"/>
    <d v="2026-03-08T00:00:00"/>
    <x v="4"/>
    <x v="2"/>
    <x v="2"/>
    <n v="1282"/>
    <x v="2"/>
    <x v="3"/>
    <n v="3"/>
    <n v="218.99"/>
    <n v="0.08"/>
    <n v="17.519200000000001"/>
    <n v="656.97"/>
    <x v="1"/>
    <x v="0"/>
    <n v="9"/>
    <x v="2"/>
    <n v="2.1"/>
    <n v="604.41"/>
  </r>
  <r>
    <n v="11529"/>
    <d v="2026-03-09T00:00:00"/>
    <x v="4"/>
    <x v="2"/>
    <x v="2"/>
    <n v="1068"/>
    <x v="2"/>
    <x v="3"/>
    <n v="3"/>
    <n v="249.09"/>
    <n v="0.15"/>
    <n v="37.363500000000002"/>
    <n v="747.27"/>
    <x v="0"/>
    <x v="1"/>
    <n v="2"/>
    <x v="2"/>
    <n v="1.5"/>
    <n v="635.17999999999995"/>
  </r>
  <r>
    <n v="11530"/>
    <d v="2026-03-10T00:00:00"/>
    <x v="4"/>
    <x v="2"/>
    <x v="2"/>
    <n v="1659"/>
    <x v="2"/>
    <x v="0"/>
    <n v="2"/>
    <n v="538.02"/>
    <n v="0.32"/>
    <n v="172.16640000000001"/>
    <n v="1076.04"/>
    <x v="1"/>
    <x v="0"/>
    <n v="10"/>
    <x v="1"/>
    <n v="2.9"/>
    <n v="731.71"/>
  </r>
  <r>
    <n v="11531"/>
    <d v="2026-03-11T00:00:00"/>
    <x v="4"/>
    <x v="2"/>
    <x v="2"/>
    <n v="1010"/>
    <x v="2"/>
    <x v="0"/>
    <n v="7"/>
    <n v="305.52"/>
    <n v="0.18"/>
    <n v="54.993599999999994"/>
    <n v="2138.64"/>
    <x v="1"/>
    <x v="2"/>
    <n v="1"/>
    <x v="2"/>
    <n v="2.4"/>
    <n v="1753.68"/>
  </r>
  <r>
    <n v="11532"/>
    <d v="2026-03-12T00:00:00"/>
    <x v="4"/>
    <x v="2"/>
    <x v="2"/>
    <n v="1253"/>
    <x v="1"/>
    <x v="3"/>
    <n v="3"/>
    <n v="333.39"/>
    <n v="7.0000000000000007E-2"/>
    <n v="23.337300000000003"/>
    <n v="1000.17"/>
    <x v="1"/>
    <x v="1"/>
    <n v="2"/>
    <x v="0"/>
    <n v="4.9000000000000004"/>
    <n v="930.16"/>
  </r>
  <r>
    <n v="11533"/>
    <d v="2026-03-13T00:00:00"/>
    <x v="4"/>
    <x v="2"/>
    <x v="2"/>
    <n v="1841"/>
    <x v="1"/>
    <x v="1"/>
    <n v="3"/>
    <n v="574.54999999999995"/>
    <n v="0.09"/>
    <n v="51.709499999999991"/>
    <n v="1723.6499999999999"/>
    <x v="1"/>
    <x v="1"/>
    <n v="2"/>
    <x v="2"/>
    <n v="1"/>
    <n v="1568.52"/>
  </r>
  <r>
    <n v="11534"/>
    <d v="2026-03-14T00:00:00"/>
    <x v="4"/>
    <x v="2"/>
    <x v="2"/>
    <n v="1871"/>
    <x v="1"/>
    <x v="2"/>
    <n v="7"/>
    <n v="533.73"/>
    <n v="0.13"/>
    <n v="69.384900000000002"/>
    <n v="3736.11"/>
    <x v="2"/>
    <x v="0"/>
    <n v="11"/>
    <x v="0"/>
    <n v="4.7"/>
    <n v="3250.42"/>
  </r>
  <r>
    <n v="11535"/>
    <d v="2026-03-15T00:00:00"/>
    <x v="4"/>
    <x v="2"/>
    <x v="2"/>
    <n v="1549"/>
    <x v="2"/>
    <x v="2"/>
    <n v="4"/>
    <n v="114.14"/>
    <n v="0.22"/>
    <n v="25.110800000000001"/>
    <n v="456.56"/>
    <x v="1"/>
    <x v="0"/>
    <n v="5"/>
    <x v="0"/>
    <n v="4.8"/>
    <n v="356.12"/>
  </r>
  <r>
    <n v="11536"/>
    <d v="2026-03-16T00:00:00"/>
    <x v="4"/>
    <x v="2"/>
    <x v="2"/>
    <n v="1133"/>
    <x v="2"/>
    <x v="2"/>
    <n v="6"/>
    <n v="291.83"/>
    <n v="0.15"/>
    <n v="43.774499999999996"/>
    <n v="1750.98"/>
    <x v="1"/>
    <x v="2"/>
    <n v="1"/>
    <x v="2"/>
    <n v="1.2"/>
    <n v="1488.33"/>
  </r>
  <r>
    <n v="11537"/>
    <d v="2026-03-17T00:00:00"/>
    <x v="4"/>
    <x v="2"/>
    <x v="2"/>
    <n v="1711"/>
    <x v="3"/>
    <x v="1"/>
    <n v="4"/>
    <n v="583.21"/>
    <n v="0.14000000000000001"/>
    <n v="81.649400000000014"/>
    <n v="2332.84"/>
    <x v="1"/>
    <x v="0"/>
    <n v="10"/>
    <x v="0"/>
    <n v="4.5999999999999996"/>
    <n v="2006.24"/>
  </r>
  <r>
    <n v="11538"/>
    <d v="2026-03-18T00:00:00"/>
    <x v="4"/>
    <x v="2"/>
    <x v="2"/>
    <n v="1022"/>
    <x v="0"/>
    <x v="3"/>
    <n v="1"/>
    <n v="232.83"/>
    <n v="0.2"/>
    <n v="46.566000000000003"/>
    <n v="232.83"/>
    <x v="2"/>
    <x v="0"/>
    <n v="8"/>
    <x v="1"/>
    <n v="2.9"/>
    <n v="186.26"/>
  </r>
  <r>
    <n v="11539"/>
    <d v="2026-03-19T00:00:00"/>
    <x v="4"/>
    <x v="2"/>
    <x v="2"/>
    <n v="1814"/>
    <x v="2"/>
    <x v="0"/>
    <n v="4"/>
    <n v="232.37"/>
    <n v="0.08"/>
    <n v="18.589600000000001"/>
    <n v="929.48"/>
    <x v="1"/>
    <x v="1"/>
    <n v="2"/>
    <x v="0"/>
    <n v="4.0999999999999996"/>
    <n v="855.12"/>
  </r>
  <r>
    <n v="11540"/>
    <d v="2026-03-20T00:00:00"/>
    <x v="4"/>
    <x v="2"/>
    <x v="2"/>
    <n v="1345"/>
    <x v="0"/>
    <x v="3"/>
    <n v="4"/>
    <n v="129.09"/>
    <n v="0.03"/>
    <n v="3.8727"/>
    <n v="516.36"/>
    <x v="2"/>
    <x v="0"/>
    <n v="6"/>
    <x v="2"/>
    <n v="1.3"/>
    <n v="500.87"/>
  </r>
  <r>
    <n v="11541"/>
    <d v="2026-03-21T00:00:00"/>
    <x v="4"/>
    <x v="2"/>
    <x v="2"/>
    <n v="1301"/>
    <x v="1"/>
    <x v="3"/>
    <n v="1"/>
    <n v="81.88"/>
    <n v="0.01"/>
    <n v="0.81879999999999997"/>
    <n v="81.88"/>
    <x v="1"/>
    <x v="0"/>
    <n v="5"/>
    <x v="0"/>
    <n v="4.8"/>
    <n v="81.06"/>
  </r>
  <r>
    <n v="11542"/>
    <d v="2026-03-22T00:00:00"/>
    <x v="4"/>
    <x v="2"/>
    <x v="2"/>
    <n v="1362"/>
    <x v="1"/>
    <x v="0"/>
    <n v="3"/>
    <n v="448.08"/>
    <n v="0.09"/>
    <n v="40.327199999999998"/>
    <n v="1344.24"/>
    <x v="1"/>
    <x v="1"/>
    <n v="2"/>
    <x v="1"/>
    <n v="3.4"/>
    <n v="1223.26"/>
  </r>
  <r>
    <n v="11543"/>
    <d v="2026-03-23T00:00:00"/>
    <x v="4"/>
    <x v="2"/>
    <x v="2"/>
    <n v="1395"/>
    <x v="1"/>
    <x v="1"/>
    <n v="3"/>
    <n v="465.47"/>
    <n v="0.03"/>
    <n v="13.9641"/>
    <n v="1396.41"/>
    <x v="2"/>
    <x v="0"/>
    <n v="10"/>
    <x v="0"/>
    <n v="4.5999999999999996"/>
    <n v="1354.52"/>
  </r>
  <r>
    <n v="11544"/>
    <d v="2026-03-24T00:00:00"/>
    <x v="4"/>
    <x v="2"/>
    <x v="2"/>
    <n v="1217"/>
    <x v="2"/>
    <x v="2"/>
    <n v="4"/>
    <n v="581.87"/>
    <n v="0.12"/>
    <n v="69.824399999999997"/>
    <n v="2327.48"/>
    <x v="2"/>
    <x v="2"/>
    <n v="1"/>
    <x v="1"/>
    <n v="3.7"/>
    <n v="2048.1799999999998"/>
  </r>
  <r>
    <n v="11545"/>
    <d v="2026-03-25T00:00:00"/>
    <x v="4"/>
    <x v="2"/>
    <x v="2"/>
    <n v="1140"/>
    <x v="2"/>
    <x v="2"/>
    <n v="1"/>
    <n v="467.45"/>
    <n v="0.27"/>
    <n v="126.2115"/>
    <n v="467.45"/>
    <x v="2"/>
    <x v="0"/>
    <n v="6"/>
    <x v="1"/>
    <n v="3.1"/>
    <n v="341.24"/>
  </r>
  <r>
    <n v="11546"/>
    <d v="2026-03-26T00:00:00"/>
    <x v="4"/>
    <x v="2"/>
    <x v="2"/>
    <n v="1615"/>
    <x v="1"/>
    <x v="3"/>
    <n v="3"/>
    <n v="157.36000000000001"/>
    <n v="0.25"/>
    <n v="39.340000000000003"/>
    <n v="472.08000000000004"/>
    <x v="1"/>
    <x v="0"/>
    <n v="6"/>
    <x v="2"/>
    <n v="1.7"/>
    <n v="354.06"/>
  </r>
  <r>
    <n v="11547"/>
    <d v="2026-03-27T00:00:00"/>
    <x v="4"/>
    <x v="2"/>
    <x v="2"/>
    <n v="1957"/>
    <x v="2"/>
    <x v="1"/>
    <n v="5"/>
    <n v="38.47"/>
    <n v="0.21"/>
    <n v="8.0786999999999995"/>
    <n v="192.35"/>
    <x v="2"/>
    <x v="1"/>
    <n v="3"/>
    <x v="2"/>
    <n v="1.7"/>
    <n v="151.96"/>
  </r>
  <r>
    <n v="11548"/>
    <d v="2026-03-28T00:00:00"/>
    <x v="4"/>
    <x v="2"/>
    <x v="2"/>
    <n v="1209"/>
    <x v="0"/>
    <x v="2"/>
    <n v="2"/>
    <n v="591.48"/>
    <n v="0.3"/>
    <n v="177.44399999999999"/>
    <n v="1182.96"/>
    <x v="1"/>
    <x v="0"/>
    <n v="8"/>
    <x v="1"/>
    <n v="2.9"/>
    <n v="828.07"/>
  </r>
  <r>
    <n v="11549"/>
    <d v="2026-03-29T00:00:00"/>
    <x v="4"/>
    <x v="2"/>
    <x v="2"/>
    <n v="1984"/>
    <x v="1"/>
    <x v="1"/>
    <n v="2"/>
    <n v="214.16"/>
    <n v="0.1"/>
    <n v="21.416"/>
    <n v="428.32"/>
    <x v="2"/>
    <x v="0"/>
    <n v="9"/>
    <x v="0"/>
    <n v="4.5"/>
    <n v="385.49"/>
  </r>
  <r>
    <n v="11550"/>
    <d v="2026-03-30T00:00:00"/>
    <x v="4"/>
    <x v="2"/>
    <x v="2"/>
    <n v="1992"/>
    <x v="2"/>
    <x v="0"/>
    <n v="6"/>
    <n v="197.5"/>
    <n v="0.31"/>
    <n v="61.225000000000001"/>
    <n v="1185"/>
    <x v="2"/>
    <x v="1"/>
    <n v="3"/>
    <x v="2"/>
    <n v="1.5"/>
    <n v="817.65"/>
  </r>
  <r>
    <n v="11551"/>
    <d v="2026-03-31T00:00:00"/>
    <x v="4"/>
    <x v="2"/>
    <x v="2"/>
    <n v="1622"/>
    <x v="3"/>
    <x v="3"/>
    <n v="2"/>
    <n v="544.98"/>
    <n v="0.14000000000000001"/>
    <n v="76.297200000000004"/>
    <n v="1089.96"/>
    <x v="1"/>
    <x v="0"/>
    <n v="9"/>
    <x v="0"/>
    <n v="5"/>
    <n v="937.37"/>
  </r>
  <r>
    <n v="11552"/>
    <d v="2026-04-01T00:00:00"/>
    <x v="4"/>
    <x v="3"/>
    <x v="3"/>
    <n v="1615"/>
    <x v="2"/>
    <x v="3"/>
    <n v="4"/>
    <n v="357.28"/>
    <n v="0.14000000000000001"/>
    <n v="50.019199999999998"/>
    <n v="1429.12"/>
    <x v="2"/>
    <x v="0"/>
    <n v="8"/>
    <x v="0"/>
    <n v="4.5"/>
    <n v="1229.04"/>
  </r>
  <r>
    <n v="11553"/>
    <d v="2026-04-02T00:00:00"/>
    <x v="4"/>
    <x v="3"/>
    <x v="3"/>
    <n v="1827"/>
    <x v="1"/>
    <x v="1"/>
    <n v="2"/>
    <n v="140.69999999999999"/>
    <n v="0.14000000000000001"/>
    <n v="19.698"/>
    <n v="281.39999999999998"/>
    <x v="2"/>
    <x v="0"/>
    <n v="5"/>
    <x v="1"/>
    <n v="2.6"/>
    <n v="242"/>
  </r>
  <r>
    <n v="11554"/>
    <d v="2026-04-03T00:00:00"/>
    <x v="4"/>
    <x v="3"/>
    <x v="3"/>
    <n v="1682"/>
    <x v="3"/>
    <x v="2"/>
    <n v="2"/>
    <n v="535.12"/>
    <n v="0.03"/>
    <n v="16.053599999999999"/>
    <n v="1070.24"/>
    <x v="1"/>
    <x v="0"/>
    <n v="6"/>
    <x v="2"/>
    <n v="2"/>
    <n v="1038.1300000000001"/>
  </r>
  <r>
    <n v="11555"/>
    <d v="2026-04-04T00:00:00"/>
    <x v="4"/>
    <x v="3"/>
    <x v="3"/>
    <n v="1459"/>
    <x v="0"/>
    <x v="1"/>
    <n v="5"/>
    <n v="596.12"/>
    <n v="0.34"/>
    <n v="202.6808"/>
    <n v="2980.6"/>
    <x v="0"/>
    <x v="2"/>
    <n v="1"/>
    <x v="0"/>
    <n v="4.7"/>
    <n v="1967.2"/>
  </r>
  <r>
    <n v="11556"/>
    <d v="2026-04-05T00:00:00"/>
    <x v="4"/>
    <x v="3"/>
    <x v="3"/>
    <n v="1355"/>
    <x v="3"/>
    <x v="0"/>
    <n v="3"/>
    <n v="65.709999999999994"/>
    <n v="0.05"/>
    <n v="3.2854999999999999"/>
    <n v="197.13"/>
    <x v="0"/>
    <x v="0"/>
    <n v="5"/>
    <x v="2"/>
    <n v="1.5"/>
    <n v="187.27"/>
  </r>
  <r>
    <n v="11557"/>
    <d v="2026-04-06T00:00:00"/>
    <x v="4"/>
    <x v="3"/>
    <x v="3"/>
    <n v="1323"/>
    <x v="3"/>
    <x v="2"/>
    <n v="5"/>
    <n v="519.41999999999996"/>
    <n v="0.12"/>
    <n v="62.33039999999999"/>
    <n v="2597.1"/>
    <x v="1"/>
    <x v="0"/>
    <n v="10"/>
    <x v="2"/>
    <n v="2.4"/>
    <n v="2285.4499999999998"/>
  </r>
  <r>
    <n v="11558"/>
    <d v="2026-04-07T00:00:00"/>
    <x v="4"/>
    <x v="3"/>
    <x v="3"/>
    <n v="1132"/>
    <x v="3"/>
    <x v="2"/>
    <n v="4"/>
    <n v="243.45"/>
    <n v="0.11"/>
    <n v="26.779499999999999"/>
    <n v="973.8"/>
    <x v="0"/>
    <x v="0"/>
    <n v="10"/>
    <x v="2"/>
    <n v="1.3"/>
    <n v="866.68"/>
  </r>
  <r>
    <n v="11559"/>
    <d v="2026-04-08T00:00:00"/>
    <x v="4"/>
    <x v="3"/>
    <x v="3"/>
    <n v="1887"/>
    <x v="0"/>
    <x v="1"/>
    <n v="2"/>
    <n v="321.58"/>
    <n v="0.03"/>
    <n v="9.6473999999999993"/>
    <n v="643.16"/>
    <x v="1"/>
    <x v="0"/>
    <n v="7"/>
    <x v="0"/>
    <n v="4.8"/>
    <n v="623.87"/>
  </r>
  <r>
    <n v="11560"/>
    <d v="2026-04-09T00:00:00"/>
    <x v="4"/>
    <x v="3"/>
    <x v="3"/>
    <n v="1804"/>
    <x v="2"/>
    <x v="0"/>
    <n v="7"/>
    <n v="550.16999999999996"/>
    <n v="0.05"/>
    <n v="27.508499999999998"/>
    <n v="3851.1899999999996"/>
    <x v="2"/>
    <x v="2"/>
    <n v="1"/>
    <x v="1"/>
    <n v="3.5"/>
    <n v="3658.63"/>
  </r>
  <r>
    <n v="11561"/>
    <d v="2026-04-10T00:00:00"/>
    <x v="4"/>
    <x v="3"/>
    <x v="3"/>
    <n v="1839"/>
    <x v="2"/>
    <x v="2"/>
    <n v="3"/>
    <n v="584.42999999999995"/>
    <n v="0.02"/>
    <n v="11.688599999999999"/>
    <n v="1753.29"/>
    <x v="0"/>
    <x v="0"/>
    <n v="10"/>
    <x v="2"/>
    <n v="2.2999999999999998"/>
    <n v="1718.22"/>
  </r>
  <r>
    <n v="11562"/>
    <d v="2026-04-11T00:00:00"/>
    <x v="4"/>
    <x v="3"/>
    <x v="3"/>
    <n v="1126"/>
    <x v="2"/>
    <x v="3"/>
    <n v="6"/>
    <n v="168.37"/>
    <n v="0.1"/>
    <n v="16.837"/>
    <n v="1010.22"/>
    <x v="2"/>
    <x v="0"/>
    <n v="9"/>
    <x v="2"/>
    <n v="2.1"/>
    <n v="909.2"/>
  </r>
  <r>
    <n v="11563"/>
    <d v="2026-04-12T00:00:00"/>
    <x v="4"/>
    <x v="3"/>
    <x v="3"/>
    <n v="1105"/>
    <x v="2"/>
    <x v="0"/>
    <n v="6"/>
    <n v="139.52000000000001"/>
    <n v="0.3"/>
    <n v="41.856000000000002"/>
    <n v="837.12000000000012"/>
    <x v="1"/>
    <x v="0"/>
    <n v="7"/>
    <x v="1"/>
    <n v="2.8"/>
    <n v="585.98"/>
  </r>
  <r>
    <n v="11564"/>
    <d v="2026-04-13T00:00:00"/>
    <x v="4"/>
    <x v="3"/>
    <x v="3"/>
    <n v="1603"/>
    <x v="3"/>
    <x v="2"/>
    <n v="2"/>
    <n v="62.1"/>
    <n v="0.12"/>
    <n v="7.452"/>
    <n v="124.2"/>
    <x v="0"/>
    <x v="1"/>
    <n v="4"/>
    <x v="2"/>
    <n v="1.4"/>
    <n v="109.3"/>
  </r>
  <r>
    <n v="11565"/>
    <d v="2026-04-14T00:00:00"/>
    <x v="4"/>
    <x v="3"/>
    <x v="3"/>
    <n v="1798"/>
    <x v="1"/>
    <x v="1"/>
    <n v="2"/>
    <n v="343.65"/>
    <n v="0.04"/>
    <n v="13.745999999999999"/>
    <n v="687.3"/>
    <x v="1"/>
    <x v="0"/>
    <n v="11"/>
    <x v="0"/>
    <n v="4.5999999999999996"/>
    <n v="659.81"/>
  </r>
  <r>
    <n v="11566"/>
    <d v="2026-04-15T00:00:00"/>
    <x v="4"/>
    <x v="3"/>
    <x v="3"/>
    <n v="1377"/>
    <x v="1"/>
    <x v="2"/>
    <n v="6"/>
    <n v="22.96"/>
    <n v="0.23"/>
    <n v="5.2808000000000002"/>
    <n v="137.76"/>
    <x v="1"/>
    <x v="1"/>
    <n v="4"/>
    <x v="1"/>
    <n v="3"/>
    <n v="106.08"/>
  </r>
  <r>
    <n v="11567"/>
    <d v="2026-04-16T00:00:00"/>
    <x v="4"/>
    <x v="3"/>
    <x v="3"/>
    <n v="1904"/>
    <x v="2"/>
    <x v="3"/>
    <n v="6"/>
    <n v="255.96"/>
    <n v="0.35"/>
    <n v="89.585999999999999"/>
    <n v="1535.76"/>
    <x v="1"/>
    <x v="0"/>
    <n v="11"/>
    <x v="1"/>
    <n v="3.9"/>
    <n v="998.24"/>
  </r>
  <r>
    <n v="11568"/>
    <d v="2026-04-17T00:00:00"/>
    <x v="4"/>
    <x v="3"/>
    <x v="3"/>
    <n v="1050"/>
    <x v="3"/>
    <x v="0"/>
    <n v="7"/>
    <n v="57.93"/>
    <n v="0.08"/>
    <n v="4.6344000000000003"/>
    <n v="405.51"/>
    <x v="0"/>
    <x v="0"/>
    <n v="10"/>
    <x v="2"/>
    <n v="1.9"/>
    <n v="373.07"/>
  </r>
  <r>
    <n v="11569"/>
    <d v="2026-04-18T00:00:00"/>
    <x v="4"/>
    <x v="3"/>
    <x v="3"/>
    <n v="1028"/>
    <x v="2"/>
    <x v="2"/>
    <n v="4"/>
    <n v="252.06"/>
    <n v="0.1"/>
    <n v="25.206000000000003"/>
    <n v="1008.24"/>
    <x v="0"/>
    <x v="0"/>
    <n v="7"/>
    <x v="1"/>
    <n v="3"/>
    <n v="907.42"/>
  </r>
  <r>
    <n v="11570"/>
    <d v="2026-04-19T00:00:00"/>
    <x v="4"/>
    <x v="3"/>
    <x v="3"/>
    <n v="1461"/>
    <x v="3"/>
    <x v="3"/>
    <n v="2"/>
    <n v="38.36"/>
    <n v="0.34"/>
    <n v="13.042400000000001"/>
    <n v="76.72"/>
    <x v="1"/>
    <x v="0"/>
    <n v="6"/>
    <x v="2"/>
    <n v="1.8"/>
    <n v="50.64"/>
  </r>
  <r>
    <n v="11571"/>
    <d v="2026-04-20T00:00:00"/>
    <x v="4"/>
    <x v="3"/>
    <x v="3"/>
    <n v="1295"/>
    <x v="1"/>
    <x v="2"/>
    <n v="6"/>
    <n v="503.6"/>
    <n v="0.06"/>
    <n v="30.216000000000001"/>
    <n v="3021.6000000000004"/>
    <x v="0"/>
    <x v="1"/>
    <n v="3"/>
    <x v="0"/>
    <n v="4.3"/>
    <n v="2840.3"/>
  </r>
  <r>
    <n v="11572"/>
    <d v="2026-04-21T00:00:00"/>
    <x v="4"/>
    <x v="3"/>
    <x v="3"/>
    <n v="1296"/>
    <x v="2"/>
    <x v="2"/>
    <n v="7"/>
    <n v="137.69999999999999"/>
    <n v="0.18"/>
    <n v="24.785999999999998"/>
    <n v="963.89999999999986"/>
    <x v="1"/>
    <x v="0"/>
    <n v="9"/>
    <x v="0"/>
    <n v="4.0999999999999996"/>
    <n v="790.4"/>
  </r>
  <r>
    <n v="11573"/>
    <d v="2026-04-22T00:00:00"/>
    <x v="4"/>
    <x v="3"/>
    <x v="3"/>
    <n v="1725"/>
    <x v="2"/>
    <x v="0"/>
    <n v="1"/>
    <n v="207.06"/>
    <n v="0.08"/>
    <n v="16.564800000000002"/>
    <n v="207.06"/>
    <x v="0"/>
    <x v="0"/>
    <n v="6"/>
    <x v="2"/>
    <n v="1.6"/>
    <n v="190.5"/>
  </r>
  <r>
    <n v="11574"/>
    <d v="2026-04-23T00:00:00"/>
    <x v="4"/>
    <x v="3"/>
    <x v="3"/>
    <n v="1778"/>
    <x v="2"/>
    <x v="1"/>
    <n v="6"/>
    <n v="523.98"/>
    <n v="0.33"/>
    <n v="172.91340000000002"/>
    <n v="3143.88"/>
    <x v="2"/>
    <x v="0"/>
    <n v="11"/>
    <x v="2"/>
    <n v="1.3"/>
    <n v="2106.4"/>
  </r>
  <r>
    <n v="11575"/>
    <d v="2026-04-24T00:00:00"/>
    <x v="4"/>
    <x v="3"/>
    <x v="3"/>
    <n v="1406"/>
    <x v="3"/>
    <x v="1"/>
    <n v="3"/>
    <n v="451.57"/>
    <n v="0.34"/>
    <n v="153.53380000000001"/>
    <n v="1354.71"/>
    <x v="1"/>
    <x v="1"/>
    <n v="2"/>
    <x v="0"/>
    <n v="4.3"/>
    <n v="894.11"/>
  </r>
  <r>
    <n v="11576"/>
    <d v="2026-04-25T00:00:00"/>
    <x v="4"/>
    <x v="3"/>
    <x v="3"/>
    <n v="1768"/>
    <x v="0"/>
    <x v="3"/>
    <n v="3"/>
    <n v="143.13999999999999"/>
    <n v="0.28999999999999998"/>
    <n v="41.510599999999997"/>
    <n v="429.41999999999996"/>
    <x v="1"/>
    <x v="0"/>
    <n v="10"/>
    <x v="2"/>
    <n v="1.4"/>
    <n v="304.89"/>
  </r>
  <r>
    <n v="11577"/>
    <d v="2026-04-26T00:00:00"/>
    <x v="4"/>
    <x v="3"/>
    <x v="3"/>
    <n v="1813"/>
    <x v="1"/>
    <x v="3"/>
    <n v="1"/>
    <n v="57.06"/>
    <n v="0.11"/>
    <n v="6.2766000000000002"/>
    <n v="57.06"/>
    <x v="1"/>
    <x v="1"/>
    <n v="2"/>
    <x v="1"/>
    <n v="3.2"/>
    <n v="50.78"/>
  </r>
  <r>
    <n v="11578"/>
    <d v="2026-04-27T00:00:00"/>
    <x v="4"/>
    <x v="3"/>
    <x v="3"/>
    <n v="1612"/>
    <x v="2"/>
    <x v="3"/>
    <n v="4"/>
    <n v="433.67"/>
    <n v="0.14000000000000001"/>
    <n v="60.713800000000006"/>
    <n v="1734.68"/>
    <x v="1"/>
    <x v="2"/>
    <n v="1"/>
    <x v="1"/>
    <n v="3.1"/>
    <n v="1491.82"/>
  </r>
  <r>
    <n v="11579"/>
    <d v="2026-04-28T00:00:00"/>
    <x v="4"/>
    <x v="3"/>
    <x v="3"/>
    <n v="1404"/>
    <x v="1"/>
    <x v="0"/>
    <n v="2"/>
    <n v="243.56"/>
    <n v="0.08"/>
    <n v="19.4848"/>
    <n v="487.12"/>
    <x v="2"/>
    <x v="0"/>
    <n v="11"/>
    <x v="2"/>
    <n v="1.8"/>
    <n v="448.15"/>
  </r>
  <r>
    <n v="11580"/>
    <d v="2026-04-29T00:00:00"/>
    <x v="4"/>
    <x v="3"/>
    <x v="3"/>
    <n v="1345"/>
    <x v="3"/>
    <x v="1"/>
    <n v="2"/>
    <n v="463.16"/>
    <n v="0.31"/>
    <n v="143.5796"/>
    <n v="926.32"/>
    <x v="1"/>
    <x v="0"/>
    <n v="5"/>
    <x v="1"/>
    <n v="3.4"/>
    <n v="639.16"/>
  </r>
  <r>
    <n v="11581"/>
    <d v="2026-04-30T00:00:00"/>
    <x v="4"/>
    <x v="3"/>
    <x v="3"/>
    <n v="1621"/>
    <x v="3"/>
    <x v="3"/>
    <n v="6"/>
    <n v="275.5"/>
    <n v="0.32"/>
    <n v="88.16"/>
    <n v="1653"/>
    <x v="0"/>
    <x v="0"/>
    <n v="10"/>
    <x v="1"/>
    <n v="3"/>
    <n v="1124.04"/>
  </r>
  <r>
    <n v="11582"/>
    <d v="2026-05-01T00:00:00"/>
    <x v="4"/>
    <x v="4"/>
    <x v="4"/>
    <n v="1419"/>
    <x v="2"/>
    <x v="3"/>
    <n v="3"/>
    <n v="217.41"/>
    <n v="0.15"/>
    <n v="32.611499999999999"/>
    <n v="652.23"/>
    <x v="2"/>
    <x v="0"/>
    <n v="6"/>
    <x v="1"/>
    <n v="3"/>
    <n v="554.4"/>
  </r>
  <r>
    <n v="11583"/>
    <d v="2026-05-02T00:00:00"/>
    <x v="4"/>
    <x v="4"/>
    <x v="4"/>
    <n v="1181"/>
    <x v="2"/>
    <x v="2"/>
    <n v="4"/>
    <n v="278.95999999999998"/>
    <n v="0.23"/>
    <n v="64.160799999999995"/>
    <n v="1115.8399999999999"/>
    <x v="2"/>
    <x v="1"/>
    <n v="3"/>
    <x v="2"/>
    <n v="2.4"/>
    <n v="859.2"/>
  </r>
  <r>
    <n v="11584"/>
    <d v="2026-05-03T00:00:00"/>
    <x v="4"/>
    <x v="4"/>
    <x v="4"/>
    <n v="1982"/>
    <x v="3"/>
    <x v="2"/>
    <n v="4"/>
    <n v="452.91"/>
    <n v="0.06"/>
    <n v="27.174600000000002"/>
    <n v="1811.64"/>
    <x v="1"/>
    <x v="1"/>
    <n v="4"/>
    <x v="0"/>
    <n v="4.4000000000000004"/>
    <n v="1702.94"/>
  </r>
  <r>
    <n v="11585"/>
    <d v="2026-05-04T00:00:00"/>
    <x v="4"/>
    <x v="4"/>
    <x v="4"/>
    <n v="1824"/>
    <x v="1"/>
    <x v="3"/>
    <n v="4"/>
    <n v="542.79999999999995"/>
    <n v="0.15"/>
    <n v="81.419999999999987"/>
    <n v="2171.1999999999998"/>
    <x v="0"/>
    <x v="0"/>
    <n v="5"/>
    <x v="2"/>
    <n v="1.3"/>
    <n v="1845.52"/>
  </r>
  <r>
    <n v="11586"/>
    <d v="2026-05-05T00:00:00"/>
    <x v="4"/>
    <x v="4"/>
    <x v="4"/>
    <n v="1000"/>
    <x v="2"/>
    <x v="2"/>
    <n v="6"/>
    <n v="44.11"/>
    <n v="0.22"/>
    <n v="9.7042000000000002"/>
    <n v="264.65999999999997"/>
    <x v="2"/>
    <x v="1"/>
    <n v="4"/>
    <x v="1"/>
    <n v="2.8"/>
    <n v="206.43"/>
  </r>
  <r>
    <n v="11587"/>
    <d v="2026-05-06T00:00:00"/>
    <x v="4"/>
    <x v="4"/>
    <x v="4"/>
    <n v="1830"/>
    <x v="2"/>
    <x v="2"/>
    <n v="2"/>
    <n v="321.61"/>
    <n v="0.13"/>
    <n v="41.8093"/>
    <n v="643.22"/>
    <x v="0"/>
    <x v="0"/>
    <n v="9"/>
    <x v="2"/>
    <n v="2"/>
    <n v="559.6"/>
  </r>
  <r>
    <n v="11588"/>
    <d v="2026-05-07T00:00:00"/>
    <x v="4"/>
    <x v="4"/>
    <x v="4"/>
    <n v="1949"/>
    <x v="1"/>
    <x v="2"/>
    <n v="4"/>
    <n v="34.21"/>
    <n v="0.13"/>
    <n v="4.4473000000000003"/>
    <n v="136.84"/>
    <x v="0"/>
    <x v="1"/>
    <n v="3"/>
    <x v="0"/>
    <n v="4.4000000000000004"/>
    <n v="119.05"/>
  </r>
  <r>
    <n v="11589"/>
    <d v="2026-05-08T00:00:00"/>
    <x v="4"/>
    <x v="4"/>
    <x v="4"/>
    <n v="1566"/>
    <x v="0"/>
    <x v="0"/>
    <n v="6"/>
    <n v="289.02"/>
    <n v="0"/>
    <n v="0"/>
    <n v="1734.12"/>
    <x v="1"/>
    <x v="0"/>
    <n v="5"/>
    <x v="2"/>
    <n v="1.9"/>
    <n v="1734.12"/>
  </r>
  <r>
    <n v="11590"/>
    <d v="2026-05-09T00:00:00"/>
    <x v="4"/>
    <x v="4"/>
    <x v="4"/>
    <n v="1370"/>
    <x v="0"/>
    <x v="3"/>
    <n v="6"/>
    <n v="532.89"/>
    <n v="0.28000000000000003"/>
    <n v="149.20920000000001"/>
    <n v="3197.34"/>
    <x v="1"/>
    <x v="0"/>
    <n v="7"/>
    <x v="0"/>
    <n v="4.0999999999999996"/>
    <n v="2302.08"/>
  </r>
  <r>
    <n v="11591"/>
    <d v="2026-05-10T00:00:00"/>
    <x v="4"/>
    <x v="4"/>
    <x v="4"/>
    <n v="1935"/>
    <x v="1"/>
    <x v="3"/>
    <n v="1"/>
    <n v="226.53"/>
    <n v="0.31"/>
    <n v="70.224299999999999"/>
    <n v="226.53"/>
    <x v="0"/>
    <x v="0"/>
    <n v="7"/>
    <x v="1"/>
    <n v="3.4"/>
    <n v="156.31"/>
  </r>
  <r>
    <n v="11592"/>
    <d v="2026-05-11T00:00:00"/>
    <x v="4"/>
    <x v="4"/>
    <x v="4"/>
    <n v="1910"/>
    <x v="1"/>
    <x v="2"/>
    <n v="5"/>
    <n v="560.48"/>
    <n v="0.34"/>
    <n v="190.56320000000002"/>
    <n v="2802.4"/>
    <x v="0"/>
    <x v="0"/>
    <n v="6"/>
    <x v="0"/>
    <n v="4.5"/>
    <n v="1849.58"/>
  </r>
  <r>
    <n v="11593"/>
    <d v="2026-05-12T00:00:00"/>
    <x v="4"/>
    <x v="4"/>
    <x v="4"/>
    <n v="1660"/>
    <x v="2"/>
    <x v="0"/>
    <n v="4"/>
    <n v="383.91"/>
    <n v="0.25"/>
    <n v="95.977500000000006"/>
    <n v="1535.64"/>
    <x v="2"/>
    <x v="0"/>
    <n v="9"/>
    <x v="1"/>
    <n v="3.4"/>
    <n v="1151.73"/>
  </r>
  <r>
    <n v="11594"/>
    <d v="2026-05-13T00:00:00"/>
    <x v="4"/>
    <x v="4"/>
    <x v="4"/>
    <n v="1430"/>
    <x v="1"/>
    <x v="2"/>
    <n v="5"/>
    <n v="561.48"/>
    <n v="0.19"/>
    <n v="106.6812"/>
    <n v="2807.4"/>
    <x v="1"/>
    <x v="0"/>
    <n v="7"/>
    <x v="1"/>
    <n v="3.2"/>
    <n v="2273.9899999999998"/>
  </r>
  <r>
    <n v="11595"/>
    <d v="2026-05-14T00:00:00"/>
    <x v="4"/>
    <x v="4"/>
    <x v="4"/>
    <n v="1968"/>
    <x v="1"/>
    <x v="0"/>
    <n v="2"/>
    <n v="457.94"/>
    <n v="0.09"/>
    <n v="41.214599999999997"/>
    <n v="915.88"/>
    <x v="2"/>
    <x v="0"/>
    <n v="11"/>
    <x v="0"/>
    <n v="4.2"/>
    <n v="833.45"/>
  </r>
  <r>
    <n v="11596"/>
    <d v="2026-05-15T00:00:00"/>
    <x v="4"/>
    <x v="4"/>
    <x v="4"/>
    <n v="1308"/>
    <x v="1"/>
    <x v="3"/>
    <n v="6"/>
    <n v="75.510000000000005"/>
    <n v="0.35"/>
    <n v="26.4285"/>
    <n v="453.06000000000006"/>
    <x v="1"/>
    <x v="1"/>
    <n v="4"/>
    <x v="1"/>
    <n v="3.2"/>
    <n v="294.49"/>
  </r>
  <r>
    <n v="11597"/>
    <d v="2026-05-16T00:00:00"/>
    <x v="4"/>
    <x v="4"/>
    <x v="4"/>
    <n v="1136"/>
    <x v="1"/>
    <x v="2"/>
    <n v="7"/>
    <n v="150.22"/>
    <n v="0.21"/>
    <n v="31.546199999999999"/>
    <n v="1051.54"/>
    <x v="1"/>
    <x v="0"/>
    <n v="11"/>
    <x v="0"/>
    <n v="4.4000000000000004"/>
    <n v="830.72"/>
  </r>
  <r>
    <n v="11598"/>
    <d v="2026-05-17T00:00:00"/>
    <x v="4"/>
    <x v="4"/>
    <x v="4"/>
    <n v="1201"/>
    <x v="2"/>
    <x v="3"/>
    <n v="4"/>
    <n v="245.59"/>
    <n v="0.24"/>
    <n v="58.941600000000001"/>
    <n v="982.36"/>
    <x v="2"/>
    <x v="0"/>
    <n v="10"/>
    <x v="2"/>
    <n v="1.2"/>
    <n v="746.59"/>
  </r>
  <r>
    <n v="11599"/>
    <d v="2026-05-18T00:00:00"/>
    <x v="4"/>
    <x v="4"/>
    <x v="4"/>
    <n v="1435"/>
    <x v="2"/>
    <x v="0"/>
    <n v="7"/>
    <n v="114.51"/>
    <n v="0.24"/>
    <n v="27.482400000000002"/>
    <n v="801.57"/>
    <x v="1"/>
    <x v="0"/>
    <n v="9"/>
    <x v="1"/>
    <n v="3"/>
    <n v="609.19000000000005"/>
  </r>
  <r>
    <n v="11600"/>
    <d v="2026-05-19T00:00:00"/>
    <x v="4"/>
    <x v="4"/>
    <x v="4"/>
    <n v="1312"/>
    <x v="2"/>
    <x v="1"/>
    <n v="3"/>
    <n v="304.52"/>
    <n v="0.3"/>
    <n v="91.355999999999995"/>
    <n v="913.56"/>
    <x v="2"/>
    <x v="0"/>
    <n v="6"/>
    <x v="0"/>
    <n v="4.3"/>
    <n v="639.49"/>
  </r>
  <r>
    <n v="11601"/>
    <d v="2026-05-20T00:00:00"/>
    <x v="4"/>
    <x v="4"/>
    <x v="4"/>
    <n v="1116"/>
    <x v="2"/>
    <x v="0"/>
    <n v="2"/>
    <n v="290.75"/>
    <n v="0"/>
    <n v="0"/>
    <n v="581.5"/>
    <x v="0"/>
    <x v="2"/>
    <n v="1"/>
    <x v="0"/>
    <n v="4.4000000000000004"/>
    <n v="581.5"/>
  </r>
  <r>
    <n v="11602"/>
    <d v="2026-05-21T00:00:00"/>
    <x v="4"/>
    <x v="4"/>
    <x v="4"/>
    <n v="1665"/>
    <x v="2"/>
    <x v="1"/>
    <n v="1"/>
    <n v="574.41"/>
    <n v="0.08"/>
    <n v="45.952799999999996"/>
    <n v="574.41"/>
    <x v="0"/>
    <x v="0"/>
    <n v="9"/>
    <x v="0"/>
    <n v="4.3"/>
    <n v="528.46"/>
  </r>
  <r>
    <n v="11603"/>
    <d v="2026-05-22T00:00:00"/>
    <x v="4"/>
    <x v="4"/>
    <x v="4"/>
    <n v="1936"/>
    <x v="0"/>
    <x v="3"/>
    <n v="1"/>
    <n v="268.73"/>
    <n v="0.23"/>
    <n v="61.807900000000004"/>
    <n v="268.73"/>
    <x v="0"/>
    <x v="0"/>
    <n v="11"/>
    <x v="1"/>
    <n v="3.4"/>
    <n v="206.92"/>
  </r>
  <r>
    <n v="11604"/>
    <d v="2026-05-23T00:00:00"/>
    <x v="4"/>
    <x v="4"/>
    <x v="4"/>
    <n v="1802"/>
    <x v="1"/>
    <x v="3"/>
    <n v="5"/>
    <n v="474.59"/>
    <n v="0.31"/>
    <n v="147.12289999999999"/>
    <n v="2372.9499999999998"/>
    <x v="0"/>
    <x v="0"/>
    <n v="7"/>
    <x v="0"/>
    <n v="5"/>
    <n v="1637.34"/>
  </r>
  <r>
    <n v="11605"/>
    <d v="2026-05-24T00:00:00"/>
    <x v="4"/>
    <x v="4"/>
    <x v="4"/>
    <n v="1574"/>
    <x v="1"/>
    <x v="2"/>
    <n v="6"/>
    <n v="566.02"/>
    <n v="0.24"/>
    <n v="135.84479999999999"/>
    <n v="3396.12"/>
    <x v="1"/>
    <x v="0"/>
    <n v="6"/>
    <x v="2"/>
    <n v="1.7"/>
    <n v="2581.0500000000002"/>
  </r>
  <r>
    <n v="11606"/>
    <d v="2026-05-25T00:00:00"/>
    <x v="4"/>
    <x v="4"/>
    <x v="4"/>
    <n v="1243"/>
    <x v="0"/>
    <x v="1"/>
    <n v="5"/>
    <n v="528.04"/>
    <n v="0.14000000000000001"/>
    <n v="73.925600000000003"/>
    <n v="2640.2"/>
    <x v="0"/>
    <x v="0"/>
    <n v="6"/>
    <x v="2"/>
    <n v="1.7"/>
    <n v="2270.5700000000002"/>
  </r>
  <r>
    <n v="11607"/>
    <d v="2026-05-26T00:00:00"/>
    <x v="4"/>
    <x v="4"/>
    <x v="4"/>
    <n v="1536"/>
    <x v="0"/>
    <x v="0"/>
    <n v="3"/>
    <n v="137.07"/>
    <n v="0.13"/>
    <n v="17.819099999999999"/>
    <n v="411.21"/>
    <x v="0"/>
    <x v="1"/>
    <n v="4"/>
    <x v="2"/>
    <n v="1.1000000000000001"/>
    <n v="357.75"/>
  </r>
  <r>
    <n v="11608"/>
    <d v="2026-05-27T00:00:00"/>
    <x v="4"/>
    <x v="4"/>
    <x v="4"/>
    <n v="1601"/>
    <x v="1"/>
    <x v="3"/>
    <n v="3"/>
    <n v="305.18"/>
    <n v="0.26"/>
    <n v="79.346800000000002"/>
    <n v="915.54"/>
    <x v="0"/>
    <x v="1"/>
    <n v="4"/>
    <x v="0"/>
    <n v="5"/>
    <n v="677.5"/>
  </r>
  <r>
    <n v="11609"/>
    <d v="2026-05-28T00:00:00"/>
    <x v="4"/>
    <x v="4"/>
    <x v="4"/>
    <n v="1074"/>
    <x v="3"/>
    <x v="1"/>
    <n v="1"/>
    <n v="218.43"/>
    <n v="0.26"/>
    <n v="56.791800000000002"/>
    <n v="218.43"/>
    <x v="2"/>
    <x v="0"/>
    <n v="11"/>
    <x v="2"/>
    <n v="2.4"/>
    <n v="161.63999999999999"/>
  </r>
  <r>
    <n v="11610"/>
    <d v="2026-05-29T00:00:00"/>
    <x v="4"/>
    <x v="4"/>
    <x v="4"/>
    <n v="1805"/>
    <x v="2"/>
    <x v="0"/>
    <n v="7"/>
    <n v="248.92"/>
    <n v="0.21"/>
    <n v="52.273199999999996"/>
    <n v="1742.4399999999998"/>
    <x v="1"/>
    <x v="1"/>
    <n v="3"/>
    <x v="0"/>
    <n v="4"/>
    <n v="1376.53"/>
  </r>
  <r>
    <n v="11611"/>
    <d v="2026-05-30T00:00:00"/>
    <x v="4"/>
    <x v="4"/>
    <x v="4"/>
    <n v="1385"/>
    <x v="2"/>
    <x v="1"/>
    <n v="4"/>
    <n v="226.07"/>
    <n v="0.1"/>
    <n v="22.606999999999999"/>
    <n v="904.28"/>
    <x v="1"/>
    <x v="0"/>
    <n v="8"/>
    <x v="2"/>
    <n v="1.2"/>
    <n v="813.85"/>
  </r>
  <r>
    <n v="11612"/>
    <d v="2026-05-31T00:00:00"/>
    <x v="4"/>
    <x v="4"/>
    <x v="4"/>
    <n v="1902"/>
    <x v="1"/>
    <x v="0"/>
    <n v="1"/>
    <n v="498.42"/>
    <n v="0.32"/>
    <n v="159.49440000000001"/>
    <n v="498.42"/>
    <x v="1"/>
    <x v="0"/>
    <n v="8"/>
    <x v="2"/>
    <n v="2.2000000000000002"/>
    <n v="338.93"/>
  </r>
  <r>
    <n v="11613"/>
    <d v="2026-06-01T00:00:00"/>
    <x v="4"/>
    <x v="5"/>
    <x v="5"/>
    <n v="1209"/>
    <x v="3"/>
    <x v="0"/>
    <n v="1"/>
    <n v="279.5"/>
    <n v="0.19"/>
    <n v="53.105000000000004"/>
    <n v="279.5"/>
    <x v="0"/>
    <x v="1"/>
    <n v="2"/>
    <x v="1"/>
    <n v="3.5"/>
    <n v="226.4"/>
  </r>
  <r>
    <n v="11614"/>
    <d v="2026-06-02T00:00:00"/>
    <x v="4"/>
    <x v="5"/>
    <x v="5"/>
    <n v="1474"/>
    <x v="3"/>
    <x v="0"/>
    <n v="7"/>
    <n v="321.36"/>
    <n v="0.28000000000000003"/>
    <n v="89.980800000000016"/>
    <n v="2249.52"/>
    <x v="2"/>
    <x v="0"/>
    <n v="5"/>
    <x v="1"/>
    <n v="3.1"/>
    <n v="1619.65"/>
  </r>
  <r>
    <n v="11615"/>
    <d v="2026-06-03T00:00:00"/>
    <x v="4"/>
    <x v="5"/>
    <x v="5"/>
    <n v="1417"/>
    <x v="2"/>
    <x v="0"/>
    <n v="7"/>
    <n v="589.73"/>
    <n v="0.08"/>
    <n v="47.178400000000003"/>
    <n v="4128.1100000000006"/>
    <x v="0"/>
    <x v="0"/>
    <n v="9"/>
    <x v="2"/>
    <n v="1.8"/>
    <n v="3797.86"/>
  </r>
  <r>
    <n v="11616"/>
    <d v="2026-06-04T00:00:00"/>
    <x v="4"/>
    <x v="5"/>
    <x v="5"/>
    <n v="1346"/>
    <x v="2"/>
    <x v="1"/>
    <n v="3"/>
    <n v="50.09"/>
    <n v="0.12"/>
    <n v="6.0108000000000006"/>
    <n v="150.27000000000001"/>
    <x v="2"/>
    <x v="0"/>
    <n v="9"/>
    <x v="1"/>
    <n v="2.8"/>
    <n v="132.24"/>
  </r>
  <r>
    <n v="11617"/>
    <d v="2026-06-05T00:00:00"/>
    <x v="4"/>
    <x v="5"/>
    <x v="5"/>
    <n v="1528"/>
    <x v="1"/>
    <x v="1"/>
    <n v="7"/>
    <n v="300.45999999999998"/>
    <n v="0.31"/>
    <n v="93.142599999999987"/>
    <n v="2103.2199999999998"/>
    <x v="2"/>
    <x v="0"/>
    <n v="7"/>
    <x v="2"/>
    <n v="1.4"/>
    <n v="1451.22"/>
  </r>
  <r>
    <n v="11618"/>
    <d v="2026-06-06T00:00:00"/>
    <x v="4"/>
    <x v="5"/>
    <x v="5"/>
    <n v="1639"/>
    <x v="2"/>
    <x v="2"/>
    <n v="5"/>
    <n v="467.83"/>
    <n v="0.02"/>
    <n v="9.3566000000000003"/>
    <n v="2339.15"/>
    <x v="1"/>
    <x v="1"/>
    <n v="4"/>
    <x v="1"/>
    <n v="3.2"/>
    <n v="2292.37"/>
  </r>
  <r>
    <n v="11619"/>
    <d v="2026-06-07T00:00:00"/>
    <x v="4"/>
    <x v="5"/>
    <x v="5"/>
    <n v="1938"/>
    <x v="1"/>
    <x v="1"/>
    <n v="3"/>
    <n v="103.43"/>
    <n v="0.18"/>
    <n v="18.6174"/>
    <n v="310.29000000000002"/>
    <x v="1"/>
    <x v="1"/>
    <n v="4"/>
    <x v="2"/>
    <n v="1.4"/>
    <n v="254.44"/>
  </r>
  <r>
    <n v="11620"/>
    <d v="2026-06-08T00:00:00"/>
    <x v="4"/>
    <x v="5"/>
    <x v="5"/>
    <n v="1954"/>
    <x v="3"/>
    <x v="1"/>
    <n v="7"/>
    <n v="372.75"/>
    <n v="0.17"/>
    <n v="63.367500000000007"/>
    <n v="2609.25"/>
    <x v="1"/>
    <x v="0"/>
    <n v="10"/>
    <x v="1"/>
    <n v="3.5"/>
    <n v="2165.6799999999998"/>
  </r>
  <r>
    <n v="11621"/>
    <d v="2026-06-09T00:00:00"/>
    <x v="4"/>
    <x v="5"/>
    <x v="5"/>
    <n v="1875"/>
    <x v="3"/>
    <x v="2"/>
    <n v="6"/>
    <n v="155.09"/>
    <n v="0.26"/>
    <n v="40.323399999999999"/>
    <n v="930.54"/>
    <x v="2"/>
    <x v="0"/>
    <n v="11"/>
    <x v="2"/>
    <n v="1.6"/>
    <n v="688.6"/>
  </r>
  <r>
    <n v="11622"/>
    <d v="2026-06-10T00:00:00"/>
    <x v="4"/>
    <x v="5"/>
    <x v="5"/>
    <n v="1762"/>
    <x v="3"/>
    <x v="1"/>
    <n v="3"/>
    <n v="522.42999999999995"/>
    <n v="0.1"/>
    <n v="52.242999999999995"/>
    <n v="1567.29"/>
    <x v="1"/>
    <x v="0"/>
    <n v="7"/>
    <x v="1"/>
    <n v="3.2"/>
    <n v="1410.56"/>
  </r>
  <r>
    <n v="11623"/>
    <d v="2026-06-11T00:00:00"/>
    <x v="4"/>
    <x v="5"/>
    <x v="5"/>
    <n v="1178"/>
    <x v="0"/>
    <x v="0"/>
    <n v="3"/>
    <n v="206.35"/>
    <n v="0.08"/>
    <n v="16.507999999999999"/>
    <n v="619.04999999999995"/>
    <x v="2"/>
    <x v="1"/>
    <n v="3"/>
    <x v="2"/>
    <n v="1.5"/>
    <n v="569.53"/>
  </r>
  <r>
    <n v="11624"/>
    <d v="2026-06-12T00:00:00"/>
    <x v="4"/>
    <x v="5"/>
    <x v="5"/>
    <n v="1181"/>
    <x v="1"/>
    <x v="3"/>
    <n v="1"/>
    <n v="207.5"/>
    <n v="0.32"/>
    <n v="66.400000000000006"/>
    <n v="207.5"/>
    <x v="1"/>
    <x v="1"/>
    <n v="3"/>
    <x v="1"/>
    <n v="2.6"/>
    <n v="141.1"/>
  </r>
  <r>
    <n v="11625"/>
    <d v="2026-06-13T00:00:00"/>
    <x v="4"/>
    <x v="5"/>
    <x v="5"/>
    <n v="1663"/>
    <x v="3"/>
    <x v="3"/>
    <n v="4"/>
    <n v="364.94"/>
    <n v="0.2"/>
    <n v="72.988"/>
    <n v="1459.76"/>
    <x v="0"/>
    <x v="0"/>
    <n v="5"/>
    <x v="2"/>
    <n v="2.4"/>
    <n v="1167.81"/>
  </r>
  <r>
    <n v="11626"/>
    <d v="2026-06-14T00:00:00"/>
    <x v="4"/>
    <x v="5"/>
    <x v="5"/>
    <n v="1024"/>
    <x v="1"/>
    <x v="2"/>
    <n v="1"/>
    <n v="122.38"/>
    <n v="0.04"/>
    <n v="4.8952"/>
    <n v="122.38"/>
    <x v="1"/>
    <x v="0"/>
    <n v="11"/>
    <x v="0"/>
    <n v="4"/>
    <n v="117.48"/>
  </r>
  <r>
    <n v="11627"/>
    <d v="2026-06-15T00:00:00"/>
    <x v="4"/>
    <x v="5"/>
    <x v="5"/>
    <n v="1966"/>
    <x v="2"/>
    <x v="1"/>
    <n v="2"/>
    <n v="181.66"/>
    <n v="7.0000000000000007E-2"/>
    <n v="12.716200000000001"/>
    <n v="363.32"/>
    <x v="2"/>
    <x v="0"/>
    <n v="6"/>
    <x v="1"/>
    <n v="3.6"/>
    <n v="337.89"/>
  </r>
  <r>
    <n v="11628"/>
    <d v="2026-06-16T00:00:00"/>
    <x v="4"/>
    <x v="5"/>
    <x v="5"/>
    <n v="1179"/>
    <x v="2"/>
    <x v="1"/>
    <n v="3"/>
    <n v="258.73"/>
    <n v="0.35"/>
    <n v="90.555499999999995"/>
    <n v="776.19"/>
    <x v="1"/>
    <x v="0"/>
    <n v="8"/>
    <x v="0"/>
    <n v="4.7"/>
    <n v="504.52"/>
  </r>
  <r>
    <n v="11629"/>
    <d v="2026-06-17T00:00:00"/>
    <x v="4"/>
    <x v="5"/>
    <x v="5"/>
    <n v="1709"/>
    <x v="2"/>
    <x v="2"/>
    <n v="7"/>
    <n v="221.88"/>
    <n v="7.0000000000000007E-2"/>
    <n v="15.531600000000001"/>
    <n v="1553.1599999999999"/>
    <x v="2"/>
    <x v="2"/>
    <n v="1"/>
    <x v="0"/>
    <n v="4.7"/>
    <n v="1444.44"/>
  </r>
  <r>
    <n v="11630"/>
    <d v="2026-06-18T00:00:00"/>
    <x v="4"/>
    <x v="5"/>
    <x v="5"/>
    <n v="1500"/>
    <x v="1"/>
    <x v="3"/>
    <n v="7"/>
    <n v="322.05"/>
    <n v="0.21"/>
    <n v="67.630499999999998"/>
    <n v="2254.35"/>
    <x v="1"/>
    <x v="0"/>
    <n v="7"/>
    <x v="1"/>
    <n v="3.9"/>
    <n v="1780.94"/>
  </r>
  <r>
    <n v="11631"/>
    <d v="2026-06-19T00:00:00"/>
    <x v="4"/>
    <x v="5"/>
    <x v="5"/>
    <n v="1855"/>
    <x v="1"/>
    <x v="0"/>
    <n v="7"/>
    <n v="365.79"/>
    <n v="0.15"/>
    <n v="54.868500000000004"/>
    <n v="2560.5300000000002"/>
    <x v="2"/>
    <x v="0"/>
    <n v="8"/>
    <x v="0"/>
    <n v="4.0999999999999996"/>
    <n v="2176.4499999999998"/>
  </r>
  <r>
    <n v="11632"/>
    <d v="2026-06-20T00:00:00"/>
    <x v="4"/>
    <x v="5"/>
    <x v="5"/>
    <n v="1160"/>
    <x v="3"/>
    <x v="1"/>
    <n v="3"/>
    <n v="346.5"/>
    <n v="0.31"/>
    <n v="107.41500000000001"/>
    <n v="1039.5"/>
    <x v="0"/>
    <x v="0"/>
    <n v="5"/>
    <x v="1"/>
    <n v="3.5"/>
    <n v="717.26"/>
  </r>
  <r>
    <n v="11633"/>
    <d v="2026-06-21T00:00:00"/>
    <x v="4"/>
    <x v="5"/>
    <x v="5"/>
    <n v="1176"/>
    <x v="2"/>
    <x v="2"/>
    <n v="7"/>
    <n v="397.69"/>
    <n v="0.26"/>
    <n v="103.3994"/>
    <n v="2783.83"/>
    <x v="1"/>
    <x v="0"/>
    <n v="10"/>
    <x v="1"/>
    <n v="3.8"/>
    <n v="2060.0300000000002"/>
  </r>
  <r>
    <n v="11634"/>
    <d v="2026-06-22T00:00:00"/>
    <x v="4"/>
    <x v="5"/>
    <x v="5"/>
    <n v="1284"/>
    <x v="2"/>
    <x v="0"/>
    <n v="2"/>
    <n v="195.03"/>
    <n v="0.21"/>
    <n v="40.956299999999999"/>
    <n v="390.06"/>
    <x v="1"/>
    <x v="1"/>
    <n v="2"/>
    <x v="1"/>
    <n v="3.5"/>
    <n v="308.14999999999998"/>
  </r>
  <r>
    <n v="11635"/>
    <d v="2026-06-23T00:00:00"/>
    <x v="4"/>
    <x v="5"/>
    <x v="5"/>
    <n v="1062"/>
    <x v="0"/>
    <x v="2"/>
    <n v="3"/>
    <n v="88.96"/>
    <n v="0"/>
    <n v="0"/>
    <n v="266.88"/>
    <x v="2"/>
    <x v="1"/>
    <n v="4"/>
    <x v="2"/>
    <n v="2.2000000000000002"/>
    <n v="266.88"/>
  </r>
  <r>
    <n v="11636"/>
    <d v="2026-06-24T00:00:00"/>
    <x v="4"/>
    <x v="5"/>
    <x v="5"/>
    <n v="1661"/>
    <x v="2"/>
    <x v="2"/>
    <n v="7"/>
    <n v="460.07"/>
    <n v="0.31"/>
    <n v="142.6217"/>
    <n v="3220.49"/>
    <x v="2"/>
    <x v="0"/>
    <n v="6"/>
    <x v="2"/>
    <n v="2.4"/>
    <n v="2222.14"/>
  </r>
  <r>
    <n v="11637"/>
    <d v="2026-06-25T00:00:00"/>
    <x v="4"/>
    <x v="5"/>
    <x v="5"/>
    <n v="1665"/>
    <x v="1"/>
    <x v="2"/>
    <n v="3"/>
    <n v="512.71"/>
    <n v="0.16"/>
    <n v="82.033600000000007"/>
    <n v="1538.13"/>
    <x v="1"/>
    <x v="0"/>
    <n v="9"/>
    <x v="1"/>
    <n v="3.3"/>
    <n v="1292.03"/>
  </r>
  <r>
    <n v="11638"/>
    <d v="2026-06-26T00:00:00"/>
    <x v="4"/>
    <x v="5"/>
    <x v="5"/>
    <n v="1155"/>
    <x v="1"/>
    <x v="3"/>
    <n v="6"/>
    <n v="165.35"/>
    <n v="0.33"/>
    <n v="54.5655"/>
    <n v="992.09999999999991"/>
    <x v="2"/>
    <x v="1"/>
    <n v="2"/>
    <x v="1"/>
    <n v="3.9"/>
    <n v="664.71"/>
  </r>
  <r>
    <n v="11639"/>
    <d v="2026-06-27T00:00:00"/>
    <x v="4"/>
    <x v="5"/>
    <x v="5"/>
    <n v="1881"/>
    <x v="1"/>
    <x v="3"/>
    <n v="3"/>
    <n v="253.15"/>
    <n v="0.17"/>
    <n v="43.035500000000006"/>
    <n v="759.45"/>
    <x v="1"/>
    <x v="1"/>
    <n v="4"/>
    <x v="1"/>
    <n v="2.6"/>
    <n v="630.34"/>
  </r>
  <r>
    <n v="11640"/>
    <d v="2026-06-28T00:00:00"/>
    <x v="4"/>
    <x v="5"/>
    <x v="5"/>
    <n v="1468"/>
    <x v="2"/>
    <x v="2"/>
    <n v="2"/>
    <n v="306.66000000000003"/>
    <n v="0.24"/>
    <n v="73.598399999999998"/>
    <n v="613.32000000000005"/>
    <x v="1"/>
    <x v="0"/>
    <n v="10"/>
    <x v="2"/>
    <n v="1.6"/>
    <n v="466.12"/>
  </r>
  <r>
    <n v="11641"/>
    <d v="2026-06-29T00:00:00"/>
    <x v="4"/>
    <x v="5"/>
    <x v="5"/>
    <n v="1048"/>
    <x v="2"/>
    <x v="1"/>
    <n v="1"/>
    <n v="327"/>
    <n v="0.02"/>
    <n v="6.54"/>
    <n v="327"/>
    <x v="1"/>
    <x v="0"/>
    <n v="5"/>
    <x v="1"/>
    <n v="2.8"/>
    <n v="320.45999999999998"/>
  </r>
  <r>
    <n v="11642"/>
    <d v="2026-06-30T00:00:00"/>
    <x v="4"/>
    <x v="5"/>
    <x v="5"/>
    <n v="1966"/>
    <x v="2"/>
    <x v="0"/>
    <n v="3"/>
    <n v="400.8"/>
    <n v="0.26"/>
    <n v="104.20800000000001"/>
    <n v="1202.4000000000001"/>
    <x v="0"/>
    <x v="0"/>
    <n v="8"/>
    <x v="0"/>
    <n v="4.9000000000000004"/>
    <n v="889.78"/>
  </r>
  <r>
    <n v="11643"/>
    <d v="2026-07-01T00:00:00"/>
    <x v="4"/>
    <x v="6"/>
    <x v="6"/>
    <n v="1848"/>
    <x v="1"/>
    <x v="1"/>
    <n v="4"/>
    <n v="39.340000000000003"/>
    <n v="0.12"/>
    <n v="4.7208000000000006"/>
    <n v="157.36000000000001"/>
    <x v="2"/>
    <x v="0"/>
    <n v="8"/>
    <x v="2"/>
    <n v="1.9"/>
    <n v="138.47999999999999"/>
  </r>
  <r>
    <n v="11644"/>
    <d v="2026-07-02T00:00:00"/>
    <x v="4"/>
    <x v="6"/>
    <x v="6"/>
    <n v="1083"/>
    <x v="1"/>
    <x v="3"/>
    <n v="2"/>
    <n v="437.06"/>
    <n v="0.12"/>
    <n v="52.447199999999995"/>
    <n v="874.12"/>
    <x v="2"/>
    <x v="1"/>
    <n v="2"/>
    <x v="1"/>
    <n v="3.6"/>
    <n v="769.23"/>
  </r>
  <r>
    <n v="11645"/>
    <d v="2026-07-03T00:00:00"/>
    <x v="4"/>
    <x v="6"/>
    <x v="6"/>
    <n v="1360"/>
    <x v="2"/>
    <x v="0"/>
    <n v="5"/>
    <n v="51.25"/>
    <n v="0.04"/>
    <n v="2.0499999999999998"/>
    <n v="256.25"/>
    <x v="0"/>
    <x v="0"/>
    <n v="6"/>
    <x v="0"/>
    <n v="4.9000000000000004"/>
    <n v="246"/>
  </r>
  <r>
    <n v="11646"/>
    <d v="2026-07-04T00:00:00"/>
    <x v="4"/>
    <x v="6"/>
    <x v="6"/>
    <n v="1688"/>
    <x v="1"/>
    <x v="2"/>
    <n v="6"/>
    <n v="288.95"/>
    <n v="0.05"/>
    <n v="14.4475"/>
    <n v="1733.6999999999998"/>
    <x v="1"/>
    <x v="0"/>
    <n v="6"/>
    <x v="1"/>
    <n v="2.5"/>
    <n v="1647.01"/>
  </r>
  <r>
    <n v="11647"/>
    <d v="2026-07-05T00:00:00"/>
    <x v="4"/>
    <x v="6"/>
    <x v="6"/>
    <n v="1147"/>
    <x v="3"/>
    <x v="1"/>
    <n v="2"/>
    <n v="499.19"/>
    <n v="7.0000000000000007E-2"/>
    <n v="34.943300000000001"/>
    <n v="998.38"/>
    <x v="2"/>
    <x v="0"/>
    <n v="5"/>
    <x v="0"/>
    <n v="4.5999999999999996"/>
    <n v="928.49"/>
  </r>
  <r>
    <n v="11648"/>
    <d v="2026-07-06T00:00:00"/>
    <x v="4"/>
    <x v="6"/>
    <x v="6"/>
    <n v="1629"/>
    <x v="2"/>
    <x v="1"/>
    <n v="1"/>
    <n v="278.95999999999998"/>
    <n v="0.11"/>
    <n v="30.685599999999997"/>
    <n v="278.95999999999998"/>
    <x v="0"/>
    <x v="0"/>
    <n v="8"/>
    <x v="0"/>
    <n v="4.5"/>
    <n v="248.27"/>
  </r>
  <r>
    <n v="11649"/>
    <d v="2026-07-07T00:00:00"/>
    <x v="4"/>
    <x v="6"/>
    <x v="6"/>
    <n v="1341"/>
    <x v="1"/>
    <x v="2"/>
    <n v="7"/>
    <n v="102.22"/>
    <n v="0.31"/>
    <n v="31.688199999999998"/>
    <n v="715.54"/>
    <x v="1"/>
    <x v="0"/>
    <n v="10"/>
    <x v="2"/>
    <n v="2.4"/>
    <n v="493.72"/>
  </r>
  <r>
    <n v="11650"/>
    <d v="2026-07-08T00:00:00"/>
    <x v="4"/>
    <x v="6"/>
    <x v="6"/>
    <n v="1475"/>
    <x v="3"/>
    <x v="1"/>
    <n v="7"/>
    <n v="591.24"/>
    <n v="0.13"/>
    <n v="76.861200000000011"/>
    <n v="4138.68"/>
    <x v="1"/>
    <x v="1"/>
    <n v="2"/>
    <x v="2"/>
    <n v="1.4"/>
    <n v="3600.65"/>
  </r>
  <r>
    <n v="11651"/>
    <d v="2026-07-09T00:00:00"/>
    <x v="4"/>
    <x v="6"/>
    <x v="6"/>
    <n v="1062"/>
    <x v="2"/>
    <x v="3"/>
    <n v="2"/>
    <n v="535.23"/>
    <n v="0.25"/>
    <n v="133.8075"/>
    <n v="1070.46"/>
    <x v="0"/>
    <x v="1"/>
    <n v="2"/>
    <x v="2"/>
    <n v="1.7"/>
    <n v="802.84"/>
  </r>
  <r>
    <n v="11652"/>
    <d v="2026-07-10T00:00:00"/>
    <x v="4"/>
    <x v="6"/>
    <x v="6"/>
    <n v="1700"/>
    <x v="2"/>
    <x v="2"/>
    <n v="5"/>
    <n v="466.22"/>
    <n v="0.03"/>
    <n v="13.986600000000001"/>
    <n v="2331.1000000000004"/>
    <x v="0"/>
    <x v="0"/>
    <n v="7"/>
    <x v="1"/>
    <n v="2.5"/>
    <n v="2261.17"/>
  </r>
  <r>
    <n v="11653"/>
    <d v="2026-07-11T00:00:00"/>
    <x v="4"/>
    <x v="6"/>
    <x v="6"/>
    <n v="1359"/>
    <x v="1"/>
    <x v="1"/>
    <n v="7"/>
    <n v="255.73"/>
    <n v="0.21"/>
    <n v="53.703299999999999"/>
    <n v="1790.11"/>
    <x v="1"/>
    <x v="0"/>
    <n v="9"/>
    <x v="0"/>
    <n v="4.8"/>
    <n v="1414.19"/>
  </r>
  <r>
    <n v="11654"/>
    <d v="2026-07-12T00:00:00"/>
    <x v="4"/>
    <x v="6"/>
    <x v="6"/>
    <n v="1560"/>
    <x v="0"/>
    <x v="2"/>
    <n v="6"/>
    <n v="122.55"/>
    <n v="0.17"/>
    <n v="20.833500000000001"/>
    <n v="735.3"/>
    <x v="1"/>
    <x v="1"/>
    <n v="3"/>
    <x v="2"/>
    <n v="2.1"/>
    <n v="610.29999999999995"/>
  </r>
  <r>
    <n v="11655"/>
    <d v="2026-07-13T00:00:00"/>
    <x v="4"/>
    <x v="6"/>
    <x v="6"/>
    <n v="1326"/>
    <x v="3"/>
    <x v="0"/>
    <n v="4"/>
    <n v="565.73"/>
    <n v="0.34"/>
    <n v="192.34820000000002"/>
    <n v="2262.92"/>
    <x v="1"/>
    <x v="0"/>
    <n v="7"/>
    <x v="0"/>
    <n v="4.7"/>
    <n v="1493.53"/>
  </r>
  <r>
    <n v="11656"/>
    <d v="2026-07-14T00:00:00"/>
    <x v="4"/>
    <x v="6"/>
    <x v="6"/>
    <n v="1768"/>
    <x v="1"/>
    <x v="2"/>
    <n v="5"/>
    <n v="326.43"/>
    <n v="0.3"/>
    <n v="97.929000000000002"/>
    <n v="1632.15"/>
    <x v="1"/>
    <x v="1"/>
    <n v="3"/>
    <x v="2"/>
    <n v="1.7"/>
    <n v="1142.5"/>
  </r>
  <r>
    <n v="11657"/>
    <d v="2026-07-15T00:00:00"/>
    <x v="4"/>
    <x v="6"/>
    <x v="6"/>
    <n v="1735"/>
    <x v="3"/>
    <x v="1"/>
    <n v="2"/>
    <n v="513.63"/>
    <n v="0.16"/>
    <n v="82.180800000000005"/>
    <n v="1027.26"/>
    <x v="1"/>
    <x v="0"/>
    <n v="6"/>
    <x v="0"/>
    <n v="4.9000000000000004"/>
    <n v="862.9"/>
  </r>
  <r>
    <n v="11658"/>
    <d v="2026-07-16T00:00:00"/>
    <x v="4"/>
    <x v="6"/>
    <x v="6"/>
    <n v="1140"/>
    <x v="1"/>
    <x v="3"/>
    <n v="5"/>
    <n v="215.13"/>
    <n v="0.27"/>
    <n v="58.085100000000004"/>
    <n v="1075.6500000000001"/>
    <x v="2"/>
    <x v="1"/>
    <n v="3"/>
    <x v="2"/>
    <n v="2.2000000000000002"/>
    <n v="785.22"/>
  </r>
  <r>
    <n v="11659"/>
    <d v="2026-07-17T00:00:00"/>
    <x v="4"/>
    <x v="6"/>
    <x v="6"/>
    <n v="1989"/>
    <x v="1"/>
    <x v="2"/>
    <n v="7"/>
    <n v="211.14"/>
    <n v="7.0000000000000007E-2"/>
    <n v="14.7798"/>
    <n v="1477.98"/>
    <x v="0"/>
    <x v="2"/>
    <n v="1"/>
    <x v="1"/>
    <n v="3.5"/>
    <n v="1374.52"/>
  </r>
  <r>
    <n v="11660"/>
    <d v="2026-07-18T00:00:00"/>
    <x v="4"/>
    <x v="6"/>
    <x v="6"/>
    <n v="1214"/>
    <x v="1"/>
    <x v="2"/>
    <n v="7"/>
    <n v="591.54"/>
    <n v="0.2"/>
    <n v="118.30799999999999"/>
    <n v="4140.78"/>
    <x v="1"/>
    <x v="0"/>
    <n v="6"/>
    <x v="2"/>
    <n v="1.3"/>
    <n v="3312.62"/>
  </r>
  <r>
    <n v="11661"/>
    <d v="2026-07-19T00:00:00"/>
    <x v="4"/>
    <x v="6"/>
    <x v="6"/>
    <n v="1434"/>
    <x v="2"/>
    <x v="1"/>
    <n v="2"/>
    <n v="320.27"/>
    <n v="0.03"/>
    <n v="9.6080999999999985"/>
    <n v="640.54"/>
    <x v="0"/>
    <x v="0"/>
    <n v="11"/>
    <x v="2"/>
    <n v="2.2000000000000002"/>
    <n v="621.32000000000005"/>
  </r>
  <r>
    <n v="11662"/>
    <d v="2026-07-20T00:00:00"/>
    <x v="4"/>
    <x v="6"/>
    <x v="6"/>
    <n v="1890"/>
    <x v="3"/>
    <x v="3"/>
    <n v="7"/>
    <n v="97.31"/>
    <n v="0.12"/>
    <n v="11.677199999999999"/>
    <n v="681.17000000000007"/>
    <x v="1"/>
    <x v="1"/>
    <n v="3"/>
    <x v="2"/>
    <n v="1.8"/>
    <n v="599.42999999999995"/>
  </r>
  <r>
    <n v="11663"/>
    <d v="2026-07-21T00:00:00"/>
    <x v="4"/>
    <x v="6"/>
    <x v="6"/>
    <n v="1951"/>
    <x v="1"/>
    <x v="3"/>
    <n v="7"/>
    <n v="143.51"/>
    <n v="0.08"/>
    <n v="11.4808"/>
    <n v="1004.5699999999999"/>
    <x v="1"/>
    <x v="2"/>
    <n v="1"/>
    <x v="2"/>
    <n v="1"/>
    <n v="924.2"/>
  </r>
  <r>
    <n v="11664"/>
    <d v="2026-07-22T00:00:00"/>
    <x v="4"/>
    <x v="6"/>
    <x v="6"/>
    <n v="1722"/>
    <x v="1"/>
    <x v="0"/>
    <n v="4"/>
    <n v="296.94"/>
    <n v="0.25"/>
    <n v="74.234999999999999"/>
    <n v="1187.76"/>
    <x v="2"/>
    <x v="0"/>
    <n v="5"/>
    <x v="2"/>
    <n v="1.6"/>
    <n v="890.82"/>
  </r>
  <r>
    <n v="11665"/>
    <d v="2026-07-23T00:00:00"/>
    <x v="4"/>
    <x v="6"/>
    <x v="6"/>
    <n v="1317"/>
    <x v="0"/>
    <x v="0"/>
    <n v="4"/>
    <n v="39.85"/>
    <n v="0.17"/>
    <n v="6.7745000000000006"/>
    <n v="159.4"/>
    <x v="1"/>
    <x v="0"/>
    <n v="8"/>
    <x v="1"/>
    <n v="3.4"/>
    <n v="132.30000000000001"/>
  </r>
  <r>
    <n v="11666"/>
    <d v="2026-07-24T00:00:00"/>
    <x v="4"/>
    <x v="6"/>
    <x v="6"/>
    <n v="1031"/>
    <x v="2"/>
    <x v="1"/>
    <n v="1"/>
    <n v="285.58"/>
    <n v="0.26"/>
    <n v="74.250799999999998"/>
    <n v="285.58"/>
    <x v="1"/>
    <x v="0"/>
    <n v="8"/>
    <x v="1"/>
    <n v="2.6"/>
    <n v="211.33"/>
  </r>
  <r>
    <n v="11667"/>
    <d v="2026-07-25T00:00:00"/>
    <x v="4"/>
    <x v="6"/>
    <x v="6"/>
    <n v="1669"/>
    <x v="2"/>
    <x v="3"/>
    <n v="4"/>
    <n v="260.08"/>
    <n v="0.18"/>
    <n v="46.814399999999992"/>
    <n v="1040.32"/>
    <x v="0"/>
    <x v="0"/>
    <n v="8"/>
    <x v="1"/>
    <n v="3.9"/>
    <n v="853.06"/>
  </r>
  <r>
    <n v="11668"/>
    <d v="2026-07-26T00:00:00"/>
    <x v="4"/>
    <x v="6"/>
    <x v="6"/>
    <n v="1284"/>
    <x v="2"/>
    <x v="3"/>
    <n v="3"/>
    <n v="470.91"/>
    <n v="0.03"/>
    <n v="14.1273"/>
    <n v="1412.73"/>
    <x v="1"/>
    <x v="1"/>
    <n v="3"/>
    <x v="1"/>
    <n v="3.7"/>
    <n v="1370.35"/>
  </r>
  <r>
    <n v="11669"/>
    <d v="2026-07-27T00:00:00"/>
    <x v="4"/>
    <x v="6"/>
    <x v="6"/>
    <n v="1304"/>
    <x v="3"/>
    <x v="0"/>
    <n v="5"/>
    <n v="222.64"/>
    <n v="0.26"/>
    <n v="57.886400000000002"/>
    <n v="1113.1999999999998"/>
    <x v="2"/>
    <x v="0"/>
    <n v="8"/>
    <x v="0"/>
    <n v="4.2"/>
    <n v="823.77"/>
  </r>
  <r>
    <n v="11670"/>
    <d v="2026-07-28T00:00:00"/>
    <x v="4"/>
    <x v="6"/>
    <x v="6"/>
    <n v="1428"/>
    <x v="3"/>
    <x v="0"/>
    <n v="5"/>
    <n v="589.79"/>
    <n v="0.28999999999999998"/>
    <n v="171.03909999999999"/>
    <n v="2948.95"/>
    <x v="1"/>
    <x v="1"/>
    <n v="4"/>
    <x v="0"/>
    <n v="4.5"/>
    <n v="2093.75"/>
  </r>
  <r>
    <n v="11671"/>
    <d v="2026-07-29T00:00:00"/>
    <x v="4"/>
    <x v="6"/>
    <x v="6"/>
    <n v="1476"/>
    <x v="2"/>
    <x v="1"/>
    <n v="2"/>
    <n v="120.75"/>
    <n v="0.32"/>
    <n v="38.64"/>
    <n v="241.5"/>
    <x v="1"/>
    <x v="0"/>
    <n v="8"/>
    <x v="0"/>
    <n v="4.3"/>
    <n v="164.22"/>
  </r>
  <r>
    <n v="11672"/>
    <d v="2026-07-30T00:00:00"/>
    <x v="4"/>
    <x v="6"/>
    <x v="6"/>
    <n v="1285"/>
    <x v="3"/>
    <x v="3"/>
    <n v="4"/>
    <n v="360.73"/>
    <n v="0.2"/>
    <n v="72.146000000000001"/>
    <n v="1442.92"/>
    <x v="2"/>
    <x v="1"/>
    <n v="3"/>
    <x v="1"/>
    <n v="2.8"/>
    <n v="1154.3399999999999"/>
  </r>
  <r>
    <n v="11673"/>
    <d v="2026-07-31T00:00:00"/>
    <x v="4"/>
    <x v="6"/>
    <x v="6"/>
    <n v="1143"/>
    <x v="1"/>
    <x v="2"/>
    <n v="1"/>
    <n v="67.47"/>
    <n v="0.26"/>
    <n v="17.542200000000001"/>
    <n v="67.47"/>
    <x v="0"/>
    <x v="1"/>
    <n v="3"/>
    <x v="2"/>
    <n v="2.2000000000000002"/>
    <n v="49.93"/>
  </r>
  <r>
    <n v="11674"/>
    <d v="2026-08-01T00:00:00"/>
    <x v="4"/>
    <x v="7"/>
    <x v="7"/>
    <n v="1423"/>
    <x v="3"/>
    <x v="0"/>
    <n v="7"/>
    <n v="444.31"/>
    <n v="0.26"/>
    <n v="115.5206"/>
    <n v="3110.17"/>
    <x v="1"/>
    <x v="2"/>
    <n v="1"/>
    <x v="1"/>
    <n v="3"/>
    <n v="2301.5300000000002"/>
  </r>
  <r>
    <n v="11675"/>
    <d v="2026-08-02T00:00:00"/>
    <x v="4"/>
    <x v="7"/>
    <x v="7"/>
    <n v="1018"/>
    <x v="1"/>
    <x v="1"/>
    <n v="1"/>
    <n v="596.92999999999995"/>
    <n v="0.05"/>
    <n v="29.846499999999999"/>
    <n v="596.92999999999995"/>
    <x v="2"/>
    <x v="0"/>
    <n v="8"/>
    <x v="1"/>
    <n v="3.1"/>
    <n v="567.08000000000004"/>
  </r>
  <r>
    <n v="11676"/>
    <d v="2026-08-03T00:00:00"/>
    <x v="4"/>
    <x v="7"/>
    <x v="7"/>
    <n v="1017"/>
    <x v="1"/>
    <x v="3"/>
    <n v="1"/>
    <n v="494.2"/>
    <n v="0.06"/>
    <n v="29.651999999999997"/>
    <n v="494.2"/>
    <x v="0"/>
    <x v="0"/>
    <n v="8"/>
    <x v="2"/>
    <n v="2.2999999999999998"/>
    <n v="464.55"/>
  </r>
  <r>
    <n v="11677"/>
    <d v="2026-08-04T00:00:00"/>
    <x v="4"/>
    <x v="7"/>
    <x v="7"/>
    <n v="1768"/>
    <x v="0"/>
    <x v="3"/>
    <n v="6"/>
    <n v="340.09"/>
    <n v="0.02"/>
    <n v="6.8018000000000001"/>
    <n v="2040.54"/>
    <x v="2"/>
    <x v="0"/>
    <n v="9"/>
    <x v="1"/>
    <n v="3.2"/>
    <n v="1999.73"/>
  </r>
  <r>
    <n v="11678"/>
    <d v="2026-08-05T00:00:00"/>
    <x v="4"/>
    <x v="7"/>
    <x v="7"/>
    <n v="1589"/>
    <x v="2"/>
    <x v="0"/>
    <n v="7"/>
    <n v="298.57"/>
    <n v="0.11"/>
    <n v="32.842700000000001"/>
    <n v="2089.9899999999998"/>
    <x v="1"/>
    <x v="0"/>
    <n v="6"/>
    <x v="2"/>
    <n v="1.4"/>
    <n v="1860.09"/>
  </r>
  <r>
    <n v="11679"/>
    <d v="2026-08-06T00:00:00"/>
    <x v="4"/>
    <x v="7"/>
    <x v="7"/>
    <n v="1370"/>
    <x v="2"/>
    <x v="1"/>
    <n v="3"/>
    <n v="503.49"/>
    <n v="0.17"/>
    <n v="85.593300000000013"/>
    <n v="1510.47"/>
    <x v="2"/>
    <x v="1"/>
    <n v="2"/>
    <x v="2"/>
    <n v="1.9"/>
    <n v="1253.69"/>
  </r>
  <r>
    <n v="11680"/>
    <d v="2026-08-07T00:00:00"/>
    <x v="4"/>
    <x v="7"/>
    <x v="7"/>
    <n v="1174"/>
    <x v="1"/>
    <x v="2"/>
    <n v="4"/>
    <n v="562.54"/>
    <n v="0.35"/>
    <n v="196.88899999999998"/>
    <n v="2250.16"/>
    <x v="2"/>
    <x v="2"/>
    <n v="1"/>
    <x v="0"/>
    <n v="4"/>
    <n v="1462.6"/>
  </r>
  <r>
    <n v="11681"/>
    <d v="2026-08-08T00:00:00"/>
    <x v="4"/>
    <x v="7"/>
    <x v="7"/>
    <n v="1193"/>
    <x v="0"/>
    <x v="0"/>
    <n v="7"/>
    <n v="593.69000000000005"/>
    <n v="0.15"/>
    <n v="89.0535"/>
    <n v="4155.83"/>
    <x v="2"/>
    <x v="0"/>
    <n v="8"/>
    <x v="2"/>
    <n v="1.7"/>
    <n v="3532.46"/>
  </r>
  <r>
    <n v="11682"/>
    <d v="2026-08-09T00:00:00"/>
    <x v="4"/>
    <x v="7"/>
    <x v="7"/>
    <n v="1501"/>
    <x v="1"/>
    <x v="1"/>
    <n v="1"/>
    <n v="246.98"/>
    <n v="0.25"/>
    <n v="61.744999999999997"/>
    <n v="246.98"/>
    <x v="2"/>
    <x v="0"/>
    <n v="10"/>
    <x v="2"/>
    <n v="1.6"/>
    <n v="185.24"/>
  </r>
  <r>
    <n v="11683"/>
    <d v="2026-08-10T00:00:00"/>
    <x v="4"/>
    <x v="7"/>
    <x v="7"/>
    <n v="1987"/>
    <x v="2"/>
    <x v="3"/>
    <n v="7"/>
    <n v="594.69000000000005"/>
    <n v="0.24"/>
    <n v="142.72560000000001"/>
    <n v="4162.83"/>
    <x v="1"/>
    <x v="1"/>
    <n v="4"/>
    <x v="2"/>
    <n v="2.1"/>
    <n v="3163.75"/>
  </r>
  <r>
    <n v="11684"/>
    <d v="2026-08-11T00:00:00"/>
    <x v="4"/>
    <x v="7"/>
    <x v="7"/>
    <n v="1112"/>
    <x v="2"/>
    <x v="2"/>
    <n v="3"/>
    <n v="106.22"/>
    <n v="7.0000000000000007E-2"/>
    <n v="7.4354000000000005"/>
    <n v="318.65999999999997"/>
    <x v="2"/>
    <x v="0"/>
    <n v="11"/>
    <x v="1"/>
    <n v="2.5"/>
    <n v="296.35000000000002"/>
  </r>
  <r>
    <n v="11685"/>
    <d v="2026-08-12T00:00:00"/>
    <x v="4"/>
    <x v="7"/>
    <x v="7"/>
    <n v="1113"/>
    <x v="1"/>
    <x v="1"/>
    <n v="5"/>
    <n v="163.33000000000001"/>
    <n v="0.02"/>
    <n v="3.2666000000000004"/>
    <n v="816.65000000000009"/>
    <x v="2"/>
    <x v="0"/>
    <n v="11"/>
    <x v="2"/>
    <n v="2.2999999999999998"/>
    <n v="800.32"/>
  </r>
  <r>
    <n v="11686"/>
    <d v="2026-08-13T00:00:00"/>
    <x v="4"/>
    <x v="7"/>
    <x v="7"/>
    <n v="1221"/>
    <x v="2"/>
    <x v="2"/>
    <n v="2"/>
    <n v="67.069999999999993"/>
    <n v="0.19"/>
    <n v="12.7433"/>
    <n v="134.13999999999999"/>
    <x v="2"/>
    <x v="0"/>
    <n v="7"/>
    <x v="1"/>
    <n v="2.5"/>
    <n v="108.65"/>
  </r>
  <r>
    <n v="11687"/>
    <d v="2026-08-14T00:00:00"/>
    <x v="4"/>
    <x v="7"/>
    <x v="7"/>
    <n v="1677"/>
    <x v="3"/>
    <x v="1"/>
    <n v="4"/>
    <n v="173.97"/>
    <n v="0.25"/>
    <n v="43.4925"/>
    <n v="695.88"/>
    <x v="0"/>
    <x v="0"/>
    <n v="10"/>
    <x v="2"/>
    <n v="1.6"/>
    <n v="521.91"/>
  </r>
  <r>
    <n v="11688"/>
    <d v="2026-08-15T00:00:00"/>
    <x v="4"/>
    <x v="7"/>
    <x v="7"/>
    <n v="1946"/>
    <x v="0"/>
    <x v="1"/>
    <n v="4"/>
    <n v="464.24"/>
    <n v="0.35"/>
    <n v="162.48399999999998"/>
    <n v="1856.96"/>
    <x v="0"/>
    <x v="1"/>
    <n v="4"/>
    <x v="2"/>
    <n v="1.7"/>
    <n v="1207.02"/>
  </r>
  <r>
    <n v="11689"/>
    <d v="2026-08-16T00:00:00"/>
    <x v="4"/>
    <x v="7"/>
    <x v="7"/>
    <n v="1830"/>
    <x v="1"/>
    <x v="1"/>
    <n v="6"/>
    <n v="513.96"/>
    <n v="0.13"/>
    <n v="66.814800000000005"/>
    <n v="3083.76"/>
    <x v="2"/>
    <x v="2"/>
    <n v="1"/>
    <x v="2"/>
    <n v="1.9"/>
    <n v="2682.87"/>
  </r>
  <r>
    <n v="11690"/>
    <d v="2026-08-17T00:00:00"/>
    <x v="4"/>
    <x v="7"/>
    <x v="7"/>
    <n v="1643"/>
    <x v="1"/>
    <x v="1"/>
    <n v="5"/>
    <n v="470.65"/>
    <n v="0.31"/>
    <n v="145.9015"/>
    <n v="2353.25"/>
    <x v="2"/>
    <x v="0"/>
    <n v="8"/>
    <x v="1"/>
    <n v="2.6"/>
    <n v="1623.74"/>
  </r>
  <r>
    <n v="11691"/>
    <d v="2026-08-18T00:00:00"/>
    <x v="4"/>
    <x v="7"/>
    <x v="7"/>
    <n v="1896"/>
    <x v="1"/>
    <x v="2"/>
    <n v="4"/>
    <n v="384.17"/>
    <n v="0.13"/>
    <n v="49.942100000000003"/>
    <n v="1536.68"/>
    <x v="2"/>
    <x v="0"/>
    <n v="10"/>
    <x v="2"/>
    <n v="2.2999999999999998"/>
    <n v="1336.91"/>
  </r>
  <r>
    <n v="11692"/>
    <d v="2026-08-19T00:00:00"/>
    <x v="4"/>
    <x v="7"/>
    <x v="7"/>
    <n v="1263"/>
    <x v="2"/>
    <x v="0"/>
    <n v="6"/>
    <n v="315.67"/>
    <n v="0.24"/>
    <n v="75.760800000000003"/>
    <n v="1894.02"/>
    <x v="2"/>
    <x v="0"/>
    <n v="9"/>
    <x v="0"/>
    <n v="4.2"/>
    <n v="1439.46"/>
  </r>
  <r>
    <n v="11693"/>
    <d v="2026-08-20T00:00:00"/>
    <x v="4"/>
    <x v="7"/>
    <x v="7"/>
    <n v="1924"/>
    <x v="0"/>
    <x v="2"/>
    <n v="6"/>
    <n v="429.59"/>
    <n v="0.21"/>
    <n v="90.213899999999995"/>
    <n v="2577.54"/>
    <x v="0"/>
    <x v="0"/>
    <n v="10"/>
    <x v="1"/>
    <n v="3.1"/>
    <n v="2036.26"/>
  </r>
  <r>
    <n v="11694"/>
    <d v="2026-08-21T00:00:00"/>
    <x v="4"/>
    <x v="7"/>
    <x v="7"/>
    <n v="1054"/>
    <x v="1"/>
    <x v="1"/>
    <n v="6"/>
    <n v="243.64"/>
    <n v="0.02"/>
    <n v="4.8727999999999998"/>
    <n v="1461.84"/>
    <x v="2"/>
    <x v="0"/>
    <n v="9"/>
    <x v="1"/>
    <n v="3.3"/>
    <n v="1432.6"/>
  </r>
  <r>
    <n v="11695"/>
    <d v="2026-08-22T00:00:00"/>
    <x v="4"/>
    <x v="7"/>
    <x v="7"/>
    <n v="1870"/>
    <x v="1"/>
    <x v="2"/>
    <n v="4"/>
    <n v="507.17"/>
    <n v="0.03"/>
    <n v="15.2151"/>
    <n v="2028.68"/>
    <x v="1"/>
    <x v="0"/>
    <n v="9"/>
    <x v="1"/>
    <n v="3.2"/>
    <n v="1967.82"/>
  </r>
  <r>
    <n v="11696"/>
    <d v="2026-08-23T00:00:00"/>
    <x v="4"/>
    <x v="7"/>
    <x v="7"/>
    <n v="1642"/>
    <x v="3"/>
    <x v="2"/>
    <n v="4"/>
    <n v="411.16"/>
    <n v="0.01"/>
    <n v="4.1116000000000001"/>
    <n v="1644.64"/>
    <x v="2"/>
    <x v="0"/>
    <n v="11"/>
    <x v="1"/>
    <n v="2.6"/>
    <n v="1628.19"/>
  </r>
  <r>
    <n v="11697"/>
    <d v="2026-08-24T00:00:00"/>
    <x v="4"/>
    <x v="7"/>
    <x v="7"/>
    <n v="1799"/>
    <x v="1"/>
    <x v="2"/>
    <n v="4"/>
    <n v="423.22"/>
    <n v="0.13"/>
    <n v="55.018600000000006"/>
    <n v="1692.88"/>
    <x v="2"/>
    <x v="0"/>
    <n v="11"/>
    <x v="0"/>
    <n v="4.9000000000000004"/>
    <n v="1472.81"/>
  </r>
  <r>
    <n v="11698"/>
    <d v="2026-08-25T00:00:00"/>
    <x v="4"/>
    <x v="7"/>
    <x v="7"/>
    <n v="1777"/>
    <x v="1"/>
    <x v="1"/>
    <n v="3"/>
    <n v="328.52"/>
    <n v="0.26"/>
    <n v="85.415199999999999"/>
    <n v="985.56"/>
    <x v="2"/>
    <x v="1"/>
    <n v="4"/>
    <x v="2"/>
    <n v="1.1000000000000001"/>
    <n v="729.31"/>
  </r>
  <r>
    <n v="11699"/>
    <d v="2026-08-26T00:00:00"/>
    <x v="4"/>
    <x v="7"/>
    <x v="7"/>
    <n v="1457"/>
    <x v="2"/>
    <x v="2"/>
    <n v="6"/>
    <n v="532.86"/>
    <n v="0.06"/>
    <n v="31.971599999999999"/>
    <n v="3197.16"/>
    <x v="2"/>
    <x v="0"/>
    <n v="9"/>
    <x v="2"/>
    <n v="1.9"/>
    <n v="3005.33"/>
  </r>
  <r>
    <n v="11700"/>
    <d v="2026-08-27T00:00:00"/>
    <x v="4"/>
    <x v="7"/>
    <x v="7"/>
    <n v="1978"/>
    <x v="3"/>
    <x v="3"/>
    <n v="3"/>
    <n v="162.43"/>
    <n v="0.21"/>
    <n v="34.110300000000002"/>
    <n v="487.29"/>
    <x v="1"/>
    <x v="0"/>
    <n v="11"/>
    <x v="2"/>
    <n v="2.1"/>
    <n v="384.96"/>
  </r>
  <r>
    <n v="11701"/>
    <d v="2026-08-28T00:00:00"/>
    <x v="4"/>
    <x v="7"/>
    <x v="7"/>
    <n v="1877"/>
    <x v="0"/>
    <x v="1"/>
    <n v="2"/>
    <n v="237.97"/>
    <n v="0.1"/>
    <n v="23.797000000000001"/>
    <n v="475.94"/>
    <x v="1"/>
    <x v="1"/>
    <n v="4"/>
    <x v="0"/>
    <n v="4.5"/>
    <n v="428.35"/>
  </r>
  <r>
    <n v="11702"/>
    <d v="2026-08-29T00:00:00"/>
    <x v="4"/>
    <x v="7"/>
    <x v="7"/>
    <n v="1161"/>
    <x v="1"/>
    <x v="2"/>
    <n v="4"/>
    <n v="469.92"/>
    <n v="0.28000000000000003"/>
    <n v="131.57760000000002"/>
    <n v="1879.68"/>
    <x v="1"/>
    <x v="1"/>
    <n v="2"/>
    <x v="0"/>
    <n v="4.7"/>
    <n v="1353.37"/>
  </r>
  <r>
    <n v="11703"/>
    <d v="2026-08-30T00:00:00"/>
    <x v="4"/>
    <x v="7"/>
    <x v="7"/>
    <n v="1379"/>
    <x v="0"/>
    <x v="3"/>
    <n v="7"/>
    <n v="303.26"/>
    <n v="0.28000000000000003"/>
    <n v="84.912800000000004"/>
    <n v="2122.8199999999997"/>
    <x v="1"/>
    <x v="0"/>
    <n v="10"/>
    <x v="0"/>
    <n v="4.4000000000000004"/>
    <n v="1528.43"/>
  </r>
  <r>
    <n v="11704"/>
    <d v="2026-08-31T00:00:00"/>
    <x v="4"/>
    <x v="7"/>
    <x v="7"/>
    <n v="1992"/>
    <x v="2"/>
    <x v="2"/>
    <n v="5"/>
    <n v="535.19000000000005"/>
    <n v="0.27"/>
    <n v="144.50130000000001"/>
    <n v="2675.9500000000003"/>
    <x v="1"/>
    <x v="1"/>
    <n v="3"/>
    <x v="1"/>
    <n v="2.7"/>
    <n v="1953.44"/>
  </r>
  <r>
    <n v="11705"/>
    <d v="2026-09-01T00:00:00"/>
    <x v="4"/>
    <x v="8"/>
    <x v="8"/>
    <n v="1086"/>
    <x v="1"/>
    <x v="0"/>
    <n v="1"/>
    <n v="217.64"/>
    <n v="0.18"/>
    <n v="39.175199999999997"/>
    <n v="217.64"/>
    <x v="0"/>
    <x v="1"/>
    <n v="2"/>
    <x v="0"/>
    <n v="4.7"/>
    <n v="178.46"/>
  </r>
  <r>
    <n v="11706"/>
    <d v="2026-09-02T00:00:00"/>
    <x v="4"/>
    <x v="8"/>
    <x v="8"/>
    <n v="1054"/>
    <x v="1"/>
    <x v="2"/>
    <n v="2"/>
    <n v="231.06"/>
    <n v="0.1"/>
    <n v="23.106000000000002"/>
    <n v="462.12"/>
    <x v="1"/>
    <x v="2"/>
    <n v="1"/>
    <x v="2"/>
    <n v="1.4"/>
    <n v="415.91"/>
  </r>
  <r>
    <n v="11707"/>
    <d v="2026-09-03T00:00:00"/>
    <x v="4"/>
    <x v="8"/>
    <x v="8"/>
    <n v="1475"/>
    <x v="1"/>
    <x v="2"/>
    <n v="7"/>
    <n v="534.91"/>
    <n v="0.28000000000000003"/>
    <n v="149.7748"/>
    <n v="3744.37"/>
    <x v="0"/>
    <x v="0"/>
    <n v="11"/>
    <x v="1"/>
    <n v="3.6"/>
    <n v="2695.95"/>
  </r>
  <r>
    <n v="11708"/>
    <d v="2026-09-04T00:00:00"/>
    <x v="4"/>
    <x v="8"/>
    <x v="8"/>
    <n v="1799"/>
    <x v="1"/>
    <x v="0"/>
    <n v="1"/>
    <n v="286.66000000000003"/>
    <n v="7.0000000000000007E-2"/>
    <n v="20.066200000000002"/>
    <n v="286.66000000000003"/>
    <x v="1"/>
    <x v="0"/>
    <n v="6"/>
    <x v="0"/>
    <n v="4.7"/>
    <n v="266.58999999999997"/>
  </r>
  <r>
    <n v="11709"/>
    <d v="2026-09-05T00:00:00"/>
    <x v="4"/>
    <x v="8"/>
    <x v="8"/>
    <n v="1177"/>
    <x v="2"/>
    <x v="1"/>
    <n v="1"/>
    <n v="316.93"/>
    <n v="0.1"/>
    <n v="31.693000000000001"/>
    <n v="316.93"/>
    <x v="1"/>
    <x v="1"/>
    <n v="4"/>
    <x v="0"/>
    <n v="4"/>
    <n v="285.24"/>
  </r>
  <r>
    <n v="11710"/>
    <d v="2026-09-06T00:00:00"/>
    <x v="4"/>
    <x v="8"/>
    <x v="8"/>
    <n v="1390"/>
    <x v="2"/>
    <x v="0"/>
    <n v="4"/>
    <n v="209.67"/>
    <n v="0.06"/>
    <n v="12.5802"/>
    <n v="838.68"/>
    <x v="2"/>
    <x v="0"/>
    <n v="7"/>
    <x v="2"/>
    <n v="2.1"/>
    <n v="788.36"/>
  </r>
  <r>
    <n v="11711"/>
    <d v="2026-09-07T00:00:00"/>
    <x v="4"/>
    <x v="8"/>
    <x v="8"/>
    <n v="1348"/>
    <x v="1"/>
    <x v="1"/>
    <n v="5"/>
    <n v="176.85"/>
    <n v="0.24"/>
    <n v="42.443999999999996"/>
    <n v="884.25"/>
    <x v="1"/>
    <x v="0"/>
    <n v="7"/>
    <x v="1"/>
    <n v="3.9"/>
    <n v="672.03"/>
  </r>
  <r>
    <n v="11712"/>
    <d v="2026-09-08T00:00:00"/>
    <x v="4"/>
    <x v="8"/>
    <x v="8"/>
    <n v="1007"/>
    <x v="2"/>
    <x v="0"/>
    <n v="1"/>
    <n v="398.73"/>
    <n v="0.24"/>
    <n v="95.6952"/>
    <n v="398.73"/>
    <x v="0"/>
    <x v="0"/>
    <n v="10"/>
    <x v="2"/>
    <n v="2.2000000000000002"/>
    <n v="303.02999999999997"/>
  </r>
  <r>
    <n v="11713"/>
    <d v="2026-09-09T00:00:00"/>
    <x v="4"/>
    <x v="8"/>
    <x v="8"/>
    <n v="1832"/>
    <x v="3"/>
    <x v="2"/>
    <n v="6"/>
    <n v="85.11"/>
    <n v="0.23"/>
    <n v="19.575300000000002"/>
    <n v="510.65999999999997"/>
    <x v="1"/>
    <x v="2"/>
    <n v="1"/>
    <x v="2"/>
    <n v="1.4"/>
    <n v="393.21"/>
  </r>
  <r>
    <n v="11714"/>
    <d v="2026-09-10T00:00:00"/>
    <x v="4"/>
    <x v="8"/>
    <x v="8"/>
    <n v="1312"/>
    <x v="2"/>
    <x v="2"/>
    <n v="7"/>
    <n v="529.37"/>
    <n v="0.15"/>
    <n v="79.405500000000004"/>
    <n v="3705.59"/>
    <x v="1"/>
    <x v="0"/>
    <n v="9"/>
    <x v="1"/>
    <n v="3.9"/>
    <n v="3149.75"/>
  </r>
  <r>
    <n v="11715"/>
    <d v="2026-09-11T00:00:00"/>
    <x v="4"/>
    <x v="8"/>
    <x v="8"/>
    <n v="1758"/>
    <x v="2"/>
    <x v="1"/>
    <n v="1"/>
    <n v="470.83"/>
    <n v="0.04"/>
    <n v="18.833200000000001"/>
    <n v="470.83"/>
    <x v="0"/>
    <x v="0"/>
    <n v="8"/>
    <x v="2"/>
    <n v="1.7"/>
    <n v="452"/>
  </r>
  <r>
    <n v="11716"/>
    <d v="2026-09-12T00:00:00"/>
    <x v="4"/>
    <x v="8"/>
    <x v="8"/>
    <n v="1834"/>
    <x v="1"/>
    <x v="1"/>
    <n v="2"/>
    <n v="126.59"/>
    <n v="0.32"/>
    <n v="40.508800000000001"/>
    <n v="253.18"/>
    <x v="1"/>
    <x v="0"/>
    <n v="10"/>
    <x v="2"/>
    <n v="1.4"/>
    <n v="172.16"/>
  </r>
  <r>
    <n v="11717"/>
    <d v="2026-09-13T00:00:00"/>
    <x v="4"/>
    <x v="8"/>
    <x v="8"/>
    <n v="1983"/>
    <x v="1"/>
    <x v="3"/>
    <n v="5"/>
    <n v="421"/>
    <n v="0.18"/>
    <n v="75.78"/>
    <n v="2105"/>
    <x v="1"/>
    <x v="2"/>
    <n v="1"/>
    <x v="1"/>
    <n v="3.2"/>
    <n v="1726.1"/>
  </r>
  <r>
    <n v="11718"/>
    <d v="2026-09-14T00:00:00"/>
    <x v="4"/>
    <x v="8"/>
    <x v="8"/>
    <n v="1982"/>
    <x v="0"/>
    <x v="3"/>
    <n v="5"/>
    <n v="367.54"/>
    <n v="0.14000000000000001"/>
    <n v="51.455600000000011"/>
    <n v="1837.7"/>
    <x v="1"/>
    <x v="0"/>
    <n v="8"/>
    <x v="1"/>
    <n v="3.5"/>
    <n v="1580.42"/>
  </r>
  <r>
    <n v="11719"/>
    <d v="2026-09-15T00:00:00"/>
    <x v="4"/>
    <x v="8"/>
    <x v="8"/>
    <n v="1442"/>
    <x v="1"/>
    <x v="2"/>
    <n v="1"/>
    <n v="122.95"/>
    <n v="0.21"/>
    <n v="25.819499999999998"/>
    <n v="122.95"/>
    <x v="2"/>
    <x v="0"/>
    <n v="5"/>
    <x v="2"/>
    <n v="1.2"/>
    <n v="97.13"/>
  </r>
  <r>
    <n v="11720"/>
    <d v="2026-09-16T00:00:00"/>
    <x v="4"/>
    <x v="8"/>
    <x v="8"/>
    <n v="1766"/>
    <x v="2"/>
    <x v="2"/>
    <n v="5"/>
    <n v="174.82"/>
    <n v="7.0000000000000007E-2"/>
    <n v="12.237400000000001"/>
    <n v="874.09999999999991"/>
    <x v="1"/>
    <x v="2"/>
    <n v="1"/>
    <x v="2"/>
    <n v="1"/>
    <n v="812.91"/>
  </r>
  <r>
    <n v="11721"/>
    <d v="2026-09-17T00:00:00"/>
    <x v="4"/>
    <x v="8"/>
    <x v="8"/>
    <n v="1327"/>
    <x v="3"/>
    <x v="3"/>
    <n v="2"/>
    <n v="254.26"/>
    <n v="0.05"/>
    <n v="12.713000000000001"/>
    <n v="508.52"/>
    <x v="2"/>
    <x v="1"/>
    <n v="4"/>
    <x v="0"/>
    <n v="4.5"/>
    <n v="483.09"/>
  </r>
  <r>
    <n v="11722"/>
    <d v="2026-09-18T00:00:00"/>
    <x v="4"/>
    <x v="8"/>
    <x v="8"/>
    <n v="1053"/>
    <x v="1"/>
    <x v="3"/>
    <n v="7"/>
    <n v="424.06"/>
    <n v="0.14000000000000001"/>
    <n v="59.368400000000008"/>
    <n v="2968.42"/>
    <x v="0"/>
    <x v="0"/>
    <n v="7"/>
    <x v="2"/>
    <n v="1.5"/>
    <n v="2552.84"/>
  </r>
  <r>
    <n v="11723"/>
    <d v="2026-09-19T00:00:00"/>
    <x v="4"/>
    <x v="8"/>
    <x v="8"/>
    <n v="1760"/>
    <x v="2"/>
    <x v="1"/>
    <n v="2"/>
    <n v="388.65"/>
    <n v="0.08"/>
    <n v="31.091999999999999"/>
    <n v="777.3"/>
    <x v="0"/>
    <x v="0"/>
    <n v="5"/>
    <x v="1"/>
    <n v="3.3"/>
    <n v="715.12"/>
  </r>
  <r>
    <n v="11724"/>
    <d v="2026-09-20T00:00:00"/>
    <x v="4"/>
    <x v="8"/>
    <x v="8"/>
    <n v="1238"/>
    <x v="1"/>
    <x v="0"/>
    <n v="2"/>
    <n v="326.36"/>
    <n v="0.09"/>
    <n v="29.372399999999999"/>
    <n v="652.72"/>
    <x v="1"/>
    <x v="0"/>
    <n v="11"/>
    <x v="0"/>
    <n v="4.8"/>
    <n v="593.98"/>
  </r>
  <r>
    <n v="11725"/>
    <d v="2026-09-21T00:00:00"/>
    <x v="4"/>
    <x v="8"/>
    <x v="8"/>
    <n v="1228"/>
    <x v="0"/>
    <x v="1"/>
    <n v="6"/>
    <n v="464.52"/>
    <n v="0.31"/>
    <n v="144.00119999999998"/>
    <n v="2787.12"/>
    <x v="1"/>
    <x v="1"/>
    <n v="3"/>
    <x v="1"/>
    <n v="3"/>
    <n v="1923.11"/>
  </r>
  <r>
    <n v="11726"/>
    <d v="2026-09-22T00:00:00"/>
    <x v="4"/>
    <x v="8"/>
    <x v="8"/>
    <n v="1578"/>
    <x v="1"/>
    <x v="3"/>
    <n v="4"/>
    <n v="458.39"/>
    <n v="0.19"/>
    <n v="87.094099999999997"/>
    <n v="1833.56"/>
    <x v="1"/>
    <x v="0"/>
    <n v="11"/>
    <x v="2"/>
    <n v="1.6"/>
    <n v="1485.18"/>
  </r>
  <r>
    <n v="11727"/>
    <d v="2026-09-23T00:00:00"/>
    <x v="4"/>
    <x v="8"/>
    <x v="8"/>
    <n v="1050"/>
    <x v="2"/>
    <x v="2"/>
    <n v="1"/>
    <n v="376.45"/>
    <n v="0.17"/>
    <n v="63.996500000000005"/>
    <n v="376.45"/>
    <x v="2"/>
    <x v="1"/>
    <n v="4"/>
    <x v="1"/>
    <n v="2.6"/>
    <n v="312.45"/>
  </r>
  <r>
    <n v="11728"/>
    <d v="2026-09-24T00:00:00"/>
    <x v="4"/>
    <x v="8"/>
    <x v="8"/>
    <n v="1608"/>
    <x v="2"/>
    <x v="3"/>
    <n v="7"/>
    <n v="475.39"/>
    <n v="0.24"/>
    <n v="114.0936"/>
    <n v="3327.73"/>
    <x v="1"/>
    <x v="1"/>
    <n v="2"/>
    <x v="1"/>
    <n v="3.5"/>
    <n v="2529.0700000000002"/>
  </r>
  <r>
    <n v="11729"/>
    <d v="2026-09-25T00:00:00"/>
    <x v="4"/>
    <x v="8"/>
    <x v="8"/>
    <n v="1603"/>
    <x v="2"/>
    <x v="2"/>
    <n v="5"/>
    <n v="210.54"/>
    <n v="0.33"/>
    <n v="69.478200000000001"/>
    <n v="1052.7"/>
    <x v="0"/>
    <x v="0"/>
    <n v="8"/>
    <x v="0"/>
    <n v="4.0999999999999996"/>
    <n v="705.31"/>
  </r>
  <r>
    <n v="11730"/>
    <d v="2026-09-26T00:00:00"/>
    <x v="4"/>
    <x v="8"/>
    <x v="8"/>
    <n v="1263"/>
    <x v="1"/>
    <x v="2"/>
    <n v="2"/>
    <n v="530.53"/>
    <n v="0.04"/>
    <n v="21.2212"/>
    <n v="1061.06"/>
    <x v="2"/>
    <x v="1"/>
    <n v="2"/>
    <x v="1"/>
    <n v="3.4"/>
    <n v="1018.62"/>
  </r>
  <r>
    <n v="11731"/>
    <d v="2026-09-27T00:00:00"/>
    <x v="4"/>
    <x v="8"/>
    <x v="8"/>
    <n v="1417"/>
    <x v="1"/>
    <x v="2"/>
    <n v="1"/>
    <n v="374.72"/>
    <n v="0.28999999999999998"/>
    <n v="108.6688"/>
    <n v="374.72"/>
    <x v="1"/>
    <x v="0"/>
    <n v="11"/>
    <x v="2"/>
    <n v="1.1000000000000001"/>
    <n v="266.05"/>
  </r>
  <r>
    <n v="11732"/>
    <d v="2026-09-28T00:00:00"/>
    <x v="4"/>
    <x v="8"/>
    <x v="8"/>
    <n v="1802"/>
    <x v="2"/>
    <x v="2"/>
    <n v="7"/>
    <n v="496.08"/>
    <n v="0.2"/>
    <n v="99.216000000000008"/>
    <n v="3472.56"/>
    <x v="2"/>
    <x v="0"/>
    <n v="6"/>
    <x v="2"/>
    <n v="1.6"/>
    <n v="2778.05"/>
  </r>
  <r>
    <n v="11733"/>
    <d v="2026-09-29T00:00:00"/>
    <x v="4"/>
    <x v="8"/>
    <x v="8"/>
    <n v="1095"/>
    <x v="0"/>
    <x v="0"/>
    <n v="7"/>
    <n v="334.57"/>
    <n v="0.05"/>
    <n v="16.7285"/>
    <n v="2341.9899999999998"/>
    <x v="1"/>
    <x v="0"/>
    <n v="7"/>
    <x v="1"/>
    <n v="2.5"/>
    <n v="2224.89"/>
  </r>
  <r>
    <n v="11734"/>
    <d v="2026-09-30T00:00:00"/>
    <x v="4"/>
    <x v="8"/>
    <x v="8"/>
    <n v="1087"/>
    <x v="3"/>
    <x v="3"/>
    <n v="1"/>
    <n v="142.79"/>
    <n v="0.1"/>
    <n v="14.279"/>
    <n v="142.79"/>
    <x v="1"/>
    <x v="0"/>
    <n v="7"/>
    <x v="1"/>
    <n v="3.8"/>
    <n v="128.51"/>
  </r>
  <r>
    <n v="11735"/>
    <d v="2026-10-01T00:00:00"/>
    <x v="4"/>
    <x v="9"/>
    <x v="9"/>
    <n v="1077"/>
    <x v="1"/>
    <x v="1"/>
    <n v="4"/>
    <n v="332.31"/>
    <n v="0.17"/>
    <n v="56.492700000000006"/>
    <n v="1329.24"/>
    <x v="1"/>
    <x v="2"/>
    <n v="1"/>
    <x v="1"/>
    <n v="3.3"/>
    <n v="1103.27"/>
  </r>
  <r>
    <n v="11736"/>
    <d v="2026-10-02T00:00:00"/>
    <x v="4"/>
    <x v="9"/>
    <x v="9"/>
    <n v="1287"/>
    <x v="3"/>
    <x v="2"/>
    <n v="6"/>
    <n v="232.1"/>
    <n v="0.24"/>
    <n v="55.703999999999994"/>
    <n v="1392.6"/>
    <x v="1"/>
    <x v="0"/>
    <n v="8"/>
    <x v="2"/>
    <n v="1.2"/>
    <n v="1058.3800000000001"/>
  </r>
  <r>
    <n v="11737"/>
    <d v="2026-10-03T00:00:00"/>
    <x v="4"/>
    <x v="9"/>
    <x v="9"/>
    <n v="1119"/>
    <x v="2"/>
    <x v="2"/>
    <n v="5"/>
    <n v="423.04"/>
    <n v="0.08"/>
    <n v="33.843200000000003"/>
    <n v="2115.2000000000003"/>
    <x v="2"/>
    <x v="0"/>
    <n v="9"/>
    <x v="0"/>
    <n v="4.2"/>
    <n v="1945.98"/>
  </r>
  <r>
    <n v="11738"/>
    <d v="2026-10-04T00:00:00"/>
    <x v="4"/>
    <x v="9"/>
    <x v="9"/>
    <n v="1813"/>
    <x v="1"/>
    <x v="1"/>
    <n v="6"/>
    <n v="293.33999999999997"/>
    <n v="0.19"/>
    <n v="55.734599999999993"/>
    <n v="1760.04"/>
    <x v="2"/>
    <x v="0"/>
    <n v="7"/>
    <x v="1"/>
    <n v="3.4"/>
    <n v="1425.63"/>
  </r>
  <r>
    <n v="11739"/>
    <d v="2026-10-05T00:00:00"/>
    <x v="4"/>
    <x v="9"/>
    <x v="9"/>
    <n v="1490"/>
    <x v="1"/>
    <x v="1"/>
    <n v="7"/>
    <n v="504.13"/>
    <n v="0.24"/>
    <n v="120.99119999999999"/>
    <n v="3528.91"/>
    <x v="1"/>
    <x v="0"/>
    <n v="8"/>
    <x v="0"/>
    <n v="4.5"/>
    <n v="2681.97"/>
  </r>
  <r>
    <n v="11740"/>
    <d v="2026-10-06T00:00:00"/>
    <x v="4"/>
    <x v="9"/>
    <x v="9"/>
    <n v="1911"/>
    <x v="3"/>
    <x v="2"/>
    <n v="5"/>
    <n v="411.67"/>
    <n v="0.16"/>
    <n v="65.867199999999997"/>
    <n v="2058.35"/>
    <x v="0"/>
    <x v="1"/>
    <n v="4"/>
    <x v="1"/>
    <n v="2.7"/>
    <n v="1729.01"/>
  </r>
  <r>
    <n v="11741"/>
    <d v="2026-10-07T00:00:00"/>
    <x v="4"/>
    <x v="9"/>
    <x v="9"/>
    <n v="1451"/>
    <x v="3"/>
    <x v="1"/>
    <n v="7"/>
    <n v="415.46"/>
    <n v="0.3"/>
    <n v="124.63799999999999"/>
    <n v="2908.22"/>
    <x v="1"/>
    <x v="0"/>
    <n v="8"/>
    <x v="1"/>
    <n v="3"/>
    <n v="2035.75"/>
  </r>
  <r>
    <n v="11742"/>
    <d v="2026-10-08T00:00:00"/>
    <x v="4"/>
    <x v="9"/>
    <x v="9"/>
    <n v="1499"/>
    <x v="2"/>
    <x v="1"/>
    <n v="2"/>
    <n v="142.04"/>
    <n v="0.3"/>
    <n v="42.611999999999995"/>
    <n v="284.08"/>
    <x v="1"/>
    <x v="1"/>
    <n v="3"/>
    <x v="1"/>
    <n v="2.6"/>
    <n v="198.86"/>
  </r>
  <r>
    <n v="11743"/>
    <d v="2026-10-09T00:00:00"/>
    <x v="4"/>
    <x v="9"/>
    <x v="9"/>
    <n v="1164"/>
    <x v="0"/>
    <x v="0"/>
    <n v="2"/>
    <n v="590.79"/>
    <n v="0.16"/>
    <n v="94.526399999999995"/>
    <n v="1181.58"/>
    <x v="1"/>
    <x v="2"/>
    <n v="1"/>
    <x v="1"/>
    <n v="3.9"/>
    <n v="992.53"/>
  </r>
  <r>
    <n v="11744"/>
    <d v="2026-10-10T00:00:00"/>
    <x v="4"/>
    <x v="9"/>
    <x v="9"/>
    <n v="1181"/>
    <x v="2"/>
    <x v="1"/>
    <n v="1"/>
    <n v="507.38"/>
    <n v="0.34"/>
    <n v="172.50920000000002"/>
    <n v="507.38"/>
    <x v="2"/>
    <x v="0"/>
    <n v="8"/>
    <x v="0"/>
    <n v="4"/>
    <n v="334.87"/>
  </r>
  <r>
    <n v="11745"/>
    <d v="2026-10-11T00:00:00"/>
    <x v="4"/>
    <x v="9"/>
    <x v="9"/>
    <n v="1468"/>
    <x v="0"/>
    <x v="3"/>
    <n v="5"/>
    <n v="476.57"/>
    <n v="0.03"/>
    <n v="14.297099999999999"/>
    <n v="2382.85"/>
    <x v="0"/>
    <x v="0"/>
    <n v="11"/>
    <x v="1"/>
    <n v="3.9"/>
    <n v="2311.36"/>
  </r>
  <r>
    <n v="11746"/>
    <d v="2026-10-12T00:00:00"/>
    <x v="4"/>
    <x v="9"/>
    <x v="9"/>
    <n v="1909"/>
    <x v="0"/>
    <x v="3"/>
    <n v="5"/>
    <n v="208.18"/>
    <n v="0"/>
    <n v="0"/>
    <n v="1040.9000000000001"/>
    <x v="2"/>
    <x v="0"/>
    <n v="6"/>
    <x v="2"/>
    <n v="2.2000000000000002"/>
    <n v="1040.9000000000001"/>
  </r>
  <r>
    <n v="11747"/>
    <d v="2026-10-13T00:00:00"/>
    <x v="4"/>
    <x v="9"/>
    <x v="9"/>
    <n v="1734"/>
    <x v="2"/>
    <x v="3"/>
    <n v="7"/>
    <n v="328.34"/>
    <n v="0.13"/>
    <n v="42.684199999999997"/>
    <n v="2298.3799999999997"/>
    <x v="0"/>
    <x v="0"/>
    <n v="9"/>
    <x v="1"/>
    <n v="3.5"/>
    <n v="1999.59"/>
  </r>
  <r>
    <n v="11748"/>
    <d v="2026-10-14T00:00:00"/>
    <x v="4"/>
    <x v="9"/>
    <x v="9"/>
    <n v="1822"/>
    <x v="3"/>
    <x v="2"/>
    <n v="6"/>
    <n v="95.21"/>
    <n v="0.21"/>
    <n v="19.9941"/>
    <n v="571.26"/>
    <x v="1"/>
    <x v="1"/>
    <n v="3"/>
    <x v="2"/>
    <n v="2.4"/>
    <n v="451.3"/>
  </r>
  <r>
    <n v="11749"/>
    <d v="2026-10-15T00:00:00"/>
    <x v="4"/>
    <x v="9"/>
    <x v="9"/>
    <n v="1943"/>
    <x v="2"/>
    <x v="3"/>
    <n v="2"/>
    <n v="330.01"/>
    <n v="0.22"/>
    <n v="72.602199999999996"/>
    <n v="660.02"/>
    <x v="1"/>
    <x v="0"/>
    <n v="8"/>
    <x v="0"/>
    <n v="4.3"/>
    <n v="514.82000000000005"/>
  </r>
  <r>
    <n v="11750"/>
    <d v="2026-10-16T00:00:00"/>
    <x v="4"/>
    <x v="9"/>
    <x v="9"/>
    <n v="1977"/>
    <x v="1"/>
    <x v="0"/>
    <n v="3"/>
    <n v="100.35"/>
    <n v="0.17"/>
    <n v="17.0595"/>
    <n v="301.04999999999995"/>
    <x v="2"/>
    <x v="0"/>
    <n v="9"/>
    <x v="2"/>
    <n v="1.2"/>
    <n v="249.87"/>
  </r>
  <r>
    <n v="11751"/>
    <d v="2026-10-17T00:00:00"/>
    <x v="4"/>
    <x v="9"/>
    <x v="9"/>
    <n v="1006"/>
    <x v="1"/>
    <x v="3"/>
    <n v="1"/>
    <n v="338.53"/>
    <n v="0.04"/>
    <n v="13.5412"/>
    <n v="338.53"/>
    <x v="2"/>
    <x v="0"/>
    <n v="9"/>
    <x v="2"/>
    <n v="1.2"/>
    <n v="324.99"/>
  </r>
  <r>
    <n v="11752"/>
    <d v="2026-10-18T00:00:00"/>
    <x v="4"/>
    <x v="9"/>
    <x v="9"/>
    <n v="1329"/>
    <x v="1"/>
    <x v="2"/>
    <n v="5"/>
    <n v="394.5"/>
    <n v="0.06"/>
    <n v="23.669999999999998"/>
    <n v="1972.5"/>
    <x v="1"/>
    <x v="0"/>
    <n v="7"/>
    <x v="2"/>
    <n v="1.4"/>
    <n v="1854.15"/>
  </r>
  <r>
    <n v="11753"/>
    <d v="2026-10-19T00:00:00"/>
    <x v="4"/>
    <x v="9"/>
    <x v="9"/>
    <n v="1774"/>
    <x v="0"/>
    <x v="0"/>
    <n v="4"/>
    <n v="243.26"/>
    <n v="0.3"/>
    <n v="72.977999999999994"/>
    <n v="973.04"/>
    <x v="0"/>
    <x v="0"/>
    <n v="11"/>
    <x v="2"/>
    <n v="1.8"/>
    <n v="681.13"/>
  </r>
  <r>
    <n v="11754"/>
    <d v="2026-10-20T00:00:00"/>
    <x v="4"/>
    <x v="9"/>
    <x v="9"/>
    <n v="1672"/>
    <x v="3"/>
    <x v="3"/>
    <n v="4"/>
    <n v="306.64999999999998"/>
    <n v="0.3"/>
    <n v="91.99499999999999"/>
    <n v="1226.5999999999999"/>
    <x v="1"/>
    <x v="0"/>
    <n v="10"/>
    <x v="2"/>
    <n v="1.2"/>
    <n v="858.62"/>
  </r>
  <r>
    <n v="11755"/>
    <d v="2026-10-21T00:00:00"/>
    <x v="4"/>
    <x v="9"/>
    <x v="9"/>
    <n v="1150"/>
    <x v="1"/>
    <x v="0"/>
    <n v="3"/>
    <n v="527.26"/>
    <n v="0.24"/>
    <n v="126.54239999999999"/>
    <n v="1581.78"/>
    <x v="1"/>
    <x v="1"/>
    <n v="3"/>
    <x v="2"/>
    <n v="1.3"/>
    <n v="1202.1500000000001"/>
  </r>
  <r>
    <n v="11756"/>
    <d v="2026-10-22T00:00:00"/>
    <x v="4"/>
    <x v="9"/>
    <x v="9"/>
    <n v="1084"/>
    <x v="3"/>
    <x v="0"/>
    <n v="2"/>
    <n v="78.510000000000005"/>
    <n v="0.23"/>
    <n v="18.057300000000001"/>
    <n v="157.02000000000001"/>
    <x v="2"/>
    <x v="1"/>
    <n v="3"/>
    <x v="2"/>
    <n v="2.2000000000000002"/>
    <n v="120.91"/>
  </r>
  <r>
    <n v="11757"/>
    <d v="2026-10-23T00:00:00"/>
    <x v="4"/>
    <x v="9"/>
    <x v="9"/>
    <n v="1146"/>
    <x v="0"/>
    <x v="2"/>
    <n v="2"/>
    <n v="478.16"/>
    <n v="0.21"/>
    <n v="100.4136"/>
    <n v="956.32"/>
    <x v="2"/>
    <x v="1"/>
    <n v="2"/>
    <x v="2"/>
    <n v="1.4"/>
    <n v="755.49"/>
  </r>
  <r>
    <n v="11758"/>
    <d v="2026-10-24T00:00:00"/>
    <x v="4"/>
    <x v="9"/>
    <x v="9"/>
    <n v="1623"/>
    <x v="2"/>
    <x v="2"/>
    <n v="2"/>
    <n v="114.89"/>
    <n v="7.0000000000000007E-2"/>
    <n v="8.0423000000000009"/>
    <n v="229.78"/>
    <x v="1"/>
    <x v="2"/>
    <n v="1"/>
    <x v="0"/>
    <n v="4.2"/>
    <n v="213.7"/>
  </r>
  <r>
    <n v="11759"/>
    <d v="2026-10-25T00:00:00"/>
    <x v="4"/>
    <x v="9"/>
    <x v="9"/>
    <n v="1380"/>
    <x v="0"/>
    <x v="0"/>
    <n v="6"/>
    <n v="36.47"/>
    <n v="0.15"/>
    <n v="5.4704999999999995"/>
    <n v="218.82"/>
    <x v="1"/>
    <x v="1"/>
    <n v="2"/>
    <x v="2"/>
    <n v="1.2"/>
    <n v="186"/>
  </r>
  <r>
    <n v="11760"/>
    <d v="2026-10-26T00:00:00"/>
    <x v="4"/>
    <x v="9"/>
    <x v="9"/>
    <n v="1914"/>
    <x v="2"/>
    <x v="3"/>
    <n v="7"/>
    <n v="123.56"/>
    <n v="0.24"/>
    <n v="29.654399999999999"/>
    <n v="864.92000000000007"/>
    <x v="2"/>
    <x v="0"/>
    <n v="5"/>
    <x v="0"/>
    <n v="4.5999999999999996"/>
    <n v="657.34"/>
  </r>
  <r>
    <n v="11761"/>
    <d v="2026-10-27T00:00:00"/>
    <x v="4"/>
    <x v="9"/>
    <x v="9"/>
    <n v="1547"/>
    <x v="3"/>
    <x v="2"/>
    <n v="4"/>
    <n v="462.55"/>
    <n v="0.19"/>
    <n v="87.884500000000003"/>
    <n v="1850.2"/>
    <x v="2"/>
    <x v="2"/>
    <n v="1"/>
    <x v="0"/>
    <n v="4.5"/>
    <n v="1498.66"/>
  </r>
  <r>
    <n v="11762"/>
    <d v="2026-10-28T00:00:00"/>
    <x v="4"/>
    <x v="9"/>
    <x v="9"/>
    <n v="1284"/>
    <x v="2"/>
    <x v="0"/>
    <n v="2"/>
    <n v="252"/>
    <n v="0.01"/>
    <n v="2.52"/>
    <n v="504"/>
    <x v="2"/>
    <x v="0"/>
    <n v="10"/>
    <x v="2"/>
    <n v="1.8"/>
    <n v="498.96"/>
  </r>
  <r>
    <n v="11763"/>
    <d v="2026-10-29T00:00:00"/>
    <x v="4"/>
    <x v="9"/>
    <x v="9"/>
    <n v="1699"/>
    <x v="2"/>
    <x v="1"/>
    <n v="4"/>
    <n v="525.41999999999996"/>
    <n v="0.33"/>
    <n v="173.3886"/>
    <n v="2101.6799999999998"/>
    <x v="2"/>
    <x v="1"/>
    <n v="4"/>
    <x v="2"/>
    <n v="1.3"/>
    <n v="1408.13"/>
  </r>
  <r>
    <n v="11764"/>
    <d v="2026-10-30T00:00:00"/>
    <x v="4"/>
    <x v="9"/>
    <x v="9"/>
    <n v="1081"/>
    <x v="1"/>
    <x v="1"/>
    <n v="3"/>
    <n v="321.95"/>
    <n v="0.3"/>
    <n v="96.584999999999994"/>
    <n v="965.84999999999991"/>
    <x v="1"/>
    <x v="0"/>
    <n v="11"/>
    <x v="2"/>
    <n v="1.4"/>
    <n v="676.09"/>
  </r>
  <r>
    <n v="11765"/>
    <d v="2026-10-31T00:00:00"/>
    <x v="4"/>
    <x v="9"/>
    <x v="9"/>
    <n v="1513"/>
    <x v="1"/>
    <x v="2"/>
    <n v="1"/>
    <n v="28.02"/>
    <n v="0.09"/>
    <n v="2.5217999999999998"/>
    <n v="28.02"/>
    <x v="0"/>
    <x v="0"/>
    <n v="10"/>
    <x v="1"/>
    <n v="3.2"/>
    <n v="25.5"/>
  </r>
  <r>
    <n v="11766"/>
    <d v="2026-11-01T00:00:00"/>
    <x v="4"/>
    <x v="10"/>
    <x v="10"/>
    <n v="1896"/>
    <x v="1"/>
    <x v="3"/>
    <n v="7"/>
    <n v="434.28"/>
    <n v="0.22"/>
    <n v="95.541599999999988"/>
    <n v="3039.96"/>
    <x v="0"/>
    <x v="0"/>
    <n v="10"/>
    <x v="1"/>
    <n v="3.4"/>
    <n v="2371.17"/>
  </r>
  <r>
    <n v="11767"/>
    <d v="2026-11-02T00:00:00"/>
    <x v="4"/>
    <x v="10"/>
    <x v="10"/>
    <n v="1814"/>
    <x v="2"/>
    <x v="1"/>
    <n v="6"/>
    <n v="79.489999999999995"/>
    <n v="0.32"/>
    <n v="25.436799999999998"/>
    <n v="476.93999999999994"/>
    <x v="1"/>
    <x v="2"/>
    <n v="1"/>
    <x v="2"/>
    <n v="2.2999999999999998"/>
    <n v="324.32"/>
  </r>
  <r>
    <n v="11768"/>
    <d v="2026-11-03T00:00:00"/>
    <x v="4"/>
    <x v="10"/>
    <x v="10"/>
    <n v="1708"/>
    <x v="1"/>
    <x v="1"/>
    <n v="5"/>
    <n v="476.79"/>
    <n v="0.03"/>
    <n v="14.303700000000001"/>
    <n v="2383.9500000000003"/>
    <x v="1"/>
    <x v="0"/>
    <n v="10"/>
    <x v="2"/>
    <n v="2.2000000000000002"/>
    <n v="2312.4299999999998"/>
  </r>
  <r>
    <n v="11769"/>
    <d v="2026-11-04T00:00:00"/>
    <x v="4"/>
    <x v="10"/>
    <x v="10"/>
    <n v="1915"/>
    <x v="0"/>
    <x v="1"/>
    <n v="3"/>
    <n v="113.34"/>
    <n v="0.18"/>
    <n v="20.401199999999999"/>
    <n v="340.02"/>
    <x v="1"/>
    <x v="0"/>
    <n v="8"/>
    <x v="1"/>
    <n v="3.1"/>
    <n v="278.82"/>
  </r>
  <r>
    <n v="11770"/>
    <d v="2026-11-05T00:00:00"/>
    <x v="4"/>
    <x v="10"/>
    <x v="10"/>
    <n v="1522"/>
    <x v="1"/>
    <x v="3"/>
    <n v="7"/>
    <n v="217.09"/>
    <n v="0.16"/>
    <n v="34.734400000000001"/>
    <n v="1519.63"/>
    <x v="2"/>
    <x v="0"/>
    <n v="5"/>
    <x v="2"/>
    <n v="2.2000000000000002"/>
    <n v="1276.49"/>
  </r>
  <r>
    <n v="11771"/>
    <d v="2026-11-06T00:00:00"/>
    <x v="4"/>
    <x v="10"/>
    <x v="10"/>
    <n v="1745"/>
    <x v="2"/>
    <x v="3"/>
    <n v="4"/>
    <n v="460.34"/>
    <n v="0.14000000000000001"/>
    <n v="64.447600000000008"/>
    <n v="1841.36"/>
    <x v="0"/>
    <x v="0"/>
    <n v="10"/>
    <x v="0"/>
    <n v="4.7"/>
    <n v="1583.57"/>
  </r>
  <r>
    <n v="11772"/>
    <d v="2026-11-07T00:00:00"/>
    <x v="4"/>
    <x v="10"/>
    <x v="10"/>
    <n v="1385"/>
    <x v="1"/>
    <x v="2"/>
    <n v="3"/>
    <n v="573.23"/>
    <n v="0.28999999999999998"/>
    <n v="166.23669999999998"/>
    <n v="1719.69"/>
    <x v="2"/>
    <x v="1"/>
    <n v="4"/>
    <x v="1"/>
    <n v="2.5"/>
    <n v="1220.98"/>
  </r>
  <r>
    <n v="11773"/>
    <d v="2026-11-08T00:00:00"/>
    <x v="4"/>
    <x v="10"/>
    <x v="10"/>
    <n v="1706"/>
    <x v="2"/>
    <x v="2"/>
    <n v="5"/>
    <n v="232.29"/>
    <n v="0.13"/>
    <n v="30.197700000000001"/>
    <n v="1161.45"/>
    <x v="0"/>
    <x v="1"/>
    <n v="3"/>
    <x v="2"/>
    <n v="1.9"/>
    <n v="1010.46"/>
  </r>
  <r>
    <n v="11774"/>
    <d v="2026-11-09T00:00:00"/>
    <x v="4"/>
    <x v="10"/>
    <x v="10"/>
    <n v="1470"/>
    <x v="3"/>
    <x v="1"/>
    <n v="7"/>
    <n v="500.2"/>
    <n v="0.02"/>
    <n v="10.004"/>
    <n v="3501.4"/>
    <x v="1"/>
    <x v="0"/>
    <n v="9"/>
    <x v="2"/>
    <n v="1.6"/>
    <n v="3431.37"/>
  </r>
  <r>
    <n v="11775"/>
    <d v="2026-11-10T00:00:00"/>
    <x v="4"/>
    <x v="10"/>
    <x v="10"/>
    <n v="1118"/>
    <x v="3"/>
    <x v="3"/>
    <n v="6"/>
    <n v="126.61"/>
    <n v="0.02"/>
    <n v="2.5322"/>
    <n v="759.66"/>
    <x v="2"/>
    <x v="0"/>
    <n v="6"/>
    <x v="1"/>
    <n v="3.5"/>
    <n v="744.47"/>
  </r>
  <r>
    <n v="11776"/>
    <d v="2026-11-11T00:00:00"/>
    <x v="4"/>
    <x v="10"/>
    <x v="10"/>
    <n v="1395"/>
    <x v="1"/>
    <x v="0"/>
    <n v="1"/>
    <n v="487.2"/>
    <n v="0.01"/>
    <n v="4.8719999999999999"/>
    <n v="487.2"/>
    <x v="1"/>
    <x v="2"/>
    <n v="1"/>
    <x v="2"/>
    <n v="2.2999999999999998"/>
    <n v="482.33"/>
  </r>
  <r>
    <n v="11777"/>
    <d v="2026-11-12T00:00:00"/>
    <x v="4"/>
    <x v="10"/>
    <x v="10"/>
    <n v="1531"/>
    <x v="1"/>
    <x v="1"/>
    <n v="5"/>
    <n v="399.63"/>
    <n v="0.14000000000000001"/>
    <n v="55.948200000000007"/>
    <n v="1998.15"/>
    <x v="1"/>
    <x v="0"/>
    <n v="8"/>
    <x v="2"/>
    <n v="1.8"/>
    <n v="1718.41"/>
  </r>
  <r>
    <n v="11778"/>
    <d v="2026-11-13T00:00:00"/>
    <x v="4"/>
    <x v="10"/>
    <x v="10"/>
    <n v="1260"/>
    <x v="3"/>
    <x v="2"/>
    <n v="7"/>
    <n v="127.75"/>
    <n v="0.25"/>
    <n v="31.9375"/>
    <n v="894.25"/>
    <x v="2"/>
    <x v="0"/>
    <n v="10"/>
    <x v="2"/>
    <n v="2.1"/>
    <n v="670.69"/>
  </r>
  <r>
    <n v="11779"/>
    <d v="2026-11-14T00:00:00"/>
    <x v="4"/>
    <x v="10"/>
    <x v="10"/>
    <n v="1804"/>
    <x v="1"/>
    <x v="3"/>
    <n v="6"/>
    <n v="191.96"/>
    <n v="7.0000000000000007E-2"/>
    <n v="13.437200000000002"/>
    <n v="1151.76"/>
    <x v="1"/>
    <x v="1"/>
    <n v="2"/>
    <x v="2"/>
    <n v="2.2000000000000002"/>
    <n v="1071.1400000000001"/>
  </r>
  <r>
    <n v="11780"/>
    <d v="2026-11-15T00:00:00"/>
    <x v="4"/>
    <x v="10"/>
    <x v="10"/>
    <n v="1933"/>
    <x v="3"/>
    <x v="2"/>
    <n v="4"/>
    <n v="92.09"/>
    <n v="0.23"/>
    <n v="21.180700000000002"/>
    <n v="368.36"/>
    <x v="2"/>
    <x v="0"/>
    <n v="9"/>
    <x v="1"/>
    <n v="3.5"/>
    <n v="283.64"/>
  </r>
  <r>
    <n v="11781"/>
    <d v="2026-11-16T00:00:00"/>
    <x v="4"/>
    <x v="10"/>
    <x v="10"/>
    <n v="1255"/>
    <x v="1"/>
    <x v="2"/>
    <n v="5"/>
    <n v="239.04"/>
    <n v="0.24"/>
    <n v="57.369599999999998"/>
    <n v="1195.2"/>
    <x v="2"/>
    <x v="0"/>
    <n v="11"/>
    <x v="2"/>
    <n v="1.7"/>
    <n v="908.35"/>
  </r>
  <r>
    <n v="11782"/>
    <d v="2026-11-17T00:00:00"/>
    <x v="4"/>
    <x v="10"/>
    <x v="10"/>
    <n v="1733"/>
    <x v="3"/>
    <x v="3"/>
    <n v="3"/>
    <n v="134.13"/>
    <n v="0.09"/>
    <n v="12.0717"/>
    <n v="402.39"/>
    <x v="0"/>
    <x v="0"/>
    <n v="7"/>
    <x v="1"/>
    <n v="3.9"/>
    <n v="366.17"/>
  </r>
  <r>
    <n v="11783"/>
    <d v="2026-11-18T00:00:00"/>
    <x v="4"/>
    <x v="10"/>
    <x v="10"/>
    <n v="1904"/>
    <x v="1"/>
    <x v="1"/>
    <n v="2"/>
    <n v="391.74"/>
    <n v="0.21"/>
    <n v="82.2654"/>
    <n v="783.48"/>
    <x v="1"/>
    <x v="1"/>
    <n v="3"/>
    <x v="2"/>
    <n v="2.2000000000000002"/>
    <n v="618.95000000000005"/>
  </r>
  <r>
    <n v="11784"/>
    <d v="2026-11-19T00:00:00"/>
    <x v="4"/>
    <x v="10"/>
    <x v="10"/>
    <n v="1225"/>
    <x v="1"/>
    <x v="3"/>
    <n v="3"/>
    <n v="596.79"/>
    <n v="0.24"/>
    <n v="143.22959999999998"/>
    <n v="1790.37"/>
    <x v="2"/>
    <x v="1"/>
    <n v="4"/>
    <x v="1"/>
    <n v="3"/>
    <n v="1360.68"/>
  </r>
  <r>
    <n v="11785"/>
    <d v="2026-11-20T00:00:00"/>
    <x v="4"/>
    <x v="10"/>
    <x v="10"/>
    <n v="1052"/>
    <x v="0"/>
    <x v="1"/>
    <n v="4"/>
    <n v="22.03"/>
    <n v="0.16"/>
    <n v="3.5248000000000004"/>
    <n v="88.12"/>
    <x v="0"/>
    <x v="1"/>
    <n v="3"/>
    <x v="1"/>
    <n v="3.6"/>
    <n v="74.02"/>
  </r>
  <r>
    <n v="11786"/>
    <d v="2026-11-21T00:00:00"/>
    <x v="4"/>
    <x v="10"/>
    <x v="10"/>
    <n v="1939"/>
    <x v="1"/>
    <x v="2"/>
    <n v="7"/>
    <n v="331.44"/>
    <n v="0.12"/>
    <n v="39.772799999999997"/>
    <n v="2320.08"/>
    <x v="0"/>
    <x v="0"/>
    <n v="6"/>
    <x v="1"/>
    <n v="3.2"/>
    <n v="2041.67"/>
  </r>
  <r>
    <n v="11787"/>
    <d v="2026-11-22T00:00:00"/>
    <x v="4"/>
    <x v="10"/>
    <x v="10"/>
    <n v="1866"/>
    <x v="1"/>
    <x v="3"/>
    <n v="1"/>
    <n v="350.59"/>
    <n v="0.22"/>
    <n v="77.129799999999989"/>
    <n v="350.59"/>
    <x v="2"/>
    <x v="0"/>
    <n v="9"/>
    <x v="1"/>
    <n v="3.6"/>
    <n v="273.45999999999998"/>
  </r>
  <r>
    <n v="11788"/>
    <d v="2026-11-23T00:00:00"/>
    <x v="4"/>
    <x v="10"/>
    <x v="10"/>
    <n v="1499"/>
    <x v="2"/>
    <x v="0"/>
    <n v="5"/>
    <n v="549.80999999999995"/>
    <n v="0.34"/>
    <n v="186.93539999999999"/>
    <n v="2749.0499999999997"/>
    <x v="2"/>
    <x v="0"/>
    <n v="10"/>
    <x v="2"/>
    <n v="2.2999999999999998"/>
    <n v="1814.37"/>
  </r>
  <r>
    <n v="11789"/>
    <d v="2026-11-24T00:00:00"/>
    <x v="4"/>
    <x v="10"/>
    <x v="10"/>
    <n v="1505"/>
    <x v="1"/>
    <x v="1"/>
    <n v="7"/>
    <n v="311.01"/>
    <n v="0.15"/>
    <n v="46.651499999999999"/>
    <n v="2177.0699999999997"/>
    <x v="1"/>
    <x v="0"/>
    <n v="9"/>
    <x v="0"/>
    <n v="4.9000000000000004"/>
    <n v="1850.51"/>
  </r>
  <r>
    <n v="11790"/>
    <d v="2026-11-25T00:00:00"/>
    <x v="4"/>
    <x v="10"/>
    <x v="10"/>
    <n v="1853"/>
    <x v="1"/>
    <x v="0"/>
    <n v="1"/>
    <n v="333.07"/>
    <n v="0.14000000000000001"/>
    <n v="46.629800000000003"/>
    <n v="333.07"/>
    <x v="2"/>
    <x v="2"/>
    <n v="1"/>
    <x v="1"/>
    <n v="2.8"/>
    <n v="286.44"/>
  </r>
  <r>
    <n v="11791"/>
    <d v="2026-11-26T00:00:00"/>
    <x v="4"/>
    <x v="10"/>
    <x v="10"/>
    <n v="1363"/>
    <x v="2"/>
    <x v="1"/>
    <n v="4"/>
    <n v="290.92"/>
    <n v="0.16"/>
    <n v="46.547200000000004"/>
    <n v="1163.68"/>
    <x v="2"/>
    <x v="0"/>
    <n v="10"/>
    <x v="2"/>
    <n v="2.2999999999999998"/>
    <n v="977.49"/>
  </r>
  <r>
    <n v="11792"/>
    <d v="2026-11-27T00:00:00"/>
    <x v="4"/>
    <x v="10"/>
    <x v="10"/>
    <n v="1279"/>
    <x v="2"/>
    <x v="3"/>
    <n v="5"/>
    <n v="172.31"/>
    <n v="0.03"/>
    <n v="5.1692999999999998"/>
    <n v="861.55"/>
    <x v="2"/>
    <x v="0"/>
    <n v="6"/>
    <x v="2"/>
    <n v="2.2000000000000002"/>
    <n v="835.7"/>
  </r>
  <r>
    <n v="11793"/>
    <d v="2026-11-28T00:00:00"/>
    <x v="4"/>
    <x v="10"/>
    <x v="10"/>
    <n v="1592"/>
    <x v="1"/>
    <x v="0"/>
    <n v="6"/>
    <n v="47.78"/>
    <n v="0.19"/>
    <n v="9.0782000000000007"/>
    <n v="286.68"/>
    <x v="2"/>
    <x v="2"/>
    <n v="1"/>
    <x v="2"/>
    <n v="1.2"/>
    <n v="232.21"/>
  </r>
  <r>
    <n v="11794"/>
    <d v="2026-11-29T00:00:00"/>
    <x v="4"/>
    <x v="10"/>
    <x v="10"/>
    <n v="1713"/>
    <x v="3"/>
    <x v="3"/>
    <n v="6"/>
    <n v="254.06"/>
    <n v="0.12"/>
    <n v="30.487199999999998"/>
    <n v="1524.3600000000001"/>
    <x v="1"/>
    <x v="0"/>
    <n v="11"/>
    <x v="1"/>
    <n v="3.7"/>
    <n v="1341.44"/>
  </r>
  <r>
    <n v="11795"/>
    <d v="2026-11-30T00:00:00"/>
    <x v="4"/>
    <x v="10"/>
    <x v="10"/>
    <n v="1157"/>
    <x v="1"/>
    <x v="1"/>
    <n v="7"/>
    <n v="45.77"/>
    <n v="0.04"/>
    <n v="1.8308000000000002"/>
    <n v="320.39000000000004"/>
    <x v="1"/>
    <x v="1"/>
    <n v="4"/>
    <x v="2"/>
    <n v="2.1"/>
    <n v="307.57"/>
  </r>
  <r>
    <n v="11796"/>
    <d v="2026-12-01T00:00:00"/>
    <x v="4"/>
    <x v="11"/>
    <x v="11"/>
    <n v="1631"/>
    <x v="2"/>
    <x v="1"/>
    <n v="3"/>
    <n v="337.04"/>
    <n v="0.16"/>
    <n v="53.926400000000001"/>
    <n v="1011.1200000000001"/>
    <x v="2"/>
    <x v="0"/>
    <n v="7"/>
    <x v="0"/>
    <n v="4.8"/>
    <n v="849.34"/>
  </r>
  <r>
    <n v="11797"/>
    <d v="2026-12-02T00:00:00"/>
    <x v="4"/>
    <x v="11"/>
    <x v="11"/>
    <n v="1058"/>
    <x v="3"/>
    <x v="1"/>
    <n v="7"/>
    <n v="194.77"/>
    <n v="0"/>
    <n v="0"/>
    <n v="1363.39"/>
    <x v="1"/>
    <x v="1"/>
    <n v="4"/>
    <x v="2"/>
    <n v="1.8"/>
    <n v="1363.39"/>
  </r>
  <r>
    <n v="11798"/>
    <d v="2026-12-03T00:00:00"/>
    <x v="4"/>
    <x v="11"/>
    <x v="11"/>
    <n v="1726"/>
    <x v="2"/>
    <x v="1"/>
    <n v="3"/>
    <n v="327.16000000000003"/>
    <n v="0.14000000000000001"/>
    <n v="45.802400000000006"/>
    <n v="981.48"/>
    <x v="1"/>
    <x v="0"/>
    <n v="9"/>
    <x v="1"/>
    <n v="3.1"/>
    <n v="844.07"/>
  </r>
  <r>
    <n v="11799"/>
    <d v="2026-12-04T00:00:00"/>
    <x v="4"/>
    <x v="11"/>
    <x v="11"/>
    <n v="1127"/>
    <x v="1"/>
    <x v="2"/>
    <n v="4"/>
    <n v="93.56"/>
    <n v="0.04"/>
    <n v="3.7423999999999999"/>
    <n v="374.24"/>
    <x v="1"/>
    <x v="0"/>
    <n v="10"/>
    <x v="1"/>
    <n v="3.9"/>
    <n v="359.27"/>
  </r>
  <r>
    <n v="11800"/>
    <d v="2026-12-05T00:00:00"/>
    <x v="4"/>
    <x v="11"/>
    <x v="11"/>
    <n v="1735"/>
    <x v="2"/>
    <x v="1"/>
    <n v="6"/>
    <n v="560.59"/>
    <n v="0.01"/>
    <n v="5.6059000000000001"/>
    <n v="3363.54"/>
    <x v="1"/>
    <x v="0"/>
    <n v="5"/>
    <x v="0"/>
    <n v="4.5"/>
    <n v="3329.9"/>
  </r>
  <r>
    <n v="11801"/>
    <d v="2026-12-06T00:00:00"/>
    <x v="4"/>
    <x v="11"/>
    <x v="11"/>
    <n v="1720"/>
    <x v="2"/>
    <x v="0"/>
    <n v="5"/>
    <n v="538.29"/>
    <n v="0.28999999999999998"/>
    <n v="156.10409999999999"/>
    <n v="2691.45"/>
    <x v="0"/>
    <x v="0"/>
    <n v="9"/>
    <x v="2"/>
    <n v="1.6"/>
    <n v="1910.93"/>
  </r>
  <r>
    <n v="11802"/>
    <d v="2026-12-07T00:00:00"/>
    <x v="4"/>
    <x v="11"/>
    <x v="11"/>
    <n v="1881"/>
    <x v="2"/>
    <x v="1"/>
    <n v="6"/>
    <n v="126.15"/>
    <n v="0.32"/>
    <n v="40.368000000000002"/>
    <n v="756.90000000000009"/>
    <x v="2"/>
    <x v="2"/>
    <n v="1"/>
    <x v="0"/>
    <n v="4.9000000000000004"/>
    <n v="514.69000000000005"/>
  </r>
  <r>
    <n v="11803"/>
    <d v="2026-12-08T00:00:00"/>
    <x v="4"/>
    <x v="11"/>
    <x v="11"/>
    <n v="1114"/>
    <x v="1"/>
    <x v="3"/>
    <n v="3"/>
    <n v="215.91"/>
    <n v="7.0000000000000007E-2"/>
    <n v="15.113700000000001"/>
    <n v="647.73"/>
    <x v="1"/>
    <x v="1"/>
    <n v="4"/>
    <x v="0"/>
    <n v="4.5999999999999996"/>
    <n v="602.39"/>
  </r>
  <r>
    <n v="11804"/>
    <d v="2026-12-09T00:00:00"/>
    <x v="4"/>
    <x v="11"/>
    <x v="11"/>
    <n v="1208"/>
    <x v="2"/>
    <x v="2"/>
    <n v="7"/>
    <n v="373.89"/>
    <n v="0.19"/>
    <n v="71.039100000000005"/>
    <n v="2617.23"/>
    <x v="2"/>
    <x v="0"/>
    <n v="7"/>
    <x v="0"/>
    <n v="4.9000000000000004"/>
    <n v="2119.96"/>
  </r>
  <r>
    <n v="11805"/>
    <d v="2026-12-10T00:00:00"/>
    <x v="4"/>
    <x v="11"/>
    <x v="11"/>
    <n v="1525"/>
    <x v="1"/>
    <x v="0"/>
    <n v="4"/>
    <n v="70.98"/>
    <n v="0.1"/>
    <n v="7.0980000000000008"/>
    <n v="283.92"/>
    <x v="1"/>
    <x v="1"/>
    <n v="2"/>
    <x v="0"/>
    <n v="4.4000000000000004"/>
    <n v="255.53"/>
  </r>
  <r>
    <n v="11806"/>
    <d v="2026-12-11T00:00:00"/>
    <x v="4"/>
    <x v="11"/>
    <x v="11"/>
    <n v="1520"/>
    <x v="1"/>
    <x v="2"/>
    <n v="6"/>
    <n v="222.42"/>
    <n v="0.17"/>
    <n v="37.811399999999999"/>
    <n v="1334.52"/>
    <x v="2"/>
    <x v="0"/>
    <n v="9"/>
    <x v="0"/>
    <n v="4.5"/>
    <n v="1107.6500000000001"/>
  </r>
  <r>
    <n v="11807"/>
    <d v="2026-12-12T00:00:00"/>
    <x v="4"/>
    <x v="11"/>
    <x v="11"/>
    <n v="1551"/>
    <x v="1"/>
    <x v="2"/>
    <n v="4"/>
    <n v="161.9"/>
    <n v="0.15"/>
    <n v="24.285"/>
    <n v="647.6"/>
    <x v="1"/>
    <x v="1"/>
    <n v="3"/>
    <x v="1"/>
    <n v="3.4"/>
    <n v="550.46"/>
  </r>
  <r>
    <n v="11808"/>
    <d v="2026-12-13T00:00:00"/>
    <x v="4"/>
    <x v="11"/>
    <x v="11"/>
    <n v="1961"/>
    <x v="1"/>
    <x v="2"/>
    <n v="6"/>
    <n v="550.58000000000004"/>
    <n v="0.09"/>
    <n v="49.552199999999999"/>
    <n v="3303.4800000000005"/>
    <x v="0"/>
    <x v="1"/>
    <n v="4"/>
    <x v="0"/>
    <n v="4.4000000000000004"/>
    <n v="3006.17"/>
  </r>
  <r>
    <n v="11809"/>
    <d v="2026-12-14T00:00:00"/>
    <x v="4"/>
    <x v="11"/>
    <x v="11"/>
    <n v="1236"/>
    <x v="3"/>
    <x v="3"/>
    <n v="7"/>
    <n v="513.72"/>
    <n v="0.25"/>
    <n v="128.43"/>
    <n v="3596.04"/>
    <x v="1"/>
    <x v="1"/>
    <n v="4"/>
    <x v="1"/>
    <n v="3.1"/>
    <n v="2697.03"/>
  </r>
  <r>
    <n v="11810"/>
    <d v="2026-12-15T00:00:00"/>
    <x v="4"/>
    <x v="11"/>
    <x v="11"/>
    <n v="1280"/>
    <x v="2"/>
    <x v="2"/>
    <n v="1"/>
    <n v="354.2"/>
    <n v="0.04"/>
    <n v="14.167999999999999"/>
    <n v="354.2"/>
    <x v="2"/>
    <x v="0"/>
    <n v="8"/>
    <x v="1"/>
    <n v="3.2"/>
    <n v="340.03"/>
  </r>
  <r>
    <n v="11811"/>
    <d v="2026-12-16T00:00:00"/>
    <x v="4"/>
    <x v="11"/>
    <x v="11"/>
    <n v="1358"/>
    <x v="1"/>
    <x v="2"/>
    <n v="7"/>
    <n v="319.39999999999998"/>
    <n v="0.02"/>
    <n v="6.3879999999999999"/>
    <n v="2235.7999999999997"/>
    <x v="0"/>
    <x v="1"/>
    <n v="2"/>
    <x v="1"/>
    <n v="3.3"/>
    <n v="2191.08"/>
  </r>
  <r>
    <n v="11812"/>
    <d v="2026-12-17T00:00:00"/>
    <x v="4"/>
    <x v="11"/>
    <x v="11"/>
    <n v="1200"/>
    <x v="2"/>
    <x v="1"/>
    <n v="6"/>
    <n v="559.47"/>
    <n v="0.27"/>
    <n v="151.05690000000001"/>
    <n v="3356.82"/>
    <x v="0"/>
    <x v="0"/>
    <n v="5"/>
    <x v="0"/>
    <n v="5"/>
    <n v="2450.48"/>
  </r>
  <r>
    <n v="11813"/>
    <d v="2026-12-18T00:00:00"/>
    <x v="4"/>
    <x v="11"/>
    <x v="11"/>
    <n v="1757"/>
    <x v="2"/>
    <x v="3"/>
    <n v="3"/>
    <n v="560.47"/>
    <n v="0.23"/>
    <n v="128.90810000000002"/>
    <n v="1681.41"/>
    <x v="1"/>
    <x v="1"/>
    <n v="2"/>
    <x v="2"/>
    <n v="1.4"/>
    <n v="1294.69"/>
  </r>
  <r>
    <n v="11814"/>
    <d v="2026-12-19T00:00:00"/>
    <x v="4"/>
    <x v="11"/>
    <x v="11"/>
    <n v="1277"/>
    <x v="1"/>
    <x v="0"/>
    <n v="7"/>
    <n v="582.05999999999995"/>
    <n v="0.17"/>
    <n v="98.950199999999995"/>
    <n v="4074.4199999999996"/>
    <x v="2"/>
    <x v="0"/>
    <n v="6"/>
    <x v="0"/>
    <n v="4.2"/>
    <n v="3381.77"/>
  </r>
  <r>
    <n v="11815"/>
    <d v="2026-12-20T00:00:00"/>
    <x v="4"/>
    <x v="11"/>
    <x v="11"/>
    <n v="1234"/>
    <x v="1"/>
    <x v="0"/>
    <n v="5"/>
    <n v="88.35"/>
    <n v="0.16"/>
    <n v="14.135999999999999"/>
    <n v="441.75"/>
    <x v="1"/>
    <x v="0"/>
    <n v="9"/>
    <x v="2"/>
    <n v="2.1"/>
    <n v="371.07"/>
  </r>
  <r>
    <n v="11816"/>
    <d v="2026-12-21T00:00:00"/>
    <x v="4"/>
    <x v="11"/>
    <x v="11"/>
    <n v="1493"/>
    <x v="0"/>
    <x v="0"/>
    <n v="3"/>
    <n v="108.93"/>
    <n v="0.17"/>
    <n v="18.518100000000004"/>
    <n v="326.79000000000002"/>
    <x v="2"/>
    <x v="0"/>
    <n v="9"/>
    <x v="2"/>
    <n v="2.4"/>
    <n v="271.24"/>
  </r>
  <r>
    <n v="11817"/>
    <d v="2026-12-22T00:00:00"/>
    <x v="4"/>
    <x v="11"/>
    <x v="11"/>
    <n v="1003"/>
    <x v="1"/>
    <x v="3"/>
    <n v="3"/>
    <n v="410.89"/>
    <n v="0.15"/>
    <n v="61.633499999999998"/>
    <n v="1232.67"/>
    <x v="1"/>
    <x v="2"/>
    <n v="1"/>
    <x v="2"/>
    <n v="1.3"/>
    <n v="1047.77"/>
  </r>
  <r>
    <n v="11818"/>
    <d v="2026-12-23T00:00:00"/>
    <x v="4"/>
    <x v="11"/>
    <x v="11"/>
    <n v="1665"/>
    <x v="0"/>
    <x v="0"/>
    <n v="3"/>
    <n v="331.74"/>
    <n v="0.14000000000000001"/>
    <n v="46.443600000000004"/>
    <n v="995.22"/>
    <x v="0"/>
    <x v="1"/>
    <n v="4"/>
    <x v="2"/>
    <n v="2.4"/>
    <n v="855.89"/>
  </r>
  <r>
    <n v="11819"/>
    <d v="2026-12-24T00:00:00"/>
    <x v="4"/>
    <x v="11"/>
    <x v="11"/>
    <n v="1441"/>
    <x v="2"/>
    <x v="3"/>
    <n v="4"/>
    <n v="25.8"/>
    <n v="0.17"/>
    <n v="4.3860000000000001"/>
    <n v="103.2"/>
    <x v="1"/>
    <x v="1"/>
    <n v="4"/>
    <x v="0"/>
    <n v="5"/>
    <n v="85.66"/>
  </r>
  <r>
    <n v="11820"/>
    <d v="2026-12-25T00:00:00"/>
    <x v="4"/>
    <x v="11"/>
    <x v="11"/>
    <n v="1028"/>
    <x v="2"/>
    <x v="1"/>
    <n v="2"/>
    <n v="51.26"/>
    <n v="0.18"/>
    <n v="9.226799999999999"/>
    <n v="102.52"/>
    <x v="2"/>
    <x v="2"/>
    <n v="1"/>
    <x v="1"/>
    <n v="2.6"/>
    <n v="84.07"/>
  </r>
  <r>
    <n v="11821"/>
    <d v="2026-12-26T00:00:00"/>
    <x v="4"/>
    <x v="11"/>
    <x v="11"/>
    <n v="1108"/>
    <x v="2"/>
    <x v="1"/>
    <n v="2"/>
    <n v="534.53"/>
    <n v="0.24"/>
    <n v="128.28719999999998"/>
    <n v="1069.06"/>
    <x v="2"/>
    <x v="0"/>
    <n v="10"/>
    <x v="1"/>
    <n v="3.7"/>
    <n v="812.49"/>
  </r>
  <r>
    <n v="11822"/>
    <d v="2026-12-27T00:00:00"/>
    <x v="4"/>
    <x v="11"/>
    <x v="11"/>
    <n v="1609"/>
    <x v="2"/>
    <x v="3"/>
    <n v="1"/>
    <n v="523.29"/>
    <n v="0.25"/>
    <n v="130.82249999999999"/>
    <n v="523.29"/>
    <x v="0"/>
    <x v="1"/>
    <n v="2"/>
    <x v="2"/>
    <n v="1.5"/>
    <n v="392.47"/>
  </r>
  <r>
    <n v="11823"/>
    <d v="2026-12-28T00:00:00"/>
    <x v="4"/>
    <x v="11"/>
    <x v="11"/>
    <n v="1726"/>
    <x v="1"/>
    <x v="0"/>
    <n v="3"/>
    <n v="224"/>
    <n v="0.13"/>
    <n v="29.12"/>
    <n v="672"/>
    <x v="2"/>
    <x v="0"/>
    <n v="6"/>
    <x v="0"/>
    <n v="4.7"/>
    <n v="584.64"/>
  </r>
  <r>
    <n v="11824"/>
    <d v="2026-12-29T00:00:00"/>
    <x v="4"/>
    <x v="11"/>
    <x v="11"/>
    <n v="1804"/>
    <x v="1"/>
    <x v="3"/>
    <n v="2"/>
    <n v="536.26"/>
    <n v="0.14000000000000001"/>
    <n v="75.076400000000007"/>
    <n v="1072.52"/>
    <x v="1"/>
    <x v="0"/>
    <n v="10"/>
    <x v="0"/>
    <n v="4.3"/>
    <n v="922.37"/>
  </r>
  <r>
    <n v="11825"/>
    <d v="2026-12-30T00:00:00"/>
    <x v="4"/>
    <x v="11"/>
    <x v="11"/>
    <n v="1074"/>
    <x v="2"/>
    <x v="3"/>
    <n v="1"/>
    <n v="362.3"/>
    <n v="0.13"/>
    <n v="47.099000000000004"/>
    <n v="362.3"/>
    <x v="1"/>
    <x v="1"/>
    <n v="3"/>
    <x v="1"/>
    <n v="2.5"/>
    <n v="315.2"/>
  </r>
  <r>
    <n v="11826"/>
    <d v="2026-12-31T00:00:00"/>
    <x v="4"/>
    <x v="11"/>
    <x v="11"/>
    <n v="1837"/>
    <x v="0"/>
    <x v="2"/>
    <n v="4"/>
    <n v="486.45"/>
    <n v="0.19"/>
    <n v="92.4255"/>
    <n v="1945.8"/>
    <x v="1"/>
    <x v="0"/>
    <n v="9"/>
    <x v="2"/>
    <n v="2.4"/>
    <n v="1576.1"/>
  </r>
  <r>
    <n v="11827"/>
    <d v="2027-01-01T00:00:00"/>
    <x v="5"/>
    <x v="0"/>
    <x v="0"/>
    <n v="1145"/>
    <x v="3"/>
    <x v="3"/>
    <n v="3"/>
    <n v="265.05"/>
    <n v="0.16"/>
    <n v="42.408000000000001"/>
    <n v="795.15000000000009"/>
    <x v="2"/>
    <x v="1"/>
    <n v="3"/>
    <x v="1"/>
    <n v="2.7"/>
    <n v="667.93"/>
  </r>
  <r>
    <n v="11828"/>
    <d v="2027-01-02T00:00:00"/>
    <x v="5"/>
    <x v="0"/>
    <x v="0"/>
    <n v="1127"/>
    <x v="2"/>
    <x v="2"/>
    <n v="5"/>
    <n v="81.34"/>
    <n v="0.31"/>
    <n v="25.215400000000002"/>
    <n v="406.70000000000005"/>
    <x v="2"/>
    <x v="1"/>
    <n v="3"/>
    <x v="1"/>
    <n v="2.6"/>
    <n v="280.62"/>
  </r>
  <r>
    <n v="11829"/>
    <d v="2027-01-03T00:00:00"/>
    <x v="5"/>
    <x v="0"/>
    <x v="0"/>
    <n v="1852"/>
    <x v="2"/>
    <x v="1"/>
    <n v="4"/>
    <n v="268.73"/>
    <n v="0.24"/>
    <n v="64.495199999999997"/>
    <n v="1074.92"/>
    <x v="2"/>
    <x v="0"/>
    <n v="9"/>
    <x v="2"/>
    <n v="2"/>
    <n v="816.94"/>
  </r>
  <r>
    <n v="11830"/>
    <d v="2027-01-04T00:00:00"/>
    <x v="5"/>
    <x v="0"/>
    <x v="0"/>
    <n v="1041"/>
    <x v="2"/>
    <x v="2"/>
    <n v="1"/>
    <n v="282.52"/>
    <n v="0.31"/>
    <n v="87.581199999999995"/>
    <n v="282.52"/>
    <x v="1"/>
    <x v="1"/>
    <n v="3"/>
    <x v="0"/>
    <n v="5"/>
    <n v="194.94"/>
  </r>
  <r>
    <n v="11831"/>
    <d v="2027-01-05T00:00:00"/>
    <x v="5"/>
    <x v="0"/>
    <x v="0"/>
    <n v="1355"/>
    <x v="2"/>
    <x v="3"/>
    <n v="4"/>
    <n v="337.3"/>
    <n v="0.25"/>
    <n v="84.325000000000003"/>
    <n v="1349.2"/>
    <x v="2"/>
    <x v="0"/>
    <n v="6"/>
    <x v="0"/>
    <n v="4.2"/>
    <n v="1011.9"/>
  </r>
  <r>
    <n v="11832"/>
    <d v="2027-01-06T00:00:00"/>
    <x v="5"/>
    <x v="0"/>
    <x v="0"/>
    <n v="1040"/>
    <x v="2"/>
    <x v="1"/>
    <n v="5"/>
    <n v="76.77"/>
    <n v="0.34"/>
    <n v="26.101800000000001"/>
    <n v="383.84999999999997"/>
    <x v="2"/>
    <x v="0"/>
    <n v="6"/>
    <x v="2"/>
    <n v="2.1"/>
    <n v="253.34"/>
  </r>
  <r>
    <n v="11833"/>
    <d v="2027-01-07T00:00:00"/>
    <x v="5"/>
    <x v="0"/>
    <x v="0"/>
    <n v="1933"/>
    <x v="1"/>
    <x v="2"/>
    <n v="4"/>
    <n v="594.97"/>
    <n v="0.22"/>
    <n v="130.89340000000001"/>
    <n v="2379.88"/>
    <x v="0"/>
    <x v="2"/>
    <n v="1"/>
    <x v="0"/>
    <n v="4.9000000000000004"/>
    <n v="1856.31"/>
  </r>
  <r>
    <n v="11834"/>
    <d v="2027-01-08T00:00:00"/>
    <x v="5"/>
    <x v="0"/>
    <x v="0"/>
    <n v="1033"/>
    <x v="2"/>
    <x v="3"/>
    <n v="1"/>
    <n v="157.82"/>
    <n v="0.34"/>
    <n v="53.658799999999999"/>
    <n v="157.82"/>
    <x v="2"/>
    <x v="0"/>
    <n v="7"/>
    <x v="2"/>
    <n v="1.1000000000000001"/>
    <n v="104.16"/>
  </r>
  <r>
    <n v="11835"/>
    <d v="2027-01-09T00:00:00"/>
    <x v="5"/>
    <x v="0"/>
    <x v="0"/>
    <n v="1016"/>
    <x v="1"/>
    <x v="1"/>
    <n v="5"/>
    <n v="131.15"/>
    <n v="0.06"/>
    <n v="7.8689999999999998"/>
    <n v="655.75"/>
    <x v="1"/>
    <x v="0"/>
    <n v="9"/>
    <x v="1"/>
    <n v="2.8"/>
    <n v="616.4"/>
  </r>
  <r>
    <n v="11836"/>
    <d v="2027-01-10T00:00:00"/>
    <x v="5"/>
    <x v="0"/>
    <x v="0"/>
    <n v="1676"/>
    <x v="0"/>
    <x v="2"/>
    <n v="5"/>
    <n v="323.18"/>
    <n v="0.02"/>
    <n v="6.4636000000000005"/>
    <n v="1615.9"/>
    <x v="1"/>
    <x v="0"/>
    <n v="9"/>
    <x v="1"/>
    <n v="3.3"/>
    <n v="1583.58"/>
  </r>
  <r>
    <n v="11837"/>
    <d v="2027-01-11T00:00:00"/>
    <x v="5"/>
    <x v="0"/>
    <x v="0"/>
    <n v="1152"/>
    <x v="3"/>
    <x v="3"/>
    <n v="4"/>
    <n v="329.27"/>
    <n v="0.2"/>
    <n v="65.853999999999999"/>
    <n v="1317.08"/>
    <x v="1"/>
    <x v="0"/>
    <n v="9"/>
    <x v="2"/>
    <n v="1.2"/>
    <n v="1053.6600000000001"/>
  </r>
  <r>
    <n v="11838"/>
    <d v="2027-01-12T00:00:00"/>
    <x v="5"/>
    <x v="0"/>
    <x v="0"/>
    <n v="1997"/>
    <x v="0"/>
    <x v="3"/>
    <n v="5"/>
    <n v="272.3"/>
    <n v="0.34"/>
    <n v="92.582000000000008"/>
    <n v="1361.5"/>
    <x v="2"/>
    <x v="1"/>
    <n v="2"/>
    <x v="2"/>
    <n v="1.6"/>
    <n v="898.59"/>
  </r>
  <r>
    <n v="11839"/>
    <d v="2027-01-13T00:00:00"/>
    <x v="5"/>
    <x v="0"/>
    <x v="0"/>
    <n v="1377"/>
    <x v="2"/>
    <x v="0"/>
    <n v="7"/>
    <n v="466.56"/>
    <n v="0.15"/>
    <n v="69.983999999999995"/>
    <n v="3265.92"/>
    <x v="2"/>
    <x v="2"/>
    <n v="1"/>
    <x v="2"/>
    <n v="2"/>
    <n v="2776.03"/>
  </r>
  <r>
    <n v="11840"/>
    <d v="2027-01-14T00:00:00"/>
    <x v="5"/>
    <x v="0"/>
    <x v="0"/>
    <n v="1587"/>
    <x v="1"/>
    <x v="0"/>
    <n v="4"/>
    <n v="317.24"/>
    <n v="7.0000000000000007E-2"/>
    <n v="22.206800000000001"/>
    <n v="1268.96"/>
    <x v="1"/>
    <x v="0"/>
    <n v="6"/>
    <x v="1"/>
    <n v="3.9"/>
    <n v="1180.1300000000001"/>
  </r>
  <r>
    <n v="11841"/>
    <d v="2027-01-15T00:00:00"/>
    <x v="5"/>
    <x v="0"/>
    <x v="0"/>
    <n v="1598"/>
    <x v="1"/>
    <x v="2"/>
    <n v="3"/>
    <n v="371.67"/>
    <n v="0.18"/>
    <n v="66.900599999999997"/>
    <n v="1115.01"/>
    <x v="1"/>
    <x v="0"/>
    <n v="6"/>
    <x v="0"/>
    <n v="4.8"/>
    <n v="914.31"/>
  </r>
  <r>
    <n v="11842"/>
    <d v="2027-01-16T00:00:00"/>
    <x v="5"/>
    <x v="0"/>
    <x v="0"/>
    <n v="1628"/>
    <x v="2"/>
    <x v="2"/>
    <n v="5"/>
    <n v="438.39"/>
    <n v="0.23"/>
    <n v="100.8297"/>
    <n v="2191.9499999999998"/>
    <x v="1"/>
    <x v="1"/>
    <n v="4"/>
    <x v="1"/>
    <n v="3.5"/>
    <n v="1687.8"/>
  </r>
  <r>
    <n v="11843"/>
    <d v="2027-01-17T00:00:00"/>
    <x v="5"/>
    <x v="0"/>
    <x v="0"/>
    <n v="1873"/>
    <x v="2"/>
    <x v="2"/>
    <n v="4"/>
    <n v="29.64"/>
    <n v="0.11"/>
    <n v="3.2604000000000002"/>
    <n v="118.56"/>
    <x v="0"/>
    <x v="0"/>
    <n v="8"/>
    <x v="1"/>
    <n v="3.3"/>
    <n v="105.52"/>
  </r>
  <r>
    <n v="11844"/>
    <d v="2027-01-18T00:00:00"/>
    <x v="5"/>
    <x v="0"/>
    <x v="0"/>
    <n v="1341"/>
    <x v="3"/>
    <x v="3"/>
    <n v="3"/>
    <n v="348.83"/>
    <n v="0.25"/>
    <n v="87.207499999999996"/>
    <n v="1046.49"/>
    <x v="1"/>
    <x v="0"/>
    <n v="5"/>
    <x v="1"/>
    <n v="3.1"/>
    <n v="784.87"/>
  </r>
  <r>
    <n v="11845"/>
    <d v="2027-01-19T00:00:00"/>
    <x v="5"/>
    <x v="0"/>
    <x v="0"/>
    <n v="1980"/>
    <x v="1"/>
    <x v="2"/>
    <n v="5"/>
    <n v="532.25"/>
    <n v="0.34"/>
    <n v="180.965"/>
    <n v="2661.25"/>
    <x v="1"/>
    <x v="0"/>
    <n v="7"/>
    <x v="2"/>
    <n v="2.4"/>
    <n v="1756.42"/>
  </r>
  <r>
    <n v="11846"/>
    <d v="2027-01-20T00:00:00"/>
    <x v="5"/>
    <x v="0"/>
    <x v="0"/>
    <n v="1026"/>
    <x v="1"/>
    <x v="3"/>
    <n v="3"/>
    <n v="25.17"/>
    <n v="0.31"/>
    <n v="7.8027000000000006"/>
    <n v="75.510000000000005"/>
    <x v="1"/>
    <x v="0"/>
    <n v="9"/>
    <x v="0"/>
    <n v="4.3"/>
    <n v="52.1"/>
  </r>
  <r>
    <n v="11847"/>
    <d v="2027-01-21T00:00:00"/>
    <x v="5"/>
    <x v="0"/>
    <x v="0"/>
    <n v="1824"/>
    <x v="1"/>
    <x v="2"/>
    <n v="6"/>
    <n v="252.03"/>
    <n v="0.1"/>
    <n v="25.203000000000003"/>
    <n v="1512.18"/>
    <x v="1"/>
    <x v="2"/>
    <n v="1"/>
    <x v="1"/>
    <n v="3.2"/>
    <n v="1360.96"/>
  </r>
  <r>
    <n v="11848"/>
    <d v="2027-01-22T00:00:00"/>
    <x v="5"/>
    <x v="0"/>
    <x v="0"/>
    <n v="1286"/>
    <x v="1"/>
    <x v="3"/>
    <n v="5"/>
    <n v="556.84"/>
    <n v="0.11"/>
    <n v="61.252400000000002"/>
    <n v="2784.2000000000003"/>
    <x v="2"/>
    <x v="0"/>
    <n v="9"/>
    <x v="2"/>
    <n v="1.9"/>
    <n v="2477.94"/>
  </r>
  <r>
    <n v="11849"/>
    <d v="2027-01-23T00:00:00"/>
    <x v="5"/>
    <x v="0"/>
    <x v="0"/>
    <n v="1645"/>
    <x v="2"/>
    <x v="3"/>
    <n v="6"/>
    <n v="221.6"/>
    <n v="0.13"/>
    <n v="28.808"/>
    <n v="1329.6"/>
    <x v="0"/>
    <x v="1"/>
    <n v="4"/>
    <x v="2"/>
    <n v="1.5"/>
    <n v="1156.75"/>
  </r>
  <r>
    <n v="11850"/>
    <d v="2027-01-24T00:00:00"/>
    <x v="5"/>
    <x v="0"/>
    <x v="0"/>
    <n v="1730"/>
    <x v="2"/>
    <x v="0"/>
    <n v="1"/>
    <n v="283.36"/>
    <n v="0.14000000000000001"/>
    <n v="39.670400000000008"/>
    <n v="283.36"/>
    <x v="1"/>
    <x v="0"/>
    <n v="7"/>
    <x v="0"/>
    <n v="4.9000000000000004"/>
    <n v="243.69"/>
  </r>
  <r>
    <n v="11851"/>
    <d v="2027-01-25T00:00:00"/>
    <x v="5"/>
    <x v="0"/>
    <x v="0"/>
    <n v="1167"/>
    <x v="2"/>
    <x v="1"/>
    <n v="1"/>
    <n v="589.20000000000005"/>
    <n v="0.04"/>
    <n v="23.568000000000001"/>
    <n v="589.20000000000005"/>
    <x v="2"/>
    <x v="0"/>
    <n v="11"/>
    <x v="2"/>
    <n v="1.1000000000000001"/>
    <n v="565.63"/>
  </r>
  <r>
    <n v="11852"/>
    <d v="2027-01-26T00:00:00"/>
    <x v="5"/>
    <x v="0"/>
    <x v="0"/>
    <n v="1609"/>
    <x v="2"/>
    <x v="3"/>
    <n v="4"/>
    <n v="131.6"/>
    <n v="0.27"/>
    <n v="35.532000000000004"/>
    <n v="526.4"/>
    <x v="1"/>
    <x v="1"/>
    <n v="4"/>
    <x v="0"/>
    <n v="4.7"/>
    <n v="384.27"/>
  </r>
  <r>
    <n v="11853"/>
    <d v="2027-01-27T00:00:00"/>
    <x v="5"/>
    <x v="0"/>
    <x v="0"/>
    <n v="1267"/>
    <x v="0"/>
    <x v="2"/>
    <n v="2"/>
    <n v="53.17"/>
    <n v="0.13"/>
    <n v="6.9121000000000006"/>
    <n v="106.34"/>
    <x v="0"/>
    <x v="1"/>
    <n v="4"/>
    <x v="2"/>
    <n v="1.9"/>
    <n v="92.52"/>
  </r>
  <r>
    <n v="11854"/>
    <d v="2027-01-28T00:00:00"/>
    <x v="5"/>
    <x v="0"/>
    <x v="0"/>
    <n v="1748"/>
    <x v="1"/>
    <x v="0"/>
    <n v="6"/>
    <n v="517.76"/>
    <n v="0.31"/>
    <n v="160.50559999999999"/>
    <n v="3106.56"/>
    <x v="1"/>
    <x v="1"/>
    <n v="4"/>
    <x v="1"/>
    <n v="3.6"/>
    <n v="2143.5300000000002"/>
  </r>
  <r>
    <n v="11855"/>
    <d v="2027-01-29T00:00:00"/>
    <x v="5"/>
    <x v="0"/>
    <x v="0"/>
    <n v="1820"/>
    <x v="3"/>
    <x v="2"/>
    <n v="6"/>
    <n v="523.04999999999995"/>
    <n v="0.32"/>
    <n v="167.37599999999998"/>
    <n v="3138.2999999999997"/>
    <x v="1"/>
    <x v="0"/>
    <n v="6"/>
    <x v="2"/>
    <n v="2.2000000000000002"/>
    <n v="2134.04"/>
  </r>
  <r>
    <n v="11856"/>
    <d v="2027-01-30T00:00:00"/>
    <x v="5"/>
    <x v="0"/>
    <x v="0"/>
    <n v="1454"/>
    <x v="2"/>
    <x v="2"/>
    <n v="1"/>
    <n v="291.17"/>
    <n v="0.01"/>
    <n v="2.9117000000000002"/>
    <n v="291.17"/>
    <x v="2"/>
    <x v="0"/>
    <n v="5"/>
    <x v="0"/>
    <n v="4.4000000000000004"/>
    <n v="288.26"/>
  </r>
  <r>
    <n v="11857"/>
    <d v="2027-01-31T00:00:00"/>
    <x v="5"/>
    <x v="0"/>
    <x v="0"/>
    <n v="1905"/>
    <x v="1"/>
    <x v="3"/>
    <n v="6"/>
    <n v="315.81"/>
    <n v="0.35"/>
    <n v="110.53349999999999"/>
    <n v="1894.8600000000001"/>
    <x v="1"/>
    <x v="1"/>
    <n v="2"/>
    <x v="1"/>
    <n v="3.2"/>
    <n v="1231.6600000000001"/>
  </r>
  <r>
    <n v="11858"/>
    <d v="2027-02-01T00:00:00"/>
    <x v="5"/>
    <x v="1"/>
    <x v="1"/>
    <n v="1684"/>
    <x v="2"/>
    <x v="3"/>
    <n v="2"/>
    <n v="503.95"/>
    <n v="0.25"/>
    <n v="125.9875"/>
    <n v="1007.9"/>
    <x v="1"/>
    <x v="0"/>
    <n v="9"/>
    <x v="2"/>
    <n v="1.6"/>
    <n v="755.92"/>
  </r>
  <r>
    <n v="11859"/>
    <d v="2027-02-02T00:00:00"/>
    <x v="5"/>
    <x v="1"/>
    <x v="1"/>
    <n v="1400"/>
    <x v="2"/>
    <x v="1"/>
    <n v="3"/>
    <n v="447.06"/>
    <n v="0.18"/>
    <n v="80.470799999999997"/>
    <n v="1341.18"/>
    <x v="2"/>
    <x v="0"/>
    <n v="11"/>
    <x v="2"/>
    <n v="2.1"/>
    <n v="1099.77"/>
  </r>
  <r>
    <n v="11860"/>
    <d v="2027-02-03T00:00:00"/>
    <x v="5"/>
    <x v="1"/>
    <x v="1"/>
    <n v="1921"/>
    <x v="2"/>
    <x v="3"/>
    <n v="3"/>
    <n v="170.11"/>
    <n v="0.14000000000000001"/>
    <n v="23.815400000000004"/>
    <n v="510.33000000000004"/>
    <x v="2"/>
    <x v="0"/>
    <n v="6"/>
    <x v="2"/>
    <n v="2.2999999999999998"/>
    <n v="438.88"/>
  </r>
  <r>
    <n v="11861"/>
    <d v="2027-02-04T00:00:00"/>
    <x v="5"/>
    <x v="1"/>
    <x v="1"/>
    <n v="1980"/>
    <x v="3"/>
    <x v="3"/>
    <n v="2"/>
    <n v="24.88"/>
    <n v="0.18"/>
    <n v="4.4783999999999997"/>
    <n v="49.76"/>
    <x v="2"/>
    <x v="0"/>
    <n v="10"/>
    <x v="0"/>
    <n v="4.5"/>
    <n v="40.799999999999997"/>
  </r>
  <r>
    <n v="11862"/>
    <d v="2027-02-05T00:00:00"/>
    <x v="5"/>
    <x v="1"/>
    <x v="1"/>
    <n v="1475"/>
    <x v="3"/>
    <x v="1"/>
    <n v="6"/>
    <n v="295.62"/>
    <n v="0.11"/>
    <n v="32.5182"/>
    <n v="1773.72"/>
    <x v="2"/>
    <x v="0"/>
    <n v="6"/>
    <x v="0"/>
    <n v="4.0999999999999996"/>
    <n v="1578.61"/>
  </r>
  <r>
    <n v="11863"/>
    <d v="2027-02-06T00:00:00"/>
    <x v="5"/>
    <x v="1"/>
    <x v="1"/>
    <n v="1701"/>
    <x v="1"/>
    <x v="2"/>
    <n v="6"/>
    <n v="517.46"/>
    <n v="0.22"/>
    <n v="113.84120000000001"/>
    <n v="3104.76"/>
    <x v="2"/>
    <x v="0"/>
    <n v="9"/>
    <x v="0"/>
    <n v="4.3"/>
    <n v="2421.71"/>
  </r>
  <r>
    <n v="11864"/>
    <d v="2027-02-07T00:00:00"/>
    <x v="5"/>
    <x v="1"/>
    <x v="1"/>
    <n v="1633"/>
    <x v="1"/>
    <x v="1"/>
    <n v="6"/>
    <n v="539.05999999999995"/>
    <n v="0.03"/>
    <n v="16.171799999999998"/>
    <n v="3234.3599999999997"/>
    <x v="2"/>
    <x v="2"/>
    <n v="1"/>
    <x v="2"/>
    <n v="1.2"/>
    <n v="3137.33"/>
  </r>
  <r>
    <n v="11865"/>
    <d v="2027-02-08T00:00:00"/>
    <x v="5"/>
    <x v="1"/>
    <x v="1"/>
    <n v="1557"/>
    <x v="0"/>
    <x v="1"/>
    <n v="7"/>
    <n v="574.39"/>
    <n v="0.22"/>
    <n v="126.36579999999999"/>
    <n v="4020.73"/>
    <x v="2"/>
    <x v="0"/>
    <n v="7"/>
    <x v="1"/>
    <n v="3.3"/>
    <n v="3136.17"/>
  </r>
  <r>
    <n v="11866"/>
    <d v="2027-02-09T00:00:00"/>
    <x v="5"/>
    <x v="1"/>
    <x v="1"/>
    <n v="1575"/>
    <x v="2"/>
    <x v="1"/>
    <n v="4"/>
    <n v="529.54"/>
    <n v="0.1"/>
    <n v="52.954000000000001"/>
    <n v="2118.16"/>
    <x v="2"/>
    <x v="1"/>
    <n v="3"/>
    <x v="0"/>
    <n v="5"/>
    <n v="1906.34"/>
  </r>
  <r>
    <n v="11867"/>
    <d v="2027-02-10T00:00:00"/>
    <x v="5"/>
    <x v="1"/>
    <x v="1"/>
    <n v="1129"/>
    <x v="2"/>
    <x v="0"/>
    <n v="5"/>
    <n v="354.33"/>
    <n v="0.01"/>
    <n v="3.5432999999999999"/>
    <n v="1771.6499999999999"/>
    <x v="1"/>
    <x v="1"/>
    <n v="4"/>
    <x v="0"/>
    <n v="4.0999999999999996"/>
    <n v="1753.93"/>
  </r>
  <r>
    <n v="11868"/>
    <d v="2027-02-11T00:00:00"/>
    <x v="5"/>
    <x v="1"/>
    <x v="1"/>
    <n v="1821"/>
    <x v="2"/>
    <x v="2"/>
    <n v="2"/>
    <n v="275.08999999999997"/>
    <n v="0.19"/>
    <n v="52.267099999999999"/>
    <n v="550.17999999999995"/>
    <x v="1"/>
    <x v="2"/>
    <n v="1"/>
    <x v="2"/>
    <n v="1.5"/>
    <n v="445.65"/>
  </r>
  <r>
    <n v="11869"/>
    <d v="2027-02-12T00:00:00"/>
    <x v="5"/>
    <x v="1"/>
    <x v="1"/>
    <n v="1362"/>
    <x v="3"/>
    <x v="0"/>
    <n v="2"/>
    <n v="468.29"/>
    <n v="0.2"/>
    <n v="93.658000000000015"/>
    <n v="936.58"/>
    <x v="1"/>
    <x v="1"/>
    <n v="3"/>
    <x v="1"/>
    <n v="3.7"/>
    <n v="749.26"/>
  </r>
  <r>
    <n v="11870"/>
    <d v="2027-02-13T00:00:00"/>
    <x v="5"/>
    <x v="1"/>
    <x v="1"/>
    <n v="1704"/>
    <x v="0"/>
    <x v="0"/>
    <n v="7"/>
    <n v="447.8"/>
    <n v="0.15"/>
    <n v="67.17"/>
    <n v="3134.6"/>
    <x v="1"/>
    <x v="0"/>
    <n v="7"/>
    <x v="0"/>
    <n v="4"/>
    <n v="2664.41"/>
  </r>
  <r>
    <n v="11871"/>
    <d v="2027-02-14T00:00:00"/>
    <x v="5"/>
    <x v="1"/>
    <x v="1"/>
    <n v="1818"/>
    <x v="2"/>
    <x v="3"/>
    <n v="2"/>
    <n v="329.81"/>
    <n v="0.03"/>
    <n v="9.8942999999999994"/>
    <n v="659.62"/>
    <x v="2"/>
    <x v="0"/>
    <n v="6"/>
    <x v="1"/>
    <n v="3.1"/>
    <n v="639.83000000000004"/>
  </r>
  <r>
    <n v="11872"/>
    <d v="2027-02-15T00:00:00"/>
    <x v="5"/>
    <x v="1"/>
    <x v="1"/>
    <n v="1692"/>
    <x v="0"/>
    <x v="1"/>
    <n v="2"/>
    <n v="66.09"/>
    <n v="0.31"/>
    <n v="20.4879"/>
    <n v="132.18"/>
    <x v="1"/>
    <x v="2"/>
    <n v="1"/>
    <x v="2"/>
    <n v="1.3"/>
    <n v="91.2"/>
  </r>
  <r>
    <n v="11873"/>
    <d v="2027-02-16T00:00:00"/>
    <x v="5"/>
    <x v="1"/>
    <x v="1"/>
    <n v="1291"/>
    <x v="3"/>
    <x v="1"/>
    <n v="7"/>
    <n v="556.76"/>
    <n v="0.21"/>
    <n v="116.91959999999999"/>
    <n v="3897.3199999999997"/>
    <x v="1"/>
    <x v="0"/>
    <n v="9"/>
    <x v="2"/>
    <n v="1.1000000000000001"/>
    <n v="3078.88"/>
  </r>
  <r>
    <n v="11874"/>
    <d v="2027-02-17T00:00:00"/>
    <x v="5"/>
    <x v="1"/>
    <x v="1"/>
    <n v="1370"/>
    <x v="2"/>
    <x v="0"/>
    <n v="2"/>
    <n v="281.52999999999997"/>
    <n v="0.04"/>
    <n v="11.261199999999999"/>
    <n v="563.05999999999995"/>
    <x v="1"/>
    <x v="1"/>
    <n v="4"/>
    <x v="0"/>
    <n v="4.8"/>
    <n v="540.54"/>
  </r>
  <r>
    <n v="11875"/>
    <d v="2027-02-18T00:00:00"/>
    <x v="5"/>
    <x v="1"/>
    <x v="1"/>
    <n v="1793"/>
    <x v="1"/>
    <x v="3"/>
    <n v="6"/>
    <n v="227.55"/>
    <n v="0.18"/>
    <n v="40.959000000000003"/>
    <n v="1365.3000000000002"/>
    <x v="1"/>
    <x v="0"/>
    <n v="7"/>
    <x v="2"/>
    <n v="2"/>
    <n v="1119.55"/>
  </r>
  <r>
    <n v="11876"/>
    <d v="2027-02-19T00:00:00"/>
    <x v="5"/>
    <x v="1"/>
    <x v="1"/>
    <n v="1028"/>
    <x v="1"/>
    <x v="3"/>
    <n v="7"/>
    <n v="383.3"/>
    <n v="0.17"/>
    <n v="65.161000000000001"/>
    <n v="2683.1"/>
    <x v="2"/>
    <x v="1"/>
    <n v="4"/>
    <x v="1"/>
    <n v="2.5"/>
    <n v="2226.9699999999998"/>
  </r>
  <r>
    <n v="11877"/>
    <d v="2027-02-20T00:00:00"/>
    <x v="5"/>
    <x v="1"/>
    <x v="1"/>
    <n v="1148"/>
    <x v="0"/>
    <x v="3"/>
    <n v="4"/>
    <n v="409.2"/>
    <n v="0.02"/>
    <n v="8.1839999999999993"/>
    <n v="1636.8"/>
    <x v="2"/>
    <x v="0"/>
    <n v="7"/>
    <x v="0"/>
    <n v="4.2"/>
    <n v="1604.06"/>
  </r>
  <r>
    <n v="11878"/>
    <d v="2027-02-21T00:00:00"/>
    <x v="5"/>
    <x v="1"/>
    <x v="1"/>
    <n v="1778"/>
    <x v="2"/>
    <x v="2"/>
    <n v="1"/>
    <n v="138.25"/>
    <n v="0.21"/>
    <n v="29.032499999999999"/>
    <n v="138.25"/>
    <x v="2"/>
    <x v="0"/>
    <n v="5"/>
    <x v="1"/>
    <n v="3.8"/>
    <n v="109.22"/>
  </r>
  <r>
    <n v="11879"/>
    <d v="2027-02-22T00:00:00"/>
    <x v="5"/>
    <x v="1"/>
    <x v="1"/>
    <n v="1295"/>
    <x v="3"/>
    <x v="0"/>
    <n v="6"/>
    <n v="504.61"/>
    <n v="0.28000000000000003"/>
    <n v="141.29080000000002"/>
    <n v="3027.66"/>
    <x v="1"/>
    <x v="2"/>
    <n v="1"/>
    <x v="0"/>
    <n v="4.9000000000000004"/>
    <n v="2179.92"/>
  </r>
  <r>
    <n v="11880"/>
    <d v="2027-02-23T00:00:00"/>
    <x v="5"/>
    <x v="1"/>
    <x v="1"/>
    <n v="1010"/>
    <x v="2"/>
    <x v="2"/>
    <n v="6"/>
    <n v="184.61"/>
    <n v="0.26"/>
    <n v="47.998600000000003"/>
    <n v="1107.6600000000001"/>
    <x v="0"/>
    <x v="1"/>
    <n v="4"/>
    <x v="2"/>
    <n v="1.4"/>
    <n v="819.67"/>
  </r>
  <r>
    <n v="11881"/>
    <d v="2027-02-24T00:00:00"/>
    <x v="5"/>
    <x v="1"/>
    <x v="1"/>
    <n v="1511"/>
    <x v="3"/>
    <x v="3"/>
    <n v="5"/>
    <n v="124.21"/>
    <n v="7.0000000000000007E-2"/>
    <n v="8.694700000000001"/>
    <n v="621.04999999999995"/>
    <x v="0"/>
    <x v="1"/>
    <n v="3"/>
    <x v="1"/>
    <n v="3.8"/>
    <n v="577.58000000000004"/>
  </r>
  <r>
    <n v="11882"/>
    <d v="2027-02-25T00:00:00"/>
    <x v="5"/>
    <x v="1"/>
    <x v="1"/>
    <n v="1675"/>
    <x v="1"/>
    <x v="3"/>
    <n v="7"/>
    <n v="252.74"/>
    <n v="0.3"/>
    <n v="75.822000000000003"/>
    <n v="1769.18"/>
    <x v="2"/>
    <x v="0"/>
    <n v="6"/>
    <x v="2"/>
    <n v="1.3"/>
    <n v="1238.43"/>
  </r>
  <r>
    <n v="11883"/>
    <d v="2027-02-26T00:00:00"/>
    <x v="5"/>
    <x v="1"/>
    <x v="1"/>
    <n v="1112"/>
    <x v="1"/>
    <x v="3"/>
    <n v="1"/>
    <n v="442.38"/>
    <n v="0.12"/>
    <n v="53.085599999999999"/>
    <n v="442.38"/>
    <x v="0"/>
    <x v="0"/>
    <n v="6"/>
    <x v="2"/>
    <n v="1"/>
    <n v="389.29"/>
  </r>
  <r>
    <n v="11884"/>
    <d v="2027-02-27T00:00:00"/>
    <x v="5"/>
    <x v="1"/>
    <x v="1"/>
    <n v="1186"/>
    <x v="3"/>
    <x v="1"/>
    <n v="2"/>
    <n v="579.79"/>
    <n v="0.33"/>
    <n v="191.33070000000001"/>
    <n v="1159.58"/>
    <x v="2"/>
    <x v="2"/>
    <n v="1"/>
    <x v="2"/>
    <n v="1.5"/>
    <n v="776.92"/>
  </r>
  <r>
    <n v="11885"/>
    <d v="2027-02-28T00:00:00"/>
    <x v="5"/>
    <x v="1"/>
    <x v="1"/>
    <n v="1806"/>
    <x v="3"/>
    <x v="0"/>
    <n v="1"/>
    <n v="488.43"/>
    <n v="0.03"/>
    <n v="14.652899999999999"/>
    <n v="488.43"/>
    <x v="0"/>
    <x v="0"/>
    <n v="11"/>
    <x v="1"/>
    <n v="3.5"/>
    <n v="473.78"/>
  </r>
  <r>
    <n v="11886"/>
    <d v="2027-03-01T00:00:00"/>
    <x v="5"/>
    <x v="2"/>
    <x v="2"/>
    <n v="1743"/>
    <x v="0"/>
    <x v="1"/>
    <n v="4"/>
    <n v="565.1"/>
    <n v="0.17"/>
    <n v="96.067000000000007"/>
    <n v="2260.4"/>
    <x v="0"/>
    <x v="1"/>
    <n v="2"/>
    <x v="1"/>
    <n v="3.7"/>
    <n v="1876.13"/>
  </r>
  <r>
    <n v="11887"/>
    <d v="2027-03-02T00:00:00"/>
    <x v="5"/>
    <x v="2"/>
    <x v="2"/>
    <n v="1226"/>
    <x v="2"/>
    <x v="2"/>
    <n v="3"/>
    <n v="97.25"/>
    <n v="0.21"/>
    <n v="20.422499999999999"/>
    <n v="291.75"/>
    <x v="0"/>
    <x v="1"/>
    <n v="2"/>
    <x v="1"/>
    <n v="2.8"/>
    <n v="230.48"/>
  </r>
  <r>
    <n v="11888"/>
    <d v="2027-03-03T00:00:00"/>
    <x v="5"/>
    <x v="2"/>
    <x v="2"/>
    <n v="1309"/>
    <x v="3"/>
    <x v="1"/>
    <n v="6"/>
    <n v="56.64"/>
    <n v="0.09"/>
    <n v="5.0975999999999999"/>
    <n v="339.84000000000003"/>
    <x v="2"/>
    <x v="0"/>
    <n v="10"/>
    <x v="2"/>
    <n v="1.2"/>
    <n v="309.25"/>
  </r>
  <r>
    <n v="11889"/>
    <d v="2027-03-04T00:00:00"/>
    <x v="5"/>
    <x v="2"/>
    <x v="2"/>
    <n v="1097"/>
    <x v="2"/>
    <x v="0"/>
    <n v="7"/>
    <n v="341.26"/>
    <n v="0.27"/>
    <n v="92.140200000000007"/>
    <n v="2388.8199999999997"/>
    <x v="2"/>
    <x v="1"/>
    <n v="4"/>
    <x v="1"/>
    <n v="3.5"/>
    <n v="1743.84"/>
  </r>
  <r>
    <n v="11890"/>
    <d v="2027-03-05T00:00:00"/>
    <x v="5"/>
    <x v="2"/>
    <x v="2"/>
    <n v="1054"/>
    <x v="1"/>
    <x v="1"/>
    <n v="7"/>
    <n v="184.82"/>
    <n v="0.22"/>
    <n v="40.660399999999996"/>
    <n v="1293.74"/>
    <x v="2"/>
    <x v="0"/>
    <n v="9"/>
    <x v="2"/>
    <n v="1.3"/>
    <n v="1009.12"/>
  </r>
  <r>
    <n v="11891"/>
    <d v="2027-03-06T00:00:00"/>
    <x v="5"/>
    <x v="2"/>
    <x v="2"/>
    <n v="1622"/>
    <x v="1"/>
    <x v="3"/>
    <n v="1"/>
    <n v="499.41"/>
    <n v="0.01"/>
    <n v="4.9941000000000004"/>
    <n v="499.41"/>
    <x v="1"/>
    <x v="0"/>
    <n v="11"/>
    <x v="2"/>
    <n v="1.6"/>
    <n v="494.42"/>
  </r>
  <r>
    <n v="11892"/>
    <d v="2027-03-07T00:00:00"/>
    <x v="5"/>
    <x v="2"/>
    <x v="2"/>
    <n v="1663"/>
    <x v="1"/>
    <x v="2"/>
    <n v="5"/>
    <n v="408.11"/>
    <n v="0.21"/>
    <n v="85.703100000000006"/>
    <n v="2040.5500000000002"/>
    <x v="1"/>
    <x v="1"/>
    <n v="2"/>
    <x v="1"/>
    <n v="3.1"/>
    <n v="1612.03"/>
  </r>
  <r>
    <n v="11893"/>
    <d v="2027-03-08T00:00:00"/>
    <x v="5"/>
    <x v="2"/>
    <x v="2"/>
    <n v="1757"/>
    <x v="1"/>
    <x v="2"/>
    <n v="4"/>
    <n v="582.88"/>
    <n v="0.17"/>
    <n v="99.089600000000004"/>
    <n v="2331.52"/>
    <x v="0"/>
    <x v="0"/>
    <n v="11"/>
    <x v="2"/>
    <n v="2.4"/>
    <n v="1935.16"/>
  </r>
  <r>
    <n v="11894"/>
    <d v="2027-03-09T00:00:00"/>
    <x v="5"/>
    <x v="2"/>
    <x v="2"/>
    <n v="1405"/>
    <x v="0"/>
    <x v="3"/>
    <n v="3"/>
    <n v="164.05"/>
    <n v="7.0000000000000007E-2"/>
    <n v="11.483500000000001"/>
    <n v="492.15000000000003"/>
    <x v="1"/>
    <x v="0"/>
    <n v="8"/>
    <x v="1"/>
    <n v="2.9"/>
    <n v="457.7"/>
  </r>
  <r>
    <n v="11895"/>
    <d v="2027-03-10T00:00:00"/>
    <x v="5"/>
    <x v="2"/>
    <x v="2"/>
    <n v="1068"/>
    <x v="2"/>
    <x v="3"/>
    <n v="4"/>
    <n v="299.18"/>
    <n v="0.35"/>
    <n v="104.71299999999999"/>
    <n v="1196.72"/>
    <x v="2"/>
    <x v="0"/>
    <n v="11"/>
    <x v="1"/>
    <n v="3.5"/>
    <n v="777.87"/>
  </r>
  <r>
    <n v="11896"/>
    <d v="2027-03-11T00:00:00"/>
    <x v="5"/>
    <x v="2"/>
    <x v="2"/>
    <n v="1311"/>
    <x v="3"/>
    <x v="3"/>
    <n v="7"/>
    <n v="308.23"/>
    <n v="0.31"/>
    <n v="95.551300000000012"/>
    <n v="2157.61"/>
    <x v="1"/>
    <x v="2"/>
    <n v="1"/>
    <x v="2"/>
    <n v="1.6"/>
    <n v="1488.75"/>
  </r>
  <r>
    <n v="11897"/>
    <d v="2027-03-12T00:00:00"/>
    <x v="5"/>
    <x v="2"/>
    <x v="2"/>
    <n v="1288"/>
    <x v="1"/>
    <x v="0"/>
    <n v="2"/>
    <n v="154.91999999999999"/>
    <n v="0.1"/>
    <n v="15.491999999999999"/>
    <n v="309.83999999999997"/>
    <x v="1"/>
    <x v="0"/>
    <n v="8"/>
    <x v="0"/>
    <n v="4.5999999999999996"/>
    <n v="278.86"/>
  </r>
  <r>
    <n v="11898"/>
    <d v="2027-03-13T00:00:00"/>
    <x v="5"/>
    <x v="2"/>
    <x v="2"/>
    <n v="1761"/>
    <x v="2"/>
    <x v="1"/>
    <n v="3"/>
    <n v="360.2"/>
    <n v="0.19"/>
    <n v="68.438000000000002"/>
    <n v="1080.5999999999999"/>
    <x v="0"/>
    <x v="1"/>
    <n v="3"/>
    <x v="1"/>
    <n v="3.2"/>
    <n v="875.29"/>
  </r>
  <r>
    <n v="11899"/>
    <d v="2027-03-14T00:00:00"/>
    <x v="5"/>
    <x v="2"/>
    <x v="2"/>
    <n v="1547"/>
    <x v="2"/>
    <x v="2"/>
    <n v="7"/>
    <n v="274.32"/>
    <n v="0.11"/>
    <n v="30.1752"/>
    <n v="1920.24"/>
    <x v="0"/>
    <x v="0"/>
    <n v="5"/>
    <x v="2"/>
    <n v="1.1000000000000001"/>
    <n v="1709.01"/>
  </r>
  <r>
    <n v="11900"/>
    <d v="2027-03-15T00:00:00"/>
    <x v="5"/>
    <x v="2"/>
    <x v="2"/>
    <n v="1750"/>
    <x v="0"/>
    <x v="1"/>
    <n v="5"/>
    <n v="276.33"/>
    <n v="0.27"/>
    <n v="74.609099999999998"/>
    <n v="1381.6499999999999"/>
    <x v="2"/>
    <x v="2"/>
    <n v="1"/>
    <x v="1"/>
    <n v="3.5"/>
    <n v="1008.6"/>
  </r>
  <r>
    <n v="11901"/>
    <d v="2027-03-16T00:00:00"/>
    <x v="5"/>
    <x v="2"/>
    <x v="2"/>
    <n v="1147"/>
    <x v="0"/>
    <x v="3"/>
    <n v="3"/>
    <n v="227.2"/>
    <n v="0.33"/>
    <n v="74.975999999999999"/>
    <n v="681.59999999999991"/>
    <x v="1"/>
    <x v="2"/>
    <n v="1"/>
    <x v="1"/>
    <n v="2.9"/>
    <n v="456.67"/>
  </r>
  <r>
    <n v="11902"/>
    <d v="2027-03-17T00:00:00"/>
    <x v="5"/>
    <x v="2"/>
    <x v="2"/>
    <n v="1466"/>
    <x v="0"/>
    <x v="3"/>
    <n v="7"/>
    <n v="24.9"/>
    <n v="0.13"/>
    <n v="3.2370000000000001"/>
    <n v="174.29999999999998"/>
    <x v="2"/>
    <x v="0"/>
    <n v="6"/>
    <x v="1"/>
    <n v="3.8"/>
    <n v="151.63999999999999"/>
  </r>
  <r>
    <n v="11903"/>
    <d v="2027-03-18T00:00:00"/>
    <x v="5"/>
    <x v="2"/>
    <x v="2"/>
    <n v="1738"/>
    <x v="0"/>
    <x v="1"/>
    <n v="5"/>
    <n v="320.43"/>
    <n v="0.28000000000000003"/>
    <n v="89.720400000000012"/>
    <n v="1602.15"/>
    <x v="1"/>
    <x v="1"/>
    <n v="3"/>
    <x v="0"/>
    <n v="4.0999999999999996"/>
    <n v="1153.55"/>
  </r>
  <r>
    <n v="11904"/>
    <d v="2027-03-19T00:00:00"/>
    <x v="5"/>
    <x v="2"/>
    <x v="2"/>
    <n v="1243"/>
    <x v="2"/>
    <x v="2"/>
    <n v="2"/>
    <n v="211.12"/>
    <n v="0.17"/>
    <n v="35.890400000000007"/>
    <n v="422.24"/>
    <x v="1"/>
    <x v="0"/>
    <n v="8"/>
    <x v="0"/>
    <n v="4.8"/>
    <n v="350.46"/>
  </r>
  <r>
    <n v="11905"/>
    <d v="2027-03-20T00:00:00"/>
    <x v="5"/>
    <x v="2"/>
    <x v="2"/>
    <n v="1490"/>
    <x v="1"/>
    <x v="0"/>
    <n v="5"/>
    <n v="15.77"/>
    <n v="0.14000000000000001"/>
    <n v="2.2078000000000002"/>
    <n v="78.849999999999994"/>
    <x v="1"/>
    <x v="1"/>
    <n v="4"/>
    <x v="0"/>
    <n v="5"/>
    <n v="67.81"/>
  </r>
  <r>
    <n v="11906"/>
    <d v="2027-03-21T00:00:00"/>
    <x v="5"/>
    <x v="2"/>
    <x v="2"/>
    <n v="1848"/>
    <x v="3"/>
    <x v="1"/>
    <n v="4"/>
    <n v="195.15"/>
    <n v="0.33"/>
    <n v="64.399500000000003"/>
    <n v="780.6"/>
    <x v="2"/>
    <x v="0"/>
    <n v="6"/>
    <x v="1"/>
    <n v="3.2"/>
    <n v="523"/>
  </r>
  <r>
    <n v="11907"/>
    <d v="2027-03-22T00:00:00"/>
    <x v="5"/>
    <x v="2"/>
    <x v="2"/>
    <n v="1957"/>
    <x v="1"/>
    <x v="3"/>
    <n v="1"/>
    <n v="178"/>
    <n v="0.18"/>
    <n v="32.04"/>
    <n v="178"/>
    <x v="1"/>
    <x v="0"/>
    <n v="10"/>
    <x v="1"/>
    <n v="3.2"/>
    <n v="145.96"/>
  </r>
  <r>
    <n v="11908"/>
    <d v="2027-03-23T00:00:00"/>
    <x v="5"/>
    <x v="2"/>
    <x v="2"/>
    <n v="1506"/>
    <x v="1"/>
    <x v="3"/>
    <n v="4"/>
    <n v="245.17"/>
    <n v="0.16"/>
    <n v="39.227199999999996"/>
    <n v="980.68"/>
    <x v="2"/>
    <x v="0"/>
    <n v="9"/>
    <x v="2"/>
    <n v="1.1000000000000001"/>
    <n v="823.77"/>
  </r>
  <r>
    <n v="11909"/>
    <d v="2027-03-24T00:00:00"/>
    <x v="5"/>
    <x v="2"/>
    <x v="2"/>
    <n v="1364"/>
    <x v="1"/>
    <x v="0"/>
    <n v="7"/>
    <n v="92.13"/>
    <n v="0.24"/>
    <n v="22.111199999999997"/>
    <n v="644.91"/>
    <x v="1"/>
    <x v="0"/>
    <n v="8"/>
    <x v="0"/>
    <n v="4.5"/>
    <n v="490.13"/>
  </r>
  <r>
    <n v="11910"/>
    <d v="2027-03-25T00:00:00"/>
    <x v="5"/>
    <x v="2"/>
    <x v="2"/>
    <n v="1481"/>
    <x v="1"/>
    <x v="1"/>
    <n v="7"/>
    <n v="312"/>
    <n v="0.09"/>
    <n v="28.08"/>
    <n v="2184"/>
    <x v="1"/>
    <x v="1"/>
    <n v="4"/>
    <x v="2"/>
    <n v="1.1000000000000001"/>
    <n v="1987.44"/>
  </r>
  <r>
    <n v="11911"/>
    <d v="2027-03-26T00:00:00"/>
    <x v="5"/>
    <x v="2"/>
    <x v="2"/>
    <n v="1200"/>
    <x v="1"/>
    <x v="0"/>
    <n v="6"/>
    <n v="420.08"/>
    <n v="0.11"/>
    <n v="46.208799999999997"/>
    <n v="2520.48"/>
    <x v="1"/>
    <x v="0"/>
    <n v="10"/>
    <x v="1"/>
    <n v="3.5"/>
    <n v="2243.23"/>
  </r>
  <r>
    <n v="11912"/>
    <d v="2027-03-27T00:00:00"/>
    <x v="5"/>
    <x v="2"/>
    <x v="2"/>
    <n v="1153"/>
    <x v="2"/>
    <x v="0"/>
    <n v="4"/>
    <n v="383.66"/>
    <n v="0.33"/>
    <n v="126.60780000000001"/>
    <n v="1534.64"/>
    <x v="0"/>
    <x v="0"/>
    <n v="8"/>
    <x v="2"/>
    <n v="1.4"/>
    <n v="1028.21"/>
  </r>
  <r>
    <n v="11913"/>
    <d v="2027-03-28T00:00:00"/>
    <x v="5"/>
    <x v="2"/>
    <x v="2"/>
    <n v="1449"/>
    <x v="1"/>
    <x v="2"/>
    <n v="3"/>
    <n v="485.2"/>
    <n v="0.24"/>
    <n v="116.44799999999999"/>
    <n v="1455.6"/>
    <x v="2"/>
    <x v="0"/>
    <n v="7"/>
    <x v="2"/>
    <n v="2.1"/>
    <n v="1106.26"/>
  </r>
  <r>
    <n v="11914"/>
    <d v="2027-03-29T00:00:00"/>
    <x v="5"/>
    <x v="2"/>
    <x v="2"/>
    <n v="1500"/>
    <x v="1"/>
    <x v="2"/>
    <n v="2"/>
    <n v="279.42"/>
    <n v="0.28999999999999998"/>
    <n v="81.031800000000004"/>
    <n v="558.84"/>
    <x v="1"/>
    <x v="0"/>
    <n v="5"/>
    <x v="2"/>
    <n v="1.6"/>
    <n v="396.78"/>
  </r>
  <r>
    <n v="11915"/>
    <d v="2027-03-30T00:00:00"/>
    <x v="5"/>
    <x v="2"/>
    <x v="2"/>
    <n v="1072"/>
    <x v="1"/>
    <x v="3"/>
    <n v="6"/>
    <n v="318.67"/>
    <n v="0.09"/>
    <n v="28.680299999999999"/>
    <n v="1912.02"/>
    <x v="2"/>
    <x v="0"/>
    <n v="7"/>
    <x v="2"/>
    <n v="1.5"/>
    <n v="1739.94"/>
  </r>
  <r>
    <n v="11916"/>
    <d v="2027-03-31T00:00:00"/>
    <x v="5"/>
    <x v="2"/>
    <x v="2"/>
    <n v="1712"/>
    <x v="2"/>
    <x v="1"/>
    <n v="6"/>
    <n v="489.09"/>
    <n v="0.19"/>
    <n v="92.927099999999996"/>
    <n v="2934.54"/>
    <x v="0"/>
    <x v="0"/>
    <n v="7"/>
    <x v="2"/>
    <n v="1.3"/>
    <n v="2376.98"/>
  </r>
  <r>
    <n v="11917"/>
    <d v="2027-04-01T00:00:00"/>
    <x v="5"/>
    <x v="3"/>
    <x v="3"/>
    <n v="1295"/>
    <x v="3"/>
    <x v="2"/>
    <n v="6"/>
    <n v="265.20999999999998"/>
    <n v="0.34"/>
    <n v="90.171400000000006"/>
    <n v="1591.2599999999998"/>
    <x v="2"/>
    <x v="0"/>
    <n v="10"/>
    <x v="2"/>
    <n v="2.2999999999999998"/>
    <n v="1050.23"/>
  </r>
  <r>
    <n v="11918"/>
    <d v="2027-04-02T00:00:00"/>
    <x v="5"/>
    <x v="3"/>
    <x v="3"/>
    <n v="1016"/>
    <x v="2"/>
    <x v="3"/>
    <n v="7"/>
    <n v="425.44"/>
    <n v="0.11"/>
    <n v="46.798400000000001"/>
    <n v="2978.08"/>
    <x v="2"/>
    <x v="1"/>
    <n v="2"/>
    <x v="1"/>
    <n v="2.7"/>
    <n v="2650.49"/>
  </r>
  <r>
    <n v="11919"/>
    <d v="2027-04-03T00:00:00"/>
    <x v="5"/>
    <x v="3"/>
    <x v="3"/>
    <n v="1640"/>
    <x v="1"/>
    <x v="1"/>
    <n v="1"/>
    <n v="269.24"/>
    <n v="0.06"/>
    <n v="16.154399999999999"/>
    <n v="269.24"/>
    <x v="1"/>
    <x v="0"/>
    <n v="7"/>
    <x v="1"/>
    <n v="2.9"/>
    <n v="253.09"/>
  </r>
  <r>
    <n v="11920"/>
    <d v="2027-04-04T00:00:00"/>
    <x v="5"/>
    <x v="3"/>
    <x v="3"/>
    <n v="1216"/>
    <x v="3"/>
    <x v="3"/>
    <n v="5"/>
    <n v="259.38"/>
    <n v="0.18"/>
    <n v="46.688399999999994"/>
    <n v="1296.9000000000001"/>
    <x v="2"/>
    <x v="1"/>
    <n v="3"/>
    <x v="1"/>
    <n v="2.8"/>
    <n v="1063.46"/>
  </r>
  <r>
    <n v="11921"/>
    <d v="2027-04-05T00:00:00"/>
    <x v="5"/>
    <x v="3"/>
    <x v="3"/>
    <n v="1060"/>
    <x v="1"/>
    <x v="2"/>
    <n v="3"/>
    <n v="459.72"/>
    <n v="0.14000000000000001"/>
    <n v="64.360800000000012"/>
    <n v="1379.16"/>
    <x v="2"/>
    <x v="0"/>
    <n v="8"/>
    <x v="1"/>
    <n v="3.1"/>
    <n v="1186.08"/>
  </r>
  <r>
    <n v="11922"/>
    <d v="2027-04-06T00:00:00"/>
    <x v="5"/>
    <x v="3"/>
    <x v="3"/>
    <n v="1938"/>
    <x v="2"/>
    <x v="3"/>
    <n v="7"/>
    <n v="117.28"/>
    <n v="0.06"/>
    <n v="7.0367999999999995"/>
    <n v="820.96"/>
    <x v="2"/>
    <x v="0"/>
    <n v="8"/>
    <x v="0"/>
    <n v="4.4000000000000004"/>
    <n v="771.7"/>
  </r>
  <r>
    <n v="11923"/>
    <d v="2027-04-07T00:00:00"/>
    <x v="5"/>
    <x v="3"/>
    <x v="3"/>
    <n v="1615"/>
    <x v="3"/>
    <x v="1"/>
    <n v="2"/>
    <n v="213.07"/>
    <n v="0.31"/>
    <n v="66.051699999999997"/>
    <n v="426.14"/>
    <x v="0"/>
    <x v="0"/>
    <n v="9"/>
    <x v="1"/>
    <n v="3.5"/>
    <n v="294.04000000000002"/>
  </r>
  <r>
    <n v="11924"/>
    <d v="2027-04-08T00:00:00"/>
    <x v="5"/>
    <x v="3"/>
    <x v="3"/>
    <n v="1041"/>
    <x v="1"/>
    <x v="1"/>
    <n v="7"/>
    <n v="146.13999999999999"/>
    <n v="0.35"/>
    <n v="51.148999999999994"/>
    <n v="1022.9799999999999"/>
    <x v="1"/>
    <x v="0"/>
    <n v="11"/>
    <x v="2"/>
    <n v="1.1000000000000001"/>
    <n v="664.94"/>
  </r>
  <r>
    <n v="11925"/>
    <d v="2027-04-09T00:00:00"/>
    <x v="5"/>
    <x v="3"/>
    <x v="3"/>
    <n v="1024"/>
    <x v="3"/>
    <x v="3"/>
    <n v="1"/>
    <n v="225.08"/>
    <n v="0.2"/>
    <n v="45.016000000000005"/>
    <n v="225.08"/>
    <x v="1"/>
    <x v="1"/>
    <n v="4"/>
    <x v="2"/>
    <n v="1.7"/>
    <n v="180.06"/>
  </r>
  <r>
    <n v="11926"/>
    <d v="2027-04-10T00:00:00"/>
    <x v="5"/>
    <x v="3"/>
    <x v="3"/>
    <n v="1038"/>
    <x v="3"/>
    <x v="1"/>
    <n v="7"/>
    <n v="149.77000000000001"/>
    <n v="0.27"/>
    <n v="40.437900000000006"/>
    <n v="1048.3900000000001"/>
    <x v="0"/>
    <x v="0"/>
    <n v="10"/>
    <x v="2"/>
    <n v="2.4"/>
    <n v="765.32"/>
  </r>
  <r>
    <n v="11927"/>
    <d v="2027-04-11T00:00:00"/>
    <x v="5"/>
    <x v="3"/>
    <x v="3"/>
    <n v="1802"/>
    <x v="1"/>
    <x v="3"/>
    <n v="7"/>
    <n v="353.95"/>
    <n v="0.3"/>
    <n v="106.18499999999999"/>
    <n v="2477.65"/>
    <x v="2"/>
    <x v="1"/>
    <n v="3"/>
    <x v="0"/>
    <n v="4.8"/>
    <n v="1734.36"/>
  </r>
  <r>
    <n v="11928"/>
    <d v="2027-04-12T00:00:00"/>
    <x v="5"/>
    <x v="3"/>
    <x v="3"/>
    <n v="1130"/>
    <x v="1"/>
    <x v="1"/>
    <n v="4"/>
    <n v="481.93"/>
    <n v="0.25"/>
    <n v="120.4825"/>
    <n v="1927.72"/>
    <x v="1"/>
    <x v="0"/>
    <n v="9"/>
    <x v="2"/>
    <n v="1.3"/>
    <n v="1445.79"/>
  </r>
  <r>
    <n v="11929"/>
    <d v="2027-04-13T00:00:00"/>
    <x v="5"/>
    <x v="3"/>
    <x v="3"/>
    <n v="1497"/>
    <x v="2"/>
    <x v="3"/>
    <n v="2"/>
    <n v="475.17"/>
    <n v="0.02"/>
    <n v="9.503400000000001"/>
    <n v="950.34"/>
    <x v="1"/>
    <x v="0"/>
    <n v="9"/>
    <x v="1"/>
    <n v="3.8"/>
    <n v="931.33"/>
  </r>
  <r>
    <n v="11930"/>
    <d v="2027-04-14T00:00:00"/>
    <x v="5"/>
    <x v="3"/>
    <x v="3"/>
    <n v="1228"/>
    <x v="2"/>
    <x v="3"/>
    <n v="6"/>
    <n v="228.23"/>
    <n v="0.06"/>
    <n v="13.6938"/>
    <n v="1369.3799999999999"/>
    <x v="0"/>
    <x v="1"/>
    <n v="2"/>
    <x v="2"/>
    <n v="1.1000000000000001"/>
    <n v="1287.22"/>
  </r>
  <r>
    <n v="11931"/>
    <d v="2027-04-15T00:00:00"/>
    <x v="5"/>
    <x v="3"/>
    <x v="3"/>
    <n v="1107"/>
    <x v="1"/>
    <x v="3"/>
    <n v="2"/>
    <n v="593.41999999999996"/>
    <n v="0.02"/>
    <n v="11.868399999999999"/>
    <n v="1186.8399999999999"/>
    <x v="1"/>
    <x v="0"/>
    <n v="6"/>
    <x v="1"/>
    <n v="2.5"/>
    <n v="1163.0999999999999"/>
  </r>
  <r>
    <n v="11932"/>
    <d v="2027-04-16T00:00:00"/>
    <x v="5"/>
    <x v="3"/>
    <x v="3"/>
    <n v="1171"/>
    <x v="1"/>
    <x v="0"/>
    <n v="2"/>
    <n v="362.4"/>
    <n v="0"/>
    <n v="0"/>
    <n v="724.8"/>
    <x v="1"/>
    <x v="1"/>
    <n v="3"/>
    <x v="0"/>
    <n v="4.0999999999999996"/>
    <n v="724.8"/>
  </r>
  <r>
    <n v="11933"/>
    <d v="2027-04-17T00:00:00"/>
    <x v="5"/>
    <x v="3"/>
    <x v="3"/>
    <n v="1434"/>
    <x v="1"/>
    <x v="1"/>
    <n v="4"/>
    <n v="248.65"/>
    <n v="0.11"/>
    <n v="27.351500000000001"/>
    <n v="994.6"/>
    <x v="1"/>
    <x v="0"/>
    <n v="5"/>
    <x v="2"/>
    <n v="2.4"/>
    <n v="885.19"/>
  </r>
  <r>
    <n v="11934"/>
    <d v="2027-04-18T00:00:00"/>
    <x v="5"/>
    <x v="3"/>
    <x v="3"/>
    <n v="1477"/>
    <x v="2"/>
    <x v="2"/>
    <n v="5"/>
    <n v="503.79"/>
    <n v="0.14000000000000001"/>
    <n v="70.530600000000007"/>
    <n v="2518.9500000000003"/>
    <x v="0"/>
    <x v="1"/>
    <n v="2"/>
    <x v="1"/>
    <n v="2.7"/>
    <n v="2166.3000000000002"/>
  </r>
  <r>
    <n v="11935"/>
    <d v="2027-04-19T00:00:00"/>
    <x v="5"/>
    <x v="3"/>
    <x v="3"/>
    <n v="1101"/>
    <x v="2"/>
    <x v="3"/>
    <n v="7"/>
    <n v="441.98"/>
    <n v="0.08"/>
    <n v="35.358400000000003"/>
    <n v="3093.86"/>
    <x v="0"/>
    <x v="1"/>
    <n v="4"/>
    <x v="0"/>
    <n v="4.5999999999999996"/>
    <n v="2846.35"/>
  </r>
  <r>
    <n v="11936"/>
    <d v="2027-04-20T00:00:00"/>
    <x v="5"/>
    <x v="3"/>
    <x v="3"/>
    <n v="1865"/>
    <x v="1"/>
    <x v="0"/>
    <n v="3"/>
    <n v="453.33"/>
    <n v="0.02"/>
    <n v="9.0665999999999993"/>
    <n v="1359.99"/>
    <x v="2"/>
    <x v="0"/>
    <n v="11"/>
    <x v="2"/>
    <n v="1.3"/>
    <n v="1332.79"/>
  </r>
  <r>
    <n v="11937"/>
    <d v="2027-04-21T00:00:00"/>
    <x v="5"/>
    <x v="3"/>
    <x v="3"/>
    <n v="1523"/>
    <x v="2"/>
    <x v="2"/>
    <n v="6"/>
    <n v="129.74"/>
    <n v="0.19"/>
    <n v="24.650600000000001"/>
    <n v="778.44"/>
    <x v="2"/>
    <x v="1"/>
    <n v="3"/>
    <x v="1"/>
    <n v="3.1"/>
    <n v="630.54"/>
  </r>
  <r>
    <n v="11938"/>
    <d v="2027-04-22T00:00:00"/>
    <x v="5"/>
    <x v="3"/>
    <x v="3"/>
    <n v="1274"/>
    <x v="3"/>
    <x v="3"/>
    <n v="5"/>
    <n v="288.97000000000003"/>
    <n v="0.1"/>
    <n v="28.897000000000006"/>
    <n v="1444.8500000000001"/>
    <x v="1"/>
    <x v="1"/>
    <n v="2"/>
    <x v="1"/>
    <n v="2.5"/>
    <n v="1300.3699999999999"/>
  </r>
  <r>
    <n v="11939"/>
    <d v="2027-04-23T00:00:00"/>
    <x v="5"/>
    <x v="3"/>
    <x v="3"/>
    <n v="1612"/>
    <x v="2"/>
    <x v="2"/>
    <n v="1"/>
    <n v="519.16999999999996"/>
    <n v="0.28000000000000003"/>
    <n v="145.36760000000001"/>
    <n v="519.16999999999996"/>
    <x v="1"/>
    <x v="0"/>
    <n v="6"/>
    <x v="0"/>
    <n v="4.9000000000000004"/>
    <n v="373.8"/>
  </r>
  <r>
    <n v="11940"/>
    <d v="2027-04-24T00:00:00"/>
    <x v="5"/>
    <x v="3"/>
    <x v="3"/>
    <n v="1043"/>
    <x v="1"/>
    <x v="0"/>
    <n v="7"/>
    <n v="309.86"/>
    <n v="0"/>
    <n v="0"/>
    <n v="2169.02"/>
    <x v="0"/>
    <x v="0"/>
    <n v="11"/>
    <x v="0"/>
    <n v="4.2"/>
    <n v="2169.02"/>
  </r>
  <r>
    <n v="11941"/>
    <d v="2027-04-25T00:00:00"/>
    <x v="5"/>
    <x v="3"/>
    <x v="3"/>
    <n v="1954"/>
    <x v="0"/>
    <x v="2"/>
    <n v="6"/>
    <n v="414.82"/>
    <n v="0.28999999999999998"/>
    <n v="120.2978"/>
    <n v="2488.92"/>
    <x v="1"/>
    <x v="1"/>
    <n v="3"/>
    <x v="2"/>
    <n v="1.5"/>
    <n v="1767.13"/>
  </r>
  <r>
    <n v="11942"/>
    <d v="2027-04-26T00:00:00"/>
    <x v="5"/>
    <x v="3"/>
    <x v="3"/>
    <n v="1816"/>
    <x v="2"/>
    <x v="3"/>
    <n v="3"/>
    <n v="358.94"/>
    <n v="0.33"/>
    <n v="118.45020000000001"/>
    <n v="1076.82"/>
    <x v="2"/>
    <x v="1"/>
    <n v="4"/>
    <x v="0"/>
    <n v="4.7"/>
    <n v="721.47"/>
  </r>
  <r>
    <n v="11943"/>
    <d v="2027-04-27T00:00:00"/>
    <x v="5"/>
    <x v="3"/>
    <x v="3"/>
    <n v="1956"/>
    <x v="1"/>
    <x v="2"/>
    <n v="7"/>
    <n v="507.78"/>
    <n v="0.25"/>
    <n v="126.94499999999999"/>
    <n v="3554.46"/>
    <x v="2"/>
    <x v="0"/>
    <n v="6"/>
    <x v="2"/>
    <n v="1.8"/>
    <n v="2665.84"/>
  </r>
  <r>
    <n v="11944"/>
    <d v="2027-04-28T00:00:00"/>
    <x v="5"/>
    <x v="3"/>
    <x v="3"/>
    <n v="1016"/>
    <x v="2"/>
    <x v="2"/>
    <n v="1"/>
    <n v="181.47"/>
    <n v="0.26"/>
    <n v="47.182200000000002"/>
    <n v="181.47"/>
    <x v="1"/>
    <x v="0"/>
    <n v="5"/>
    <x v="2"/>
    <n v="1.3"/>
    <n v="134.29"/>
  </r>
  <r>
    <n v="11945"/>
    <d v="2027-04-29T00:00:00"/>
    <x v="5"/>
    <x v="3"/>
    <x v="3"/>
    <n v="1329"/>
    <x v="1"/>
    <x v="3"/>
    <n v="4"/>
    <n v="351.65"/>
    <n v="0.33"/>
    <n v="116.0445"/>
    <n v="1406.6"/>
    <x v="2"/>
    <x v="1"/>
    <n v="4"/>
    <x v="1"/>
    <n v="3.2"/>
    <n v="942.42"/>
  </r>
  <r>
    <n v="11946"/>
    <d v="2027-04-30T00:00:00"/>
    <x v="5"/>
    <x v="3"/>
    <x v="3"/>
    <n v="1568"/>
    <x v="1"/>
    <x v="0"/>
    <n v="5"/>
    <n v="87.09"/>
    <n v="7.0000000000000007E-2"/>
    <n v="6.0963000000000012"/>
    <n v="435.45000000000005"/>
    <x v="2"/>
    <x v="1"/>
    <n v="4"/>
    <x v="1"/>
    <n v="3.9"/>
    <n v="404.97"/>
  </r>
  <r>
    <n v="11947"/>
    <d v="2027-05-01T00:00:00"/>
    <x v="5"/>
    <x v="4"/>
    <x v="4"/>
    <n v="1822"/>
    <x v="1"/>
    <x v="0"/>
    <n v="7"/>
    <n v="418.77"/>
    <n v="0.35"/>
    <n v="146.56949999999998"/>
    <n v="2931.39"/>
    <x v="2"/>
    <x v="1"/>
    <n v="2"/>
    <x v="1"/>
    <n v="3.9"/>
    <n v="1905.4"/>
  </r>
  <r>
    <n v="11948"/>
    <d v="2027-05-02T00:00:00"/>
    <x v="5"/>
    <x v="4"/>
    <x v="4"/>
    <n v="1496"/>
    <x v="1"/>
    <x v="2"/>
    <n v="6"/>
    <n v="443.2"/>
    <n v="0.27"/>
    <n v="119.664"/>
    <n v="2659.2"/>
    <x v="1"/>
    <x v="0"/>
    <n v="10"/>
    <x v="1"/>
    <n v="3.1"/>
    <n v="1941.22"/>
  </r>
  <r>
    <n v="11949"/>
    <d v="2027-05-03T00:00:00"/>
    <x v="5"/>
    <x v="4"/>
    <x v="4"/>
    <n v="1814"/>
    <x v="0"/>
    <x v="1"/>
    <n v="2"/>
    <n v="40.06"/>
    <n v="0.25"/>
    <n v="10.015000000000001"/>
    <n v="80.12"/>
    <x v="1"/>
    <x v="1"/>
    <n v="4"/>
    <x v="1"/>
    <n v="3"/>
    <n v="60.09"/>
  </r>
  <r>
    <n v="11950"/>
    <d v="2027-05-04T00:00:00"/>
    <x v="5"/>
    <x v="4"/>
    <x v="4"/>
    <n v="1011"/>
    <x v="2"/>
    <x v="2"/>
    <n v="3"/>
    <n v="410.34"/>
    <n v="0.13"/>
    <n v="53.344200000000001"/>
    <n v="1231.02"/>
    <x v="2"/>
    <x v="0"/>
    <n v="8"/>
    <x v="0"/>
    <n v="4.9000000000000004"/>
    <n v="1070.99"/>
  </r>
  <r>
    <n v="11951"/>
    <d v="2027-05-05T00:00:00"/>
    <x v="5"/>
    <x v="4"/>
    <x v="4"/>
    <n v="1317"/>
    <x v="2"/>
    <x v="1"/>
    <n v="7"/>
    <n v="257.58999999999997"/>
    <n v="0.19"/>
    <n v="48.942099999999996"/>
    <n v="1803.1299999999999"/>
    <x v="0"/>
    <x v="0"/>
    <n v="5"/>
    <x v="0"/>
    <n v="4.3"/>
    <n v="1460.54"/>
  </r>
  <r>
    <n v="11952"/>
    <d v="2027-05-06T00:00:00"/>
    <x v="5"/>
    <x v="4"/>
    <x v="4"/>
    <n v="1591"/>
    <x v="0"/>
    <x v="2"/>
    <n v="6"/>
    <n v="87.6"/>
    <n v="0.23"/>
    <n v="20.148"/>
    <n v="525.59999999999991"/>
    <x v="1"/>
    <x v="0"/>
    <n v="11"/>
    <x v="1"/>
    <n v="3.8"/>
    <n v="404.71"/>
  </r>
  <r>
    <n v="11953"/>
    <d v="2027-05-07T00:00:00"/>
    <x v="5"/>
    <x v="4"/>
    <x v="4"/>
    <n v="1215"/>
    <x v="1"/>
    <x v="0"/>
    <n v="2"/>
    <n v="260.64999999999998"/>
    <n v="0.22"/>
    <n v="57.342999999999996"/>
    <n v="521.29999999999995"/>
    <x v="0"/>
    <x v="0"/>
    <n v="10"/>
    <x v="2"/>
    <n v="1.8"/>
    <n v="406.61"/>
  </r>
  <r>
    <n v="11954"/>
    <d v="2027-05-08T00:00:00"/>
    <x v="5"/>
    <x v="4"/>
    <x v="4"/>
    <n v="1338"/>
    <x v="0"/>
    <x v="2"/>
    <n v="6"/>
    <n v="128.63"/>
    <n v="0.25"/>
    <n v="32.157499999999999"/>
    <n v="771.78"/>
    <x v="2"/>
    <x v="0"/>
    <n v="10"/>
    <x v="0"/>
    <n v="4.3"/>
    <n v="578.84"/>
  </r>
  <r>
    <n v="11955"/>
    <d v="2027-05-09T00:00:00"/>
    <x v="5"/>
    <x v="4"/>
    <x v="4"/>
    <n v="1775"/>
    <x v="1"/>
    <x v="2"/>
    <n v="7"/>
    <n v="258.10000000000002"/>
    <n v="0.03"/>
    <n v="7.7430000000000003"/>
    <n v="1806.7000000000003"/>
    <x v="0"/>
    <x v="0"/>
    <n v="8"/>
    <x v="0"/>
    <n v="4"/>
    <n v="1752.5"/>
  </r>
  <r>
    <n v="11956"/>
    <d v="2027-05-10T00:00:00"/>
    <x v="5"/>
    <x v="4"/>
    <x v="4"/>
    <n v="1990"/>
    <x v="3"/>
    <x v="1"/>
    <n v="1"/>
    <n v="239.84"/>
    <n v="0.12"/>
    <n v="28.780799999999999"/>
    <n v="239.84"/>
    <x v="1"/>
    <x v="0"/>
    <n v="6"/>
    <x v="0"/>
    <n v="5"/>
    <n v="211.06"/>
  </r>
  <r>
    <n v="11957"/>
    <d v="2027-05-11T00:00:00"/>
    <x v="5"/>
    <x v="4"/>
    <x v="4"/>
    <n v="1660"/>
    <x v="1"/>
    <x v="0"/>
    <n v="2"/>
    <n v="446.96"/>
    <n v="0.15"/>
    <n v="67.043999999999997"/>
    <n v="893.92"/>
    <x v="1"/>
    <x v="0"/>
    <n v="10"/>
    <x v="2"/>
    <n v="1.5"/>
    <n v="759.83"/>
  </r>
  <r>
    <n v="11958"/>
    <d v="2027-05-12T00:00:00"/>
    <x v="5"/>
    <x v="4"/>
    <x v="4"/>
    <n v="1080"/>
    <x v="3"/>
    <x v="1"/>
    <n v="2"/>
    <n v="467.92"/>
    <n v="0.09"/>
    <n v="42.1128"/>
    <n v="935.84"/>
    <x v="1"/>
    <x v="0"/>
    <n v="5"/>
    <x v="1"/>
    <n v="3.9"/>
    <n v="851.61"/>
  </r>
  <r>
    <n v="11959"/>
    <d v="2027-05-13T00:00:00"/>
    <x v="5"/>
    <x v="4"/>
    <x v="4"/>
    <n v="1726"/>
    <x v="0"/>
    <x v="2"/>
    <n v="6"/>
    <n v="370.11"/>
    <n v="0.06"/>
    <n v="22.206600000000002"/>
    <n v="2220.66"/>
    <x v="1"/>
    <x v="1"/>
    <n v="4"/>
    <x v="0"/>
    <n v="4.9000000000000004"/>
    <n v="2087.42"/>
  </r>
  <r>
    <n v="11960"/>
    <d v="2027-05-14T00:00:00"/>
    <x v="5"/>
    <x v="4"/>
    <x v="4"/>
    <n v="1484"/>
    <x v="1"/>
    <x v="3"/>
    <n v="4"/>
    <n v="28.27"/>
    <n v="0.05"/>
    <n v="1.4135"/>
    <n v="113.08"/>
    <x v="0"/>
    <x v="0"/>
    <n v="10"/>
    <x v="1"/>
    <n v="2.9"/>
    <n v="107.43"/>
  </r>
  <r>
    <n v="11961"/>
    <d v="2027-05-15T00:00:00"/>
    <x v="5"/>
    <x v="4"/>
    <x v="4"/>
    <n v="1373"/>
    <x v="2"/>
    <x v="2"/>
    <n v="7"/>
    <n v="559.65"/>
    <n v="0.13"/>
    <n v="72.754499999999993"/>
    <n v="3917.5499999999997"/>
    <x v="1"/>
    <x v="0"/>
    <n v="9"/>
    <x v="1"/>
    <n v="3.9"/>
    <n v="3408.27"/>
  </r>
  <r>
    <n v="11962"/>
    <d v="2027-05-16T00:00:00"/>
    <x v="5"/>
    <x v="4"/>
    <x v="4"/>
    <n v="1975"/>
    <x v="2"/>
    <x v="2"/>
    <n v="4"/>
    <n v="416.45"/>
    <n v="0.17"/>
    <n v="70.796500000000009"/>
    <n v="1665.8"/>
    <x v="2"/>
    <x v="0"/>
    <n v="10"/>
    <x v="0"/>
    <n v="4.9000000000000004"/>
    <n v="1382.61"/>
  </r>
  <r>
    <n v="11963"/>
    <d v="2027-05-17T00:00:00"/>
    <x v="5"/>
    <x v="4"/>
    <x v="4"/>
    <n v="1709"/>
    <x v="2"/>
    <x v="1"/>
    <n v="5"/>
    <n v="35"/>
    <n v="0.02"/>
    <n v="0.70000000000000007"/>
    <n v="175"/>
    <x v="1"/>
    <x v="0"/>
    <n v="5"/>
    <x v="1"/>
    <n v="3.2"/>
    <n v="171.5"/>
  </r>
  <r>
    <n v="11964"/>
    <d v="2027-05-18T00:00:00"/>
    <x v="5"/>
    <x v="4"/>
    <x v="4"/>
    <n v="1199"/>
    <x v="2"/>
    <x v="3"/>
    <n v="1"/>
    <n v="494.02"/>
    <n v="0.33"/>
    <n v="163.0266"/>
    <n v="494.02"/>
    <x v="2"/>
    <x v="0"/>
    <n v="10"/>
    <x v="1"/>
    <n v="3.8"/>
    <n v="330.99"/>
  </r>
  <r>
    <n v="11965"/>
    <d v="2027-05-19T00:00:00"/>
    <x v="5"/>
    <x v="4"/>
    <x v="4"/>
    <n v="1536"/>
    <x v="2"/>
    <x v="3"/>
    <n v="4"/>
    <n v="132.16"/>
    <n v="0.27"/>
    <n v="35.683199999999999"/>
    <n v="528.64"/>
    <x v="1"/>
    <x v="0"/>
    <n v="11"/>
    <x v="2"/>
    <n v="1.1000000000000001"/>
    <n v="385.91"/>
  </r>
  <r>
    <n v="11966"/>
    <d v="2027-05-20T00:00:00"/>
    <x v="5"/>
    <x v="4"/>
    <x v="4"/>
    <n v="1465"/>
    <x v="1"/>
    <x v="1"/>
    <n v="6"/>
    <n v="353.84"/>
    <n v="0.26"/>
    <n v="91.998400000000004"/>
    <n v="2123.04"/>
    <x v="1"/>
    <x v="0"/>
    <n v="6"/>
    <x v="1"/>
    <n v="3.1"/>
    <n v="1571.05"/>
  </r>
  <r>
    <n v="11967"/>
    <d v="2027-05-21T00:00:00"/>
    <x v="5"/>
    <x v="4"/>
    <x v="4"/>
    <n v="1088"/>
    <x v="1"/>
    <x v="0"/>
    <n v="7"/>
    <n v="287.98"/>
    <n v="0.06"/>
    <n v="17.2788"/>
    <n v="2015.8600000000001"/>
    <x v="1"/>
    <x v="0"/>
    <n v="7"/>
    <x v="2"/>
    <n v="2"/>
    <n v="1894.91"/>
  </r>
  <r>
    <n v="11968"/>
    <d v="2027-05-22T00:00:00"/>
    <x v="5"/>
    <x v="4"/>
    <x v="4"/>
    <n v="1267"/>
    <x v="1"/>
    <x v="3"/>
    <n v="4"/>
    <n v="260.61"/>
    <n v="0.21"/>
    <n v="54.728099999999998"/>
    <n v="1042.44"/>
    <x v="2"/>
    <x v="0"/>
    <n v="11"/>
    <x v="2"/>
    <n v="1.5"/>
    <n v="823.53"/>
  </r>
  <r>
    <n v="11969"/>
    <d v="2027-05-23T00:00:00"/>
    <x v="5"/>
    <x v="4"/>
    <x v="4"/>
    <n v="1654"/>
    <x v="1"/>
    <x v="3"/>
    <n v="5"/>
    <n v="535.48"/>
    <n v="0.19"/>
    <n v="101.74120000000001"/>
    <n v="2677.4"/>
    <x v="1"/>
    <x v="0"/>
    <n v="11"/>
    <x v="1"/>
    <n v="3.8"/>
    <n v="2168.69"/>
  </r>
  <r>
    <n v="11970"/>
    <d v="2027-05-24T00:00:00"/>
    <x v="5"/>
    <x v="4"/>
    <x v="4"/>
    <n v="1570"/>
    <x v="2"/>
    <x v="1"/>
    <n v="3"/>
    <n v="270.86"/>
    <n v="0.34"/>
    <n v="92.092400000000012"/>
    <n v="812.58"/>
    <x v="1"/>
    <x v="2"/>
    <n v="1"/>
    <x v="2"/>
    <n v="1.2"/>
    <n v="536.29999999999995"/>
  </r>
  <r>
    <n v="11971"/>
    <d v="2027-05-25T00:00:00"/>
    <x v="5"/>
    <x v="4"/>
    <x v="4"/>
    <n v="1921"/>
    <x v="2"/>
    <x v="0"/>
    <n v="5"/>
    <n v="59.08"/>
    <n v="0.26"/>
    <n v="15.360799999999999"/>
    <n v="295.39999999999998"/>
    <x v="1"/>
    <x v="0"/>
    <n v="9"/>
    <x v="0"/>
    <n v="4.5999999999999996"/>
    <n v="218.6"/>
  </r>
  <r>
    <n v="11972"/>
    <d v="2027-05-26T00:00:00"/>
    <x v="5"/>
    <x v="4"/>
    <x v="4"/>
    <n v="1488"/>
    <x v="2"/>
    <x v="0"/>
    <n v="2"/>
    <n v="568.78"/>
    <n v="0.2"/>
    <n v="113.756"/>
    <n v="1137.56"/>
    <x v="0"/>
    <x v="0"/>
    <n v="8"/>
    <x v="1"/>
    <n v="3.1"/>
    <n v="910.05"/>
  </r>
  <r>
    <n v="11973"/>
    <d v="2027-05-27T00:00:00"/>
    <x v="5"/>
    <x v="4"/>
    <x v="4"/>
    <n v="1876"/>
    <x v="1"/>
    <x v="2"/>
    <n v="7"/>
    <n v="553.51"/>
    <n v="0.3"/>
    <n v="166.053"/>
    <n v="3874.5699999999997"/>
    <x v="2"/>
    <x v="0"/>
    <n v="11"/>
    <x v="1"/>
    <n v="3.6"/>
    <n v="2712.2"/>
  </r>
  <r>
    <n v="11974"/>
    <d v="2027-05-28T00:00:00"/>
    <x v="5"/>
    <x v="4"/>
    <x v="4"/>
    <n v="1537"/>
    <x v="2"/>
    <x v="2"/>
    <n v="2"/>
    <n v="415.39"/>
    <n v="0.05"/>
    <n v="20.769500000000001"/>
    <n v="830.78"/>
    <x v="2"/>
    <x v="0"/>
    <n v="5"/>
    <x v="2"/>
    <n v="2"/>
    <n v="789.24"/>
  </r>
  <r>
    <n v="11975"/>
    <d v="2027-05-29T00:00:00"/>
    <x v="5"/>
    <x v="4"/>
    <x v="4"/>
    <n v="1046"/>
    <x v="2"/>
    <x v="1"/>
    <n v="4"/>
    <n v="288.72000000000003"/>
    <n v="0.01"/>
    <n v="2.8872000000000004"/>
    <n v="1154.8800000000001"/>
    <x v="2"/>
    <x v="1"/>
    <n v="3"/>
    <x v="2"/>
    <n v="1.7"/>
    <n v="1143.33"/>
  </r>
  <r>
    <n v="11976"/>
    <d v="2027-05-30T00:00:00"/>
    <x v="5"/>
    <x v="4"/>
    <x v="4"/>
    <n v="1287"/>
    <x v="1"/>
    <x v="0"/>
    <n v="4"/>
    <n v="69.319999999999993"/>
    <n v="0.24"/>
    <n v="16.636799999999997"/>
    <n v="277.27999999999997"/>
    <x v="1"/>
    <x v="0"/>
    <n v="5"/>
    <x v="2"/>
    <n v="2"/>
    <n v="210.73"/>
  </r>
  <r>
    <n v="11977"/>
    <d v="2027-05-31T00:00:00"/>
    <x v="5"/>
    <x v="4"/>
    <x v="4"/>
    <n v="1777"/>
    <x v="3"/>
    <x v="1"/>
    <n v="5"/>
    <n v="477.59"/>
    <n v="0.03"/>
    <n v="14.327699999999998"/>
    <n v="2387.9499999999998"/>
    <x v="2"/>
    <x v="0"/>
    <n v="5"/>
    <x v="2"/>
    <n v="1.9"/>
    <n v="2316.31"/>
  </r>
  <r>
    <n v="11978"/>
    <d v="2027-06-01T00:00:00"/>
    <x v="5"/>
    <x v="5"/>
    <x v="5"/>
    <n v="1015"/>
    <x v="2"/>
    <x v="2"/>
    <n v="5"/>
    <n v="59.15"/>
    <n v="0.04"/>
    <n v="2.3660000000000001"/>
    <n v="295.75"/>
    <x v="1"/>
    <x v="0"/>
    <n v="9"/>
    <x v="0"/>
    <n v="4.5"/>
    <n v="283.92"/>
  </r>
  <r>
    <n v="11979"/>
    <d v="2027-06-02T00:00:00"/>
    <x v="5"/>
    <x v="5"/>
    <x v="5"/>
    <n v="1710"/>
    <x v="1"/>
    <x v="1"/>
    <n v="6"/>
    <n v="55.13"/>
    <n v="0.26"/>
    <n v="14.333800000000002"/>
    <n v="330.78000000000003"/>
    <x v="1"/>
    <x v="0"/>
    <n v="7"/>
    <x v="0"/>
    <n v="4.0999999999999996"/>
    <n v="244.78"/>
  </r>
  <r>
    <n v="11980"/>
    <d v="2027-06-03T00:00:00"/>
    <x v="5"/>
    <x v="5"/>
    <x v="5"/>
    <n v="1400"/>
    <x v="3"/>
    <x v="1"/>
    <n v="1"/>
    <n v="329.37"/>
    <n v="0.09"/>
    <n v="29.6433"/>
    <n v="329.37"/>
    <x v="2"/>
    <x v="1"/>
    <n v="2"/>
    <x v="0"/>
    <n v="4.4000000000000004"/>
    <n v="299.73"/>
  </r>
  <r>
    <n v="11981"/>
    <d v="2027-06-04T00:00:00"/>
    <x v="5"/>
    <x v="5"/>
    <x v="5"/>
    <n v="1918"/>
    <x v="3"/>
    <x v="3"/>
    <n v="6"/>
    <n v="108.68"/>
    <n v="0.22"/>
    <n v="23.909600000000001"/>
    <n v="652.08000000000004"/>
    <x v="2"/>
    <x v="0"/>
    <n v="5"/>
    <x v="1"/>
    <n v="3.9"/>
    <n v="508.62"/>
  </r>
  <r>
    <n v="11982"/>
    <d v="2027-06-05T00:00:00"/>
    <x v="5"/>
    <x v="5"/>
    <x v="5"/>
    <n v="1793"/>
    <x v="0"/>
    <x v="3"/>
    <n v="2"/>
    <n v="19.52"/>
    <n v="0.32"/>
    <n v="6.2464000000000004"/>
    <n v="39.04"/>
    <x v="1"/>
    <x v="0"/>
    <n v="9"/>
    <x v="1"/>
    <n v="3.6"/>
    <n v="26.55"/>
  </r>
  <r>
    <n v="11983"/>
    <d v="2027-06-06T00:00:00"/>
    <x v="5"/>
    <x v="5"/>
    <x v="5"/>
    <n v="1980"/>
    <x v="2"/>
    <x v="3"/>
    <n v="6"/>
    <n v="262.52"/>
    <n v="0.11"/>
    <n v="28.877199999999998"/>
    <n v="1575.12"/>
    <x v="1"/>
    <x v="0"/>
    <n v="11"/>
    <x v="1"/>
    <n v="3.1"/>
    <n v="1401.86"/>
  </r>
  <r>
    <n v="11984"/>
    <d v="2027-06-07T00:00:00"/>
    <x v="5"/>
    <x v="5"/>
    <x v="5"/>
    <n v="1085"/>
    <x v="2"/>
    <x v="2"/>
    <n v="5"/>
    <n v="95.27"/>
    <n v="0.08"/>
    <n v="7.6215999999999999"/>
    <n v="476.34999999999997"/>
    <x v="2"/>
    <x v="1"/>
    <n v="2"/>
    <x v="2"/>
    <n v="2.1"/>
    <n v="438.24"/>
  </r>
  <r>
    <n v="11985"/>
    <d v="2027-06-08T00:00:00"/>
    <x v="5"/>
    <x v="5"/>
    <x v="5"/>
    <n v="1249"/>
    <x v="0"/>
    <x v="1"/>
    <n v="7"/>
    <n v="108.9"/>
    <n v="0.04"/>
    <n v="4.3560000000000008"/>
    <n v="762.30000000000007"/>
    <x v="2"/>
    <x v="0"/>
    <n v="8"/>
    <x v="1"/>
    <n v="3.8"/>
    <n v="731.81"/>
  </r>
  <r>
    <n v="11986"/>
    <d v="2027-06-09T00:00:00"/>
    <x v="5"/>
    <x v="5"/>
    <x v="5"/>
    <n v="1390"/>
    <x v="1"/>
    <x v="3"/>
    <n v="6"/>
    <n v="59.99"/>
    <n v="0.05"/>
    <n v="2.9995000000000003"/>
    <n v="359.94"/>
    <x v="1"/>
    <x v="1"/>
    <n v="3"/>
    <x v="2"/>
    <n v="1.5"/>
    <n v="341.94"/>
  </r>
  <r>
    <n v="11987"/>
    <d v="2027-06-10T00:00:00"/>
    <x v="5"/>
    <x v="5"/>
    <x v="5"/>
    <n v="1781"/>
    <x v="1"/>
    <x v="3"/>
    <n v="3"/>
    <n v="134.97999999999999"/>
    <n v="0.02"/>
    <n v="2.6995999999999998"/>
    <n v="404.93999999999994"/>
    <x v="1"/>
    <x v="1"/>
    <n v="4"/>
    <x v="1"/>
    <n v="3"/>
    <n v="396.84"/>
  </r>
  <r>
    <n v="11988"/>
    <d v="2027-06-11T00:00:00"/>
    <x v="5"/>
    <x v="5"/>
    <x v="5"/>
    <n v="1334"/>
    <x v="3"/>
    <x v="3"/>
    <n v="1"/>
    <n v="433.56"/>
    <n v="0.03"/>
    <n v="13.0068"/>
    <n v="433.56"/>
    <x v="0"/>
    <x v="1"/>
    <n v="2"/>
    <x v="2"/>
    <n v="1.8"/>
    <n v="420.55"/>
  </r>
  <r>
    <n v="11989"/>
    <d v="2027-06-12T00:00:00"/>
    <x v="5"/>
    <x v="5"/>
    <x v="5"/>
    <n v="1628"/>
    <x v="3"/>
    <x v="2"/>
    <n v="5"/>
    <n v="488.22"/>
    <n v="0.15"/>
    <n v="73.233000000000004"/>
    <n v="2441.1000000000004"/>
    <x v="2"/>
    <x v="0"/>
    <n v="9"/>
    <x v="1"/>
    <n v="3"/>
    <n v="2074.94"/>
  </r>
  <r>
    <n v="11990"/>
    <d v="2027-06-13T00:00:00"/>
    <x v="5"/>
    <x v="5"/>
    <x v="5"/>
    <n v="1518"/>
    <x v="0"/>
    <x v="2"/>
    <n v="7"/>
    <n v="279.73"/>
    <n v="0.11"/>
    <n v="30.770300000000002"/>
    <n v="1958.1100000000001"/>
    <x v="0"/>
    <x v="0"/>
    <n v="6"/>
    <x v="2"/>
    <n v="2.2000000000000002"/>
    <n v="1742.72"/>
  </r>
  <r>
    <n v="11991"/>
    <d v="2027-06-14T00:00:00"/>
    <x v="5"/>
    <x v="5"/>
    <x v="5"/>
    <n v="1136"/>
    <x v="0"/>
    <x v="1"/>
    <n v="4"/>
    <n v="311.33"/>
    <n v="0.25"/>
    <n v="77.832499999999996"/>
    <n v="1245.32"/>
    <x v="1"/>
    <x v="0"/>
    <n v="9"/>
    <x v="2"/>
    <n v="1.2"/>
    <n v="933.99"/>
  </r>
  <r>
    <n v="11992"/>
    <d v="2027-06-15T00:00:00"/>
    <x v="5"/>
    <x v="5"/>
    <x v="5"/>
    <n v="1882"/>
    <x v="3"/>
    <x v="1"/>
    <n v="6"/>
    <n v="34.1"/>
    <n v="0.3"/>
    <n v="10.23"/>
    <n v="204.60000000000002"/>
    <x v="2"/>
    <x v="0"/>
    <n v="11"/>
    <x v="1"/>
    <n v="3"/>
    <n v="143.22"/>
  </r>
  <r>
    <n v="11993"/>
    <d v="2027-06-16T00:00:00"/>
    <x v="5"/>
    <x v="5"/>
    <x v="5"/>
    <n v="1687"/>
    <x v="2"/>
    <x v="1"/>
    <n v="5"/>
    <n v="55.55"/>
    <n v="0.27"/>
    <n v="14.9985"/>
    <n v="277.75"/>
    <x v="1"/>
    <x v="0"/>
    <n v="8"/>
    <x v="2"/>
    <n v="1.7"/>
    <n v="202.76"/>
  </r>
  <r>
    <n v="11994"/>
    <d v="2027-06-17T00:00:00"/>
    <x v="5"/>
    <x v="5"/>
    <x v="5"/>
    <n v="1839"/>
    <x v="0"/>
    <x v="3"/>
    <n v="4"/>
    <n v="165.68"/>
    <n v="0.19"/>
    <n v="31.479200000000002"/>
    <n v="662.72"/>
    <x v="2"/>
    <x v="0"/>
    <n v="9"/>
    <x v="2"/>
    <n v="1.6"/>
    <n v="536.79999999999995"/>
  </r>
  <r>
    <n v="11995"/>
    <d v="2027-06-18T00:00:00"/>
    <x v="5"/>
    <x v="5"/>
    <x v="5"/>
    <n v="1497"/>
    <x v="2"/>
    <x v="0"/>
    <n v="4"/>
    <n v="333.18"/>
    <n v="0.04"/>
    <n v="13.327200000000001"/>
    <n v="1332.72"/>
    <x v="1"/>
    <x v="0"/>
    <n v="5"/>
    <x v="1"/>
    <n v="2.5"/>
    <n v="1279.4100000000001"/>
  </r>
  <r>
    <n v="11996"/>
    <d v="2027-06-19T00:00:00"/>
    <x v="5"/>
    <x v="5"/>
    <x v="5"/>
    <n v="1826"/>
    <x v="2"/>
    <x v="2"/>
    <n v="2"/>
    <n v="447.64"/>
    <n v="0.25"/>
    <n v="111.91"/>
    <n v="895.28"/>
    <x v="1"/>
    <x v="0"/>
    <n v="6"/>
    <x v="2"/>
    <n v="2.4"/>
    <n v="671.46"/>
  </r>
  <r>
    <n v="11997"/>
    <d v="2027-06-20T00:00:00"/>
    <x v="5"/>
    <x v="5"/>
    <x v="5"/>
    <n v="1726"/>
    <x v="0"/>
    <x v="3"/>
    <n v="2"/>
    <n v="368.93"/>
    <n v="0.13"/>
    <n v="47.960900000000002"/>
    <n v="737.86"/>
    <x v="1"/>
    <x v="0"/>
    <n v="7"/>
    <x v="0"/>
    <n v="4.5"/>
    <n v="641.94000000000005"/>
  </r>
  <r>
    <n v="11998"/>
    <d v="2027-06-21T00:00:00"/>
    <x v="5"/>
    <x v="5"/>
    <x v="5"/>
    <n v="1476"/>
    <x v="2"/>
    <x v="3"/>
    <n v="7"/>
    <n v="244.39"/>
    <n v="0.03"/>
    <n v="7.3316999999999997"/>
    <n v="1710.73"/>
    <x v="2"/>
    <x v="0"/>
    <n v="5"/>
    <x v="1"/>
    <n v="3.3"/>
    <n v="1659.41"/>
  </r>
  <r>
    <n v="11999"/>
    <d v="2027-06-22T00:00:00"/>
    <x v="5"/>
    <x v="5"/>
    <x v="5"/>
    <n v="1593"/>
    <x v="2"/>
    <x v="1"/>
    <n v="5"/>
    <n v="84.22"/>
    <n v="0.28999999999999998"/>
    <n v="24.423799999999996"/>
    <n v="421.1"/>
    <x v="2"/>
    <x v="2"/>
    <n v="1"/>
    <x v="0"/>
    <n v="4.4000000000000004"/>
    <n v="298.98"/>
  </r>
  <r>
    <n v="12000"/>
    <d v="2027-06-23T00:00:00"/>
    <x v="5"/>
    <x v="5"/>
    <x v="5"/>
    <n v="1222"/>
    <x v="2"/>
    <x v="1"/>
    <n v="7"/>
    <n v="471.75"/>
    <n v="0.12"/>
    <n v="56.61"/>
    <n v="3302.25"/>
    <x v="2"/>
    <x v="0"/>
    <n v="9"/>
    <x v="2"/>
    <n v="1.6"/>
    <n v="2905.98"/>
  </r>
  <r>
    <n v="12001"/>
    <d v="2027-06-24T00:00:00"/>
    <x v="5"/>
    <x v="5"/>
    <x v="5"/>
    <n v="1989"/>
    <x v="0"/>
    <x v="3"/>
    <n v="5"/>
    <n v="227.81"/>
    <n v="0.08"/>
    <n v="18.224800000000002"/>
    <n v="1139.05"/>
    <x v="0"/>
    <x v="1"/>
    <n v="2"/>
    <x v="2"/>
    <n v="2.4"/>
    <n v="1047.93"/>
  </r>
  <r>
    <n v="12002"/>
    <d v="2027-06-25T00:00:00"/>
    <x v="5"/>
    <x v="5"/>
    <x v="5"/>
    <n v="1371"/>
    <x v="1"/>
    <x v="2"/>
    <n v="3"/>
    <n v="445.59"/>
    <n v="0.31"/>
    <n v="138.13289999999998"/>
    <n v="1336.77"/>
    <x v="2"/>
    <x v="0"/>
    <n v="7"/>
    <x v="1"/>
    <n v="3.2"/>
    <n v="922.37"/>
  </r>
  <r>
    <n v="12003"/>
    <d v="2027-06-26T00:00:00"/>
    <x v="5"/>
    <x v="5"/>
    <x v="5"/>
    <n v="1934"/>
    <x v="3"/>
    <x v="2"/>
    <n v="1"/>
    <n v="315.08999999999997"/>
    <n v="0.32"/>
    <n v="100.8288"/>
    <n v="315.08999999999997"/>
    <x v="2"/>
    <x v="0"/>
    <n v="8"/>
    <x v="2"/>
    <n v="1.6"/>
    <n v="214.26"/>
  </r>
  <r>
    <n v="12004"/>
    <d v="2027-06-27T00:00:00"/>
    <x v="5"/>
    <x v="5"/>
    <x v="5"/>
    <n v="1994"/>
    <x v="2"/>
    <x v="3"/>
    <n v="1"/>
    <n v="447.12"/>
    <n v="0.12"/>
    <n v="53.654399999999995"/>
    <n v="447.12"/>
    <x v="0"/>
    <x v="0"/>
    <n v="8"/>
    <x v="2"/>
    <n v="1.5"/>
    <n v="393.47"/>
  </r>
  <r>
    <n v="12005"/>
    <d v="2027-06-28T00:00:00"/>
    <x v="5"/>
    <x v="5"/>
    <x v="5"/>
    <n v="1401"/>
    <x v="3"/>
    <x v="0"/>
    <n v="5"/>
    <n v="545.76"/>
    <n v="0.12"/>
    <n v="65.491199999999992"/>
    <n v="2728.8"/>
    <x v="2"/>
    <x v="2"/>
    <n v="1"/>
    <x v="1"/>
    <n v="3.6"/>
    <n v="2401.34"/>
  </r>
  <r>
    <n v="12006"/>
    <d v="2027-06-29T00:00:00"/>
    <x v="5"/>
    <x v="5"/>
    <x v="5"/>
    <n v="1442"/>
    <x v="3"/>
    <x v="0"/>
    <n v="2"/>
    <n v="553.79999999999995"/>
    <n v="0.2"/>
    <n v="110.75999999999999"/>
    <n v="1107.5999999999999"/>
    <x v="1"/>
    <x v="0"/>
    <n v="10"/>
    <x v="1"/>
    <n v="3.6"/>
    <n v="886.08"/>
  </r>
  <r>
    <n v="12007"/>
    <d v="2027-06-30T00:00:00"/>
    <x v="5"/>
    <x v="5"/>
    <x v="5"/>
    <n v="1489"/>
    <x v="2"/>
    <x v="2"/>
    <n v="6"/>
    <n v="328.04"/>
    <n v="0.26"/>
    <n v="85.290400000000005"/>
    <n v="1968.2400000000002"/>
    <x v="0"/>
    <x v="0"/>
    <n v="7"/>
    <x v="2"/>
    <n v="1.9"/>
    <n v="1456.5"/>
  </r>
  <r>
    <n v="12008"/>
    <d v="2027-07-01T00:00:00"/>
    <x v="5"/>
    <x v="6"/>
    <x v="6"/>
    <n v="1614"/>
    <x v="1"/>
    <x v="1"/>
    <n v="7"/>
    <n v="314.23"/>
    <n v="0.02"/>
    <n v="6.2846000000000002"/>
    <n v="2199.61"/>
    <x v="1"/>
    <x v="0"/>
    <n v="9"/>
    <x v="2"/>
    <n v="1.9"/>
    <n v="2155.62"/>
  </r>
  <r>
    <n v="12009"/>
    <d v="2027-07-02T00:00:00"/>
    <x v="5"/>
    <x v="6"/>
    <x v="6"/>
    <n v="1272"/>
    <x v="2"/>
    <x v="0"/>
    <n v="3"/>
    <n v="170.42"/>
    <n v="0.21"/>
    <n v="35.788199999999996"/>
    <n v="511.26"/>
    <x v="2"/>
    <x v="0"/>
    <n v="11"/>
    <x v="0"/>
    <n v="4"/>
    <n v="403.9"/>
  </r>
  <r>
    <n v="12010"/>
    <d v="2027-07-03T00:00:00"/>
    <x v="5"/>
    <x v="6"/>
    <x v="6"/>
    <n v="1525"/>
    <x v="0"/>
    <x v="0"/>
    <n v="1"/>
    <n v="562.44000000000005"/>
    <n v="0.33"/>
    <n v="185.60520000000002"/>
    <n v="562.44000000000005"/>
    <x v="1"/>
    <x v="0"/>
    <n v="11"/>
    <x v="2"/>
    <n v="1.5"/>
    <n v="376.83"/>
  </r>
  <r>
    <n v="12011"/>
    <d v="2027-07-04T00:00:00"/>
    <x v="5"/>
    <x v="6"/>
    <x v="6"/>
    <n v="1158"/>
    <x v="1"/>
    <x v="1"/>
    <n v="5"/>
    <n v="282.88"/>
    <n v="0.09"/>
    <n v="25.459199999999999"/>
    <n v="1414.4"/>
    <x v="2"/>
    <x v="1"/>
    <n v="3"/>
    <x v="0"/>
    <n v="4.7"/>
    <n v="1287.0999999999999"/>
  </r>
  <r>
    <n v="12012"/>
    <d v="2027-07-05T00:00:00"/>
    <x v="5"/>
    <x v="6"/>
    <x v="6"/>
    <n v="1151"/>
    <x v="0"/>
    <x v="0"/>
    <n v="2"/>
    <n v="89.64"/>
    <n v="0.32"/>
    <n v="28.684799999999999"/>
    <n v="179.28"/>
    <x v="2"/>
    <x v="0"/>
    <n v="8"/>
    <x v="0"/>
    <n v="4.8"/>
    <n v="121.91"/>
  </r>
  <r>
    <n v="12013"/>
    <d v="2027-07-06T00:00:00"/>
    <x v="5"/>
    <x v="6"/>
    <x v="6"/>
    <n v="1994"/>
    <x v="2"/>
    <x v="3"/>
    <n v="2"/>
    <n v="268.13"/>
    <n v="0.33"/>
    <n v="88.482900000000001"/>
    <n v="536.26"/>
    <x v="1"/>
    <x v="0"/>
    <n v="8"/>
    <x v="0"/>
    <n v="4.5"/>
    <n v="359.29"/>
  </r>
  <r>
    <n v="12014"/>
    <d v="2027-07-07T00:00:00"/>
    <x v="5"/>
    <x v="6"/>
    <x v="6"/>
    <n v="1619"/>
    <x v="3"/>
    <x v="0"/>
    <n v="2"/>
    <n v="89.33"/>
    <n v="0.09"/>
    <n v="8.0396999999999998"/>
    <n v="178.66"/>
    <x v="2"/>
    <x v="0"/>
    <n v="9"/>
    <x v="2"/>
    <n v="1.8"/>
    <n v="162.58000000000001"/>
  </r>
  <r>
    <n v="12015"/>
    <d v="2027-07-08T00:00:00"/>
    <x v="5"/>
    <x v="6"/>
    <x v="6"/>
    <n v="1187"/>
    <x v="3"/>
    <x v="1"/>
    <n v="7"/>
    <n v="308.98"/>
    <n v="0.26"/>
    <n v="80.334800000000001"/>
    <n v="2162.86"/>
    <x v="2"/>
    <x v="0"/>
    <n v="8"/>
    <x v="2"/>
    <n v="1.1000000000000001"/>
    <n v="1600.52"/>
  </r>
  <r>
    <n v="12016"/>
    <d v="2027-07-09T00:00:00"/>
    <x v="5"/>
    <x v="6"/>
    <x v="6"/>
    <n v="1812"/>
    <x v="3"/>
    <x v="3"/>
    <n v="6"/>
    <n v="343.35"/>
    <n v="0.08"/>
    <n v="27.468000000000004"/>
    <n v="2060.1000000000004"/>
    <x v="1"/>
    <x v="0"/>
    <n v="5"/>
    <x v="0"/>
    <n v="4.7"/>
    <n v="1895.29"/>
  </r>
  <r>
    <n v="12017"/>
    <d v="2027-07-10T00:00:00"/>
    <x v="5"/>
    <x v="6"/>
    <x v="6"/>
    <n v="1097"/>
    <x v="0"/>
    <x v="0"/>
    <n v="4"/>
    <n v="212.59"/>
    <n v="0.26"/>
    <n v="55.273400000000002"/>
    <n v="850.36"/>
    <x v="1"/>
    <x v="0"/>
    <n v="5"/>
    <x v="2"/>
    <n v="2.4"/>
    <n v="629.27"/>
  </r>
  <r>
    <n v="12018"/>
    <d v="2027-07-11T00:00:00"/>
    <x v="5"/>
    <x v="6"/>
    <x v="6"/>
    <n v="1130"/>
    <x v="1"/>
    <x v="2"/>
    <n v="7"/>
    <n v="56.92"/>
    <n v="0.28000000000000003"/>
    <n v="15.937600000000002"/>
    <n v="398.44"/>
    <x v="1"/>
    <x v="1"/>
    <n v="3"/>
    <x v="2"/>
    <n v="2.2000000000000002"/>
    <n v="286.88"/>
  </r>
  <r>
    <n v="12019"/>
    <d v="2027-07-12T00:00:00"/>
    <x v="5"/>
    <x v="6"/>
    <x v="6"/>
    <n v="1804"/>
    <x v="2"/>
    <x v="3"/>
    <n v="6"/>
    <n v="566.95000000000005"/>
    <n v="0.09"/>
    <n v="51.025500000000001"/>
    <n v="3401.7000000000003"/>
    <x v="0"/>
    <x v="0"/>
    <n v="6"/>
    <x v="2"/>
    <n v="2"/>
    <n v="3095.55"/>
  </r>
  <r>
    <n v="12020"/>
    <d v="2027-07-13T00:00:00"/>
    <x v="5"/>
    <x v="6"/>
    <x v="6"/>
    <n v="1170"/>
    <x v="3"/>
    <x v="3"/>
    <n v="2"/>
    <n v="467.41"/>
    <n v="0.25"/>
    <n v="116.85250000000001"/>
    <n v="934.82"/>
    <x v="2"/>
    <x v="0"/>
    <n v="10"/>
    <x v="2"/>
    <n v="2"/>
    <n v="701.12"/>
  </r>
  <r>
    <n v="12021"/>
    <d v="2027-07-14T00:00:00"/>
    <x v="5"/>
    <x v="6"/>
    <x v="6"/>
    <n v="1935"/>
    <x v="3"/>
    <x v="2"/>
    <n v="5"/>
    <n v="505.75"/>
    <n v="0.28000000000000003"/>
    <n v="141.61000000000001"/>
    <n v="2528.75"/>
    <x v="0"/>
    <x v="1"/>
    <n v="3"/>
    <x v="1"/>
    <n v="3.9"/>
    <n v="1820.7"/>
  </r>
  <r>
    <n v="12022"/>
    <d v="2027-07-15T00:00:00"/>
    <x v="5"/>
    <x v="6"/>
    <x v="6"/>
    <n v="1985"/>
    <x v="1"/>
    <x v="2"/>
    <n v="3"/>
    <n v="229.62"/>
    <n v="0.13"/>
    <n v="29.8506"/>
    <n v="688.86"/>
    <x v="1"/>
    <x v="1"/>
    <n v="2"/>
    <x v="0"/>
    <n v="4.5999999999999996"/>
    <n v="599.30999999999995"/>
  </r>
  <r>
    <n v="12023"/>
    <d v="2027-07-16T00:00:00"/>
    <x v="5"/>
    <x v="6"/>
    <x v="6"/>
    <n v="1182"/>
    <x v="2"/>
    <x v="0"/>
    <n v="6"/>
    <n v="460.09"/>
    <n v="0.06"/>
    <n v="27.605399999999996"/>
    <n v="2760.54"/>
    <x v="1"/>
    <x v="0"/>
    <n v="7"/>
    <x v="0"/>
    <n v="4.0999999999999996"/>
    <n v="2594.91"/>
  </r>
  <r>
    <n v="12024"/>
    <d v="2027-07-17T00:00:00"/>
    <x v="5"/>
    <x v="6"/>
    <x v="6"/>
    <n v="1982"/>
    <x v="1"/>
    <x v="0"/>
    <n v="5"/>
    <n v="298.94"/>
    <n v="0.03"/>
    <n v="8.9681999999999995"/>
    <n v="1494.7"/>
    <x v="1"/>
    <x v="0"/>
    <n v="10"/>
    <x v="1"/>
    <n v="3.7"/>
    <n v="1449.86"/>
  </r>
  <r>
    <n v="12025"/>
    <d v="2027-07-18T00:00:00"/>
    <x v="5"/>
    <x v="6"/>
    <x v="6"/>
    <n v="1363"/>
    <x v="2"/>
    <x v="1"/>
    <n v="7"/>
    <n v="132.63"/>
    <n v="0.2"/>
    <n v="26.526"/>
    <n v="928.41"/>
    <x v="1"/>
    <x v="1"/>
    <n v="3"/>
    <x v="2"/>
    <n v="2.2000000000000002"/>
    <n v="742.73"/>
  </r>
  <r>
    <n v="12026"/>
    <d v="2027-07-19T00:00:00"/>
    <x v="5"/>
    <x v="6"/>
    <x v="6"/>
    <n v="1038"/>
    <x v="1"/>
    <x v="1"/>
    <n v="7"/>
    <n v="87.79"/>
    <n v="0.34"/>
    <n v="29.848600000000005"/>
    <n v="614.53000000000009"/>
    <x v="2"/>
    <x v="1"/>
    <n v="4"/>
    <x v="1"/>
    <n v="3.2"/>
    <n v="405.59"/>
  </r>
  <r>
    <n v="12027"/>
    <d v="2027-07-20T00:00:00"/>
    <x v="5"/>
    <x v="6"/>
    <x v="6"/>
    <n v="1526"/>
    <x v="1"/>
    <x v="3"/>
    <n v="2"/>
    <n v="216.85"/>
    <n v="0.28999999999999998"/>
    <n v="62.886499999999991"/>
    <n v="433.7"/>
    <x v="0"/>
    <x v="0"/>
    <n v="11"/>
    <x v="2"/>
    <n v="1.9"/>
    <n v="307.93"/>
  </r>
  <r>
    <n v="12028"/>
    <d v="2027-07-21T00:00:00"/>
    <x v="5"/>
    <x v="6"/>
    <x v="6"/>
    <n v="1887"/>
    <x v="3"/>
    <x v="2"/>
    <n v="3"/>
    <n v="95.47"/>
    <n v="0.15"/>
    <n v="14.320499999999999"/>
    <n v="286.40999999999997"/>
    <x v="1"/>
    <x v="0"/>
    <n v="10"/>
    <x v="2"/>
    <n v="1.4"/>
    <n v="243.45"/>
  </r>
  <r>
    <n v="12029"/>
    <d v="2027-07-22T00:00:00"/>
    <x v="5"/>
    <x v="6"/>
    <x v="6"/>
    <n v="1496"/>
    <x v="2"/>
    <x v="2"/>
    <n v="1"/>
    <n v="598.99"/>
    <n v="0.19"/>
    <n v="113.8081"/>
    <n v="598.99"/>
    <x v="0"/>
    <x v="0"/>
    <n v="8"/>
    <x v="2"/>
    <n v="1.5"/>
    <n v="485.18"/>
  </r>
  <r>
    <n v="12030"/>
    <d v="2027-07-23T00:00:00"/>
    <x v="5"/>
    <x v="6"/>
    <x v="6"/>
    <n v="1515"/>
    <x v="1"/>
    <x v="1"/>
    <n v="1"/>
    <n v="43.78"/>
    <n v="0.1"/>
    <n v="4.3780000000000001"/>
    <n v="43.78"/>
    <x v="1"/>
    <x v="2"/>
    <n v="1"/>
    <x v="1"/>
    <n v="3.4"/>
    <n v="39.4"/>
  </r>
  <r>
    <n v="12031"/>
    <d v="2027-07-24T00:00:00"/>
    <x v="5"/>
    <x v="6"/>
    <x v="6"/>
    <n v="1348"/>
    <x v="2"/>
    <x v="3"/>
    <n v="7"/>
    <n v="273.07"/>
    <n v="0.06"/>
    <n v="16.3842"/>
    <n v="1911.49"/>
    <x v="0"/>
    <x v="0"/>
    <n v="9"/>
    <x v="2"/>
    <n v="1.2"/>
    <n v="1796.8"/>
  </r>
  <r>
    <n v="12032"/>
    <d v="2027-07-25T00:00:00"/>
    <x v="5"/>
    <x v="6"/>
    <x v="6"/>
    <n v="1981"/>
    <x v="2"/>
    <x v="3"/>
    <n v="5"/>
    <n v="279.47000000000003"/>
    <n v="0.17"/>
    <n v="47.509900000000009"/>
    <n v="1397.3500000000001"/>
    <x v="1"/>
    <x v="0"/>
    <n v="6"/>
    <x v="0"/>
    <n v="4.9000000000000004"/>
    <n v="1159.8"/>
  </r>
  <r>
    <n v="12033"/>
    <d v="2027-07-26T00:00:00"/>
    <x v="5"/>
    <x v="6"/>
    <x v="6"/>
    <n v="1920"/>
    <x v="3"/>
    <x v="1"/>
    <n v="3"/>
    <n v="190.87"/>
    <n v="0.16"/>
    <n v="30.539200000000001"/>
    <n v="572.61"/>
    <x v="0"/>
    <x v="1"/>
    <n v="2"/>
    <x v="0"/>
    <n v="5"/>
    <n v="480.99"/>
  </r>
  <r>
    <n v="12034"/>
    <d v="2027-07-27T00:00:00"/>
    <x v="5"/>
    <x v="6"/>
    <x v="6"/>
    <n v="1396"/>
    <x v="0"/>
    <x v="1"/>
    <n v="5"/>
    <n v="349.24"/>
    <n v="0.18"/>
    <n v="62.863199999999999"/>
    <n v="1746.2"/>
    <x v="1"/>
    <x v="1"/>
    <n v="3"/>
    <x v="2"/>
    <n v="1.6"/>
    <n v="1431.88"/>
  </r>
  <r>
    <n v="12035"/>
    <d v="2027-07-28T00:00:00"/>
    <x v="5"/>
    <x v="6"/>
    <x v="6"/>
    <n v="1721"/>
    <x v="1"/>
    <x v="1"/>
    <n v="3"/>
    <n v="102.74"/>
    <n v="0.33"/>
    <n v="33.904200000000003"/>
    <n v="308.21999999999997"/>
    <x v="0"/>
    <x v="0"/>
    <n v="5"/>
    <x v="1"/>
    <n v="2.7"/>
    <n v="206.51"/>
  </r>
  <r>
    <n v="12036"/>
    <d v="2027-07-29T00:00:00"/>
    <x v="5"/>
    <x v="6"/>
    <x v="6"/>
    <n v="1160"/>
    <x v="3"/>
    <x v="0"/>
    <n v="3"/>
    <n v="473.59"/>
    <n v="0.21"/>
    <n v="99.45389999999999"/>
    <n v="1420.77"/>
    <x v="1"/>
    <x v="0"/>
    <n v="11"/>
    <x v="0"/>
    <n v="4.0999999999999996"/>
    <n v="1122.4100000000001"/>
  </r>
  <r>
    <n v="12037"/>
    <d v="2027-07-30T00:00:00"/>
    <x v="5"/>
    <x v="6"/>
    <x v="6"/>
    <n v="1015"/>
    <x v="0"/>
    <x v="3"/>
    <n v="7"/>
    <n v="209.48"/>
    <n v="0.21"/>
    <n v="43.990799999999993"/>
    <n v="1466.36"/>
    <x v="1"/>
    <x v="0"/>
    <n v="6"/>
    <x v="0"/>
    <n v="4.8"/>
    <n v="1158.42"/>
  </r>
  <r>
    <n v="12038"/>
    <d v="2027-07-31T00:00:00"/>
    <x v="5"/>
    <x v="6"/>
    <x v="6"/>
    <n v="1492"/>
    <x v="3"/>
    <x v="3"/>
    <n v="5"/>
    <n v="360.94"/>
    <n v="0.04"/>
    <n v="14.4376"/>
    <n v="1804.7"/>
    <x v="2"/>
    <x v="0"/>
    <n v="9"/>
    <x v="0"/>
    <n v="4.5999999999999996"/>
    <n v="1732.51"/>
  </r>
  <r>
    <n v="12039"/>
    <d v="2027-08-01T00:00:00"/>
    <x v="5"/>
    <x v="7"/>
    <x v="7"/>
    <n v="1425"/>
    <x v="2"/>
    <x v="3"/>
    <n v="7"/>
    <n v="433.65"/>
    <n v="0.35"/>
    <n v="151.77749999999997"/>
    <n v="3035.5499999999997"/>
    <x v="1"/>
    <x v="1"/>
    <n v="2"/>
    <x v="2"/>
    <n v="2"/>
    <n v="1973.11"/>
  </r>
  <r>
    <n v="12040"/>
    <d v="2027-08-02T00:00:00"/>
    <x v="5"/>
    <x v="7"/>
    <x v="7"/>
    <n v="1107"/>
    <x v="0"/>
    <x v="1"/>
    <n v="3"/>
    <n v="535.09"/>
    <n v="0.27"/>
    <n v="144.47430000000003"/>
    <n v="1605.27"/>
    <x v="2"/>
    <x v="0"/>
    <n v="5"/>
    <x v="2"/>
    <n v="1.3"/>
    <n v="1171.8499999999999"/>
  </r>
  <r>
    <n v="12041"/>
    <d v="2027-08-03T00:00:00"/>
    <x v="5"/>
    <x v="7"/>
    <x v="7"/>
    <n v="1893"/>
    <x v="1"/>
    <x v="1"/>
    <n v="6"/>
    <n v="503.94"/>
    <n v="0.31"/>
    <n v="156.22139999999999"/>
    <n v="3023.64"/>
    <x v="0"/>
    <x v="0"/>
    <n v="7"/>
    <x v="2"/>
    <n v="2.2000000000000002"/>
    <n v="2086.31"/>
  </r>
  <r>
    <n v="12042"/>
    <d v="2027-08-04T00:00:00"/>
    <x v="5"/>
    <x v="7"/>
    <x v="7"/>
    <n v="1449"/>
    <x v="2"/>
    <x v="1"/>
    <n v="2"/>
    <n v="370.86"/>
    <n v="0.15"/>
    <n v="55.628999999999998"/>
    <n v="741.72"/>
    <x v="2"/>
    <x v="0"/>
    <n v="11"/>
    <x v="1"/>
    <n v="2.7"/>
    <n v="630.46"/>
  </r>
  <r>
    <n v="12043"/>
    <d v="2027-08-05T00:00:00"/>
    <x v="5"/>
    <x v="7"/>
    <x v="7"/>
    <n v="1310"/>
    <x v="2"/>
    <x v="1"/>
    <n v="3"/>
    <n v="242.21"/>
    <n v="0.18"/>
    <n v="43.597799999999999"/>
    <n v="726.63"/>
    <x v="2"/>
    <x v="0"/>
    <n v="11"/>
    <x v="2"/>
    <n v="2.4"/>
    <n v="595.84"/>
  </r>
  <r>
    <n v="12044"/>
    <d v="2027-08-06T00:00:00"/>
    <x v="5"/>
    <x v="7"/>
    <x v="7"/>
    <n v="1738"/>
    <x v="1"/>
    <x v="2"/>
    <n v="6"/>
    <n v="309.37"/>
    <n v="0.18"/>
    <n v="55.686599999999999"/>
    <n v="1856.22"/>
    <x v="1"/>
    <x v="0"/>
    <n v="7"/>
    <x v="0"/>
    <n v="4.0999999999999996"/>
    <n v="1522.1"/>
  </r>
  <r>
    <n v="12045"/>
    <d v="2027-08-07T00:00:00"/>
    <x v="5"/>
    <x v="7"/>
    <x v="7"/>
    <n v="1169"/>
    <x v="2"/>
    <x v="1"/>
    <n v="3"/>
    <n v="464.71"/>
    <n v="7.0000000000000007E-2"/>
    <n v="32.529699999999998"/>
    <n v="1394.1299999999999"/>
    <x v="2"/>
    <x v="1"/>
    <n v="4"/>
    <x v="2"/>
    <n v="2"/>
    <n v="1296.54"/>
  </r>
  <r>
    <n v="12046"/>
    <d v="2027-08-08T00:00:00"/>
    <x v="5"/>
    <x v="7"/>
    <x v="7"/>
    <n v="1545"/>
    <x v="2"/>
    <x v="0"/>
    <n v="6"/>
    <n v="528.36"/>
    <n v="0.24"/>
    <n v="126.8064"/>
    <n v="3170.16"/>
    <x v="2"/>
    <x v="1"/>
    <n v="3"/>
    <x v="0"/>
    <n v="4.4000000000000004"/>
    <n v="2409.3200000000002"/>
  </r>
  <r>
    <n v="12047"/>
    <d v="2027-08-09T00:00:00"/>
    <x v="5"/>
    <x v="7"/>
    <x v="7"/>
    <n v="1413"/>
    <x v="2"/>
    <x v="2"/>
    <n v="5"/>
    <n v="75.709999999999994"/>
    <n v="0.32"/>
    <n v="24.2272"/>
    <n v="378.54999999999995"/>
    <x v="0"/>
    <x v="0"/>
    <n v="8"/>
    <x v="2"/>
    <n v="1.9"/>
    <n v="257.41000000000003"/>
  </r>
  <r>
    <n v="12048"/>
    <d v="2027-08-10T00:00:00"/>
    <x v="5"/>
    <x v="7"/>
    <x v="7"/>
    <n v="1250"/>
    <x v="3"/>
    <x v="2"/>
    <n v="1"/>
    <n v="240.14"/>
    <n v="0.06"/>
    <n v="14.408399999999999"/>
    <n v="240.14"/>
    <x v="1"/>
    <x v="1"/>
    <n v="2"/>
    <x v="2"/>
    <n v="2.4"/>
    <n v="225.73"/>
  </r>
  <r>
    <n v="12049"/>
    <d v="2027-08-11T00:00:00"/>
    <x v="5"/>
    <x v="7"/>
    <x v="7"/>
    <n v="1758"/>
    <x v="0"/>
    <x v="1"/>
    <n v="4"/>
    <n v="469.03"/>
    <n v="0.03"/>
    <n v="14.070899999999998"/>
    <n v="1876.12"/>
    <x v="2"/>
    <x v="0"/>
    <n v="5"/>
    <x v="1"/>
    <n v="2.8"/>
    <n v="1819.84"/>
  </r>
  <r>
    <n v="12050"/>
    <d v="2027-08-12T00:00:00"/>
    <x v="5"/>
    <x v="7"/>
    <x v="7"/>
    <n v="1780"/>
    <x v="2"/>
    <x v="3"/>
    <n v="3"/>
    <n v="267.52"/>
    <n v="0.26"/>
    <n v="69.555199999999999"/>
    <n v="802.56"/>
    <x v="1"/>
    <x v="0"/>
    <n v="10"/>
    <x v="2"/>
    <n v="2.2000000000000002"/>
    <n v="593.89"/>
  </r>
  <r>
    <n v="12051"/>
    <d v="2027-08-13T00:00:00"/>
    <x v="5"/>
    <x v="7"/>
    <x v="7"/>
    <n v="1140"/>
    <x v="0"/>
    <x v="1"/>
    <n v="4"/>
    <n v="209.35"/>
    <n v="0.1"/>
    <n v="20.935000000000002"/>
    <n v="837.4"/>
    <x v="1"/>
    <x v="0"/>
    <n v="5"/>
    <x v="0"/>
    <n v="4.0999999999999996"/>
    <n v="753.66"/>
  </r>
  <r>
    <n v="12052"/>
    <d v="2027-08-14T00:00:00"/>
    <x v="5"/>
    <x v="7"/>
    <x v="7"/>
    <n v="1273"/>
    <x v="0"/>
    <x v="3"/>
    <n v="3"/>
    <n v="255.62"/>
    <n v="0.22"/>
    <n v="56.236400000000003"/>
    <n v="766.86"/>
    <x v="1"/>
    <x v="2"/>
    <n v="1"/>
    <x v="1"/>
    <n v="2.6"/>
    <n v="598.15"/>
  </r>
  <r>
    <n v="12053"/>
    <d v="2027-08-15T00:00:00"/>
    <x v="5"/>
    <x v="7"/>
    <x v="7"/>
    <n v="1415"/>
    <x v="3"/>
    <x v="1"/>
    <n v="5"/>
    <n v="367.66"/>
    <n v="0.24"/>
    <n v="88.238399999999999"/>
    <n v="1838.3000000000002"/>
    <x v="1"/>
    <x v="0"/>
    <n v="7"/>
    <x v="0"/>
    <n v="4.5"/>
    <n v="1397.11"/>
  </r>
  <r>
    <n v="12054"/>
    <d v="2027-08-16T00:00:00"/>
    <x v="5"/>
    <x v="7"/>
    <x v="7"/>
    <n v="1607"/>
    <x v="2"/>
    <x v="1"/>
    <n v="5"/>
    <n v="599.89"/>
    <n v="0.11"/>
    <n v="65.987899999999996"/>
    <n v="2999.45"/>
    <x v="1"/>
    <x v="1"/>
    <n v="4"/>
    <x v="0"/>
    <n v="4.9000000000000004"/>
    <n v="2669.51"/>
  </r>
  <r>
    <n v="12055"/>
    <d v="2027-08-17T00:00:00"/>
    <x v="5"/>
    <x v="7"/>
    <x v="7"/>
    <n v="1738"/>
    <x v="3"/>
    <x v="3"/>
    <n v="6"/>
    <n v="303.39999999999998"/>
    <n v="0.28999999999999998"/>
    <n v="87.98599999999999"/>
    <n v="1820.3999999999999"/>
    <x v="1"/>
    <x v="0"/>
    <n v="10"/>
    <x v="0"/>
    <n v="4.4000000000000004"/>
    <n v="1292.48"/>
  </r>
  <r>
    <n v="12056"/>
    <d v="2027-08-18T00:00:00"/>
    <x v="5"/>
    <x v="7"/>
    <x v="7"/>
    <n v="1890"/>
    <x v="0"/>
    <x v="3"/>
    <n v="3"/>
    <n v="136.97"/>
    <n v="0.19"/>
    <n v="26.0243"/>
    <n v="410.90999999999997"/>
    <x v="0"/>
    <x v="1"/>
    <n v="2"/>
    <x v="1"/>
    <n v="3.1"/>
    <n v="332.84"/>
  </r>
  <r>
    <n v="12057"/>
    <d v="2027-08-19T00:00:00"/>
    <x v="5"/>
    <x v="7"/>
    <x v="7"/>
    <n v="1038"/>
    <x v="3"/>
    <x v="3"/>
    <n v="5"/>
    <n v="110.27"/>
    <n v="0.3"/>
    <n v="33.080999999999996"/>
    <n v="551.35"/>
    <x v="1"/>
    <x v="0"/>
    <n v="8"/>
    <x v="1"/>
    <n v="3"/>
    <n v="385.94"/>
  </r>
  <r>
    <n v="12058"/>
    <d v="2027-08-20T00:00:00"/>
    <x v="5"/>
    <x v="7"/>
    <x v="7"/>
    <n v="1813"/>
    <x v="2"/>
    <x v="3"/>
    <n v="5"/>
    <n v="39.770000000000003"/>
    <n v="0.27"/>
    <n v="10.737900000000002"/>
    <n v="198.85000000000002"/>
    <x v="0"/>
    <x v="1"/>
    <n v="4"/>
    <x v="2"/>
    <n v="1.9"/>
    <n v="145.16"/>
  </r>
  <r>
    <n v="12059"/>
    <d v="2027-08-21T00:00:00"/>
    <x v="5"/>
    <x v="7"/>
    <x v="7"/>
    <n v="1028"/>
    <x v="1"/>
    <x v="0"/>
    <n v="3"/>
    <n v="341.91"/>
    <n v="0.3"/>
    <n v="102.57300000000001"/>
    <n v="1025.73"/>
    <x v="1"/>
    <x v="2"/>
    <n v="1"/>
    <x v="1"/>
    <n v="3.4"/>
    <n v="718.01"/>
  </r>
  <r>
    <n v="12060"/>
    <d v="2027-08-22T00:00:00"/>
    <x v="5"/>
    <x v="7"/>
    <x v="7"/>
    <n v="1957"/>
    <x v="1"/>
    <x v="3"/>
    <n v="6"/>
    <n v="333.57"/>
    <n v="0.01"/>
    <n v="3.3357000000000001"/>
    <n v="2001.42"/>
    <x v="1"/>
    <x v="0"/>
    <n v="8"/>
    <x v="0"/>
    <n v="4.8"/>
    <n v="1981.41"/>
  </r>
  <r>
    <n v="12061"/>
    <d v="2027-08-23T00:00:00"/>
    <x v="5"/>
    <x v="7"/>
    <x v="7"/>
    <n v="1476"/>
    <x v="1"/>
    <x v="1"/>
    <n v="6"/>
    <n v="135.06"/>
    <n v="0.09"/>
    <n v="12.1554"/>
    <n v="810.36"/>
    <x v="2"/>
    <x v="0"/>
    <n v="11"/>
    <x v="2"/>
    <n v="1.3"/>
    <n v="737.43"/>
  </r>
  <r>
    <n v="12062"/>
    <d v="2027-08-24T00:00:00"/>
    <x v="5"/>
    <x v="7"/>
    <x v="7"/>
    <n v="1317"/>
    <x v="2"/>
    <x v="1"/>
    <n v="6"/>
    <n v="421.77"/>
    <n v="0.03"/>
    <n v="12.653099999999998"/>
    <n v="2530.62"/>
    <x v="2"/>
    <x v="0"/>
    <n v="7"/>
    <x v="0"/>
    <n v="4"/>
    <n v="2454.6999999999998"/>
  </r>
  <r>
    <n v="12063"/>
    <d v="2027-08-25T00:00:00"/>
    <x v="5"/>
    <x v="7"/>
    <x v="7"/>
    <n v="1244"/>
    <x v="2"/>
    <x v="0"/>
    <n v="6"/>
    <n v="448.55"/>
    <n v="0.15"/>
    <n v="67.282499999999999"/>
    <n v="2691.3"/>
    <x v="2"/>
    <x v="1"/>
    <n v="3"/>
    <x v="0"/>
    <n v="4.5"/>
    <n v="2287.6"/>
  </r>
  <r>
    <n v="12064"/>
    <d v="2027-08-26T00:00:00"/>
    <x v="5"/>
    <x v="7"/>
    <x v="7"/>
    <n v="1747"/>
    <x v="3"/>
    <x v="3"/>
    <n v="1"/>
    <n v="166.57"/>
    <n v="0.31"/>
    <n v="51.636699999999998"/>
    <n v="166.57"/>
    <x v="2"/>
    <x v="1"/>
    <n v="3"/>
    <x v="0"/>
    <n v="4.9000000000000004"/>
    <n v="114.93"/>
  </r>
  <r>
    <n v="12065"/>
    <d v="2027-08-27T00:00:00"/>
    <x v="5"/>
    <x v="7"/>
    <x v="7"/>
    <n v="1696"/>
    <x v="0"/>
    <x v="1"/>
    <n v="3"/>
    <n v="216.3"/>
    <n v="0.16"/>
    <n v="34.608000000000004"/>
    <n v="648.90000000000009"/>
    <x v="1"/>
    <x v="0"/>
    <n v="7"/>
    <x v="2"/>
    <n v="2.2999999999999998"/>
    <n v="545.08000000000004"/>
  </r>
  <r>
    <n v="12066"/>
    <d v="2027-08-28T00:00:00"/>
    <x v="5"/>
    <x v="7"/>
    <x v="7"/>
    <n v="1271"/>
    <x v="2"/>
    <x v="0"/>
    <n v="7"/>
    <n v="594.42999999999995"/>
    <n v="0.3"/>
    <n v="178.32899999999998"/>
    <n v="4161.0099999999993"/>
    <x v="2"/>
    <x v="1"/>
    <n v="2"/>
    <x v="2"/>
    <n v="2.4"/>
    <n v="2912.71"/>
  </r>
  <r>
    <n v="12067"/>
    <d v="2027-08-29T00:00:00"/>
    <x v="5"/>
    <x v="7"/>
    <x v="7"/>
    <n v="1439"/>
    <x v="0"/>
    <x v="1"/>
    <n v="1"/>
    <n v="233.94"/>
    <n v="0.11"/>
    <n v="25.7334"/>
    <n v="233.94"/>
    <x v="2"/>
    <x v="0"/>
    <n v="5"/>
    <x v="2"/>
    <n v="1.9"/>
    <n v="208.21"/>
  </r>
  <r>
    <n v="12068"/>
    <d v="2027-08-30T00:00:00"/>
    <x v="5"/>
    <x v="7"/>
    <x v="7"/>
    <n v="1747"/>
    <x v="2"/>
    <x v="0"/>
    <n v="5"/>
    <n v="460.07"/>
    <n v="0.12"/>
    <n v="55.208399999999997"/>
    <n v="2300.35"/>
    <x v="1"/>
    <x v="0"/>
    <n v="7"/>
    <x v="0"/>
    <n v="4.2"/>
    <n v="2024.31"/>
  </r>
  <r>
    <n v="12069"/>
    <d v="2027-08-31T00:00:00"/>
    <x v="5"/>
    <x v="7"/>
    <x v="7"/>
    <n v="1238"/>
    <x v="3"/>
    <x v="0"/>
    <n v="1"/>
    <n v="279.83999999999997"/>
    <n v="0.31"/>
    <n v="86.750399999999985"/>
    <n v="279.83999999999997"/>
    <x v="0"/>
    <x v="0"/>
    <n v="6"/>
    <x v="2"/>
    <n v="1.6"/>
    <n v="193.09"/>
  </r>
  <r>
    <n v="12070"/>
    <d v="2027-09-01T00:00:00"/>
    <x v="5"/>
    <x v="8"/>
    <x v="8"/>
    <n v="1376"/>
    <x v="3"/>
    <x v="2"/>
    <n v="7"/>
    <n v="479.11"/>
    <n v="0.15"/>
    <n v="71.866500000000002"/>
    <n v="3353.77"/>
    <x v="2"/>
    <x v="0"/>
    <n v="10"/>
    <x v="2"/>
    <n v="2.1"/>
    <n v="2850.7"/>
  </r>
  <r>
    <n v="12071"/>
    <d v="2027-09-02T00:00:00"/>
    <x v="5"/>
    <x v="8"/>
    <x v="8"/>
    <n v="1265"/>
    <x v="3"/>
    <x v="2"/>
    <n v="7"/>
    <n v="464.88"/>
    <n v="0.28000000000000003"/>
    <n v="130.16640000000001"/>
    <n v="3254.16"/>
    <x v="1"/>
    <x v="0"/>
    <n v="7"/>
    <x v="2"/>
    <n v="2.2000000000000002"/>
    <n v="2343"/>
  </r>
  <r>
    <n v="12072"/>
    <d v="2027-09-03T00:00:00"/>
    <x v="5"/>
    <x v="8"/>
    <x v="8"/>
    <n v="1925"/>
    <x v="0"/>
    <x v="3"/>
    <n v="7"/>
    <n v="405.64"/>
    <n v="0.08"/>
    <n v="32.4512"/>
    <n v="2839.48"/>
    <x v="0"/>
    <x v="1"/>
    <n v="2"/>
    <x v="1"/>
    <n v="2.5"/>
    <n v="2612.3200000000002"/>
  </r>
  <r>
    <n v="12073"/>
    <d v="2027-09-04T00:00:00"/>
    <x v="5"/>
    <x v="8"/>
    <x v="8"/>
    <n v="1920"/>
    <x v="2"/>
    <x v="2"/>
    <n v="6"/>
    <n v="515.04999999999995"/>
    <n v="0.33"/>
    <n v="169.9665"/>
    <n v="3090.2999999999997"/>
    <x v="0"/>
    <x v="0"/>
    <n v="7"/>
    <x v="1"/>
    <n v="2.7"/>
    <n v="2070.5"/>
  </r>
  <r>
    <n v="12074"/>
    <d v="2027-09-05T00:00:00"/>
    <x v="5"/>
    <x v="8"/>
    <x v="8"/>
    <n v="1358"/>
    <x v="0"/>
    <x v="0"/>
    <n v="5"/>
    <n v="564.44000000000005"/>
    <n v="0.2"/>
    <n v="112.88800000000002"/>
    <n v="2822.2000000000003"/>
    <x v="2"/>
    <x v="1"/>
    <n v="2"/>
    <x v="1"/>
    <n v="3.2"/>
    <n v="2257.7600000000002"/>
  </r>
  <r>
    <n v="12075"/>
    <d v="2027-09-06T00:00:00"/>
    <x v="5"/>
    <x v="8"/>
    <x v="8"/>
    <n v="1339"/>
    <x v="2"/>
    <x v="1"/>
    <n v="1"/>
    <n v="354.29"/>
    <n v="0.27"/>
    <n v="95.658300000000011"/>
    <n v="354.29"/>
    <x v="1"/>
    <x v="0"/>
    <n v="7"/>
    <x v="0"/>
    <n v="4.8"/>
    <n v="258.63"/>
  </r>
  <r>
    <n v="12076"/>
    <d v="2027-09-07T00:00:00"/>
    <x v="5"/>
    <x v="8"/>
    <x v="8"/>
    <n v="1388"/>
    <x v="3"/>
    <x v="1"/>
    <n v="1"/>
    <n v="153.91999999999999"/>
    <n v="0.03"/>
    <n v="4.6175999999999995"/>
    <n v="153.91999999999999"/>
    <x v="0"/>
    <x v="0"/>
    <n v="8"/>
    <x v="2"/>
    <n v="2"/>
    <n v="149.30000000000001"/>
  </r>
  <r>
    <n v="12077"/>
    <d v="2027-09-08T00:00:00"/>
    <x v="5"/>
    <x v="8"/>
    <x v="8"/>
    <n v="1576"/>
    <x v="3"/>
    <x v="3"/>
    <n v="3"/>
    <n v="248.2"/>
    <n v="0.17"/>
    <n v="42.194000000000003"/>
    <n v="744.59999999999991"/>
    <x v="1"/>
    <x v="0"/>
    <n v="10"/>
    <x v="0"/>
    <n v="4.0999999999999996"/>
    <n v="618.02"/>
  </r>
  <r>
    <n v="12078"/>
    <d v="2027-09-09T00:00:00"/>
    <x v="5"/>
    <x v="8"/>
    <x v="8"/>
    <n v="1989"/>
    <x v="3"/>
    <x v="2"/>
    <n v="1"/>
    <n v="458.61"/>
    <n v="0.32"/>
    <n v="146.7552"/>
    <n v="458.61"/>
    <x v="1"/>
    <x v="0"/>
    <n v="8"/>
    <x v="1"/>
    <n v="3.7"/>
    <n v="311.85000000000002"/>
  </r>
  <r>
    <n v="12079"/>
    <d v="2027-09-10T00:00:00"/>
    <x v="5"/>
    <x v="8"/>
    <x v="8"/>
    <n v="1688"/>
    <x v="2"/>
    <x v="3"/>
    <n v="5"/>
    <n v="395.77"/>
    <n v="0.31"/>
    <n v="122.6887"/>
    <n v="1978.85"/>
    <x v="1"/>
    <x v="0"/>
    <n v="5"/>
    <x v="2"/>
    <n v="1.5"/>
    <n v="1365.41"/>
  </r>
  <r>
    <n v="12080"/>
    <d v="2027-09-11T00:00:00"/>
    <x v="5"/>
    <x v="8"/>
    <x v="8"/>
    <n v="1002"/>
    <x v="0"/>
    <x v="0"/>
    <n v="6"/>
    <n v="119.01"/>
    <n v="0.02"/>
    <n v="2.3802000000000003"/>
    <n v="714.06000000000006"/>
    <x v="2"/>
    <x v="0"/>
    <n v="7"/>
    <x v="0"/>
    <n v="4.2"/>
    <n v="699.78"/>
  </r>
  <r>
    <n v="12081"/>
    <d v="2027-09-12T00:00:00"/>
    <x v="5"/>
    <x v="8"/>
    <x v="8"/>
    <n v="1428"/>
    <x v="2"/>
    <x v="2"/>
    <n v="3"/>
    <n v="44.98"/>
    <n v="0.11"/>
    <n v="4.9478"/>
    <n v="134.94"/>
    <x v="0"/>
    <x v="0"/>
    <n v="11"/>
    <x v="2"/>
    <n v="1.4"/>
    <n v="120.1"/>
  </r>
  <r>
    <n v="12082"/>
    <d v="2027-09-13T00:00:00"/>
    <x v="5"/>
    <x v="8"/>
    <x v="8"/>
    <n v="1141"/>
    <x v="2"/>
    <x v="3"/>
    <n v="1"/>
    <n v="414.53"/>
    <n v="0.16"/>
    <n v="66.324799999999996"/>
    <n v="414.53"/>
    <x v="2"/>
    <x v="0"/>
    <n v="8"/>
    <x v="0"/>
    <n v="4"/>
    <n v="348.21"/>
  </r>
  <r>
    <n v="12083"/>
    <d v="2027-09-14T00:00:00"/>
    <x v="5"/>
    <x v="8"/>
    <x v="8"/>
    <n v="1375"/>
    <x v="3"/>
    <x v="1"/>
    <n v="3"/>
    <n v="161.88"/>
    <n v="0.06"/>
    <n v="9.7127999999999997"/>
    <n v="485.64"/>
    <x v="0"/>
    <x v="1"/>
    <n v="4"/>
    <x v="1"/>
    <n v="3.9"/>
    <n v="456.5"/>
  </r>
  <r>
    <n v="12084"/>
    <d v="2027-09-15T00:00:00"/>
    <x v="5"/>
    <x v="8"/>
    <x v="8"/>
    <n v="1669"/>
    <x v="1"/>
    <x v="1"/>
    <n v="4"/>
    <n v="307.31"/>
    <n v="0.26"/>
    <n v="79.900599999999997"/>
    <n v="1229.24"/>
    <x v="1"/>
    <x v="1"/>
    <n v="2"/>
    <x v="1"/>
    <n v="3.8"/>
    <n v="909.64"/>
  </r>
  <r>
    <n v="12085"/>
    <d v="2027-09-16T00:00:00"/>
    <x v="5"/>
    <x v="8"/>
    <x v="8"/>
    <n v="1323"/>
    <x v="3"/>
    <x v="3"/>
    <n v="3"/>
    <n v="451.85"/>
    <n v="0.06"/>
    <n v="27.111000000000001"/>
    <n v="1355.5500000000002"/>
    <x v="1"/>
    <x v="0"/>
    <n v="7"/>
    <x v="2"/>
    <n v="2.1"/>
    <n v="1274.22"/>
  </r>
  <r>
    <n v="12086"/>
    <d v="2027-09-17T00:00:00"/>
    <x v="5"/>
    <x v="8"/>
    <x v="8"/>
    <n v="1145"/>
    <x v="1"/>
    <x v="3"/>
    <n v="7"/>
    <n v="344.16"/>
    <n v="0.12"/>
    <n v="41.299199999999999"/>
    <n v="2409.1200000000003"/>
    <x v="2"/>
    <x v="2"/>
    <n v="1"/>
    <x v="1"/>
    <n v="3.3"/>
    <n v="2120.0300000000002"/>
  </r>
  <r>
    <n v="12087"/>
    <d v="2027-09-18T00:00:00"/>
    <x v="5"/>
    <x v="8"/>
    <x v="8"/>
    <n v="1957"/>
    <x v="2"/>
    <x v="3"/>
    <n v="6"/>
    <n v="63.73"/>
    <n v="0.23"/>
    <n v="14.6579"/>
    <n v="382.38"/>
    <x v="0"/>
    <x v="1"/>
    <n v="2"/>
    <x v="0"/>
    <n v="4"/>
    <n v="294.43"/>
  </r>
  <r>
    <n v="12088"/>
    <d v="2027-09-19T00:00:00"/>
    <x v="5"/>
    <x v="8"/>
    <x v="8"/>
    <n v="1292"/>
    <x v="3"/>
    <x v="0"/>
    <n v="7"/>
    <n v="123.56"/>
    <n v="0.17"/>
    <n v="21.005200000000002"/>
    <n v="864.92000000000007"/>
    <x v="2"/>
    <x v="0"/>
    <n v="10"/>
    <x v="1"/>
    <n v="3.6"/>
    <n v="717.88"/>
  </r>
  <r>
    <n v="12089"/>
    <d v="2027-09-20T00:00:00"/>
    <x v="5"/>
    <x v="8"/>
    <x v="8"/>
    <n v="1664"/>
    <x v="1"/>
    <x v="0"/>
    <n v="4"/>
    <n v="143.31"/>
    <n v="0.26"/>
    <n v="37.260600000000004"/>
    <n v="573.24"/>
    <x v="1"/>
    <x v="0"/>
    <n v="7"/>
    <x v="0"/>
    <n v="4.2"/>
    <n v="424.2"/>
  </r>
  <r>
    <n v="12090"/>
    <d v="2027-09-21T00:00:00"/>
    <x v="5"/>
    <x v="8"/>
    <x v="8"/>
    <n v="1431"/>
    <x v="2"/>
    <x v="1"/>
    <n v="7"/>
    <n v="165.85"/>
    <n v="0.34"/>
    <n v="56.389000000000003"/>
    <n v="1160.95"/>
    <x v="1"/>
    <x v="0"/>
    <n v="10"/>
    <x v="1"/>
    <n v="3.8"/>
    <n v="766.23"/>
  </r>
  <r>
    <n v="12091"/>
    <d v="2027-09-22T00:00:00"/>
    <x v="5"/>
    <x v="8"/>
    <x v="8"/>
    <n v="1704"/>
    <x v="3"/>
    <x v="0"/>
    <n v="4"/>
    <n v="345.76"/>
    <n v="0.04"/>
    <n v="13.830399999999999"/>
    <n v="1383.04"/>
    <x v="1"/>
    <x v="2"/>
    <n v="1"/>
    <x v="2"/>
    <n v="2.1"/>
    <n v="1327.72"/>
  </r>
  <r>
    <n v="12092"/>
    <d v="2027-09-23T00:00:00"/>
    <x v="5"/>
    <x v="8"/>
    <x v="8"/>
    <n v="1948"/>
    <x v="1"/>
    <x v="0"/>
    <n v="3"/>
    <n v="309.82"/>
    <n v="0.25"/>
    <n v="77.454999999999998"/>
    <n v="929.46"/>
    <x v="1"/>
    <x v="0"/>
    <n v="7"/>
    <x v="2"/>
    <n v="1.6"/>
    <n v="697.1"/>
  </r>
  <r>
    <n v="12093"/>
    <d v="2027-09-24T00:00:00"/>
    <x v="5"/>
    <x v="8"/>
    <x v="8"/>
    <n v="1974"/>
    <x v="1"/>
    <x v="2"/>
    <n v="5"/>
    <n v="133.85"/>
    <n v="0.08"/>
    <n v="10.708"/>
    <n v="669.25"/>
    <x v="1"/>
    <x v="0"/>
    <n v="5"/>
    <x v="1"/>
    <n v="3.5"/>
    <n v="615.71"/>
  </r>
  <r>
    <n v="12094"/>
    <d v="2027-09-25T00:00:00"/>
    <x v="5"/>
    <x v="8"/>
    <x v="8"/>
    <n v="1584"/>
    <x v="1"/>
    <x v="0"/>
    <n v="6"/>
    <n v="54.52"/>
    <n v="0.15"/>
    <n v="8.1780000000000008"/>
    <n v="327.12"/>
    <x v="0"/>
    <x v="0"/>
    <n v="11"/>
    <x v="0"/>
    <n v="4"/>
    <n v="278.05"/>
  </r>
  <r>
    <n v="12095"/>
    <d v="2027-09-26T00:00:00"/>
    <x v="5"/>
    <x v="8"/>
    <x v="8"/>
    <n v="1398"/>
    <x v="3"/>
    <x v="2"/>
    <n v="5"/>
    <n v="115.29"/>
    <n v="0.01"/>
    <n v="1.1529"/>
    <n v="576.45000000000005"/>
    <x v="2"/>
    <x v="1"/>
    <n v="3"/>
    <x v="2"/>
    <n v="1.6"/>
    <n v="570.69000000000005"/>
  </r>
  <r>
    <n v="12096"/>
    <d v="2027-09-27T00:00:00"/>
    <x v="5"/>
    <x v="8"/>
    <x v="8"/>
    <n v="1816"/>
    <x v="3"/>
    <x v="0"/>
    <n v="6"/>
    <n v="590.86"/>
    <n v="0.05"/>
    <n v="29.543000000000003"/>
    <n v="3545.16"/>
    <x v="2"/>
    <x v="0"/>
    <n v="11"/>
    <x v="2"/>
    <n v="1.7"/>
    <n v="3367.9"/>
  </r>
  <r>
    <n v="12097"/>
    <d v="2027-09-28T00:00:00"/>
    <x v="5"/>
    <x v="8"/>
    <x v="8"/>
    <n v="1888"/>
    <x v="3"/>
    <x v="1"/>
    <n v="6"/>
    <n v="289.10000000000002"/>
    <n v="0.11"/>
    <n v="31.801000000000002"/>
    <n v="1734.6000000000001"/>
    <x v="1"/>
    <x v="1"/>
    <n v="2"/>
    <x v="2"/>
    <n v="1"/>
    <n v="1543.79"/>
  </r>
  <r>
    <n v="12098"/>
    <d v="2027-09-29T00:00:00"/>
    <x v="5"/>
    <x v="8"/>
    <x v="8"/>
    <n v="1343"/>
    <x v="2"/>
    <x v="3"/>
    <n v="7"/>
    <n v="522.4"/>
    <n v="0.12"/>
    <n v="62.687999999999995"/>
    <n v="3656.7999999999997"/>
    <x v="1"/>
    <x v="0"/>
    <n v="7"/>
    <x v="1"/>
    <n v="3.1"/>
    <n v="3217.98"/>
  </r>
  <r>
    <n v="12099"/>
    <d v="2027-09-30T00:00:00"/>
    <x v="5"/>
    <x v="8"/>
    <x v="8"/>
    <n v="1963"/>
    <x v="3"/>
    <x v="1"/>
    <n v="7"/>
    <n v="511.52"/>
    <n v="0.31"/>
    <n v="158.5712"/>
    <n v="3580.64"/>
    <x v="2"/>
    <x v="0"/>
    <n v="9"/>
    <x v="1"/>
    <n v="3.2"/>
    <n v="2470.64"/>
  </r>
  <r>
    <n v="12100"/>
    <d v="2027-10-01T00:00:00"/>
    <x v="5"/>
    <x v="9"/>
    <x v="9"/>
    <n v="1139"/>
    <x v="3"/>
    <x v="0"/>
    <n v="5"/>
    <n v="314.24"/>
    <n v="0.26"/>
    <n v="81.702400000000011"/>
    <n v="1571.2"/>
    <x v="0"/>
    <x v="0"/>
    <n v="9"/>
    <x v="1"/>
    <n v="3"/>
    <n v="1162.69"/>
  </r>
  <r>
    <n v="12101"/>
    <d v="2027-10-02T00:00:00"/>
    <x v="5"/>
    <x v="9"/>
    <x v="9"/>
    <n v="1186"/>
    <x v="3"/>
    <x v="3"/>
    <n v="2"/>
    <n v="428.41"/>
    <n v="0.34"/>
    <n v="145.65940000000001"/>
    <n v="856.82"/>
    <x v="2"/>
    <x v="0"/>
    <n v="10"/>
    <x v="2"/>
    <n v="2.2999999999999998"/>
    <n v="565.5"/>
  </r>
  <r>
    <n v="12102"/>
    <d v="2027-10-03T00:00:00"/>
    <x v="5"/>
    <x v="9"/>
    <x v="9"/>
    <n v="1804"/>
    <x v="1"/>
    <x v="3"/>
    <n v="4"/>
    <n v="127.76"/>
    <n v="0.21"/>
    <n v="26.829599999999999"/>
    <n v="511.04"/>
    <x v="0"/>
    <x v="0"/>
    <n v="10"/>
    <x v="1"/>
    <n v="2.7"/>
    <n v="403.72"/>
  </r>
  <r>
    <n v="12103"/>
    <d v="2027-10-04T00:00:00"/>
    <x v="5"/>
    <x v="9"/>
    <x v="9"/>
    <n v="1060"/>
    <x v="0"/>
    <x v="3"/>
    <n v="7"/>
    <n v="417.71"/>
    <n v="0.08"/>
    <n v="33.416800000000002"/>
    <n v="2923.97"/>
    <x v="0"/>
    <x v="0"/>
    <n v="8"/>
    <x v="0"/>
    <n v="4.0999999999999996"/>
    <n v="2690.05"/>
  </r>
  <r>
    <n v="12104"/>
    <d v="2027-10-05T00:00:00"/>
    <x v="5"/>
    <x v="9"/>
    <x v="9"/>
    <n v="1996"/>
    <x v="3"/>
    <x v="2"/>
    <n v="7"/>
    <n v="174.34"/>
    <n v="0.11"/>
    <n v="19.177400000000002"/>
    <n v="1220.3800000000001"/>
    <x v="1"/>
    <x v="1"/>
    <n v="2"/>
    <x v="2"/>
    <n v="1.7"/>
    <n v="1086.1400000000001"/>
  </r>
  <r>
    <n v="12105"/>
    <d v="2027-10-06T00:00:00"/>
    <x v="5"/>
    <x v="9"/>
    <x v="9"/>
    <n v="1938"/>
    <x v="2"/>
    <x v="1"/>
    <n v="7"/>
    <n v="501.76"/>
    <n v="0.11"/>
    <n v="55.193599999999996"/>
    <n v="3512.3199999999997"/>
    <x v="1"/>
    <x v="2"/>
    <n v="1"/>
    <x v="2"/>
    <n v="1.8"/>
    <n v="3125.96"/>
  </r>
  <r>
    <n v="12106"/>
    <d v="2027-10-07T00:00:00"/>
    <x v="5"/>
    <x v="9"/>
    <x v="9"/>
    <n v="1379"/>
    <x v="1"/>
    <x v="2"/>
    <n v="3"/>
    <n v="63.98"/>
    <n v="0.11"/>
    <n v="7.0377999999999998"/>
    <n v="191.94"/>
    <x v="2"/>
    <x v="0"/>
    <n v="8"/>
    <x v="1"/>
    <n v="3.7"/>
    <n v="170.83"/>
  </r>
  <r>
    <n v="12107"/>
    <d v="2027-10-08T00:00:00"/>
    <x v="5"/>
    <x v="9"/>
    <x v="9"/>
    <n v="1709"/>
    <x v="0"/>
    <x v="3"/>
    <n v="5"/>
    <n v="467.29"/>
    <n v="0.24"/>
    <n v="112.14960000000001"/>
    <n v="2336.4500000000003"/>
    <x v="1"/>
    <x v="1"/>
    <n v="2"/>
    <x v="0"/>
    <n v="4.5"/>
    <n v="1775.7"/>
  </r>
  <r>
    <n v="12108"/>
    <d v="2027-10-09T00:00:00"/>
    <x v="5"/>
    <x v="9"/>
    <x v="9"/>
    <n v="1806"/>
    <x v="2"/>
    <x v="1"/>
    <n v="5"/>
    <n v="73.459999999999994"/>
    <n v="0.19"/>
    <n v="13.9574"/>
    <n v="367.29999999999995"/>
    <x v="1"/>
    <x v="1"/>
    <n v="4"/>
    <x v="2"/>
    <n v="2.4"/>
    <n v="297.51"/>
  </r>
  <r>
    <n v="12109"/>
    <d v="2027-10-10T00:00:00"/>
    <x v="5"/>
    <x v="9"/>
    <x v="9"/>
    <n v="1439"/>
    <x v="0"/>
    <x v="1"/>
    <n v="7"/>
    <n v="530.5"/>
    <n v="0.13"/>
    <n v="68.965000000000003"/>
    <n v="3713.5"/>
    <x v="1"/>
    <x v="1"/>
    <n v="4"/>
    <x v="0"/>
    <n v="4.7"/>
    <n v="3230.74"/>
  </r>
  <r>
    <n v="12110"/>
    <d v="2027-10-11T00:00:00"/>
    <x v="5"/>
    <x v="9"/>
    <x v="9"/>
    <n v="1318"/>
    <x v="3"/>
    <x v="0"/>
    <n v="3"/>
    <n v="192.96"/>
    <n v="0.05"/>
    <n v="9.6480000000000015"/>
    <n v="578.88"/>
    <x v="1"/>
    <x v="1"/>
    <n v="2"/>
    <x v="2"/>
    <n v="1.2"/>
    <n v="549.94000000000005"/>
  </r>
  <r>
    <n v="12111"/>
    <d v="2027-10-12T00:00:00"/>
    <x v="5"/>
    <x v="9"/>
    <x v="9"/>
    <n v="1301"/>
    <x v="1"/>
    <x v="2"/>
    <n v="7"/>
    <n v="397.82"/>
    <n v="0.01"/>
    <n v="3.9782000000000002"/>
    <n v="2784.74"/>
    <x v="0"/>
    <x v="1"/>
    <n v="4"/>
    <x v="2"/>
    <n v="1.5"/>
    <n v="2756.89"/>
  </r>
  <r>
    <n v="12112"/>
    <d v="2027-10-13T00:00:00"/>
    <x v="5"/>
    <x v="9"/>
    <x v="9"/>
    <n v="1343"/>
    <x v="2"/>
    <x v="2"/>
    <n v="4"/>
    <n v="300.19"/>
    <n v="0.08"/>
    <n v="24.0152"/>
    <n v="1200.76"/>
    <x v="1"/>
    <x v="0"/>
    <n v="7"/>
    <x v="1"/>
    <n v="2.8"/>
    <n v="1104.7"/>
  </r>
  <r>
    <n v="12113"/>
    <d v="2027-10-14T00:00:00"/>
    <x v="5"/>
    <x v="9"/>
    <x v="9"/>
    <n v="1010"/>
    <x v="2"/>
    <x v="0"/>
    <n v="3"/>
    <n v="229.29"/>
    <n v="0.04"/>
    <n v="9.1715999999999998"/>
    <n v="687.87"/>
    <x v="1"/>
    <x v="0"/>
    <n v="6"/>
    <x v="1"/>
    <n v="3.9"/>
    <n v="660.36"/>
  </r>
  <r>
    <n v="12114"/>
    <d v="2027-10-15T00:00:00"/>
    <x v="5"/>
    <x v="9"/>
    <x v="9"/>
    <n v="1061"/>
    <x v="0"/>
    <x v="2"/>
    <n v="7"/>
    <n v="392.58"/>
    <n v="0.27"/>
    <n v="105.9966"/>
    <n v="2748.06"/>
    <x v="2"/>
    <x v="0"/>
    <n v="10"/>
    <x v="1"/>
    <n v="2.5"/>
    <n v="2006.08"/>
  </r>
  <r>
    <n v="12115"/>
    <d v="2027-10-16T00:00:00"/>
    <x v="5"/>
    <x v="9"/>
    <x v="9"/>
    <n v="1844"/>
    <x v="2"/>
    <x v="3"/>
    <n v="6"/>
    <n v="569.29999999999995"/>
    <n v="0.04"/>
    <n v="22.771999999999998"/>
    <n v="3415.7999999999997"/>
    <x v="2"/>
    <x v="0"/>
    <n v="6"/>
    <x v="1"/>
    <n v="3.2"/>
    <n v="3279.17"/>
  </r>
  <r>
    <n v="12116"/>
    <d v="2027-10-17T00:00:00"/>
    <x v="5"/>
    <x v="9"/>
    <x v="9"/>
    <n v="1225"/>
    <x v="3"/>
    <x v="3"/>
    <n v="2"/>
    <n v="39.14"/>
    <n v="0.25"/>
    <n v="9.7850000000000001"/>
    <n v="78.28"/>
    <x v="2"/>
    <x v="1"/>
    <n v="4"/>
    <x v="2"/>
    <n v="1.1000000000000001"/>
    <n v="58.71"/>
  </r>
  <r>
    <n v="12117"/>
    <d v="2027-10-18T00:00:00"/>
    <x v="5"/>
    <x v="9"/>
    <x v="9"/>
    <n v="1152"/>
    <x v="1"/>
    <x v="2"/>
    <n v="6"/>
    <n v="552.53"/>
    <n v="0.13"/>
    <n v="71.828900000000004"/>
    <n v="3315.18"/>
    <x v="0"/>
    <x v="1"/>
    <n v="2"/>
    <x v="1"/>
    <n v="2.8"/>
    <n v="2884.21"/>
  </r>
  <r>
    <n v="12118"/>
    <d v="2027-10-19T00:00:00"/>
    <x v="5"/>
    <x v="9"/>
    <x v="9"/>
    <n v="1710"/>
    <x v="2"/>
    <x v="0"/>
    <n v="2"/>
    <n v="371.31"/>
    <n v="0.03"/>
    <n v="11.1393"/>
    <n v="742.62"/>
    <x v="2"/>
    <x v="0"/>
    <n v="5"/>
    <x v="2"/>
    <n v="2"/>
    <n v="720.34"/>
  </r>
  <r>
    <n v="12119"/>
    <d v="2027-10-20T00:00:00"/>
    <x v="5"/>
    <x v="9"/>
    <x v="9"/>
    <n v="1563"/>
    <x v="2"/>
    <x v="1"/>
    <n v="3"/>
    <n v="487.28"/>
    <n v="0.28000000000000003"/>
    <n v="136.4384"/>
    <n v="1461.84"/>
    <x v="2"/>
    <x v="0"/>
    <n v="11"/>
    <x v="1"/>
    <n v="3.1"/>
    <n v="1052.52"/>
  </r>
  <r>
    <n v="12120"/>
    <d v="2027-10-21T00:00:00"/>
    <x v="5"/>
    <x v="9"/>
    <x v="9"/>
    <n v="1771"/>
    <x v="1"/>
    <x v="2"/>
    <n v="6"/>
    <n v="239.57"/>
    <n v="0.2"/>
    <n v="47.914000000000001"/>
    <n v="1437.42"/>
    <x v="1"/>
    <x v="1"/>
    <n v="3"/>
    <x v="1"/>
    <n v="3.1"/>
    <n v="1149.94"/>
  </r>
  <r>
    <n v="12121"/>
    <d v="2027-10-22T00:00:00"/>
    <x v="5"/>
    <x v="9"/>
    <x v="9"/>
    <n v="1570"/>
    <x v="0"/>
    <x v="1"/>
    <n v="4"/>
    <n v="291.02999999999997"/>
    <n v="0.08"/>
    <n v="23.282399999999999"/>
    <n v="1164.1199999999999"/>
    <x v="2"/>
    <x v="1"/>
    <n v="3"/>
    <x v="0"/>
    <n v="4"/>
    <n v="1070.99"/>
  </r>
  <r>
    <n v="12122"/>
    <d v="2027-10-23T00:00:00"/>
    <x v="5"/>
    <x v="9"/>
    <x v="9"/>
    <n v="1583"/>
    <x v="1"/>
    <x v="0"/>
    <n v="6"/>
    <n v="523.28"/>
    <n v="0.31"/>
    <n v="162.21679999999998"/>
    <n v="3139.68"/>
    <x v="2"/>
    <x v="1"/>
    <n v="4"/>
    <x v="1"/>
    <n v="3.2"/>
    <n v="2166.38"/>
  </r>
  <r>
    <n v="12123"/>
    <d v="2027-10-24T00:00:00"/>
    <x v="5"/>
    <x v="9"/>
    <x v="9"/>
    <n v="1659"/>
    <x v="1"/>
    <x v="1"/>
    <n v="5"/>
    <n v="257.69"/>
    <n v="0.02"/>
    <n v="5.1538000000000004"/>
    <n v="1288.45"/>
    <x v="0"/>
    <x v="0"/>
    <n v="11"/>
    <x v="1"/>
    <n v="3.5"/>
    <n v="1262.68"/>
  </r>
  <r>
    <n v="12124"/>
    <d v="2027-10-25T00:00:00"/>
    <x v="5"/>
    <x v="9"/>
    <x v="9"/>
    <n v="1860"/>
    <x v="2"/>
    <x v="0"/>
    <n v="2"/>
    <n v="327.78"/>
    <n v="7.0000000000000007E-2"/>
    <n v="22.944600000000001"/>
    <n v="655.56"/>
    <x v="0"/>
    <x v="0"/>
    <n v="11"/>
    <x v="1"/>
    <n v="3.1"/>
    <n v="609.66999999999996"/>
  </r>
  <r>
    <n v="12125"/>
    <d v="2027-10-26T00:00:00"/>
    <x v="5"/>
    <x v="9"/>
    <x v="9"/>
    <n v="1574"/>
    <x v="1"/>
    <x v="0"/>
    <n v="2"/>
    <n v="26.81"/>
    <n v="0.26"/>
    <n v="6.9706000000000001"/>
    <n v="53.62"/>
    <x v="2"/>
    <x v="0"/>
    <n v="5"/>
    <x v="0"/>
    <n v="5"/>
    <n v="39.68"/>
  </r>
  <r>
    <n v="12126"/>
    <d v="2027-10-27T00:00:00"/>
    <x v="5"/>
    <x v="9"/>
    <x v="9"/>
    <n v="1309"/>
    <x v="1"/>
    <x v="3"/>
    <n v="7"/>
    <n v="107.78"/>
    <n v="0.25"/>
    <n v="26.945"/>
    <n v="754.46"/>
    <x v="2"/>
    <x v="0"/>
    <n v="11"/>
    <x v="0"/>
    <n v="4.2"/>
    <n v="565.84"/>
  </r>
  <r>
    <n v="12127"/>
    <d v="2027-10-28T00:00:00"/>
    <x v="5"/>
    <x v="9"/>
    <x v="9"/>
    <n v="1884"/>
    <x v="0"/>
    <x v="3"/>
    <n v="4"/>
    <n v="390.39"/>
    <n v="0.1"/>
    <n v="39.039000000000001"/>
    <n v="1561.56"/>
    <x v="1"/>
    <x v="1"/>
    <n v="2"/>
    <x v="0"/>
    <n v="4"/>
    <n v="1405.4"/>
  </r>
  <r>
    <n v="12128"/>
    <d v="2027-10-29T00:00:00"/>
    <x v="5"/>
    <x v="9"/>
    <x v="9"/>
    <n v="1242"/>
    <x v="1"/>
    <x v="0"/>
    <n v="2"/>
    <n v="434.43"/>
    <n v="0.02"/>
    <n v="8.688600000000001"/>
    <n v="868.86"/>
    <x v="1"/>
    <x v="0"/>
    <n v="6"/>
    <x v="1"/>
    <n v="3.5"/>
    <n v="851.48"/>
  </r>
  <r>
    <n v="12129"/>
    <d v="2027-10-30T00:00:00"/>
    <x v="5"/>
    <x v="9"/>
    <x v="9"/>
    <n v="1492"/>
    <x v="1"/>
    <x v="2"/>
    <n v="2"/>
    <n v="355.82"/>
    <n v="0.3"/>
    <n v="106.746"/>
    <n v="711.64"/>
    <x v="1"/>
    <x v="0"/>
    <n v="6"/>
    <x v="1"/>
    <n v="3.1"/>
    <n v="498.15"/>
  </r>
  <r>
    <n v="12130"/>
    <d v="2027-10-31T00:00:00"/>
    <x v="5"/>
    <x v="9"/>
    <x v="9"/>
    <n v="1365"/>
    <x v="2"/>
    <x v="3"/>
    <n v="7"/>
    <n v="98.84"/>
    <n v="0.11"/>
    <n v="10.872400000000001"/>
    <n v="691.88"/>
    <x v="1"/>
    <x v="0"/>
    <n v="8"/>
    <x v="2"/>
    <n v="2.4"/>
    <n v="615.77"/>
  </r>
  <r>
    <n v="12131"/>
    <d v="2027-11-01T00:00:00"/>
    <x v="5"/>
    <x v="10"/>
    <x v="10"/>
    <n v="1329"/>
    <x v="0"/>
    <x v="0"/>
    <n v="4"/>
    <n v="275.56"/>
    <n v="7.0000000000000007E-2"/>
    <n v="19.289200000000001"/>
    <n v="1102.24"/>
    <x v="1"/>
    <x v="1"/>
    <n v="2"/>
    <x v="0"/>
    <n v="4.0999999999999996"/>
    <n v="1025.08"/>
  </r>
  <r>
    <n v="12132"/>
    <d v="2027-11-02T00:00:00"/>
    <x v="5"/>
    <x v="10"/>
    <x v="10"/>
    <n v="1106"/>
    <x v="2"/>
    <x v="1"/>
    <n v="6"/>
    <n v="222.73"/>
    <n v="0.18"/>
    <n v="40.0914"/>
    <n v="1336.3799999999999"/>
    <x v="1"/>
    <x v="0"/>
    <n v="8"/>
    <x v="2"/>
    <n v="1.8"/>
    <n v="1095.83"/>
  </r>
  <r>
    <n v="12133"/>
    <d v="2027-11-03T00:00:00"/>
    <x v="5"/>
    <x v="10"/>
    <x v="10"/>
    <n v="1225"/>
    <x v="2"/>
    <x v="1"/>
    <n v="3"/>
    <n v="304.95999999999998"/>
    <n v="0.32"/>
    <n v="97.587199999999996"/>
    <n v="914.87999999999988"/>
    <x v="2"/>
    <x v="0"/>
    <n v="8"/>
    <x v="2"/>
    <n v="1.1000000000000001"/>
    <n v="622.12"/>
  </r>
  <r>
    <n v="12134"/>
    <d v="2027-11-04T00:00:00"/>
    <x v="5"/>
    <x v="10"/>
    <x v="10"/>
    <n v="1824"/>
    <x v="3"/>
    <x v="2"/>
    <n v="6"/>
    <n v="524.14"/>
    <n v="0.02"/>
    <n v="10.482799999999999"/>
    <n v="3144.84"/>
    <x v="2"/>
    <x v="1"/>
    <n v="4"/>
    <x v="1"/>
    <n v="3.8"/>
    <n v="3081.94"/>
  </r>
  <r>
    <n v="12135"/>
    <d v="2027-11-05T00:00:00"/>
    <x v="5"/>
    <x v="10"/>
    <x v="10"/>
    <n v="1217"/>
    <x v="1"/>
    <x v="1"/>
    <n v="5"/>
    <n v="468.88"/>
    <n v="0.27"/>
    <n v="126.59760000000001"/>
    <n v="2344.4"/>
    <x v="2"/>
    <x v="0"/>
    <n v="7"/>
    <x v="2"/>
    <n v="1.6"/>
    <n v="1711.41"/>
  </r>
  <r>
    <n v="12136"/>
    <d v="2027-11-06T00:00:00"/>
    <x v="5"/>
    <x v="10"/>
    <x v="10"/>
    <n v="1936"/>
    <x v="1"/>
    <x v="1"/>
    <n v="5"/>
    <n v="64.13"/>
    <n v="0.2"/>
    <n v="12.826000000000001"/>
    <n v="320.64999999999998"/>
    <x v="2"/>
    <x v="0"/>
    <n v="7"/>
    <x v="0"/>
    <n v="4.5999999999999996"/>
    <n v="256.52"/>
  </r>
  <r>
    <n v="12137"/>
    <d v="2027-11-07T00:00:00"/>
    <x v="5"/>
    <x v="10"/>
    <x v="10"/>
    <n v="1752"/>
    <x v="1"/>
    <x v="0"/>
    <n v="2"/>
    <n v="535.83000000000004"/>
    <n v="0.15"/>
    <n v="80.374499999999998"/>
    <n v="1071.6600000000001"/>
    <x v="1"/>
    <x v="2"/>
    <n v="1"/>
    <x v="0"/>
    <n v="4.0999999999999996"/>
    <n v="910.91"/>
  </r>
  <r>
    <n v="12138"/>
    <d v="2027-11-08T00:00:00"/>
    <x v="5"/>
    <x v="10"/>
    <x v="10"/>
    <n v="1505"/>
    <x v="3"/>
    <x v="1"/>
    <n v="5"/>
    <n v="290.98"/>
    <n v="0.26"/>
    <n v="75.654800000000009"/>
    <n v="1454.9"/>
    <x v="0"/>
    <x v="2"/>
    <n v="1"/>
    <x v="1"/>
    <n v="3.4"/>
    <n v="1076.6300000000001"/>
  </r>
  <r>
    <n v="12139"/>
    <d v="2027-11-09T00:00:00"/>
    <x v="5"/>
    <x v="10"/>
    <x v="10"/>
    <n v="1258"/>
    <x v="2"/>
    <x v="1"/>
    <n v="3"/>
    <n v="450.16"/>
    <n v="0.34"/>
    <n v="153.05440000000002"/>
    <n v="1350.48"/>
    <x v="1"/>
    <x v="0"/>
    <n v="8"/>
    <x v="2"/>
    <n v="2.2999999999999998"/>
    <n v="891.32"/>
  </r>
  <r>
    <n v="12140"/>
    <d v="2027-11-10T00:00:00"/>
    <x v="5"/>
    <x v="10"/>
    <x v="10"/>
    <n v="1887"/>
    <x v="3"/>
    <x v="1"/>
    <n v="2"/>
    <n v="96.92"/>
    <n v="0.08"/>
    <n v="7.7536000000000005"/>
    <n v="193.84"/>
    <x v="0"/>
    <x v="0"/>
    <n v="11"/>
    <x v="1"/>
    <n v="3.6"/>
    <n v="178.33"/>
  </r>
  <r>
    <n v="12141"/>
    <d v="2027-11-11T00:00:00"/>
    <x v="5"/>
    <x v="10"/>
    <x v="10"/>
    <n v="1773"/>
    <x v="1"/>
    <x v="1"/>
    <n v="7"/>
    <n v="407.37"/>
    <n v="0.05"/>
    <n v="20.368500000000001"/>
    <n v="2851.59"/>
    <x v="1"/>
    <x v="2"/>
    <n v="1"/>
    <x v="1"/>
    <n v="2.9"/>
    <n v="2709.01"/>
  </r>
  <r>
    <n v="12142"/>
    <d v="2027-11-12T00:00:00"/>
    <x v="5"/>
    <x v="10"/>
    <x v="10"/>
    <n v="1516"/>
    <x v="1"/>
    <x v="0"/>
    <n v="5"/>
    <n v="153.25"/>
    <n v="0.32"/>
    <n v="49.04"/>
    <n v="766.25"/>
    <x v="2"/>
    <x v="1"/>
    <n v="3"/>
    <x v="2"/>
    <n v="2.2000000000000002"/>
    <n v="521.04999999999995"/>
  </r>
  <r>
    <n v="12143"/>
    <d v="2027-11-13T00:00:00"/>
    <x v="5"/>
    <x v="10"/>
    <x v="10"/>
    <n v="1772"/>
    <x v="1"/>
    <x v="1"/>
    <n v="7"/>
    <n v="271.45"/>
    <n v="0.23"/>
    <n v="62.433500000000002"/>
    <n v="1900.1499999999999"/>
    <x v="1"/>
    <x v="0"/>
    <n v="6"/>
    <x v="0"/>
    <n v="4.8"/>
    <n v="1463.12"/>
  </r>
  <r>
    <n v="12144"/>
    <d v="2027-11-14T00:00:00"/>
    <x v="5"/>
    <x v="10"/>
    <x v="10"/>
    <n v="1053"/>
    <x v="2"/>
    <x v="2"/>
    <n v="1"/>
    <n v="24.86"/>
    <n v="0.15"/>
    <n v="3.7289999999999996"/>
    <n v="24.86"/>
    <x v="1"/>
    <x v="0"/>
    <n v="8"/>
    <x v="2"/>
    <n v="1.6"/>
    <n v="21.13"/>
  </r>
  <r>
    <n v="12145"/>
    <d v="2027-11-15T00:00:00"/>
    <x v="5"/>
    <x v="10"/>
    <x v="10"/>
    <n v="1046"/>
    <x v="3"/>
    <x v="3"/>
    <n v="1"/>
    <n v="103.69"/>
    <n v="0.2"/>
    <n v="20.738"/>
    <n v="103.69"/>
    <x v="1"/>
    <x v="0"/>
    <n v="5"/>
    <x v="0"/>
    <n v="4"/>
    <n v="82.95"/>
  </r>
  <r>
    <n v="12146"/>
    <d v="2027-11-16T00:00:00"/>
    <x v="5"/>
    <x v="10"/>
    <x v="10"/>
    <n v="1726"/>
    <x v="1"/>
    <x v="2"/>
    <n v="1"/>
    <n v="68.87"/>
    <n v="0.26"/>
    <n v="17.906200000000002"/>
    <n v="68.87"/>
    <x v="2"/>
    <x v="0"/>
    <n v="5"/>
    <x v="0"/>
    <n v="4.2"/>
    <n v="50.96"/>
  </r>
  <r>
    <n v="12147"/>
    <d v="2027-11-17T00:00:00"/>
    <x v="5"/>
    <x v="10"/>
    <x v="10"/>
    <n v="1688"/>
    <x v="2"/>
    <x v="3"/>
    <n v="7"/>
    <n v="155.25"/>
    <n v="0.27"/>
    <n v="41.917500000000004"/>
    <n v="1086.75"/>
    <x v="1"/>
    <x v="1"/>
    <n v="4"/>
    <x v="0"/>
    <n v="4.8"/>
    <n v="793.33"/>
  </r>
  <r>
    <n v="12148"/>
    <d v="2027-11-18T00:00:00"/>
    <x v="5"/>
    <x v="10"/>
    <x v="10"/>
    <n v="1520"/>
    <x v="1"/>
    <x v="2"/>
    <n v="1"/>
    <n v="73.510000000000005"/>
    <n v="0.32"/>
    <n v="23.523200000000003"/>
    <n v="73.510000000000005"/>
    <x v="2"/>
    <x v="1"/>
    <n v="4"/>
    <x v="1"/>
    <n v="3.2"/>
    <n v="49.99"/>
  </r>
  <r>
    <n v="12149"/>
    <d v="2027-11-19T00:00:00"/>
    <x v="5"/>
    <x v="10"/>
    <x v="10"/>
    <n v="1098"/>
    <x v="0"/>
    <x v="3"/>
    <n v="6"/>
    <n v="419.77"/>
    <n v="0.15"/>
    <n v="62.965499999999992"/>
    <n v="2518.62"/>
    <x v="1"/>
    <x v="0"/>
    <n v="7"/>
    <x v="1"/>
    <n v="3.1"/>
    <n v="2140.83"/>
  </r>
  <r>
    <n v="12150"/>
    <d v="2027-11-20T00:00:00"/>
    <x v="5"/>
    <x v="10"/>
    <x v="10"/>
    <n v="1019"/>
    <x v="1"/>
    <x v="3"/>
    <n v="1"/>
    <n v="31.99"/>
    <n v="0.1"/>
    <n v="3.1989999999999998"/>
    <n v="31.99"/>
    <x v="1"/>
    <x v="0"/>
    <n v="6"/>
    <x v="0"/>
    <n v="4.7"/>
    <n v="28.79"/>
  </r>
  <r>
    <n v="12151"/>
    <d v="2027-11-21T00:00:00"/>
    <x v="5"/>
    <x v="10"/>
    <x v="10"/>
    <n v="1889"/>
    <x v="0"/>
    <x v="3"/>
    <n v="2"/>
    <n v="376.38"/>
    <n v="0.22"/>
    <n v="82.803600000000003"/>
    <n v="752.76"/>
    <x v="0"/>
    <x v="0"/>
    <n v="8"/>
    <x v="0"/>
    <n v="4.2"/>
    <n v="587.15"/>
  </r>
  <r>
    <n v="12152"/>
    <d v="2027-11-22T00:00:00"/>
    <x v="5"/>
    <x v="10"/>
    <x v="10"/>
    <n v="1752"/>
    <x v="2"/>
    <x v="3"/>
    <n v="4"/>
    <n v="97.31"/>
    <n v="0.15"/>
    <n v="14.596499999999999"/>
    <n v="389.24"/>
    <x v="0"/>
    <x v="0"/>
    <n v="11"/>
    <x v="0"/>
    <n v="4.0999999999999996"/>
    <n v="330.85"/>
  </r>
  <r>
    <n v="12153"/>
    <d v="2027-11-23T00:00:00"/>
    <x v="5"/>
    <x v="10"/>
    <x v="10"/>
    <n v="1572"/>
    <x v="2"/>
    <x v="0"/>
    <n v="6"/>
    <n v="567.91999999999996"/>
    <n v="0.21"/>
    <n v="119.26319999999998"/>
    <n v="3407.5199999999995"/>
    <x v="2"/>
    <x v="0"/>
    <n v="6"/>
    <x v="0"/>
    <n v="4.2"/>
    <n v="2691.94"/>
  </r>
  <r>
    <n v="12154"/>
    <d v="2027-11-24T00:00:00"/>
    <x v="5"/>
    <x v="10"/>
    <x v="10"/>
    <n v="1890"/>
    <x v="2"/>
    <x v="2"/>
    <n v="4"/>
    <n v="560.86"/>
    <n v="0.15"/>
    <n v="84.129000000000005"/>
    <n v="2243.44"/>
    <x v="1"/>
    <x v="0"/>
    <n v="11"/>
    <x v="1"/>
    <n v="3"/>
    <n v="1906.92"/>
  </r>
  <r>
    <n v="12155"/>
    <d v="2027-11-25T00:00:00"/>
    <x v="5"/>
    <x v="10"/>
    <x v="10"/>
    <n v="1489"/>
    <x v="1"/>
    <x v="3"/>
    <n v="2"/>
    <n v="146.91999999999999"/>
    <n v="0.05"/>
    <n v="7.3460000000000001"/>
    <n v="293.83999999999997"/>
    <x v="1"/>
    <x v="0"/>
    <n v="10"/>
    <x v="2"/>
    <n v="1.2"/>
    <n v="279.14999999999998"/>
  </r>
  <r>
    <n v="12156"/>
    <d v="2027-11-26T00:00:00"/>
    <x v="5"/>
    <x v="10"/>
    <x v="10"/>
    <n v="1418"/>
    <x v="2"/>
    <x v="2"/>
    <n v="2"/>
    <n v="374.44"/>
    <n v="0.16"/>
    <n v="59.910400000000003"/>
    <n v="748.88"/>
    <x v="0"/>
    <x v="0"/>
    <n v="7"/>
    <x v="2"/>
    <n v="1.8"/>
    <n v="629.05999999999995"/>
  </r>
  <r>
    <n v="12157"/>
    <d v="2027-11-27T00:00:00"/>
    <x v="5"/>
    <x v="10"/>
    <x v="10"/>
    <n v="1689"/>
    <x v="2"/>
    <x v="1"/>
    <n v="3"/>
    <n v="31.38"/>
    <n v="0.24"/>
    <n v="7.5311999999999992"/>
    <n v="94.14"/>
    <x v="1"/>
    <x v="0"/>
    <n v="10"/>
    <x v="1"/>
    <n v="3.6"/>
    <n v="71.55"/>
  </r>
  <r>
    <n v="12158"/>
    <d v="2027-11-28T00:00:00"/>
    <x v="5"/>
    <x v="10"/>
    <x v="10"/>
    <n v="1849"/>
    <x v="0"/>
    <x v="3"/>
    <n v="6"/>
    <n v="560.1"/>
    <n v="0.28000000000000003"/>
    <n v="156.82800000000003"/>
    <n v="3360.6000000000004"/>
    <x v="0"/>
    <x v="0"/>
    <n v="10"/>
    <x v="1"/>
    <n v="2.6"/>
    <n v="2419.63"/>
  </r>
  <r>
    <n v="12159"/>
    <d v="2027-11-29T00:00:00"/>
    <x v="5"/>
    <x v="10"/>
    <x v="10"/>
    <n v="1061"/>
    <x v="3"/>
    <x v="2"/>
    <n v="4"/>
    <n v="320.95"/>
    <n v="0.17"/>
    <n v="54.561500000000002"/>
    <n v="1283.8"/>
    <x v="1"/>
    <x v="0"/>
    <n v="5"/>
    <x v="1"/>
    <n v="3.4"/>
    <n v="1065.55"/>
  </r>
  <r>
    <n v="12160"/>
    <d v="2027-11-30T00:00:00"/>
    <x v="5"/>
    <x v="10"/>
    <x v="10"/>
    <n v="1144"/>
    <x v="3"/>
    <x v="0"/>
    <n v="1"/>
    <n v="40.29"/>
    <n v="0.06"/>
    <n v="2.4173999999999998"/>
    <n v="40.29"/>
    <x v="0"/>
    <x v="0"/>
    <n v="6"/>
    <x v="1"/>
    <n v="3.2"/>
    <n v="37.869999999999997"/>
  </r>
  <r>
    <n v="12161"/>
    <d v="2027-12-01T00:00:00"/>
    <x v="5"/>
    <x v="11"/>
    <x v="11"/>
    <n v="1215"/>
    <x v="2"/>
    <x v="2"/>
    <n v="2"/>
    <n v="215.36"/>
    <n v="0.15"/>
    <n v="32.304000000000002"/>
    <n v="430.72"/>
    <x v="1"/>
    <x v="2"/>
    <n v="1"/>
    <x v="1"/>
    <n v="2.8"/>
    <n v="366.11"/>
  </r>
  <r>
    <n v="12162"/>
    <d v="2027-12-02T00:00:00"/>
    <x v="5"/>
    <x v="11"/>
    <x v="11"/>
    <n v="1002"/>
    <x v="2"/>
    <x v="3"/>
    <n v="1"/>
    <n v="59.96"/>
    <n v="0.28000000000000003"/>
    <n v="16.788800000000002"/>
    <n v="59.96"/>
    <x v="1"/>
    <x v="1"/>
    <n v="3"/>
    <x v="2"/>
    <n v="1.9"/>
    <n v="43.17"/>
  </r>
  <r>
    <n v="12163"/>
    <d v="2027-12-03T00:00:00"/>
    <x v="5"/>
    <x v="11"/>
    <x v="11"/>
    <n v="1159"/>
    <x v="2"/>
    <x v="1"/>
    <n v="4"/>
    <n v="244.87"/>
    <n v="0.14000000000000001"/>
    <n v="34.281800000000004"/>
    <n v="979.48"/>
    <x v="2"/>
    <x v="0"/>
    <n v="8"/>
    <x v="1"/>
    <n v="3.9"/>
    <n v="842.35"/>
  </r>
  <r>
    <n v="12164"/>
    <d v="2027-12-04T00:00:00"/>
    <x v="5"/>
    <x v="11"/>
    <x v="11"/>
    <n v="1738"/>
    <x v="3"/>
    <x v="2"/>
    <n v="7"/>
    <n v="406.91"/>
    <n v="0.24"/>
    <n v="97.6584"/>
    <n v="2848.3700000000003"/>
    <x v="0"/>
    <x v="1"/>
    <n v="3"/>
    <x v="0"/>
    <n v="4.5999999999999996"/>
    <n v="2164.7600000000002"/>
  </r>
  <r>
    <n v="12165"/>
    <d v="2027-12-05T00:00:00"/>
    <x v="5"/>
    <x v="11"/>
    <x v="11"/>
    <n v="1997"/>
    <x v="0"/>
    <x v="1"/>
    <n v="6"/>
    <n v="289.89"/>
    <n v="0.18"/>
    <n v="52.180199999999992"/>
    <n v="1739.34"/>
    <x v="0"/>
    <x v="2"/>
    <n v="1"/>
    <x v="0"/>
    <n v="4.0999999999999996"/>
    <n v="1426.26"/>
  </r>
  <r>
    <n v="12166"/>
    <d v="2027-12-06T00:00:00"/>
    <x v="5"/>
    <x v="11"/>
    <x v="11"/>
    <n v="1780"/>
    <x v="1"/>
    <x v="0"/>
    <n v="5"/>
    <n v="239.48"/>
    <n v="0.08"/>
    <n v="19.1584"/>
    <n v="1197.3999999999999"/>
    <x v="2"/>
    <x v="1"/>
    <n v="3"/>
    <x v="2"/>
    <n v="1.5"/>
    <n v="1101.6099999999999"/>
  </r>
  <r>
    <n v="12167"/>
    <d v="2027-12-07T00:00:00"/>
    <x v="5"/>
    <x v="11"/>
    <x v="11"/>
    <n v="1119"/>
    <x v="2"/>
    <x v="2"/>
    <n v="7"/>
    <n v="84.71"/>
    <n v="0.28000000000000003"/>
    <n v="23.718800000000002"/>
    <n v="592.96999999999991"/>
    <x v="2"/>
    <x v="1"/>
    <n v="4"/>
    <x v="1"/>
    <n v="3.2"/>
    <n v="426.94"/>
  </r>
  <r>
    <n v="12168"/>
    <d v="2027-12-08T00:00:00"/>
    <x v="5"/>
    <x v="11"/>
    <x v="11"/>
    <n v="1892"/>
    <x v="1"/>
    <x v="2"/>
    <n v="7"/>
    <n v="158.29"/>
    <n v="0.03"/>
    <n v="4.7486999999999995"/>
    <n v="1108.03"/>
    <x v="2"/>
    <x v="0"/>
    <n v="8"/>
    <x v="0"/>
    <n v="4.3"/>
    <n v="1074.79"/>
  </r>
  <r>
    <n v="12169"/>
    <d v="2027-12-09T00:00:00"/>
    <x v="5"/>
    <x v="11"/>
    <x v="11"/>
    <n v="1088"/>
    <x v="2"/>
    <x v="0"/>
    <n v="5"/>
    <n v="73.58"/>
    <n v="0.18"/>
    <n v="13.244399999999999"/>
    <n v="367.9"/>
    <x v="2"/>
    <x v="0"/>
    <n v="9"/>
    <x v="1"/>
    <n v="3.4"/>
    <n v="301.68"/>
  </r>
  <r>
    <n v="12170"/>
    <d v="2027-12-10T00:00:00"/>
    <x v="5"/>
    <x v="11"/>
    <x v="11"/>
    <n v="1328"/>
    <x v="1"/>
    <x v="0"/>
    <n v="2"/>
    <n v="487.39"/>
    <n v="7.0000000000000007E-2"/>
    <n v="34.1173"/>
    <n v="974.78"/>
    <x v="0"/>
    <x v="1"/>
    <n v="4"/>
    <x v="1"/>
    <n v="2.8"/>
    <n v="906.55"/>
  </r>
  <r>
    <n v="12171"/>
    <d v="2027-12-11T00:00:00"/>
    <x v="5"/>
    <x v="11"/>
    <x v="11"/>
    <n v="1579"/>
    <x v="1"/>
    <x v="0"/>
    <n v="3"/>
    <n v="94.12"/>
    <n v="0.02"/>
    <n v="1.8824000000000001"/>
    <n v="282.36"/>
    <x v="2"/>
    <x v="0"/>
    <n v="7"/>
    <x v="2"/>
    <n v="2.1"/>
    <n v="276.70999999999998"/>
  </r>
  <r>
    <n v="12172"/>
    <d v="2027-12-12T00:00:00"/>
    <x v="5"/>
    <x v="11"/>
    <x v="11"/>
    <n v="1909"/>
    <x v="3"/>
    <x v="3"/>
    <n v="1"/>
    <n v="363.29"/>
    <n v="0.18"/>
    <n v="65.392200000000003"/>
    <n v="363.29"/>
    <x v="2"/>
    <x v="2"/>
    <n v="1"/>
    <x v="2"/>
    <n v="2.2999999999999998"/>
    <n v="297.89999999999998"/>
  </r>
  <r>
    <n v="12173"/>
    <d v="2027-12-13T00:00:00"/>
    <x v="5"/>
    <x v="11"/>
    <x v="11"/>
    <n v="1356"/>
    <x v="2"/>
    <x v="3"/>
    <n v="2"/>
    <n v="215.5"/>
    <n v="0.17"/>
    <n v="36.635000000000005"/>
    <n v="431"/>
    <x v="2"/>
    <x v="0"/>
    <n v="9"/>
    <x v="2"/>
    <n v="2"/>
    <n v="357.73"/>
  </r>
  <r>
    <n v="12174"/>
    <d v="2027-12-14T00:00:00"/>
    <x v="5"/>
    <x v="11"/>
    <x v="11"/>
    <n v="1609"/>
    <x v="2"/>
    <x v="2"/>
    <n v="3"/>
    <n v="147.19999999999999"/>
    <n v="0.25"/>
    <n v="36.799999999999997"/>
    <n v="441.59999999999997"/>
    <x v="2"/>
    <x v="0"/>
    <n v="11"/>
    <x v="2"/>
    <n v="1.8"/>
    <n v="331.2"/>
  </r>
  <r>
    <n v="12175"/>
    <d v="2027-12-15T00:00:00"/>
    <x v="5"/>
    <x v="11"/>
    <x v="11"/>
    <n v="1266"/>
    <x v="0"/>
    <x v="2"/>
    <n v="1"/>
    <n v="389.09"/>
    <n v="0.26"/>
    <n v="101.1634"/>
    <n v="389.09"/>
    <x v="0"/>
    <x v="1"/>
    <n v="4"/>
    <x v="1"/>
    <n v="3.4"/>
    <n v="287.93"/>
  </r>
  <r>
    <n v="12176"/>
    <d v="2027-12-16T00:00:00"/>
    <x v="5"/>
    <x v="11"/>
    <x v="11"/>
    <n v="1616"/>
    <x v="2"/>
    <x v="2"/>
    <n v="4"/>
    <n v="282.35000000000002"/>
    <n v="0.25"/>
    <n v="70.587500000000006"/>
    <n v="1129.4000000000001"/>
    <x v="1"/>
    <x v="0"/>
    <n v="9"/>
    <x v="1"/>
    <n v="3"/>
    <n v="847.05"/>
  </r>
  <r>
    <n v="12177"/>
    <d v="2027-12-17T00:00:00"/>
    <x v="5"/>
    <x v="11"/>
    <x v="11"/>
    <n v="1951"/>
    <x v="2"/>
    <x v="1"/>
    <n v="7"/>
    <n v="249.09"/>
    <n v="0.14000000000000001"/>
    <n v="34.872600000000006"/>
    <n v="1743.63"/>
    <x v="1"/>
    <x v="1"/>
    <n v="3"/>
    <x v="1"/>
    <n v="3.9"/>
    <n v="1499.52"/>
  </r>
  <r>
    <n v="12178"/>
    <d v="2027-12-18T00:00:00"/>
    <x v="5"/>
    <x v="11"/>
    <x v="11"/>
    <n v="1322"/>
    <x v="2"/>
    <x v="0"/>
    <n v="7"/>
    <n v="361.82"/>
    <n v="0.22"/>
    <n v="79.600399999999993"/>
    <n v="2532.7399999999998"/>
    <x v="2"/>
    <x v="0"/>
    <n v="11"/>
    <x v="2"/>
    <n v="2.2000000000000002"/>
    <n v="1975.54"/>
  </r>
  <r>
    <n v="12179"/>
    <d v="2027-12-19T00:00:00"/>
    <x v="5"/>
    <x v="11"/>
    <x v="11"/>
    <n v="1634"/>
    <x v="2"/>
    <x v="2"/>
    <n v="5"/>
    <n v="302.39"/>
    <n v="0.2"/>
    <n v="60.478000000000002"/>
    <n v="1511.9499999999998"/>
    <x v="1"/>
    <x v="0"/>
    <n v="5"/>
    <x v="1"/>
    <n v="2.8"/>
    <n v="1209.56"/>
  </r>
  <r>
    <n v="12180"/>
    <d v="2027-12-20T00:00:00"/>
    <x v="5"/>
    <x v="11"/>
    <x v="11"/>
    <n v="1987"/>
    <x v="1"/>
    <x v="0"/>
    <n v="3"/>
    <n v="192.54"/>
    <n v="0.15"/>
    <n v="28.880999999999997"/>
    <n v="577.62"/>
    <x v="2"/>
    <x v="2"/>
    <n v="1"/>
    <x v="1"/>
    <n v="3.7"/>
    <n v="490.98"/>
  </r>
  <r>
    <n v="12181"/>
    <d v="2027-12-21T00:00:00"/>
    <x v="5"/>
    <x v="11"/>
    <x v="11"/>
    <n v="1540"/>
    <x v="3"/>
    <x v="3"/>
    <n v="1"/>
    <n v="342.05"/>
    <n v="0.21"/>
    <n v="71.830500000000001"/>
    <n v="342.05"/>
    <x v="0"/>
    <x v="0"/>
    <n v="11"/>
    <x v="0"/>
    <n v="4.9000000000000004"/>
    <n v="270.22000000000003"/>
  </r>
  <r>
    <n v="12182"/>
    <d v="2027-12-22T00:00:00"/>
    <x v="5"/>
    <x v="11"/>
    <x v="11"/>
    <n v="1648"/>
    <x v="2"/>
    <x v="0"/>
    <n v="2"/>
    <n v="406.66"/>
    <n v="0.33"/>
    <n v="134.1978"/>
    <n v="813.32"/>
    <x v="2"/>
    <x v="1"/>
    <n v="3"/>
    <x v="2"/>
    <n v="2.4"/>
    <n v="544.91999999999996"/>
  </r>
  <r>
    <n v="12183"/>
    <d v="2027-12-23T00:00:00"/>
    <x v="5"/>
    <x v="11"/>
    <x v="11"/>
    <n v="1194"/>
    <x v="1"/>
    <x v="1"/>
    <n v="1"/>
    <n v="30.62"/>
    <n v="7.0000000000000007E-2"/>
    <n v="2.1434000000000002"/>
    <n v="30.62"/>
    <x v="0"/>
    <x v="0"/>
    <n v="5"/>
    <x v="2"/>
    <n v="2.2000000000000002"/>
    <n v="28.48"/>
  </r>
  <r>
    <n v="12184"/>
    <d v="2027-12-24T00:00:00"/>
    <x v="5"/>
    <x v="11"/>
    <x v="11"/>
    <n v="1920"/>
    <x v="3"/>
    <x v="1"/>
    <n v="2"/>
    <n v="287.52999999999997"/>
    <n v="0.32"/>
    <n v="92.009599999999992"/>
    <n v="575.05999999999995"/>
    <x v="1"/>
    <x v="0"/>
    <n v="6"/>
    <x v="1"/>
    <n v="2.8"/>
    <n v="391.04"/>
  </r>
  <r>
    <n v="12185"/>
    <d v="2027-12-25T00:00:00"/>
    <x v="5"/>
    <x v="11"/>
    <x v="11"/>
    <n v="1737"/>
    <x v="1"/>
    <x v="0"/>
    <n v="7"/>
    <n v="48.74"/>
    <n v="0.02"/>
    <n v="0.97480000000000011"/>
    <n v="341.18"/>
    <x v="0"/>
    <x v="0"/>
    <n v="8"/>
    <x v="1"/>
    <n v="3.9"/>
    <n v="334.36"/>
  </r>
  <r>
    <n v="12186"/>
    <d v="2027-12-26T00:00:00"/>
    <x v="5"/>
    <x v="11"/>
    <x v="11"/>
    <n v="1331"/>
    <x v="0"/>
    <x v="1"/>
    <n v="5"/>
    <n v="124.05"/>
    <n v="0.11"/>
    <n v="13.6455"/>
    <n v="620.25"/>
    <x v="2"/>
    <x v="2"/>
    <n v="1"/>
    <x v="0"/>
    <n v="4.8"/>
    <n v="552.02"/>
  </r>
  <r>
    <n v="12187"/>
    <d v="2027-12-27T00:00:00"/>
    <x v="5"/>
    <x v="11"/>
    <x v="11"/>
    <n v="1169"/>
    <x v="0"/>
    <x v="1"/>
    <n v="5"/>
    <n v="342.9"/>
    <n v="0.1"/>
    <n v="34.29"/>
    <n v="1714.5"/>
    <x v="1"/>
    <x v="1"/>
    <n v="3"/>
    <x v="1"/>
    <n v="3.1"/>
    <n v="1543.05"/>
  </r>
  <r>
    <n v="12188"/>
    <d v="2027-12-28T00:00:00"/>
    <x v="5"/>
    <x v="11"/>
    <x v="11"/>
    <n v="1520"/>
    <x v="2"/>
    <x v="3"/>
    <n v="1"/>
    <n v="521.72"/>
    <n v="0.22"/>
    <n v="114.7784"/>
    <n v="521.72"/>
    <x v="2"/>
    <x v="2"/>
    <n v="1"/>
    <x v="0"/>
    <n v="4.2"/>
    <n v="406.94"/>
  </r>
  <r>
    <n v="12189"/>
    <d v="2027-12-29T00:00:00"/>
    <x v="5"/>
    <x v="11"/>
    <x v="11"/>
    <n v="1462"/>
    <x v="3"/>
    <x v="2"/>
    <n v="1"/>
    <n v="531.44000000000005"/>
    <n v="0.05"/>
    <n v="26.572000000000003"/>
    <n v="531.44000000000005"/>
    <x v="0"/>
    <x v="0"/>
    <n v="5"/>
    <x v="1"/>
    <n v="2.9"/>
    <n v="504.87"/>
  </r>
  <r>
    <n v="12190"/>
    <d v="2027-12-30T00:00:00"/>
    <x v="5"/>
    <x v="11"/>
    <x v="11"/>
    <n v="1039"/>
    <x v="1"/>
    <x v="1"/>
    <n v="2"/>
    <n v="55.92"/>
    <n v="0.31"/>
    <n v="17.3352"/>
    <n v="111.84"/>
    <x v="1"/>
    <x v="0"/>
    <n v="8"/>
    <x v="2"/>
    <n v="1.2"/>
    <n v="77.17"/>
  </r>
  <r>
    <n v="12191"/>
    <d v="2027-12-31T00:00:00"/>
    <x v="5"/>
    <x v="11"/>
    <x v="11"/>
    <n v="1536"/>
    <x v="0"/>
    <x v="2"/>
    <n v="2"/>
    <n v="260.18"/>
    <n v="0.28999999999999998"/>
    <n v="75.452199999999991"/>
    <n v="520.36"/>
    <x v="2"/>
    <x v="1"/>
    <n v="4"/>
    <x v="0"/>
    <n v="4.5999999999999996"/>
    <n v="369.46"/>
  </r>
  <r>
    <n v="12192"/>
    <d v="2028-01-01T00:00:00"/>
    <x v="6"/>
    <x v="0"/>
    <x v="0"/>
    <n v="1260"/>
    <x v="1"/>
    <x v="0"/>
    <n v="3"/>
    <n v="356.06"/>
    <n v="0.23"/>
    <n v="81.893799999999999"/>
    <n v="1068.18"/>
    <x v="0"/>
    <x v="0"/>
    <n v="11"/>
    <x v="2"/>
    <n v="2.2000000000000002"/>
    <n v="822.5"/>
  </r>
  <r>
    <n v="12193"/>
    <d v="2028-01-02T00:00:00"/>
    <x v="6"/>
    <x v="0"/>
    <x v="0"/>
    <n v="1394"/>
    <x v="0"/>
    <x v="0"/>
    <n v="7"/>
    <n v="101.04"/>
    <n v="0.16"/>
    <n v="16.166400000000003"/>
    <n v="707.28000000000009"/>
    <x v="1"/>
    <x v="0"/>
    <n v="9"/>
    <x v="2"/>
    <n v="1.6"/>
    <n v="594.12"/>
  </r>
  <r>
    <n v="12194"/>
    <d v="2028-01-03T00:00:00"/>
    <x v="6"/>
    <x v="0"/>
    <x v="0"/>
    <n v="1954"/>
    <x v="3"/>
    <x v="1"/>
    <n v="3"/>
    <n v="462.78"/>
    <n v="0.33"/>
    <n v="152.7174"/>
    <n v="1388.34"/>
    <x v="2"/>
    <x v="0"/>
    <n v="6"/>
    <x v="0"/>
    <n v="5"/>
    <n v="930.19"/>
  </r>
  <r>
    <n v="12195"/>
    <d v="2028-01-04T00:00:00"/>
    <x v="6"/>
    <x v="0"/>
    <x v="0"/>
    <n v="1225"/>
    <x v="2"/>
    <x v="0"/>
    <n v="3"/>
    <n v="450.38"/>
    <n v="0.28999999999999998"/>
    <n v="130.61019999999999"/>
    <n v="1351.1399999999999"/>
    <x v="2"/>
    <x v="0"/>
    <n v="6"/>
    <x v="2"/>
    <n v="2.4"/>
    <n v="959.31"/>
  </r>
  <r>
    <n v="12196"/>
    <d v="2028-01-05T00:00:00"/>
    <x v="6"/>
    <x v="0"/>
    <x v="0"/>
    <n v="1983"/>
    <x v="1"/>
    <x v="3"/>
    <n v="1"/>
    <n v="543.45000000000005"/>
    <n v="0.17"/>
    <n v="92.386500000000012"/>
    <n v="543.45000000000005"/>
    <x v="1"/>
    <x v="0"/>
    <n v="11"/>
    <x v="2"/>
    <n v="1.5"/>
    <n v="451.06"/>
  </r>
  <r>
    <n v="12197"/>
    <d v="2028-01-06T00:00:00"/>
    <x v="6"/>
    <x v="0"/>
    <x v="0"/>
    <n v="1123"/>
    <x v="0"/>
    <x v="1"/>
    <n v="6"/>
    <n v="19.96"/>
    <n v="0.25"/>
    <n v="4.99"/>
    <n v="119.76"/>
    <x v="2"/>
    <x v="0"/>
    <n v="5"/>
    <x v="2"/>
    <n v="2.2000000000000002"/>
    <n v="89.82"/>
  </r>
  <r>
    <n v="12198"/>
    <d v="2028-01-07T00:00:00"/>
    <x v="6"/>
    <x v="0"/>
    <x v="0"/>
    <n v="1974"/>
    <x v="0"/>
    <x v="1"/>
    <n v="6"/>
    <n v="141.76"/>
    <n v="0.2"/>
    <n v="28.352"/>
    <n v="850.56"/>
    <x v="1"/>
    <x v="0"/>
    <n v="10"/>
    <x v="1"/>
    <n v="3.1"/>
    <n v="680.45"/>
  </r>
  <r>
    <n v="12199"/>
    <d v="2028-01-08T00:00:00"/>
    <x v="6"/>
    <x v="0"/>
    <x v="0"/>
    <n v="1037"/>
    <x v="2"/>
    <x v="1"/>
    <n v="6"/>
    <n v="498.9"/>
    <n v="0.21"/>
    <n v="104.76899999999999"/>
    <n v="2993.3999999999996"/>
    <x v="2"/>
    <x v="0"/>
    <n v="5"/>
    <x v="2"/>
    <n v="1.4"/>
    <n v="2364.79"/>
  </r>
  <r>
    <n v="12200"/>
    <d v="2028-01-09T00:00:00"/>
    <x v="6"/>
    <x v="0"/>
    <x v="0"/>
    <n v="1327"/>
    <x v="3"/>
    <x v="0"/>
    <n v="6"/>
    <n v="407.29"/>
    <n v="0.12"/>
    <n v="48.8748"/>
    <n v="2443.7400000000002"/>
    <x v="1"/>
    <x v="0"/>
    <n v="11"/>
    <x v="2"/>
    <n v="2.4"/>
    <n v="2150.4899999999998"/>
  </r>
  <r>
    <n v="12201"/>
    <d v="2028-01-10T00:00:00"/>
    <x v="6"/>
    <x v="0"/>
    <x v="0"/>
    <n v="1250"/>
    <x v="2"/>
    <x v="0"/>
    <n v="3"/>
    <n v="538.22"/>
    <n v="0.16"/>
    <n v="86.115200000000002"/>
    <n v="1614.66"/>
    <x v="1"/>
    <x v="0"/>
    <n v="7"/>
    <x v="1"/>
    <n v="3.7"/>
    <n v="1356.31"/>
  </r>
  <r>
    <n v="12202"/>
    <d v="2028-01-11T00:00:00"/>
    <x v="6"/>
    <x v="0"/>
    <x v="0"/>
    <n v="1900"/>
    <x v="2"/>
    <x v="1"/>
    <n v="1"/>
    <n v="48.45"/>
    <n v="0.03"/>
    <n v="1.4535"/>
    <n v="48.45"/>
    <x v="2"/>
    <x v="0"/>
    <n v="8"/>
    <x v="0"/>
    <n v="4.7"/>
    <n v="47"/>
  </r>
  <r>
    <n v="12203"/>
    <d v="2028-01-12T00:00:00"/>
    <x v="6"/>
    <x v="0"/>
    <x v="0"/>
    <n v="1175"/>
    <x v="1"/>
    <x v="2"/>
    <n v="6"/>
    <n v="364.22"/>
    <n v="0.13"/>
    <n v="47.348600000000005"/>
    <n v="2185.3200000000002"/>
    <x v="1"/>
    <x v="0"/>
    <n v="7"/>
    <x v="1"/>
    <n v="2.6"/>
    <n v="1901.23"/>
  </r>
  <r>
    <n v="12204"/>
    <d v="2028-01-13T00:00:00"/>
    <x v="6"/>
    <x v="0"/>
    <x v="0"/>
    <n v="1601"/>
    <x v="2"/>
    <x v="0"/>
    <n v="5"/>
    <n v="347.89"/>
    <n v="0.24"/>
    <n v="83.493600000000001"/>
    <n v="1739.4499999999998"/>
    <x v="1"/>
    <x v="2"/>
    <n v="1"/>
    <x v="1"/>
    <n v="3.3"/>
    <n v="1321.98"/>
  </r>
  <r>
    <n v="12205"/>
    <d v="2028-01-14T00:00:00"/>
    <x v="6"/>
    <x v="0"/>
    <x v="0"/>
    <n v="1913"/>
    <x v="3"/>
    <x v="0"/>
    <n v="4"/>
    <n v="35.869999999999997"/>
    <n v="0.33"/>
    <n v="11.8371"/>
    <n v="143.47999999999999"/>
    <x v="0"/>
    <x v="2"/>
    <n v="1"/>
    <x v="1"/>
    <n v="3.5"/>
    <n v="96.13"/>
  </r>
  <r>
    <n v="12206"/>
    <d v="2028-01-15T00:00:00"/>
    <x v="6"/>
    <x v="0"/>
    <x v="0"/>
    <n v="1453"/>
    <x v="2"/>
    <x v="1"/>
    <n v="5"/>
    <n v="315.41000000000003"/>
    <n v="0.34"/>
    <n v="107.23940000000002"/>
    <n v="1577.0500000000002"/>
    <x v="0"/>
    <x v="0"/>
    <n v="10"/>
    <x v="2"/>
    <n v="1.3"/>
    <n v="1040.8499999999999"/>
  </r>
  <r>
    <n v="12207"/>
    <d v="2028-01-16T00:00:00"/>
    <x v="6"/>
    <x v="0"/>
    <x v="0"/>
    <n v="1036"/>
    <x v="3"/>
    <x v="2"/>
    <n v="1"/>
    <n v="371.57"/>
    <n v="0.19"/>
    <n v="70.598299999999995"/>
    <n v="371.57"/>
    <x v="0"/>
    <x v="0"/>
    <n v="6"/>
    <x v="2"/>
    <n v="2.4"/>
    <n v="300.97000000000003"/>
  </r>
  <r>
    <n v="12208"/>
    <d v="2028-01-17T00:00:00"/>
    <x v="6"/>
    <x v="0"/>
    <x v="0"/>
    <n v="1315"/>
    <x v="2"/>
    <x v="1"/>
    <n v="1"/>
    <n v="126.91"/>
    <n v="0.21"/>
    <n v="26.6511"/>
    <n v="126.91"/>
    <x v="2"/>
    <x v="1"/>
    <n v="3"/>
    <x v="1"/>
    <n v="3.7"/>
    <n v="100.26"/>
  </r>
  <r>
    <n v="12209"/>
    <d v="2028-01-18T00:00:00"/>
    <x v="6"/>
    <x v="0"/>
    <x v="0"/>
    <n v="1687"/>
    <x v="2"/>
    <x v="0"/>
    <n v="4"/>
    <n v="174.9"/>
    <n v="7.0000000000000007E-2"/>
    <n v="12.243000000000002"/>
    <n v="699.6"/>
    <x v="0"/>
    <x v="0"/>
    <n v="9"/>
    <x v="1"/>
    <n v="3.9"/>
    <n v="650.63"/>
  </r>
  <r>
    <n v="12210"/>
    <d v="2028-01-19T00:00:00"/>
    <x v="6"/>
    <x v="0"/>
    <x v="0"/>
    <n v="1972"/>
    <x v="2"/>
    <x v="1"/>
    <n v="2"/>
    <n v="389.6"/>
    <n v="0.24"/>
    <n v="93.504000000000005"/>
    <n v="779.2"/>
    <x v="0"/>
    <x v="0"/>
    <n v="11"/>
    <x v="2"/>
    <n v="2.4"/>
    <n v="592.19000000000005"/>
  </r>
  <r>
    <n v="12211"/>
    <d v="2028-01-20T00:00:00"/>
    <x v="6"/>
    <x v="0"/>
    <x v="0"/>
    <n v="1795"/>
    <x v="2"/>
    <x v="1"/>
    <n v="2"/>
    <n v="288.95999999999998"/>
    <n v="0.02"/>
    <n v="5.7791999999999994"/>
    <n v="577.91999999999996"/>
    <x v="1"/>
    <x v="0"/>
    <n v="7"/>
    <x v="2"/>
    <n v="1"/>
    <n v="566.36"/>
  </r>
  <r>
    <n v="12212"/>
    <d v="2028-01-21T00:00:00"/>
    <x v="6"/>
    <x v="0"/>
    <x v="0"/>
    <n v="1964"/>
    <x v="2"/>
    <x v="1"/>
    <n v="2"/>
    <n v="516.94000000000005"/>
    <n v="0.1"/>
    <n v="51.69400000000001"/>
    <n v="1033.8800000000001"/>
    <x v="1"/>
    <x v="1"/>
    <n v="2"/>
    <x v="2"/>
    <n v="1"/>
    <n v="930.49"/>
  </r>
  <r>
    <n v="12213"/>
    <d v="2028-01-22T00:00:00"/>
    <x v="6"/>
    <x v="0"/>
    <x v="0"/>
    <n v="1972"/>
    <x v="2"/>
    <x v="2"/>
    <n v="3"/>
    <n v="215.29"/>
    <n v="0.23"/>
    <n v="49.5167"/>
    <n v="645.87"/>
    <x v="1"/>
    <x v="1"/>
    <n v="3"/>
    <x v="1"/>
    <n v="3.2"/>
    <n v="497.32"/>
  </r>
  <r>
    <n v="12214"/>
    <d v="2028-01-23T00:00:00"/>
    <x v="6"/>
    <x v="0"/>
    <x v="0"/>
    <n v="1592"/>
    <x v="1"/>
    <x v="1"/>
    <n v="2"/>
    <n v="171"/>
    <n v="0.11"/>
    <n v="18.809999999999999"/>
    <n v="342"/>
    <x v="2"/>
    <x v="0"/>
    <n v="8"/>
    <x v="1"/>
    <n v="3.2"/>
    <n v="304.38"/>
  </r>
  <r>
    <n v="12215"/>
    <d v="2028-01-24T00:00:00"/>
    <x v="6"/>
    <x v="0"/>
    <x v="0"/>
    <n v="1113"/>
    <x v="2"/>
    <x v="0"/>
    <n v="7"/>
    <n v="591.15"/>
    <n v="0.02"/>
    <n v="11.823"/>
    <n v="4138.05"/>
    <x v="0"/>
    <x v="2"/>
    <n v="1"/>
    <x v="1"/>
    <n v="3.2"/>
    <n v="4055.29"/>
  </r>
  <r>
    <n v="12216"/>
    <d v="2028-01-25T00:00:00"/>
    <x v="6"/>
    <x v="0"/>
    <x v="0"/>
    <n v="1039"/>
    <x v="1"/>
    <x v="1"/>
    <n v="3"/>
    <n v="548.01"/>
    <n v="0.28999999999999998"/>
    <n v="158.9229"/>
    <n v="1644.03"/>
    <x v="2"/>
    <x v="0"/>
    <n v="5"/>
    <x v="1"/>
    <n v="3.9"/>
    <n v="1167.26"/>
  </r>
  <r>
    <n v="12217"/>
    <d v="2028-01-26T00:00:00"/>
    <x v="6"/>
    <x v="0"/>
    <x v="0"/>
    <n v="1300"/>
    <x v="1"/>
    <x v="2"/>
    <n v="3"/>
    <n v="31.96"/>
    <n v="0.11"/>
    <n v="3.5156000000000001"/>
    <n v="95.88"/>
    <x v="2"/>
    <x v="0"/>
    <n v="10"/>
    <x v="0"/>
    <n v="4.7"/>
    <n v="85.33"/>
  </r>
  <r>
    <n v="12218"/>
    <d v="2028-01-27T00:00:00"/>
    <x v="6"/>
    <x v="0"/>
    <x v="0"/>
    <n v="1223"/>
    <x v="0"/>
    <x v="3"/>
    <n v="2"/>
    <n v="465.88"/>
    <n v="0.02"/>
    <n v="9.3176000000000005"/>
    <n v="931.76"/>
    <x v="1"/>
    <x v="2"/>
    <n v="1"/>
    <x v="0"/>
    <n v="5"/>
    <n v="913.12"/>
  </r>
  <r>
    <n v="12219"/>
    <d v="2028-01-28T00:00:00"/>
    <x v="6"/>
    <x v="0"/>
    <x v="0"/>
    <n v="1317"/>
    <x v="0"/>
    <x v="2"/>
    <n v="2"/>
    <n v="79.55"/>
    <n v="0.03"/>
    <n v="2.3864999999999998"/>
    <n v="159.1"/>
    <x v="1"/>
    <x v="0"/>
    <n v="9"/>
    <x v="1"/>
    <n v="3.8"/>
    <n v="154.33000000000001"/>
  </r>
  <r>
    <n v="12220"/>
    <d v="2028-01-29T00:00:00"/>
    <x v="6"/>
    <x v="0"/>
    <x v="0"/>
    <n v="1348"/>
    <x v="1"/>
    <x v="1"/>
    <n v="4"/>
    <n v="31.08"/>
    <n v="0.09"/>
    <n v="2.7971999999999997"/>
    <n v="124.32"/>
    <x v="2"/>
    <x v="0"/>
    <n v="7"/>
    <x v="1"/>
    <n v="3.1"/>
    <n v="113.13"/>
  </r>
  <r>
    <n v="12221"/>
    <d v="2028-01-30T00:00:00"/>
    <x v="6"/>
    <x v="0"/>
    <x v="0"/>
    <n v="1114"/>
    <x v="2"/>
    <x v="3"/>
    <n v="6"/>
    <n v="175.11"/>
    <n v="0.06"/>
    <n v="10.506600000000001"/>
    <n v="1050.6600000000001"/>
    <x v="0"/>
    <x v="0"/>
    <n v="5"/>
    <x v="2"/>
    <n v="1.6"/>
    <n v="987.62"/>
  </r>
  <r>
    <n v="12222"/>
    <d v="2028-01-31T00:00:00"/>
    <x v="6"/>
    <x v="0"/>
    <x v="0"/>
    <n v="1697"/>
    <x v="2"/>
    <x v="1"/>
    <n v="4"/>
    <n v="172.57"/>
    <n v="0.27"/>
    <n v="46.593899999999998"/>
    <n v="690.28"/>
    <x v="1"/>
    <x v="0"/>
    <n v="6"/>
    <x v="1"/>
    <n v="2.5"/>
    <n v="503.9"/>
  </r>
  <r>
    <n v="12223"/>
    <d v="2028-02-01T00:00:00"/>
    <x v="6"/>
    <x v="1"/>
    <x v="1"/>
    <n v="1322"/>
    <x v="0"/>
    <x v="2"/>
    <n v="3"/>
    <n v="494.3"/>
    <n v="0.11"/>
    <n v="54.373000000000005"/>
    <n v="1482.9"/>
    <x v="0"/>
    <x v="0"/>
    <n v="11"/>
    <x v="1"/>
    <n v="3.3"/>
    <n v="1319.78"/>
  </r>
  <r>
    <n v="12224"/>
    <d v="2028-02-02T00:00:00"/>
    <x v="6"/>
    <x v="1"/>
    <x v="1"/>
    <n v="1567"/>
    <x v="2"/>
    <x v="3"/>
    <n v="4"/>
    <n v="430.74"/>
    <n v="0.28000000000000003"/>
    <n v="120.60720000000002"/>
    <n v="1722.96"/>
    <x v="1"/>
    <x v="1"/>
    <n v="3"/>
    <x v="0"/>
    <n v="5"/>
    <n v="1240.53"/>
  </r>
  <r>
    <n v="12225"/>
    <d v="2028-02-03T00:00:00"/>
    <x v="6"/>
    <x v="1"/>
    <x v="1"/>
    <n v="1039"/>
    <x v="2"/>
    <x v="3"/>
    <n v="3"/>
    <n v="589.24"/>
    <n v="0.06"/>
    <n v="35.354399999999998"/>
    <n v="1767.72"/>
    <x v="2"/>
    <x v="1"/>
    <n v="3"/>
    <x v="2"/>
    <n v="1.5"/>
    <n v="1661.66"/>
  </r>
  <r>
    <n v="12226"/>
    <d v="2028-02-04T00:00:00"/>
    <x v="6"/>
    <x v="1"/>
    <x v="1"/>
    <n v="1865"/>
    <x v="2"/>
    <x v="1"/>
    <n v="1"/>
    <n v="431.24"/>
    <n v="0.17"/>
    <n v="73.3108"/>
    <n v="431.24"/>
    <x v="2"/>
    <x v="0"/>
    <n v="7"/>
    <x v="0"/>
    <n v="4.2"/>
    <n v="357.93"/>
  </r>
  <r>
    <n v="12227"/>
    <d v="2028-02-05T00:00:00"/>
    <x v="6"/>
    <x v="1"/>
    <x v="1"/>
    <n v="1039"/>
    <x v="2"/>
    <x v="1"/>
    <n v="3"/>
    <n v="259.68"/>
    <n v="0.24"/>
    <n v="62.3232"/>
    <n v="779.04"/>
    <x v="0"/>
    <x v="0"/>
    <n v="7"/>
    <x v="0"/>
    <n v="5"/>
    <n v="592.07000000000005"/>
  </r>
  <r>
    <n v="12228"/>
    <d v="2028-02-06T00:00:00"/>
    <x v="6"/>
    <x v="1"/>
    <x v="1"/>
    <n v="1858"/>
    <x v="2"/>
    <x v="2"/>
    <n v="3"/>
    <n v="423.87"/>
    <n v="0.23"/>
    <n v="97.490099999999998"/>
    <n v="1271.6100000000001"/>
    <x v="1"/>
    <x v="0"/>
    <n v="7"/>
    <x v="0"/>
    <n v="4.2"/>
    <n v="979.14"/>
  </r>
  <r>
    <n v="12229"/>
    <d v="2028-02-07T00:00:00"/>
    <x v="6"/>
    <x v="1"/>
    <x v="1"/>
    <n v="1972"/>
    <x v="3"/>
    <x v="1"/>
    <n v="4"/>
    <n v="599.67999999999995"/>
    <n v="0.21"/>
    <n v="125.93279999999999"/>
    <n v="2398.7199999999998"/>
    <x v="1"/>
    <x v="1"/>
    <n v="2"/>
    <x v="0"/>
    <n v="4.0999999999999996"/>
    <n v="1894.99"/>
  </r>
  <r>
    <n v="12230"/>
    <d v="2028-02-08T00:00:00"/>
    <x v="6"/>
    <x v="1"/>
    <x v="1"/>
    <n v="1748"/>
    <x v="2"/>
    <x v="3"/>
    <n v="6"/>
    <n v="430.43"/>
    <n v="0.32"/>
    <n v="137.73760000000001"/>
    <n v="2582.58"/>
    <x v="1"/>
    <x v="1"/>
    <n v="2"/>
    <x v="2"/>
    <n v="2"/>
    <n v="1756.15"/>
  </r>
  <r>
    <n v="12231"/>
    <d v="2028-02-09T00:00:00"/>
    <x v="6"/>
    <x v="1"/>
    <x v="1"/>
    <n v="1288"/>
    <x v="1"/>
    <x v="0"/>
    <n v="1"/>
    <n v="460.58"/>
    <n v="0.08"/>
    <n v="36.846400000000003"/>
    <n v="460.58"/>
    <x v="0"/>
    <x v="0"/>
    <n v="11"/>
    <x v="2"/>
    <n v="1"/>
    <n v="423.73"/>
  </r>
  <r>
    <n v="12232"/>
    <d v="2028-02-10T00:00:00"/>
    <x v="6"/>
    <x v="1"/>
    <x v="1"/>
    <n v="1261"/>
    <x v="2"/>
    <x v="0"/>
    <n v="5"/>
    <n v="563.94000000000005"/>
    <n v="0.17"/>
    <n v="95.869800000000012"/>
    <n v="2819.7000000000003"/>
    <x v="1"/>
    <x v="0"/>
    <n v="5"/>
    <x v="2"/>
    <n v="1.9"/>
    <n v="2340.35"/>
  </r>
  <r>
    <n v="12233"/>
    <d v="2028-02-11T00:00:00"/>
    <x v="6"/>
    <x v="1"/>
    <x v="1"/>
    <n v="1215"/>
    <x v="2"/>
    <x v="2"/>
    <n v="5"/>
    <n v="81.489999999999995"/>
    <n v="0.31"/>
    <n v="25.261899999999997"/>
    <n v="407.45"/>
    <x v="1"/>
    <x v="1"/>
    <n v="4"/>
    <x v="0"/>
    <n v="4.2"/>
    <n v="281.14"/>
  </r>
  <r>
    <n v="12234"/>
    <d v="2028-02-12T00:00:00"/>
    <x v="6"/>
    <x v="1"/>
    <x v="1"/>
    <n v="1146"/>
    <x v="0"/>
    <x v="1"/>
    <n v="6"/>
    <n v="427.3"/>
    <n v="0.03"/>
    <n v="12.818999999999999"/>
    <n v="2563.8000000000002"/>
    <x v="2"/>
    <x v="0"/>
    <n v="7"/>
    <x v="2"/>
    <n v="1.4"/>
    <n v="2486.89"/>
  </r>
  <r>
    <n v="12235"/>
    <d v="2028-02-13T00:00:00"/>
    <x v="6"/>
    <x v="1"/>
    <x v="1"/>
    <n v="1335"/>
    <x v="2"/>
    <x v="2"/>
    <n v="5"/>
    <n v="512.72"/>
    <n v="0.02"/>
    <n v="10.2544"/>
    <n v="2563.6000000000004"/>
    <x v="2"/>
    <x v="1"/>
    <n v="3"/>
    <x v="2"/>
    <n v="2.2000000000000002"/>
    <n v="2512.33"/>
  </r>
  <r>
    <n v="12236"/>
    <d v="2028-02-14T00:00:00"/>
    <x v="6"/>
    <x v="1"/>
    <x v="1"/>
    <n v="1167"/>
    <x v="3"/>
    <x v="0"/>
    <n v="1"/>
    <n v="573.30999999999995"/>
    <n v="0.08"/>
    <n v="45.864799999999995"/>
    <n v="573.30999999999995"/>
    <x v="0"/>
    <x v="0"/>
    <n v="5"/>
    <x v="1"/>
    <n v="3.3"/>
    <n v="527.45000000000005"/>
  </r>
  <r>
    <n v="12237"/>
    <d v="2028-02-15T00:00:00"/>
    <x v="6"/>
    <x v="1"/>
    <x v="1"/>
    <n v="1091"/>
    <x v="1"/>
    <x v="0"/>
    <n v="2"/>
    <n v="138.41999999999999"/>
    <n v="0.22"/>
    <n v="30.452399999999997"/>
    <n v="276.83999999999997"/>
    <x v="0"/>
    <x v="1"/>
    <n v="2"/>
    <x v="1"/>
    <n v="3.3"/>
    <n v="215.94"/>
  </r>
  <r>
    <n v="12238"/>
    <d v="2028-02-16T00:00:00"/>
    <x v="6"/>
    <x v="1"/>
    <x v="1"/>
    <n v="1352"/>
    <x v="2"/>
    <x v="1"/>
    <n v="1"/>
    <n v="309.8"/>
    <n v="0.09"/>
    <n v="27.882000000000001"/>
    <n v="309.8"/>
    <x v="2"/>
    <x v="2"/>
    <n v="1"/>
    <x v="1"/>
    <n v="3.2"/>
    <n v="281.92"/>
  </r>
  <r>
    <n v="12239"/>
    <d v="2028-02-17T00:00:00"/>
    <x v="6"/>
    <x v="1"/>
    <x v="1"/>
    <n v="1570"/>
    <x v="0"/>
    <x v="3"/>
    <n v="4"/>
    <n v="413.12"/>
    <n v="7.0000000000000007E-2"/>
    <n v="28.918400000000002"/>
    <n v="1652.48"/>
    <x v="0"/>
    <x v="0"/>
    <n v="9"/>
    <x v="0"/>
    <n v="4.9000000000000004"/>
    <n v="1536.81"/>
  </r>
  <r>
    <n v="12240"/>
    <d v="2028-02-18T00:00:00"/>
    <x v="6"/>
    <x v="1"/>
    <x v="1"/>
    <n v="1570"/>
    <x v="2"/>
    <x v="1"/>
    <n v="7"/>
    <n v="159.77000000000001"/>
    <n v="0.16"/>
    <n v="25.563200000000002"/>
    <n v="1118.3900000000001"/>
    <x v="2"/>
    <x v="1"/>
    <n v="4"/>
    <x v="2"/>
    <n v="1"/>
    <n v="939.45"/>
  </r>
  <r>
    <n v="12241"/>
    <d v="2028-02-19T00:00:00"/>
    <x v="6"/>
    <x v="1"/>
    <x v="1"/>
    <n v="1815"/>
    <x v="0"/>
    <x v="0"/>
    <n v="3"/>
    <n v="366.28"/>
    <n v="0.21"/>
    <n v="76.91879999999999"/>
    <n v="1098.8399999999999"/>
    <x v="1"/>
    <x v="0"/>
    <n v="8"/>
    <x v="1"/>
    <n v="3"/>
    <n v="868.08"/>
  </r>
  <r>
    <n v="12242"/>
    <d v="2028-02-20T00:00:00"/>
    <x v="6"/>
    <x v="1"/>
    <x v="1"/>
    <n v="1680"/>
    <x v="2"/>
    <x v="3"/>
    <n v="3"/>
    <n v="165.68"/>
    <n v="0.09"/>
    <n v="14.911200000000001"/>
    <n v="497.04"/>
    <x v="0"/>
    <x v="0"/>
    <n v="7"/>
    <x v="1"/>
    <n v="3"/>
    <n v="452.31"/>
  </r>
  <r>
    <n v="12243"/>
    <d v="2028-02-21T00:00:00"/>
    <x v="6"/>
    <x v="1"/>
    <x v="1"/>
    <n v="1780"/>
    <x v="0"/>
    <x v="2"/>
    <n v="4"/>
    <n v="210.07"/>
    <n v="0.11"/>
    <n v="23.107699999999998"/>
    <n v="840.28"/>
    <x v="2"/>
    <x v="2"/>
    <n v="1"/>
    <x v="2"/>
    <n v="2.2000000000000002"/>
    <n v="747.85"/>
  </r>
  <r>
    <n v="12244"/>
    <d v="2028-02-22T00:00:00"/>
    <x v="6"/>
    <x v="1"/>
    <x v="1"/>
    <n v="1362"/>
    <x v="2"/>
    <x v="0"/>
    <n v="4"/>
    <n v="273.29000000000002"/>
    <n v="0.21"/>
    <n v="57.390900000000002"/>
    <n v="1093.1600000000001"/>
    <x v="1"/>
    <x v="0"/>
    <n v="10"/>
    <x v="1"/>
    <n v="3.1"/>
    <n v="863.6"/>
  </r>
  <r>
    <n v="12245"/>
    <d v="2028-02-23T00:00:00"/>
    <x v="6"/>
    <x v="1"/>
    <x v="1"/>
    <n v="1556"/>
    <x v="1"/>
    <x v="2"/>
    <n v="7"/>
    <n v="324.58"/>
    <n v="0.33"/>
    <n v="107.1114"/>
    <n v="2272.06"/>
    <x v="2"/>
    <x v="0"/>
    <n v="11"/>
    <x v="1"/>
    <n v="3.7"/>
    <n v="1522.28"/>
  </r>
  <r>
    <n v="12246"/>
    <d v="2028-02-24T00:00:00"/>
    <x v="6"/>
    <x v="1"/>
    <x v="1"/>
    <n v="1344"/>
    <x v="3"/>
    <x v="3"/>
    <n v="7"/>
    <n v="277.88"/>
    <n v="0.24"/>
    <n v="66.691199999999995"/>
    <n v="1945.1599999999999"/>
    <x v="1"/>
    <x v="0"/>
    <n v="7"/>
    <x v="1"/>
    <n v="3.7"/>
    <n v="1478.32"/>
  </r>
  <r>
    <n v="12247"/>
    <d v="2028-02-25T00:00:00"/>
    <x v="6"/>
    <x v="1"/>
    <x v="1"/>
    <n v="1692"/>
    <x v="0"/>
    <x v="2"/>
    <n v="3"/>
    <n v="303.52"/>
    <n v="0.27"/>
    <n v="81.950400000000002"/>
    <n v="910.56"/>
    <x v="1"/>
    <x v="1"/>
    <n v="2"/>
    <x v="2"/>
    <n v="1.4"/>
    <n v="664.71"/>
  </r>
  <r>
    <n v="12248"/>
    <d v="2028-02-26T00:00:00"/>
    <x v="6"/>
    <x v="1"/>
    <x v="1"/>
    <n v="1169"/>
    <x v="0"/>
    <x v="0"/>
    <n v="7"/>
    <n v="189.67"/>
    <n v="0.13"/>
    <n v="24.6571"/>
    <n v="1327.6899999999998"/>
    <x v="2"/>
    <x v="1"/>
    <n v="3"/>
    <x v="0"/>
    <n v="4.2"/>
    <n v="1155.0899999999999"/>
  </r>
  <r>
    <n v="12249"/>
    <d v="2028-02-27T00:00:00"/>
    <x v="6"/>
    <x v="1"/>
    <x v="1"/>
    <n v="1355"/>
    <x v="3"/>
    <x v="1"/>
    <n v="7"/>
    <n v="107.99"/>
    <n v="0.1"/>
    <n v="10.798999999999999"/>
    <n v="755.93"/>
    <x v="0"/>
    <x v="2"/>
    <n v="1"/>
    <x v="0"/>
    <n v="4.7"/>
    <n v="680.34"/>
  </r>
  <r>
    <n v="12250"/>
    <d v="2028-02-28T00:00:00"/>
    <x v="6"/>
    <x v="1"/>
    <x v="1"/>
    <n v="1190"/>
    <x v="0"/>
    <x v="2"/>
    <n v="7"/>
    <n v="42.7"/>
    <n v="0.16"/>
    <n v="6.8320000000000007"/>
    <n v="298.90000000000003"/>
    <x v="2"/>
    <x v="0"/>
    <n v="7"/>
    <x v="2"/>
    <n v="1.5"/>
    <n v="251.08"/>
  </r>
  <r>
    <n v="12251"/>
    <d v="2028-02-29T00:00:00"/>
    <x v="6"/>
    <x v="1"/>
    <x v="1"/>
    <n v="1666"/>
    <x v="2"/>
    <x v="0"/>
    <n v="6"/>
    <n v="129.65"/>
    <n v="0.28000000000000003"/>
    <n v="36.302000000000007"/>
    <n v="777.90000000000009"/>
    <x v="1"/>
    <x v="1"/>
    <n v="3"/>
    <x v="1"/>
    <n v="2.7"/>
    <n v="560.09"/>
  </r>
  <r>
    <n v="12252"/>
    <d v="2028-03-01T00:00:00"/>
    <x v="6"/>
    <x v="2"/>
    <x v="2"/>
    <n v="1421"/>
    <x v="2"/>
    <x v="0"/>
    <n v="2"/>
    <n v="355.44"/>
    <n v="0.16"/>
    <n v="56.870400000000004"/>
    <n v="710.88"/>
    <x v="0"/>
    <x v="0"/>
    <n v="6"/>
    <x v="1"/>
    <n v="3"/>
    <n v="597.14"/>
  </r>
  <r>
    <n v="12253"/>
    <d v="2028-03-02T00:00:00"/>
    <x v="6"/>
    <x v="2"/>
    <x v="2"/>
    <n v="1699"/>
    <x v="2"/>
    <x v="3"/>
    <n v="7"/>
    <n v="474.88"/>
    <n v="0.3"/>
    <n v="142.464"/>
    <n v="3324.16"/>
    <x v="1"/>
    <x v="0"/>
    <n v="7"/>
    <x v="2"/>
    <n v="1.5"/>
    <n v="2326.91"/>
  </r>
  <r>
    <n v="12254"/>
    <d v="2028-03-03T00:00:00"/>
    <x v="6"/>
    <x v="2"/>
    <x v="2"/>
    <n v="1006"/>
    <x v="1"/>
    <x v="0"/>
    <n v="2"/>
    <n v="114.01"/>
    <n v="0.35"/>
    <n v="39.903500000000001"/>
    <n v="228.02"/>
    <x v="1"/>
    <x v="1"/>
    <n v="3"/>
    <x v="1"/>
    <n v="3"/>
    <n v="148.21"/>
  </r>
  <r>
    <n v="12255"/>
    <d v="2028-03-04T00:00:00"/>
    <x v="6"/>
    <x v="2"/>
    <x v="2"/>
    <n v="1132"/>
    <x v="1"/>
    <x v="1"/>
    <n v="2"/>
    <n v="78.5"/>
    <n v="0.03"/>
    <n v="2.355"/>
    <n v="157"/>
    <x v="1"/>
    <x v="1"/>
    <n v="2"/>
    <x v="2"/>
    <n v="1.8"/>
    <n v="152.29"/>
  </r>
  <r>
    <n v="12256"/>
    <d v="2028-03-05T00:00:00"/>
    <x v="6"/>
    <x v="2"/>
    <x v="2"/>
    <n v="1746"/>
    <x v="1"/>
    <x v="1"/>
    <n v="4"/>
    <n v="453.33"/>
    <n v="0.02"/>
    <n v="9.0665999999999993"/>
    <n v="1813.32"/>
    <x v="1"/>
    <x v="0"/>
    <n v="9"/>
    <x v="0"/>
    <n v="4.7"/>
    <n v="1777.05"/>
  </r>
  <r>
    <n v="12257"/>
    <d v="2028-03-06T00:00:00"/>
    <x v="6"/>
    <x v="2"/>
    <x v="2"/>
    <n v="1556"/>
    <x v="2"/>
    <x v="2"/>
    <n v="7"/>
    <n v="193.52"/>
    <n v="0.05"/>
    <n v="9.6760000000000019"/>
    <n v="1354.64"/>
    <x v="1"/>
    <x v="0"/>
    <n v="9"/>
    <x v="1"/>
    <n v="2.8"/>
    <n v="1286.9100000000001"/>
  </r>
  <r>
    <n v="12258"/>
    <d v="2028-03-07T00:00:00"/>
    <x v="6"/>
    <x v="2"/>
    <x v="2"/>
    <n v="1825"/>
    <x v="3"/>
    <x v="2"/>
    <n v="3"/>
    <n v="571.63"/>
    <n v="0.13"/>
    <n v="74.311900000000009"/>
    <n v="1714.8899999999999"/>
    <x v="2"/>
    <x v="0"/>
    <n v="7"/>
    <x v="0"/>
    <n v="5"/>
    <n v="1491.95"/>
  </r>
  <r>
    <n v="12259"/>
    <d v="2028-03-08T00:00:00"/>
    <x v="6"/>
    <x v="2"/>
    <x v="2"/>
    <n v="1760"/>
    <x v="2"/>
    <x v="2"/>
    <n v="6"/>
    <n v="432.88"/>
    <n v="0.05"/>
    <n v="21.644000000000002"/>
    <n v="2597.2799999999997"/>
    <x v="0"/>
    <x v="0"/>
    <n v="5"/>
    <x v="2"/>
    <n v="1.2"/>
    <n v="2467.42"/>
  </r>
  <r>
    <n v="12260"/>
    <d v="2028-03-09T00:00:00"/>
    <x v="6"/>
    <x v="2"/>
    <x v="2"/>
    <n v="1030"/>
    <x v="2"/>
    <x v="2"/>
    <n v="3"/>
    <n v="206.15"/>
    <n v="0.3"/>
    <n v="61.844999999999999"/>
    <n v="618.45000000000005"/>
    <x v="0"/>
    <x v="1"/>
    <n v="4"/>
    <x v="2"/>
    <n v="1.5"/>
    <n v="432.92"/>
  </r>
  <r>
    <n v="12261"/>
    <d v="2028-03-10T00:00:00"/>
    <x v="6"/>
    <x v="2"/>
    <x v="2"/>
    <n v="1534"/>
    <x v="1"/>
    <x v="1"/>
    <n v="7"/>
    <n v="184.38"/>
    <n v="0.01"/>
    <n v="1.8437999999999999"/>
    <n v="1290.6599999999999"/>
    <x v="0"/>
    <x v="1"/>
    <n v="4"/>
    <x v="1"/>
    <n v="2.8"/>
    <n v="1277.75"/>
  </r>
  <r>
    <n v="12262"/>
    <d v="2028-03-11T00:00:00"/>
    <x v="6"/>
    <x v="2"/>
    <x v="2"/>
    <n v="1425"/>
    <x v="3"/>
    <x v="3"/>
    <n v="3"/>
    <n v="321.36"/>
    <n v="0.11"/>
    <n v="35.349600000000002"/>
    <n v="964.08"/>
    <x v="2"/>
    <x v="2"/>
    <n v="1"/>
    <x v="0"/>
    <n v="4.5"/>
    <n v="858.03"/>
  </r>
  <r>
    <n v="12263"/>
    <d v="2028-03-12T00:00:00"/>
    <x v="6"/>
    <x v="2"/>
    <x v="2"/>
    <n v="1393"/>
    <x v="3"/>
    <x v="2"/>
    <n v="7"/>
    <n v="61.3"/>
    <n v="0.06"/>
    <n v="3.6779999999999995"/>
    <n v="429.09999999999997"/>
    <x v="2"/>
    <x v="1"/>
    <n v="4"/>
    <x v="1"/>
    <n v="3.2"/>
    <n v="403.35"/>
  </r>
  <r>
    <n v="12264"/>
    <d v="2028-03-13T00:00:00"/>
    <x v="6"/>
    <x v="2"/>
    <x v="2"/>
    <n v="1671"/>
    <x v="1"/>
    <x v="3"/>
    <n v="6"/>
    <n v="83.84"/>
    <n v="0.33"/>
    <n v="27.667200000000001"/>
    <n v="503.04"/>
    <x v="0"/>
    <x v="0"/>
    <n v="7"/>
    <x v="1"/>
    <n v="3.9"/>
    <n v="337.04"/>
  </r>
  <r>
    <n v="12265"/>
    <d v="2028-03-14T00:00:00"/>
    <x v="6"/>
    <x v="2"/>
    <x v="2"/>
    <n v="1362"/>
    <x v="2"/>
    <x v="0"/>
    <n v="1"/>
    <n v="117.88"/>
    <n v="0.23"/>
    <n v="27.112400000000001"/>
    <n v="117.88"/>
    <x v="2"/>
    <x v="0"/>
    <n v="5"/>
    <x v="1"/>
    <n v="2.7"/>
    <n v="90.77"/>
  </r>
  <r>
    <n v="12266"/>
    <d v="2028-03-15T00:00:00"/>
    <x v="6"/>
    <x v="2"/>
    <x v="2"/>
    <n v="1436"/>
    <x v="1"/>
    <x v="0"/>
    <n v="6"/>
    <n v="468.21"/>
    <n v="0.32"/>
    <n v="149.8272"/>
    <n v="2809.2599999999998"/>
    <x v="2"/>
    <x v="0"/>
    <n v="9"/>
    <x v="2"/>
    <n v="1.2"/>
    <n v="1910.3"/>
  </r>
  <r>
    <n v="12267"/>
    <d v="2028-03-16T00:00:00"/>
    <x v="6"/>
    <x v="2"/>
    <x v="2"/>
    <n v="1669"/>
    <x v="2"/>
    <x v="2"/>
    <n v="1"/>
    <n v="315.61"/>
    <n v="0.34"/>
    <n v="107.30740000000002"/>
    <n v="315.61"/>
    <x v="2"/>
    <x v="1"/>
    <n v="4"/>
    <x v="1"/>
    <n v="3.6"/>
    <n v="208.3"/>
  </r>
  <r>
    <n v="12268"/>
    <d v="2028-03-17T00:00:00"/>
    <x v="6"/>
    <x v="2"/>
    <x v="2"/>
    <n v="1550"/>
    <x v="1"/>
    <x v="0"/>
    <n v="5"/>
    <n v="21.18"/>
    <n v="0.17"/>
    <n v="3.6006"/>
    <n v="105.9"/>
    <x v="1"/>
    <x v="0"/>
    <n v="11"/>
    <x v="1"/>
    <n v="3.5"/>
    <n v="87.9"/>
  </r>
  <r>
    <n v="12269"/>
    <d v="2028-03-18T00:00:00"/>
    <x v="6"/>
    <x v="2"/>
    <x v="2"/>
    <n v="1926"/>
    <x v="1"/>
    <x v="3"/>
    <n v="1"/>
    <n v="409.01"/>
    <n v="0.08"/>
    <n v="32.720799999999997"/>
    <n v="409.01"/>
    <x v="2"/>
    <x v="1"/>
    <n v="3"/>
    <x v="2"/>
    <n v="1.3"/>
    <n v="376.29"/>
  </r>
  <r>
    <n v="12270"/>
    <d v="2028-03-19T00:00:00"/>
    <x v="6"/>
    <x v="2"/>
    <x v="2"/>
    <n v="1081"/>
    <x v="2"/>
    <x v="3"/>
    <n v="2"/>
    <n v="262.86"/>
    <n v="7.0000000000000007E-2"/>
    <n v="18.400200000000002"/>
    <n v="525.72"/>
    <x v="2"/>
    <x v="0"/>
    <n v="6"/>
    <x v="2"/>
    <n v="1.7"/>
    <n v="488.92"/>
  </r>
  <r>
    <n v="12271"/>
    <d v="2028-03-20T00:00:00"/>
    <x v="6"/>
    <x v="2"/>
    <x v="2"/>
    <n v="1355"/>
    <x v="2"/>
    <x v="0"/>
    <n v="2"/>
    <n v="313.85000000000002"/>
    <n v="0.08"/>
    <n v="25.108000000000004"/>
    <n v="627.70000000000005"/>
    <x v="2"/>
    <x v="1"/>
    <n v="4"/>
    <x v="1"/>
    <n v="2.9"/>
    <n v="577.48"/>
  </r>
  <r>
    <n v="12272"/>
    <d v="2028-03-21T00:00:00"/>
    <x v="6"/>
    <x v="2"/>
    <x v="2"/>
    <n v="1257"/>
    <x v="0"/>
    <x v="2"/>
    <n v="6"/>
    <n v="140.26"/>
    <n v="0.25"/>
    <n v="35.064999999999998"/>
    <n v="841.56"/>
    <x v="1"/>
    <x v="0"/>
    <n v="11"/>
    <x v="1"/>
    <n v="2.8"/>
    <n v="631.16999999999996"/>
  </r>
  <r>
    <n v="12273"/>
    <d v="2028-03-22T00:00:00"/>
    <x v="6"/>
    <x v="2"/>
    <x v="2"/>
    <n v="1717"/>
    <x v="0"/>
    <x v="3"/>
    <n v="2"/>
    <n v="337.79"/>
    <n v="0.01"/>
    <n v="3.3779000000000003"/>
    <n v="675.58"/>
    <x v="2"/>
    <x v="1"/>
    <n v="2"/>
    <x v="0"/>
    <n v="4"/>
    <n v="668.82"/>
  </r>
  <r>
    <n v="12274"/>
    <d v="2028-03-23T00:00:00"/>
    <x v="6"/>
    <x v="2"/>
    <x v="2"/>
    <n v="1588"/>
    <x v="1"/>
    <x v="3"/>
    <n v="2"/>
    <n v="587.79999999999995"/>
    <n v="0.02"/>
    <n v="11.755999999999998"/>
    <n v="1175.5999999999999"/>
    <x v="0"/>
    <x v="0"/>
    <n v="5"/>
    <x v="1"/>
    <n v="2.5"/>
    <n v="1152.0899999999999"/>
  </r>
  <r>
    <n v="12275"/>
    <d v="2028-03-24T00:00:00"/>
    <x v="6"/>
    <x v="2"/>
    <x v="2"/>
    <n v="1988"/>
    <x v="2"/>
    <x v="1"/>
    <n v="5"/>
    <n v="57.97"/>
    <n v="0.21"/>
    <n v="12.1737"/>
    <n v="289.85000000000002"/>
    <x v="0"/>
    <x v="1"/>
    <n v="4"/>
    <x v="1"/>
    <n v="3.7"/>
    <n v="228.98"/>
  </r>
  <r>
    <n v="12276"/>
    <d v="2028-03-25T00:00:00"/>
    <x v="6"/>
    <x v="2"/>
    <x v="2"/>
    <n v="1523"/>
    <x v="2"/>
    <x v="2"/>
    <n v="2"/>
    <n v="181.09"/>
    <n v="0.22"/>
    <n v="39.839800000000004"/>
    <n v="362.18"/>
    <x v="1"/>
    <x v="0"/>
    <n v="5"/>
    <x v="1"/>
    <n v="3.8"/>
    <n v="282.5"/>
  </r>
  <r>
    <n v="12277"/>
    <d v="2028-03-26T00:00:00"/>
    <x v="6"/>
    <x v="2"/>
    <x v="2"/>
    <n v="1294"/>
    <x v="1"/>
    <x v="1"/>
    <n v="4"/>
    <n v="157.15"/>
    <n v="0.23"/>
    <n v="36.144500000000001"/>
    <n v="628.6"/>
    <x v="1"/>
    <x v="0"/>
    <n v="9"/>
    <x v="1"/>
    <n v="3.6"/>
    <n v="484.02"/>
  </r>
  <r>
    <n v="12278"/>
    <d v="2028-03-27T00:00:00"/>
    <x v="6"/>
    <x v="2"/>
    <x v="2"/>
    <n v="1961"/>
    <x v="0"/>
    <x v="0"/>
    <n v="4"/>
    <n v="160.4"/>
    <n v="0.13"/>
    <n v="20.852"/>
    <n v="641.6"/>
    <x v="2"/>
    <x v="1"/>
    <n v="4"/>
    <x v="1"/>
    <n v="3.4"/>
    <n v="558.19000000000005"/>
  </r>
  <r>
    <n v="12279"/>
    <d v="2028-03-28T00:00:00"/>
    <x v="6"/>
    <x v="2"/>
    <x v="2"/>
    <n v="1223"/>
    <x v="2"/>
    <x v="0"/>
    <n v="4"/>
    <n v="236.54"/>
    <n v="0.28000000000000003"/>
    <n v="66.231200000000001"/>
    <n v="946.16"/>
    <x v="1"/>
    <x v="0"/>
    <n v="6"/>
    <x v="0"/>
    <n v="4.2"/>
    <n v="681.24"/>
  </r>
  <r>
    <n v="12280"/>
    <d v="2028-03-29T00:00:00"/>
    <x v="6"/>
    <x v="2"/>
    <x v="2"/>
    <n v="1524"/>
    <x v="3"/>
    <x v="1"/>
    <n v="1"/>
    <n v="493.59"/>
    <n v="0.19"/>
    <n v="93.7821"/>
    <n v="493.59"/>
    <x v="1"/>
    <x v="1"/>
    <n v="4"/>
    <x v="1"/>
    <n v="3.6"/>
    <n v="399.81"/>
  </r>
  <r>
    <n v="12281"/>
    <d v="2028-03-30T00:00:00"/>
    <x v="6"/>
    <x v="2"/>
    <x v="2"/>
    <n v="1045"/>
    <x v="2"/>
    <x v="2"/>
    <n v="6"/>
    <n v="549.02"/>
    <n v="0.04"/>
    <n v="21.960799999999999"/>
    <n v="3294.12"/>
    <x v="1"/>
    <x v="2"/>
    <n v="1"/>
    <x v="0"/>
    <n v="4.3"/>
    <n v="3162.36"/>
  </r>
  <r>
    <n v="12282"/>
    <d v="2028-03-31T00:00:00"/>
    <x v="6"/>
    <x v="2"/>
    <x v="2"/>
    <n v="1666"/>
    <x v="0"/>
    <x v="3"/>
    <n v="6"/>
    <n v="133.30000000000001"/>
    <n v="0.28000000000000003"/>
    <n v="37.324000000000005"/>
    <n v="799.80000000000007"/>
    <x v="0"/>
    <x v="1"/>
    <n v="2"/>
    <x v="1"/>
    <n v="3.5"/>
    <n v="575.86"/>
  </r>
  <r>
    <n v="12283"/>
    <d v="2028-04-01T00:00:00"/>
    <x v="6"/>
    <x v="3"/>
    <x v="3"/>
    <n v="1112"/>
    <x v="1"/>
    <x v="0"/>
    <n v="3"/>
    <n v="332.63"/>
    <n v="0.33"/>
    <n v="109.7679"/>
    <n v="997.89"/>
    <x v="2"/>
    <x v="0"/>
    <n v="6"/>
    <x v="2"/>
    <n v="1.6"/>
    <n v="668.59"/>
  </r>
  <r>
    <n v="12284"/>
    <d v="2028-04-02T00:00:00"/>
    <x v="6"/>
    <x v="3"/>
    <x v="3"/>
    <n v="1232"/>
    <x v="3"/>
    <x v="2"/>
    <n v="5"/>
    <n v="387.59"/>
    <n v="0.02"/>
    <n v="7.7517999999999994"/>
    <n v="1937.9499999999998"/>
    <x v="2"/>
    <x v="0"/>
    <n v="8"/>
    <x v="2"/>
    <n v="2.2000000000000002"/>
    <n v="1899.19"/>
  </r>
  <r>
    <n v="12285"/>
    <d v="2028-04-03T00:00:00"/>
    <x v="6"/>
    <x v="3"/>
    <x v="3"/>
    <n v="1016"/>
    <x v="2"/>
    <x v="2"/>
    <n v="4"/>
    <n v="320.27"/>
    <n v="0.14000000000000001"/>
    <n v="44.837800000000001"/>
    <n v="1281.08"/>
    <x v="2"/>
    <x v="0"/>
    <n v="9"/>
    <x v="2"/>
    <n v="2.2999999999999998"/>
    <n v="1101.73"/>
  </r>
  <r>
    <n v="12286"/>
    <d v="2028-04-04T00:00:00"/>
    <x v="6"/>
    <x v="3"/>
    <x v="3"/>
    <n v="1359"/>
    <x v="1"/>
    <x v="0"/>
    <n v="4"/>
    <n v="268.93"/>
    <n v="0.17"/>
    <n v="45.718100000000007"/>
    <n v="1075.72"/>
    <x v="2"/>
    <x v="1"/>
    <n v="4"/>
    <x v="2"/>
    <n v="1.4"/>
    <n v="892.85"/>
  </r>
  <r>
    <n v="12287"/>
    <d v="2028-04-05T00:00:00"/>
    <x v="6"/>
    <x v="3"/>
    <x v="3"/>
    <n v="1222"/>
    <x v="2"/>
    <x v="0"/>
    <n v="2"/>
    <n v="127.31"/>
    <n v="0.05"/>
    <n v="6.3655000000000008"/>
    <n v="254.62"/>
    <x v="1"/>
    <x v="0"/>
    <n v="6"/>
    <x v="1"/>
    <n v="3.8"/>
    <n v="241.89"/>
  </r>
  <r>
    <n v="12288"/>
    <d v="2028-04-06T00:00:00"/>
    <x v="6"/>
    <x v="3"/>
    <x v="3"/>
    <n v="1865"/>
    <x v="2"/>
    <x v="2"/>
    <n v="4"/>
    <n v="300.61"/>
    <n v="0.3"/>
    <n v="90.183000000000007"/>
    <n v="1202.44"/>
    <x v="2"/>
    <x v="1"/>
    <n v="3"/>
    <x v="1"/>
    <n v="3.4"/>
    <n v="841.71"/>
  </r>
  <r>
    <n v="12289"/>
    <d v="2028-04-07T00:00:00"/>
    <x v="6"/>
    <x v="3"/>
    <x v="3"/>
    <n v="1699"/>
    <x v="0"/>
    <x v="3"/>
    <n v="2"/>
    <n v="249.71"/>
    <n v="0.1"/>
    <n v="24.971000000000004"/>
    <n v="499.42"/>
    <x v="1"/>
    <x v="0"/>
    <n v="9"/>
    <x v="1"/>
    <n v="3.4"/>
    <n v="449.48"/>
  </r>
  <r>
    <n v="12290"/>
    <d v="2028-04-08T00:00:00"/>
    <x v="6"/>
    <x v="3"/>
    <x v="3"/>
    <n v="1447"/>
    <x v="0"/>
    <x v="1"/>
    <n v="2"/>
    <n v="480.4"/>
    <n v="0.27"/>
    <n v="129.708"/>
    <n v="960.8"/>
    <x v="2"/>
    <x v="0"/>
    <n v="8"/>
    <x v="1"/>
    <n v="2.9"/>
    <n v="701.38"/>
  </r>
  <r>
    <n v="12291"/>
    <d v="2028-04-09T00:00:00"/>
    <x v="6"/>
    <x v="3"/>
    <x v="3"/>
    <n v="1855"/>
    <x v="0"/>
    <x v="0"/>
    <n v="3"/>
    <n v="461.71"/>
    <n v="0.23"/>
    <n v="106.19329999999999"/>
    <n v="1385.1299999999999"/>
    <x v="1"/>
    <x v="2"/>
    <n v="1"/>
    <x v="1"/>
    <n v="3.2"/>
    <n v="1066.55"/>
  </r>
  <r>
    <n v="12292"/>
    <d v="2028-04-10T00:00:00"/>
    <x v="6"/>
    <x v="3"/>
    <x v="3"/>
    <n v="1364"/>
    <x v="1"/>
    <x v="1"/>
    <n v="1"/>
    <n v="93.39"/>
    <n v="0.21"/>
    <n v="19.611899999999999"/>
    <n v="93.39"/>
    <x v="2"/>
    <x v="1"/>
    <n v="2"/>
    <x v="2"/>
    <n v="1"/>
    <n v="73.78"/>
  </r>
  <r>
    <n v="12293"/>
    <d v="2028-04-11T00:00:00"/>
    <x v="6"/>
    <x v="3"/>
    <x v="3"/>
    <n v="1674"/>
    <x v="3"/>
    <x v="2"/>
    <n v="2"/>
    <n v="66.78"/>
    <n v="7.0000000000000007E-2"/>
    <n v="4.6746000000000008"/>
    <n v="133.56"/>
    <x v="2"/>
    <x v="0"/>
    <n v="10"/>
    <x v="2"/>
    <n v="1.4"/>
    <n v="124.21"/>
  </r>
  <r>
    <n v="12294"/>
    <d v="2028-04-12T00:00:00"/>
    <x v="6"/>
    <x v="3"/>
    <x v="3"/>
    <n v="1325"/>
    <x v="2"/>
    <x v="1"/>
    <n v="2"/>
    <n v="546.27"/>
    <n v="0.08"/>
    <n v="43.701599999999999"/>
    <n v="1092.54"/>
    <x v="1"/>
    <x v="0"/>
    <n v="9"/>
    <x v="1"/>
    <n v="3.7"/>
    <n v="1005.14"/>
  </r>
  <r>
    <n v="12295"/>
    <d v="2028-04-13T00:00:00"/>
    <x v="6"/>
    <x v="3"/>
    <x v="3"/>
    <n v="1466"/>
    <x v="2"/>
    <x v="3"/>
    <n v="6"/>
    <n v="328.27"/>
    <n v="0.02"/>
    <n v="6.5653999999999995"/>
    <n v="1969.62"/>
    <x v="1"/>
    <x v="0"/>
    <n v="10"/>
    <x v="2"/>
    <n v="2"/>
    <n v="1930.23"/>
  </r>
  <r>
    <n v="12296"/>
    <d v="2028-04-14T00:00:00"/>
    <x v="6"/>
    <x v="3"/>
    <x v="3"/>
    <n v="1413"/>
    <x v="2"/>
    <x v="2"/>
    <n v="3"/>
    <n v="516.80999999999995"/>
    <n v="0.08"/>
    <n v="41.344799999999999"/>
    <n v="1550.4299999999998"/>
    <x v="1"/>
    <x v="1"/>
    <n v="3"/>
    <x v="2"/>
    <n v="1.4"/>
    <n v="1426.4"/>
  </r>
  <r>
    <n v="12297"/>
    <d v="2028-04-15T00:00:00"/>
    <x v="6"/>
    <x v="3"/>
    <x v="3"/>
    <n v="1454"/>
    <x v="1"/>
    <x v="3"/>
    <n v="2"/>
    <n v="49.02"/>
    <n v="0.12"/>
    <n v="5.8824000000000005"/>
    <n v="98.04"/>
    <x v="2"/>
    <x v="1"/>
    <n v="3"/>
    <x v="2"/>
    <n v="2.2999999999999998"/>
    <n v="86.28"/>
  </r>
  <r>
    <n v="12298"/>
    <d v="2028-04-16T00:00:00"/>
    <x v="6"/>
    <x v="3"/>
    <x v="3"/>
    <n v="1585"/>
    <x v="1"/>
    <x v="2"/>
    <n v="5"/>
    <n v="323.01"/>
    <n v="0.28999999999999998"/>
    <n v="93.672899999999984"/>
    <n v="1615.05"/>
    <x v="1"/>
    <x v="0"/>
    <n v="10"/>
    <x v="2"/>
    <n v="2"/>
    <n v="1146.69"/>
  </r>
  <r>
    <n v="12299"/>
    <d v="2028-04-17T00:00:00"/>
    <x v="6"/>
    <x v="3"/>
    <x v="3"/>
    <n v="1232"/>
    <x v="2"/>
    <x v="3"/>
    <n v="1"/>
    <n v="330.56"/>
    <n v="0.13"/>
    <n v="42.972799999999999"/>
    <n v="330.56"/>
    <x v="1"/>
    <x v="0"/>
    <n v="9"/>
    <x v="2"/>
    <n v="1.1000000000000001"/>
    <n v="287.58999999999997"/>
  </r>
  <r>
    <n v="12300"/>
    <d v="2028-04-18T00:00:00"/>
    <x v="6"/>
    <x v="3"/>
    <x v="3"/>
    <n v="1223"/>
    <x v="1"/>
    <x v="2"/>
    <n v="5"/>
    <n v="518.51"/>
    <n v="0.26"/>
    <n v="134.8126"/>
    <n v="2592.5500000000002"/>
    <x v="2"/>
    <x v="1"/>
    <n v="3"/>
    <x v="1"/>
    <n v="2.6"/>
    <n v="1918.49"/>
  </r>
  <r>
    <n v="12301"/>
    <d v="2028-04-19T00:00:00"/>
    <x v="6"/>
    <x v="3"/>
    <x v="3"/>
    <n v="1993"/>
    <x v="3"/>
    <x v="3"/>
    <n v="4"/>
    <n v="72.099999999999994"/>
    <n v="0.15"/>
    <n v="10.815"/>
    <n v="288.39999999999998"/>
    <x v="2"/>
    <x v="0"/>
    <n v="10"/>
    <x v="2"/>
    <n v="1.1000000000000001"/>
    <n v="245.14"/>
  </r>
  <r>
    <n v="12302"/>
    <d v="2028-04-20T00:00:00"/>
    <x v="6"/>
    <x v="3"/>
    <x v="3"/>
    <n v="1830"/>
    <x v="1"/>
    <x v="2"/>
    <n v="1"/>
    <n v="155.66"/>
    <n v="0.27"/>
    <n v="42.028200000000005"/>
    <n v="155.66"/>
    <x v="1"/>
    <x v="0"/>
    <n v="11"/>
    <x v="2"/>
    <n v="1"/>
    <n v="113.63"/>
  </r>
  <r>
    <n v="12303"/>
    <d v="2028-04-21T00:00:00"/>
    <x v="6"/>
    <x v="3"/>
    <x v="3"/>
    <n v="1411"/>
    <x v="2"/>
    <x v="3"/>
    <n v="4"/>
    <n v="252.82"/>
    <n v="0.34"/>
    <n v="85.958800000000011"/>
    <n v="1011.28"/>
    <x v="2"/>
    <x v="0"/>
    <n v="5"/>
    <x v="0"/>
    <n v="4.2"/>
    <n v="667.44"/>
  </r>
  <r>
    <n v="12304"/>
    <d v="2028-04-22T00:00:00"/>
    <x v="6"/>
    <x v="3"/>
    <x v="3"/>
    <n v="1571"/>
    <x v="2"/>
    <x v="2"/>
    <n v="6"/>
    <n v="521.52"/>
    <n v="0.08"/>
    <n v="41.721600000000002"/>
    <n v="3129.12"/>
    <x v="0"/>
    <x v="0"/>
    <n v="6"/>
    <x v="2"/>
    <n v="2.2999999999999998"/>
    <n v="2878.79"/>
  </r>
  <r>
    <n v="12305"/>
    <d v="2028-04-23T00:00:00"/>
    <x v="6"/>
    <x v="3"/>
    <x v="3"/>
    <n v="1334"/>
    <x v="2"/>
    <x v="3"/>
    <n v="7"/>
    <n v="564.25"/>
    <n v="0.3"/>
    <n v="169.27500000000001"/>
    <n v="3949.75"/>
    <x v="0"/>
    <x v="1"/>
    <n v="3"/>
    <x v="1"/>
    <n v="3.3"/>
    <n v="2764.82"/>
  </r>
  <r>
    <n v="12306"/>
    <d v="2028-04-24T00:00:00"/>
    <x v="6"/>
    <x v="3"/>
    <x v="3"/>
    <n v="1221"/>
    <x v="2"/>
    <x v="0"/>
    <n v="7"/>
    <n v="595.74"/>
    <n v="0.22"/>
    <n v="131.06280000000001"/>
    <n v="4170.18"/>
    <x v="1"/>
    <x v="0"/>
    <n v="10"/>
    <x v="2"/>
    <n v="2.2000000000000002"/>
    <n v="3252.74"/>
  </r>
  <r>
    <n v="12307"/>
    <d v="2028-04-25T00:00:00"/>
    <x v="6"/>
    <x v="3"/>
    <x v="3"/>
    <n v="1036"/>
    <x v="1"/>
    <x v="1"/>
    <n v="7"/>
    <n v="576.13"/>
    <n v="0.28999999999999998"/>
    <n v="167.07769999999999"/>
    <n v="4032.91"/>
    <x v="0"/>
    <x v="0"/>
    <n v="8"/>
    <x v="0"/>
    <n v="4.7"/>
    <n v="2863.37"/>
  </r>
  <r>
    <n v="12308"/>
    <d v="2028-04-26T00:00:00"/>
    <x v="6"/>
    <x v="3"/>
    <x v="3"/>
    <n v="1988"/>
    <x v="1"/>
    <x v="2"/>
    <n v="2"/>
    <n v="18.48"/>
    <n v="0.23"/>
    <n v="4.2504"/>
    <n v="36.96"/>
    <x v="2"/>
    <x v="1"/>
    <n v="2"/>
    <x v="1"/>
    <n v="3.9"/>
    <n v="28.46"/>
  </r>
  <r>
    <n v="12309"/>
    <d v="2028-04-27T00:00:00"/>
    <x v="6"/>
    <x v="3"/>
    <x v="3"/>
    <n v="1277"/>
    <x v="3"/>
    <x v="3"/>
    <n v="3"/>
    <n v="42.91"/>
    <n v="0.15"/>
    <n v="6.4364999999999997"/>
    <n v="128.72999999999999"/>
    <x v="0"/>
    <x v="0"/>
    <n v="6"/>
    <x v="1"/>
    <n v="2.5"/>
    <n v="109.42"/>
  </r>
  <r>
    <n v="12310"/>
    <d v="2028-04-28T00:00:00"/>
    <x v="6"/>
    <x v="3"/>
    <x v="3"/>
    <n v="1195"/>
    <x v="1"/>
    <x v="0"/>
    <n v="5"/>
    <n v="101.35"/>
    <n v="0.08"/>
    <n v="8.1080000000000005"/>
    <n v="506.75"/>
    <x v="2"/>
    <x v="1"/>
    <n v="2"/>
    <x v="2"/>
    <n v="1.8"/>
    <n v="466.21"/>
  </r>
  <r>
    <n v="12311"/>
    <d v="2028-04-29T00:00:00"/>
    <x v="6"/>
    <x v="3"/>
    <x v="3"/>
    <n v="1915"/>
    <x v="3"/>
    <x v="2"/>
    <n v="4"/>
    <n v="219.08"/>
    <n v="0.02"/>
    <n v="4.3816000000000006"/>
    <n v="876.32"/>
    <x v="2"/>
    <x v="0"/>
    <n v="9"/>
    <x v="2"/>
    <n v="1.6"/>
    <n v="858.79"/>
  </r>
  <r>
    <n v="12312"/>
    <d v="2028-04-30T00:00:00"/>
    <x v="6"/>
    <x v="3"/>
    <x v="3"/>
    <n v="1863"/>
    <x v="2"/>
    <x v="2"/>
    <n v="2"/>
    <n v="500.5"/>
    <n v="0.19"/>
    <n v="95.094999999999999"/>
    <n v="1001"/>
    <x v="2"/>
    <x v="0"/>
    <n v="6"/>
    <x v="0"/>
    <n v="4"/>
    <n v="810.81"/>
  </r>
  <r>
    <n v="12313"/>
    <d v="2028-05-01T00:00:00"/>
    <x v="6"/>
    <x v="4"/>
    <x v="4"/>
    <n v="1483"/>
    <x v="1"/>
    <x v="2"/>
    <n v="7"/>
    <n v="537.20000000000005"/>
    <n v="0.35"/>
    <n v="188.02"/>
    <n v="3760.4000000000005"/>
    <x v="2"/>
    <x v="0"/>
    <n v="9"/>
    <x v="1"/>
    <n v="2.8"/>
    <n v="2444.2600000000002"/>
  </r>
  <r>
    <n v="12314"/>
    <d v="2028-05-02T00:00:00"/>
    <x v="6"/>
    <x v="4"/>
    <x v="4"/>
    <n v="1241"/>
    <x v="3"/>
    <x v="1"/>
    <n v="5"/>
    <n v="124.3"/>
    <n v="0.26"/>
    <n v="32.317999999999998"/>
    <n v="621.5"/>
    <x v="2"/>
    <x v="1"/>
    <n v="4"/>
    <x v="2"/>
    <n v="1.9"/>
    <n v="459.91"/>
  </r>
  <r>
    <n v="12315"/>
    <d v="2028-05-03T00:00:00"/>
    <x v="6"/>
    <x v="4"/>
    <x v="4"/>
    <n v="1323"/>
    <x v="2"/>
    <x v="3"/>
    <n v="5"/>
    <n v="377.5"/>
    <n v="0.11"/>
    <n v="41.524999999999999"/>
    <n v="1887.5"/>
    <x v="1"/>
    <x v="1"/>
    <n v="3"/>
    <x v="0"/>
    <n v="4.7"/>
    <n v="1679.88"/>
  </r>
  <r>
    <n v="12316"/>
    <d v="2028-05-04T00:00:00"/>
    <x v="6"/>
    <x v="4"/>
    <x v="4"/>
    <n v="1730"/>
    <x v="2"/>
    <x v="3"/>
    <n v="6"/>
    <n v="551.66"/>
    <n v="0.28999999999999998"/>
    <n v="159.98139999999998"/>
    <n v="3309.96"/>
    <x v="1"/>
    <x v="1"/>
    <n v="2"/>
    <x v="1"/>
    <n v="2.6"/>
    <n v="2350.0700000000002"/>
  </r>
  <r>
    <n v="12317"/>
    <d v="2028-05-05T00:00:00"/>
    <x v="6"/>
    <x v="4"/>
    <x v="4"/>
    <n v="1191"/>
    <x v="0"/>
    <x v="2"/>
    <n v="6"/>
    <n v="286.27999999999997"/>
    <n v="0.27"/>
    <n v="77.295599999999993"/>
    <n v="1717.6799999999998"/>
    <x v="1"/>
    <x v="0"/>
    <n v="8"/>
    <x v="1"/>
    <n v="3.2"/>
    <n v="1253.9100000000001"/>
  </r>
  <r>
    <n v="12318"/>
    <d v="2028-05-06T00:00:00"/>
    <x v="6"/>
    <x v="4"/>
    <x v="4"/>
    <n v="1016"/>
    <x v="2"/>
    <x v="2"/>
    <n v="7"/>
    <n v="75.569999999999993"/>
    <n v="0.1"/>
    <n v="7.5569999999999995"/>
    <n v="528.99"/>
    <x v="0"/>
    <x v="1"/>
    <n v="4"/>
    <x v="0"/>
    <n v="4.4000000000000004"/>
    <n v="476.09"/>
  </r>
  <r>
    <n v="12319"/>
    <d v="2028-05-07T00:00:00"/>
    <x v="6"/>
    <x v="4"/>
    <x v="4"/>
    <n v="1523"/>
    <x v="3"/>
    <x v="2"/>
    <n v="4"/>
    <n v="282.82"/>
    <n v="0.01"/>
    <n v="2.8281999999999998"/>
    <n v="1131.28"/>
    <x v="2"/>
    <x v="1"/>
    <n v="2"/>
    <x v="0"/>
    <n v="4.3"/>
    <n v="1119.97"/>
  </r>
  <r>
    <n v="12320"/>
    <d v="2028-05-08T00:00:00"/>
    <x v="6"/>
    <x v="4"/>
    <x v="4"/>
    <n v="1917"/>
    <x v="2"/>
    <x v="0"/>
    <n v="7"/>
    <n v="234.84"/>
    <n v="0.04"/>
    <n v="9.3936000000000011"/>
    <n v="1643.88"/>
    <x v="2"/>
    <x v="0"/>
    <n v="11"/>
    <x v="1"/>
    <n v="3.6"/>
    <n v="1578.12"/>
  </r>
  <r>
    <n v="12321"/>
    <d v="2028-05-09T00:00:00"/>
    <x v="6"/>
    <x v="4"/>
    <x v="4"/>
    <n v="1400"/>
    <x v="3"/>
    <x v="2"/>
    <n v="7"/>
    <n v="352.93"/>
    <n v="0.31"/>
    <n v="109.4083"/>
    <n v="2470.5100000000002"/>
    <x v="2"/>
    <x v="0"/>
    <n v="9"/>
    <x v="0"/>
    <n v="4.5999999999999996"/>
    <n v="1704.65"/>
  </r>
  <r>
    <n v="12322"/>
    <d v="2028-05-10T00:00:00"/>
    <x v="6"/>
    <x v="4"/>
    <x v="4"/>
    <n v="1905"/>
    <x v="2"/>
    <x v="1"/>
    <n v="2"/>
    <n v="271.62"/>
    <n v="0.28999999999999998"/>
    <n v="78.769799999999989"/>
    <n v="543.24"/>
    <x v="1"/>
    <x v="0"/>
    <n v="8"/>
    <x v="0"/>
    <n v="4.8"/>
    <n v="385.7"/>
  </r>
  <r>
    <n v="12323"/>
    <d v="2028-05-11T00:00:00"/>
    <x v="6"/>
    <x v="4"/>
    <x v="4"/>
    <n v="1885"/>
    <x v="2"/>
    <x v="3"/>
    <n v="3"/>
    <n v="25.15"/>
    <n v="0.1"/>
    <n v="2.5150000000000001"/>
    <n v="75.449999999999989"/>
    <x v="1"/>
    <x v="0"/>
    <n v="5"/>
    <x v="0"/>
    <n v="4.7"/>
    <n v="67.900000000000006"/>
  </r>
  <r>
    <n v="12324"/>
    <d v="2028-05-12T00:00:00"/>
    <x v="6"/>
    <x v="4"/>
    <x v="4"/>
    <n v="1704"/>
    <x v="1"/>
    <x v="1"/>
    <n v="7"/>
    <n v="596.49"/>
    <n v="0.1"/>
    <n v="59.649000000000001"/>
    <n v="4175.43"/>
    <x v="2"/>
    <x v="0"/>
    <n v="8"/>
    <x v="2"/>
    <n v="2.4"/>
    <n v="3757.89"/>
  </r>
  <r>
    <n v="12325"/>
    <d v="2028-05-13T00:00:00"/>
    <x v="6"/>
    <x v="4"/>
    <x v="4"/>
    <n v="1021"/>
    <x v="2"/>
    <x v="2"/>
    <n v="4"/>
    <n v="332.97"/>
    <n v="0.28000000000000003"/>
    <n v="93.231600000000014"/>
    <n v="1331.88"/>
    <x v="0"/>
    <x v="0"/>
    <n v="5"/>
    <x v="1"/>
    <n v="2.6"/>
    <n v="958.95"/>
  </r>
  <r>
    <n v="12326"/>
    <d v="2028-05-14T00:00:00"/>
    <x v="6"/>
    <x v="4"/>
    <x v="4"/>
    <n v="1473"/>
    <x v="1"/>
    <x v="0"/>
    <n v="5"/>
    <n v="292.07"/>
    <n v="0.33"/>
    <n v="96.383099999999999"/>
    <n v="1460.35"/>
    <x v="1"/>
    <x v="0"/>
    <n v="7"/>
    <x v="2"/>
    <n v="2"/>
    <n v="978.43"/>
  </r>
  <r>
    <n v="12327"/>
    <d v="2028-05-15T00:00:00"/>
    <x v="6"/>
    <x v="4"/>
    <x v="4"/>
    <n v="1119"/>
    <x v="2"/>
    <x v="2"/>
    <n v="5"/>
    <n v="573.45000000000005"/>
    <n v="0.27"/>
    <n v="154.83150000000003"/>
    <n v="2867.25"/>
    <x v="1"/>
    <x v="0"/>
    <n v="5"/>
    <x v="0"/>
    <n v="4.3"/>
    <n v="2093.09"/>
  </r>
  <r>
    <n v="12328"/>
    <d v="2028-05-16T00:00:00"/>
    <x v="6"/>
    <x v="4"/>
    <x v="4"/>
    <n v="1209"/>
    <x v="2"/>
    <x v="2"/>
    <n v="1"/>
    <n v="106.18"/>
    <n v="0.21"/>
    <n v="22.297800000000002"/>
    <n v="106.18"/>
    <x v="1"/>
    <x v="0"/>
    <n v="5"/>
    <x v="2"/>
    <n v="1.5"/>
    <n v="83.88"/>
  </r>
  <r>
    <n v="12329"/>
    <d v="2028-05-17T00:00:00"/>
    <x v="6"/>
    <x v="4"/>
    <x v="4"/>
    <n v="1305"/>
    <x v="2"/>
    <x v="2"/>
    <n v="7"/>
    <n v="125.7"/>
    <n v="0.08"/>
    <n v="10.056000000000001"/>
    <n v="879.9"/>
    <x v="1"/>
    <x v="1"/>
    <n v="4"/>
    <x v="2"/>
    <n v="2.4"/>
    <n v="809.51"/>
  </r>
  <r>
    <n v="12330"/>
    <d v="2028-05-18T00:00:00"/>
    <x v="6"/>
    <x v="4"/>
    <x v="4"/>
    <n v="1269"/>
    <x v="2"/>
    <x v="2"/>
    <n v="2"/>
    <n v="487.69"/>
    <n v="0.18"/>
    <n v="87.784199999999998"/>
    <n v="975.38"/>
    <x v="1"/>
    <x v="0"/>
    <n v="5"/>
    <x v="2"/>
    <n v="1"/>
    <n v="799.81"/>
  </r>
  <r>
    <n v="12331"/>
    <d v="2028-05-19T00:00:00"/>
    <x v="6"/>
    <x v="4"/>
    <x v="4"/>
    <n v="1703"/>
    <x v="0"/>
    <x v="2"/>
    <n v="1"/>
    <n v="167.59"/>
    <n v="0.08"/>
    <n v="13.407200000000001"/>
    <n v="167.59"/>
    <x v="2"/>
    <x v="0"/>
    <n v="7"/>
    <x v="1"/>
    <n v="3.4"/>
    <n v="154.18"/>
  </r>
  <r>
    <n v="12332"/>
    <d v="2028-05-20T00:00:00"/>
    <x v="6"/>
    <x v="4"/>
    <x v="4"/>
    <n v="1686"/>
    <x v="2"/>
    <x v="3"/>
    <n v="6"/>
    <n v="482.55"/>
    <n v="0.28000000000000003"/>
    <n v="135.114"/>
    <n v="2895.3"/>
    <x v="1"/>
    <x v="1"/>
    <n v="3"/>
    <x v="1"/>
    <n v="3.6"/>
    <n v="2084.62"/>
  </r>
  <r>
    <n v="12333"/>
    <d v="2028-05-21T00:00:00"/>
    <x v="6"/>
    <x v="4"/>
    <x v="4"/>
    <n v="1284"/>
    <x v="1"/>
    <x v="1"/>
    <n v="3"/>
    <n v="173.85"/>
    <n v="0.14000000000000001"/>
    <n v="24.339000000000002"/>
    <n v="521.54999999999995"/>
    <x v="1"/>
    <x v="1"/>
    <n v="4"/>
    <x v="2"/>
    <n v="2"/>
    <n v="448.53"/>
  </r>
  <r>
    <n v="12334"/>
    <d v="2028-05-22T00:00:00"/>
    <x v="6"/>
    <x v="4"/>
    <x v="4"/>
    <n v="1715"/>
    <x v="2"/>
    <x v="0"/>
    <n v="4"/>
    <n v="34.409999999999997"/>
    <n v="0.28999999999999998"/>
    <n v="9.9788999999999977"/>
    <n v="137.63999999999999"/>
    <x v="2"/>
    <x v="0"/>
    <n v="8"/>
    <x v="1"/>
    <n v="3.9"/>
    <n v="97.72"/>
  </r>
  <r>
    <n v="12335"/>
    <d v="2028-05-23T00:00:00"/>
    <x v="6"/>
    <x v="4"/>
    <x v="4"/>
    <n v="1675"/>
    <x v="2"/>
    <x v="2"/>
    <n v="7"/>
    <n v="317.45"/>
    <n v="0.13"/>
    <n v="41.268500000000003"/>
    <n v="2222.15"/>
    <x v="0"/>
    <x v="0"/>
    <n v="6"/>
    <x v="1"/>
    <n v="2.5"/>
    <n v="1933.27"/>
  </r>
  <r>
    <n v="12336"/>
    <d v="2028-05-24T00:00:00"/>
    <x v="6"/>
    <x v="4"/>
    <x v="4"/>
    <n v="1762"/>
    <x v="0"/>
    <x v="0"/>
    <n v="5"/>
    <n v="130.06"/>
    <n v="0.28999999999999998"/>
    <n v="37.717399999999998"/>
    <n v="650.29999999999995"/>
    <x v="1"/>
    <x v="0"/>
    <n v="8"/>
    <x v="2"/>
    <n v="2.2000000000000002"/>
    <n v="461.71"/>
  </r>
  <r>
    <n v="12337"/>
    <d v="2028-05-25T00:00:00"/>
    <x v="6"/>
    <x v="4"/>
    <x v="4"/>
    <n v="1226"/>
    <x v="2"/>
    <x v="3"/>
    <n v="2"/>
    <n v="458.34"/>
    <n v="0.12"/>
    <n v="55.000799999999998"/>
    <n v="916.68"/>
    <x v="2"/>
    <x v="0"/>
    <n v="11"/>
    <x v="0"/>
    <n v="4.8"/>
    <n v="806.68"/>
  </r>
  <r>
    <n v="12338"/>
    <d v="2028-05-26T00:00:00"/>
    <x v="6"/>
    <x v="4"/>
    <x v="4"/>
    <n v="1947"/>
    <x v="0"/>
    <x v="1"/>
    <n v="5"/>
    <n v="390.1"/>
    <n v="0.15"/>
    <n v="58.515000000000001"/>
    <n v="1950.5"/>
    <x v="1"/>
    <x v="1"/>
    <n v="2"/>
    <x v="1"/>
    <n v="3.4"/>
    <n v="1657.92"/>
  </r>
  <r>
    <n v="12339"/>
    <d v="2028-05-27T00:00:00"/>
    <x v="6"/>
    <x v="4"/>
    <x v="4"/>
    <n v="1380"/>
    <x v="2"/>
    <x v="2"/>
    <n v="7"/>
    <n v="555.30999999999995"/>
    <n v="0.22"/>
    <n v="122.16819999999998"/>
    <n v="3887.1699999999996"/>
    <x v="0"/>
    <x v="0"/>
    <n v="9"/>
    <x v="2"/>
    <n v="2"/>
    <n v="3031.99"/>
  </r>
  <r>
    <n v="12340"/>
    <d v="2028-05-28T00:00:00"/>
    <x v="6"/>
    <x v="4"/>
    <x v="4"/>
    <n v="1459"/>
    <x v="3"/>
    <x v="3"/>
    <n v="6"/>
    <n v="473.05"/>
    <n v="0.02"/>
    <n v="9.4610000000000003"/>
    <n v="2838.3"/>
    <x v="2"/>
    <x v="0"/>
    <n v="7"/>
    <x v="0"/>
    <n v="4.9000000000000004"/>
    <n v="2781.53"/>
  </r>
  <r>
    <n v="12341"/>
    <d v="2028-05-29T00:00:00"/>
    <x v="6"/>
    <x v="4"/>
    <x v="4"/>
    <n v="1006"/>
    <x v="1"/>
    <x v="3"/>
    <n v="1"/>
    <n v="120.75"/>
    <n v="0.33"/>
    <n v="39.847500000000004"/>
    <n v="120.75"/>
    <x v="0"/>
    <x v="0"/>
    <n v="5"/>
    <x v="1"/>
    <n v="2.6"/>
    <n v="80.900000000000006"/>
  </r>
  <r>
    <n v="12342"/>
    <d v="2028-05-30T00:00:00"/>
    <x v="6"/>
    <x v="4"/>
    <x v="4"/>
    <n v="1028"/>
    <x v="0"/>
    <x v="1"/>
    <n v="7"/>
    <n v="483.09"/>
    <n v="0.2"/>
    <n v="96.617999999999995"/>
    <n v="3381.6299999999997"/>
    <x v="1"/>
    <x v="0"/>
    <n v="11"/>
    <x v="1"/>
    <n v="3.6"/>
    <n v="2705.3"/>
  </r>
  <r>
    <n v="12343"/>
    <d v="2028-05-31T00:00:00"/>
    <x v="6"/>
    <x v="4"/>
    <x v="4"/>
    <n v="1906"/>
    <x v="1"/>
    <x v="2"/>
    <n v="1"/>
    <n v="390.42"/>
    <n v="0.18"/>
    <n v="70.275599999999997"/>
    <n v="390.42"/>
    <x v="2"/>
    <x v="0"/>
    <n v="7"/>
    <x v="1"/>
    <n v="3.9"/>
    <n v="320.14"/>
  </r>
  <r>
    <n v="12344"/>
    <d v="2028-06-01T00:00:00"/>
    <x v="6"/>
    <x v="5"/>
    <x v="5"/>
    <n v="1032"/>
    <x v="1"/>
    <x v="1"/>
    <n v="4"/>
    <n v="406.34"/>
    <n v="0.28999999999999998"/>
    <n v="117.83859999999999"/>
    <n v="1625.36"/>
    <x v="2"/>
    <x v="1"/>
    <n v="2"/>
    <x v="1"/>
    <n v="2.7"/>
    <n v="1154.01"/>
  </r>
  <r>
    <n v="12345"/>
    <d v="2028-06-02T00:00:00"/>
    <x v="6"/>
    <x v="5"/>
    <x v="5"/>
    <n v="1645"/>
    <x v="2"/>
    <x v="1"/>
    <n v="2"/>
    <n v="501.87"/>
    <n v="0.3"/>
    <n v="150.56100000000001"/>
    <n v="1003.74"/>
    <x v="1"/>
    <x v="0"/>
    <n v="11"/>
    <x v="1"/>
    <n v="3.1"/>
    <n v="702.62"/>
  </r>
  <r>
    <n v="12346"/>
    <d v="2028-06-03T00:00:00"/>
    <x v="6"/>
    <x v="5"/>
    <x v="5"/>
    <n v="1878"/>
    <x v="2"/>
    <x v="0"/>
    <n v="6"/>
    <n v="350.69"/>
    <n v="0.18"/>
    <n v="63.124199999999995"/>
    <n v="2104.14"/>
    <x v="1"/>
    <x v="1"/>
    <n v="4"/>
    <x v="2"/>
    <n v="2"/>
    <n v="1725.39"/>
  </r>
  <r>
    <n v="12347"/>
    <d v="2028-06-04T00:00:00"/>
    <x v="6"/>
    <x v="5"/>
    <x v="5"/>
    <n v="1078"/>
    <x v="0"/>
    <x v="0"/>
    <n v="2"/>
    <n v="287.61"/>
    <n v="0.32"/>
    <n v="92.035200000000003"/>
    <n v="575.22"/>
    <x v="2"/>
    <x v="0"/>
    <n v="7"/>
    <x v="1"/>
    <n v="2.9"/>
    <n v="391.15"/>
  </r>
  <r>
    <n v="12348"/>
    <d v="2028-06-05T00:00:00"/>
    <x v="6"/>
    <x v="5"/>
    <x v="5"/>
    <n v="1927"/>
    <x v="2"/>
    <x v="1"/>
    <n v="4"/>
    <n v="387.44"/>
    <n v="0.02"/>
    <n v="7.7488000000000001"/>
    <n v="1549.76"/>
    <x v="2"/>
    <x v="1"/>
    <n v="2"/>
    <x v="2"/>
    <n v="2.2000000000000002"/>
    <n v="1518.76"/>
  </r>
  <r>
    <n v="12349"/>
    <d v="2028-06-06T00:00:00"/>
    <x v="6"/>
    <x v="5"/>
    <x v="5"/>
    <n v="1946"/>
    <x v="1"/>
    <x v="0"/>
    <n v="6"/>
    <n v="189.31"/>
    <n v="0.04"/>
    <n v="7.5724"/>
    <n v="1135.8600000000001"/>
    <x v="1"/>
    <x v="0"/>
    <n v="8"/>
    <x v="1"/>
    <n v="3.2"/>
    <n v="1090.43"/>
  </r>
  <r>
    <n v="12350"/>
    <d v="2028-06-07T00:00:00"/>
    <x v="6"/>
    <x v="5"/>
    <x v="5"/>
    <n v="1458"/>
    <x v="3"/>
    <x v="3"/>
    <n v="6"/>
    <n v="121.82"/>
    <n v="0.21"/>
    <n v="25.582199999999997"/>
    <n v="730.92"/>
    <x v="2"/>
    <x v="0"/>
    <n v="10"/>
    <x v="1"/>
    <n v="3.7"/>
    <n v="577.42999999999995"/>
  </r>
  <r>
    <n v="12351"/>
    <d v="2028-06-08T00:00:00"/>
    <x v="6"/>
    <x v="5"/>
    <x v="5"/>
    <n v="1569"/>
    <x v="2"/>
    <x v="1"/>
    <n v="1"/>
    <n v="375.7"/>
    <n v="0.12"/>
    <n v="45.083999999999996"/>
    <n v="375.7"/>
    <x v="1"/>
    <x v="0"/>
    <n v="10"/>
    <x v="1"/>
    <n v="3.5"/>
    <n v="330.62"/>
  </r>
  <r>
    <n v="12352"/>
    <d v="2028-06-09T00:00:00"/>
    <x v="6"/>
    <x v="5"/>
    <x v="5"/>
    <n v="1982"/>
    <x v="0"/>
    <x v="2"/>
    <n v="1"/>
    <n v="151.80000000000001"/>
    <n v="0.16"/>
    <n v="24.288000000000004"/>
    <n v="151.80000000000001"/>
    <x v="1"/>
    <x v="0"/>
    <n v="11"/>
    <x v="0"/>
    <n v="4.0999999999999996"/>
    <n v="127.51"/>
  </r>
  <r>
    <n v="12353"/>
    <d v="2028-06-10T00:00:00"/>
    <x v="6"/>
    <x v="5"/>
    <x v="5"/>
    <n v="1537"/>
    <x v="3"/>
    <x v="2"/>
    <n v="1"/>
    <n v="61.75"/>
    <n v="0.11"/>
    <n v="6.7925000000000004"/>
    <n v="61.75"/>
    <x v="2"/>
    <x v="0"/>
    <n v="5"/>
    <x v="2"/>
    <n v="1.2"/>
    <n v="54.96"/>
  </r>
  <r>
    <n v="12354"/>
    <d v="2028-06-11T00:00:00"/>
    <x v="6"/>
    <x v="5"/>
    <x v="5"/>
    <n v="1481"/>
    <x v="1"/>
    <x v="3"/>
    <n v="5"/>
    <n v="15.32"/>
    <n v="0.14000000000000001"/>
    <n v="2.1448"/>
    <n v="76.599999999999994"/>
    <x v="1"/>
    <x v="0"/>
    <n v="5"/>
    <x v="2"/>
    <n v="1.3"/>
    <n v="65.88"/>
  </r>
  <r>
    <n v="12355"/>
    <d v="2028-06-12T00:00:00"/>
    <x v="6"/>
    <x v="5"/>
    <x v="5"/>
    <n v="1429"/>
    <x v="0"/>
    <x v="2"/>
    <n v="3"/>
    <n v="370.87"/>
    <n v="0.28999999999999998"/>
    <n v="107.55229999999999"/>
    <n v="1112.6100000000001"/>
    <x v="1"/>
    <x v="0"/>
    <n v="8"/>
    <x v="2"/>
    <n v="1.8"/>
    <n v="789.95"/>
  </r>
  <r>
    <n v="12356"/>
    <d v="2028-06-13T00:00:00"/>
    <x v="6"/>
    <x v="5"/>
    <x v="5"/>
    <n v="1737"/>
    <x v="2"/>
    <x v="2"/>
    <n v="7"/>
    <n v="226.86"/>
    <n v="0.21"/>
    <n v="47.640599999999999"/>
    <n v="1588.02"/>
    <x v="1"/>
    <x v="2"/>
    <n v="1"/>
    <x v="0"/>
    <n v="4.9000000000000004"/>
    <n v="1254.54"/>
  </r>
  <r>
    <n v="12357"/>
    <d v="2028-06-14T00:00:00"/>
    <x v="6"/>
    <x v="5"/>
    <x v="5"/>
    <n v="1284"/>
    <x v="2"/>
    <x v="1"/>
    <n v="1"/>
    <n v="455.1"/>
    <n v="0.35"/>
    <n v="159.285"/>
    <n v="455.1"/>
    <x v="2"/>
    <x v="0"/>
    <n v="6"/>
    <x v="0"/>
    <n v="4.2"/>
    <n v="295.82"/>
  </r>
  <r>
    <n v="12358"/>
    <d v="2028-06-15T00:00:00"/>
    <x v="6"/>
    <x v="5"/>
    <x v="5"/>
    <n v="1515"/>
    <x v="1"/>
    <x v="3"/>
    <n v="3"/>
    <n v="234.48"/>
    <n v="0.28000000000000003"/>
    <n v="65.65440000000001"/>
    <n v="703.43999999999994"/>
    <x v="2"/>
    <x v="1"/>
    <n v="2"/>
    <x v="0"/>
    <n v="4.7"/>
    <n v="506.48"/>
  </r>
  <r>
    <n v="12359"/>
    <d v="2028-06-16T00:00:00"/>
    <x v="6"/>
    <x v="5"/>
    <x v="5"/>
    <n v="1976"/>
    <x v="2"/>
    <x v="1"/>
    <n v="3"/>
    <n v="299.31"/>
    <n v="0.1"/>
    <n v="29.931000000000001"/>
    <n v="897.93000000000006"/>
    <x v="0"/>
    <x v="2"/>
    <n v="1"/>
    <x v="2"/>
    <n v="2.1"/>
    <n v="808.14"/>
  </r>
  <r>
    <n v="12360"/>
    <d v="2028-06-17T00:00:00"/>
    <x v="6"/>
    <x v="5"/>
    <x v="5"/>
    <n v="1098"/>
    <x v="3"/>
    <x v="3"/>
    <n v="2"/>
    <n v="253.14"/>
    <n v="0.09"/>
    <n v="22.782599999999999"/>
    <n v="506.28"/>
    <x v="1"/>
    <x v="0"/>
    <n v="7"/>
    <x v="1"/>
    <n v="3.3"/>
    <n v="460.71"/>
  </r>
  <r>
    <n v="12361"/>
    <d v="2028-06-18T00:00:00"/>
    <x v="6"/>
    <x v="5"/>
    <x v="5"/>
    <n v="1396"/>
    <x v="0"/>
    <x v="1"/>
    <n v="4"/>
    <n v="395.59"/>
    <n v="0.12"/>
    <n v="47.470799999999997"/>
    <n v="1582.36"/>
    <x v="2"/>
    <x v="1"/>
    <n v="4"/>
    <x v="1"/>
    <n v="3.2"/>
    <n v="1392.48"/>
  </r>
  <r>
    <n v="12362"/>
    <d v="2028-06-19T00:00:00"/>
    <x v="6"/>
    <x v="5"/>
    <x v="5"/>
    <n v="1488"/>
    <x v="1"/>
    <x v="1"/>
    <n v="5"/>
    <n v="223.34"/>
    <n v="0.3"/>
    <n v="67.001999999999995"/>
    <n v="1116.7"/>
    <x v="1"/>
    <x v="2"/>
    <n v="1"/>
    <x v="1"/>
    <n v="3.3"/>
    <n v="781.69"/>
  </r>
  <r>
    <n v="12363"/>
    <d v="2028-06-20T00:00:00"/>
    <x v="6"/>
    <x v="5"/>
    <x v="5"/>
    <n v="1038"/>
    <x v="2"/>
    <x v="0"/>
    <n v="3"/>
    <n v="578.79999999999995"/>
    <n v="0.01"/>
    <n v="5.7879999999999994"/>
    <n v="1736.3999999999999"/>
    <x v="2"/>
    <x v="0"/>
    <n v="10"/>
    <x v="1"/>
    <n v="3.9"/>
    <n v="1719.04"/>
  </r>
  <r>
    <n v="12364"/>
    <d v="2028-06-21T00:00:00"/>
    <x v="6"/>
    <x v="5"/>
    <x v="5"/>
    <n v="1270"/>
    <x v="0"/>
    <x v="2"/>
    <n v="7"/>
    <n v="562.65"/>
    <n v="0.08"/>
    <n v="45.012"/>
    <n v="3938.5499999999997"/>
    <x v="2"/>
    <x v="0"/>
    <n v="11"/>
    <x v="1"/>
    <n v="2.6"/>
    <n v="3623.47"/>
  </r>
  <r>
    <n v="12365"/>
    <d v="2028-06-22T00:00:00"/>
    <x v="6"/>
    <x v="5"/>
    <x v="5"/>
    <n v="1886"/>
    <x v="1"/>
    <x v="3"/>
    <n v="5"/>
    <n v="511.1"/>
    <n v="0.32"/>
    <n v="163.55200000000002"/>
    <n v="2555.5"/>
    <x v="1"/>
    <x v="0"/>
    <n v="11"/>
    <x v="1"/>
    <n v="3.7"/>
    <n v="1737.74"/>
  </r>
  <r>
    <n v="12366"/>
    <d v="2028-06-23T00:00:00"/>
    <x v="6"/>
    <x v="5"/>
    <x v="5"/>
    <n v="1796"/>
    <x v="1"/>
    <x v="2"/>
    <n v="2"/>
    <n v="553.38"/>
    <n v="0.22"/>
    <n v="121.7436"/>
    <n v="1106.76"/>
    <x v="2"/>
    <x v="0"/>
    <n v="6"/>
    <x v="0"/>
    <n v="4.2"/>
    <n v="863.27"/>
  </r>
  <r>
    <n v="12367"/>
    <d v="2028-06-24T00:00:00"/>
    <x v="6"/>
    <x v="5"/>
    <x v="5"/>
    <n v="1156"/>
    <x v="1"/>
    <x v="0"/>
    <n v="1"/>
    <n v="277.75"/>
    <n v="0.08"/>
    <n v="22.22"/>
    <n v="277.75"/>
    <x v="1"/>
    <x v="0"/>
    <n v="10"/>
    <x v="2"/>
    <n v="2.2000000000000002"/>
    <n v="255.53"/>
  </r>
  <r>
    <n v="12368"/>
    <d v="2028-06-25T00:00:00"/>
    <x v="6"/>
    <x v="5"/>
    <x v="5"/>
    <n v="1074"/>
    <x v="0"/>
    <x v="3"/>
    <n v="6"/>
    <n v="328.81"/>
    <n v="0.08"/>
    <n v="26.3048"/>
    <n v="1972.8600000000001"/>
    <x v="1"/>
    <x v="0"/>
    <n v="6"/>
    <x v="0"/>
    <n v="4.8"/>
    <n v="1815.03"/>
  </r>
  <r>
    <n v="12369"/>
    <d v="2028-06-26T00:00:00"/>
    <x v="6"/>
    <x v="5"/>
    <x v="5"/>
    <n v="1883"/>
    <x v="1"/>
    <x v="0"/>
    <n v="3"/>
    <n v="449.12"/>
    <n v="0.3"/>
    <n v="134.73599999999999"/>
    <n v="1347.3600000000001"/>
    <x v="1"/>
    <x v="1"/>
    <n v="3"/>
    <x v="1"/>
    <n v="3.1"/>
    <n v="943.15"/>
  </r>
  <r>
    <n v="12370"/>
    <d v="2028-06-27T00:00:00"/>
    <x v="6"/>
    <x v="5"/>
    <x v="5"/>
    <n v="1799"/>
    <x v="3"/>
    <x v="2"/>
    <n v="4"/>
    <n v="422.25"/>
    <n v="0.31"/>
    <n v="130.89750000000001"/>
    <n v="1689"/>
    <x v="2"/>
    <x v="0"/>
    <n v="6"/>
    <x v="1"/>
    <n v="3.9"/>
    <n v="1165.4100000000001"/>
  </r>
  <r>
    <n v="12371"/>
    <d v="2028-06-28T00:00:00"/>
    <x v="6"/>
    <x v="5"/>
    <x v="5"/>
    <n v="1129"/>
    <x v="3"/>
    <x v="1"/>
    <n v="6"/>
    <n v="536.04999999999995"/>
    <n v="0.09"/>
    <n v="48.244499999999995"/>
    <n v="3216.2999999999997"/>
    <x v="2"/>
    <x v="0"/>
    <n v="10"/>
    <x v="1"/>
    <n v="3.9"/>
    <n v="2926.83"/>
  </r>
  <r>
    <n v="12372"/>
    <d v="2028-06-29T00:00:00"/>
    <x v="6"/>
    <x v="5"/>
    <x v="5"/>
    <n v="1686"/>
    <x v="2"/>
    <x v="0"/>
    <n v="2"/>
    <n v="434.05"/>
    <n v="0.15"/>
    <n v="65.107500000000002"/>
    <n v="868.1"/>
    <x v="1"/>
    <x v="0"/>
    <n v="9"/>
    <x v="1"/>
    <n v="3.3"/>
    <n v="737.88"/>
  </r>
  <r>
    <n v="12373"/>
    <d v="2028-06-30T00:00:00"/>
    <x v="6"/>
    <x v="5"/>
    <x v="5"/>
    <n v="1973"/>
    <x v="1"/>
    <x v="0"/>
    <n v="5"/>
    <n v="598.76"/>
    <n v="0.28999999999999998"/>
    <n v="173.64039999999997"/>
    <n v="2993.8"/>
    <x v="1"/>
    <x v="0"/>
    <n v="6"/>
    <x v="2"/>
    <n v="2.2999999999999998"/>
    <n v="2125.6"/>
  </r>
  <r>
    <n v="12374"/>
    <d v="2028-07-01T00:00:00"/>
    <x v="6"/>
    <x v="6"/>
    <x v="6"/>
    <n v="1083"/>
    <x v="3"/>
    <x v="1"/>
    <n v="7"/>
    <n v="218.88"/>
    <n v="0.27"/>
    <n v="59.0976"/>
    <n v="1532.1599999999999"/>
    <x v="1"/>
    <x v="2"/>
    <n v="1"/>
    <x v="1"/>
    <n v="3.7"/>
    <n v="1118.48"/>
  </r>
  <r>
    <n v="12375"/>
    <d v="2028-07-02T00:00:00"/>
    <x v="6"/>
    <x v="6"/>
    <x v="6"/>
    <n v="1021"/>
    <x v="1"/>
    <x v="2"/>
    <n v="1"/>
    <n v="502.3"/>
    <n v="0.28000000000000003"/>
    <n v="140.64400000000001"/>
    <n v="502.3"/>
    <x v="1"/>
    <x v="0"/>
    <n v="10"/>
    <x v="2"/>
    <n v="1.3"/>
    <n v="361.66"/>
  </r>
  <r>
    <n v="12376"/>
    <d v="2028-07-03T00:00:00"/>
    <x v="6"/>
    <x v="6"/>
    <x v="6"/>
    <n v="1458"/>
    <x v="3"/>
    <x v="0"/>
    <n v="5"/>
    <n v="423.12"/>
    <n v="0.18"/>
    <n v="76.161599999999993"/>
    <n v="2115.6"/>
    <x v="2"/>
    <x v="0"/>
    <n v="6"/>
    <x v="0"/>
    <n v="4.9000000000000004"/>
    <n v="1734.79"/>
  </r>
  <r>
    <n v="12377"/>
    <d v="2028-07-04T00:00:00"/>
    <x v="6"/>
    <x v="6"/>
    <x v="6"/>
    <n v="1538"/>
    <x v="0"/>
    <x v="2"/>
    <n v="4"/>
    <n v="419.46"/>
    <n v="0.32"/>
    <n v="134.22719999999998"/>
    <n v="1677.84"/>
    <x v="2"/>
    <x v="0"/>
    <n v="8"/>
    <x v="2"/>
    <n v="1.7"/>
    <n v="1140.93"/>
  </r>
  <r>
    <n v="12378"/>
    <d v="2028-07-05T00:00:00"/>
    <x v="6"/>
    <x v="6"/>
    <x v="6"/>
    <n v="1706"/>
    <x v="1"/>
    <x v="1"/>
    <n v="3"/>
    <n v="205.61"/>
    <n v="0.11"/>
    <n v="22.617100000000001"/>
    <n v="616.83000000000004"/>
    <x v="1"/>
    <x v="0"/>
    <n v="7"/>
    <x v="2"/>
    <n v="2.1"/>
    <n v="548.98"/>
  </r>
  <r>
    <n v="12379"/>
    <d v="2028-07-06T00:00:00"/>
    <x v="6"/>
    <x v="6"/>
    <x v="6"/>
    <n v="1848"/>
    <x v="3"/>
    <x v="3"/>
    <n v="4"/>
    <n v="474.58"/>
    <n v="0.05"/>
    <n v="23.728999999999999"/>
    <n v="1898.32"/>
    <x v="1"/>
    <x v="0"/>
    <n v="8"/>
    <x v="0"/>
    <n v="4.8"/>
    <n v="1803.4"/>
  </r>
  <r>
    <n v="12380"/>
    <d v="2028-07-07T00:00:00"/>
    <x v="6"/>
    <x v="6"/>
    <x v="6"/>
    <n v="1381"/>
    <x v="3"/>
    <x v="0"/>
    <n v="5"/>
    <n v="541.72"/>
    <n v="0.25"/>
    <n v="135.43"/>
    <n v="2708.6000000000004"/>
    <x v="0"/>
    <x v="0"/>
    <n v="11"/>
    <x v="2"/>
    <n v="1.7"/>
    <n v="2031.45"/>
  </r>
  <r>
    <n v="12381"/>
    <d v="2028-07-08T00:00:00"/>
    <x v="6"/>
    <x v="6"/>
    <x v="6"/>
    <n v="1747"/>
    <x v="3"/>
    <x v="2"/>
    <n v="5"/>
    <n v="142.85"/>
    <n v="0.19"/>
    <n v="27.141500000000001"/>
    <n v="714.25"/>
    <x v="1"/>
    <x v="0"/>
    <n v="8"/>
    <x v="2"/>
    <n v="1.7"/>
    <n v="578.54"/>
  </r>
  <r>
    <n v="12382"/>
    <d v="2028-07-09T00:00:00"/>
    <x v="6"/>
    <x v="6"/>
    <x v="6"/>
    <n v="1439"/>
    <x v="1"/>
    <x v="1"/>
    <n v="6"/>
    <n v="380.92"/>
    <n v="0.3"/>
    <n v="114.276"/>
    <n v="2285.52"/>
    <x v="1"/>
    <x v="0"/>
    <n v="9"/>
    <x v="0"/>
    <n v="4.2"/>
    <n v="1599.86"/>
  </r>
  <r>
    <n v="12383"/>
    <d v="2028-07-10T00:00:00"/>
    <x v="6"/>
    <x v="6"/>
    <x v="6"/>
    <n v="1603"/>
    <x v="2"/>
    <x v="1"/>
    <n v="4"/>
    <n v="244.4"/>
    <n v="0.03"/>
    <n v="7.3319999999999999"/>
    <n v="977.6"/>
    <x v="2"/>
    <x v="1"/>
    <n v="3"/>
    <x v="2"/>
    <n v="2"/>
    <n v="948.27"/>
  </r>
  <r>
    <n v="12384"/>
    <d v="2028-07-11T00:00:00"/>
    <x v="6"/>
    <x v="6"/>
    <x v="6"/>
    <n v="1988"/>
    <x v="1"/>
    <x v="0"/>
    <n v="4"/>
    <n v="593.89"/>
    <n v="0.3"/>
    <n v="178.167"/>
    <n v="2375.56"/>
    <x v="2"/>
    <x v="0"/>
    <n v="7"/>
    <x v="2"/>
    <n v="1.4"/>
    <n v="1662.89"/>
  </r>
  <r>
    <n v="12385"/>
    <d v="2028-07-12T00:00:00"/>
    <x v="6"/>
    <x v="6"/>
    <x v="6"/>
    <n v="1020"/>
    <x v="3"/>
    <x v="3"/>
    <n v="4"/>
    <n v="295.12"/>
    <n v="0.1"/>
    <n v="29.512"/>
    <n v="1180.48"/>
    <x v="2"/>
    <x v="0"/>
    <n v="6"/>
    <x v="2"/>
    <n v="1.9"/>
    <n v="1062.43"/>
  </r>
  <r>
    <n v="12386"/>
    <d v="2028-07-13T00:00:00"/>
    <x v="6"/>
    <x v="6"/>
    <x v="6"/>
    <n v="1302"/>
    <x v="1"/>
    <x v="0"/>
    <n v="1"/>
    <n v="148.57"/>
    <n v="0.23"/>
    <n v="34.171100000000003"/>
    <n v="148.57"/>
    <x v="0"/>
    <x v="1"/>
    <n v="2"/>
    <x v="0"/>
    <n v="4.5999999999999996"/>
    <n v="114.4"/>
  </r>
  <r>
    <n v="12387"/>
    <d v="2028-07-14T00:00:00"/>
    <x v="6"/>
    <x v="6"/>
    <x v="6"/>
    <n v="1975"/>
    <x v="3"/>
    <x v="2"/>
    <n v="7"/>
    <n v="238.39"/>
    <n v="0.01"/>
    <n v="2.3839000000000001"/>
    <n v="1668.73"/>
    <x v="1"/>
    <x v="0"/>
    <n v="5"/>
    <x v="2"/>
    <n v="2.1"/>
    <n v="1652.04"/>
  </r>
  <r>
    <n v="12388"/>
    <d v="2028-07-15T00:00:00"/>
    <x v="6"/>
    <x v="6"/>
    <x v="6"/>
    <n v="1868"/>
    <x v="1"/>
    <x v="1"/>
    <n v="5"/>
    <n v="397.5"/>
    <n v="0.21"/>
    <n v="83.474999999999994"/>
    <n v="1987.5"/>
    <x v="2"/>
    <x v="1"/>
    <n v="3"/>
    <x v="1"/>
    <n v="3.8"/>
    <n v="1570.12"/>
  </r>
  <r>
    <n v="12389"/>
    <d v="2028-07-16T00:00:00"/>
    <x v="6"/>
    <x v="6"/>
    <x v="6"/>
    <n v="1954"/>
    <x v="1"/>
    <x v="3"/>
    <n v="2"/>
    <n v="59.51"/>
    <n v="0.25"/>
    <n v="14.8775"/>
    <n v="119.02"/>
    <x v="1"/>
    <x v="0"/>
    <n v="11"/>
    <x v="1"/>
    <n v="2.6"/>
    <n v="89.26"/>
  </r>
  <r>
    <n v="12390"/>
    <d v="2028-07-17T00:00:00"/>
    <x v="6"/>
    <x v="6"/>
    <x v="6"/>
    <n v="1083"/>
    <x v="2"/>
    <x v="2"/>
    <n v="1"/>
    <n v="368.11"/>
    <n v="0.13"/>
    <n v="47.854300000000002"/>
    <n v="368.11"/>
    <x v="2"/>
    <x v="0"/>
    <n v="5"/>
    <x v="2"/>
    <n v="2"/>
    <n v="320.26"/>
  </r>
  <r>
    <n v="12391"/>
    <d v="2028-07-18T00:00:00"/>
    <x v="6"/>
    <x v="6"/>
    <x v="6"/>
    <n v="1773"/>
    <x v="3"/>
    <x v="0"/>
    <n v="1"/>
    <n v="559.77"/>
    <n v="0.08"/>
    <n v="44.781599999999997"/>
    <n v="559.77"/>
    <x v="0"/>
    <x v="0"/>
    <n v="11"/>
    <x v="2"/>
    <n v="1.6"/>
    <n v="514.99"/>
  </r>
  <r>
    <n v="12392"/>
    <d v="2028-07-19T00:00:00"/>
    <x v="6"/>
    <x v="6"/>
    <x v="6"/>
    <n v="1658"/>
    <x v="1"/>
    <x v="1"/>
    <n v="1"/>
    <n v="512.46"/>
    <n v="0.19"/>
    <n v="97.367400000000004"/>
    <n v="512.46"/>
    <x v="2"/>
    <x v="0"/>
    <n v="9"/>
    <x v="0"/>
    <n v="4.9000000000000004"/>
    <n v="415.09"/>
  </r>
  <r>
    <n v="12393"/>
    <d v="2028-07-20T00:00:00"/>
    <x v="6"/>
    <x v="6"/>
    <x v="6"/>
    <n v="1952"/>
    <x v="2"/>
    <x v="0"/>
    <n v="6"/>
    <n v="54.59"/>
    <n v="0.28999999999999998"/>
    <n v="15.831099999999999"/>
    <n v="327.54000000000002"/>
    <x v="2"/>
    <x v="0"/>
    <n v="8"/>
    <x v="1"/>
    <n v="3.1"/>
    <n v="232.55"/>
  </r>
  <r>
    <n v="12394"/>
    <d v="2028-07-21T00:00:00"/>
    <x v="6"/>
    <x v="6"/>
    <x v="6"/>
    <n v="1452"/>
    <x v="2"/>
    <x v="3"/>
    <n v="7"/>
    <n v="596.13"/>
    <n v="0.11"/>
    <n v="65.574299999999994"/>
    <n v="4172.91"/>
    <x v="0"/>
    <x v="0"/>
    <n v="9"/>
    <x v="2"/>
    <n v="1.5"/>
    <n v="3713.89"/>
  </r>
  <r>
    <n v="12395"/>
    <d v="2028-07-22T00:00:00"/>
    <x v="6"/>
    <x v="6"/>
    <x v="6"/>
    <n v="1386"/>
    <x v="3"/>
    <x v="3"/>
    <n v="7"/>
    <n v="423.76"/>
    <n v="0.09"/>
    <n v="38.138399999999997"/>
    <n v="2966.3199999999997"/>
    <x v="1"/>
    <x v="0"/>
    <n v="9"/>
    <x v="2"/>
    <n v="1.8"/>
    <n v="2699.35"/>
  </r>
  <r>
    <n v="12396"/>
    <d v="2028-07-23T00:00:00"/>
    <x v="6"/>
    <x v="6"/>
    <x v="6"/>
    <n v="1506"/>
    <x v="1"/>
    <x v="3"/>
    <n v="2"/>
    <n v="109.93"/>
    <n v="0.1"/>
    <n v="10.993000000000002"/>
    <n v="219.86"/>
    <x v="2"/>
    <x v="0"/>
    <n v="11"/>
    <x v="1"/>
    <n v="2.6"/>
    <n v="197.87"/>
  </r>
  <r>
    <n v="12397"/>
    <d v="2028-07-24T00:00:00"/>
    <x v="6"/>
    <x v="6"/>
    <x v="6"/>
    <n v="1256"/>
    <x v="2"/>
    <x v="3"/>
    <n v="4"/>
    <n v="22.26"/>
    <n v="0.33"/>
    <n v="7.3458000000000006"/>
    <n v="89.04"/>
    <x v="0"/>
    <x v="0"/>
    <n v="8"/>
    <x v="1"/>
    <n v="3.2"/>
    <n v="59.66"/>
  </r>
  <r>
    <n v="12398"/>
    <d v="2028-07-25T00:00:00"/>
    <x v="6"/>
    <x v="6"/>
    <x v="6"/>
    <n v="1569"/>
    <x v="0"/>
    <x v="3"/>
    <n v="6"/>
    <n v="115.2"/>
    <n v="0.13"/>
    <n v="14.976000000000001"/>
    <n v="691.2"/>
    <x v="2"/>
    <x v="0"/>
    <n v="8"/>
    <x v="2"/>
    <n v="1.7"/>
    <n v="601.34"/>
  </r>
  <r>
    <n v="12399"/>
    <d v="2028-07-26T00:00:00"/>
    <x v="6"/>
    <x v="6"/>
    <x v="6"/>
    <n v="1891"/>
    <x v="3"/>
    <x v="0"/>
    <n v="5"/>
    <n v="505.33"/>
    <n v="0"/>
    <n v="0"/>
    <n v="2526.65"/>
    <x v="1"/>
    <x v="0"/>
    <n v="11"/>
    <x v="2"/>
    <n v="2.1"/>
    <n v="2526.65"/>
  </r>
  <r>
    <n v="12400"/>
    <d v="2028-07-27T00:00:00"/>
    <x v="6"/>
    <x v="6"/>
    <x v="6"/>
    <n v="1933"/>
    <x v="0"/>
    <x v="3"/>
    <n v="3"/>
    <n v="27.66"/>
    <n v="0.27"/>
    <n v="7.4682000000000004"/>
    <n v="82.98"/>
    <x v="1"/>
    <x v="0"/>
    <n v="11"/>
    <x v="0"/>
    <n v="4.0999999999999996"/>
    <n v="60.58"/>
  </r>
  <r>
    <n v="12401"/>
    <d v="2028-07-28T00:00:00"/>
    <x v="6"/>
    <x v="6"/>
    <x v="6"/>
    <n v="1526"/>
    <x v="1"/>
    <x v="3"/>
    <n v="6"/>
    <n v="151.38999999999999"/>
    <n v="0.24"/>
    <n v="36.333599999999997"/>
    <n v="908.33999999999992"/>
    <x v="1"/>
    <x v="0"/>
    <n v="6"/>
    <x v="1"/>
    <n v="2.7"/>
    <n v="690.34"/>
  </r>
  <r>
    <n v="12402"/>
    <d v="2028-07-29T00:00:00"/>
    <x v="6"/>
    <x v="6"/>
    <x v="6"/>
    <n v="1161"/>
    <x v="1"/>
    <x v="1"/>
    <n v="3"/>
    <n v="458.02"/>
    <n v="0.04"/>
    <n v="18.320799999999998"/>
    <n v="1374.06"/>
    <x v="1"/>
    <x v="0"/>
    <n v="6"/>
    <x v="2"/>
    <n v="1"/>
    <n v="1319.1"/>
  </r>
  <r>
    <n v="12403"/>
    <d v="2028-07-30T00:00:00"/>
    <x v="6"/>
    <x v="6"/>
    <x v="6"/>
    <n v="1956"/>
    <x v="0"/>
    <x v="3"/>
    <n v="5"/>
    <n v="357.87"/>
    <n v="0.34"/>
    <n v="121.67580000000001"/>
    <n v="1789.35"/>
    <x v="2"/>
    <x v="0"/>
    <n v="6"/>
    <x v="2"/>
    <n v="1.2"/>
    <n v="1180.97"/>
  </r>
  <r>
    <n v="12404"/>
    <d v="2028-07-31T00:00:00"/>
    <x v="6"/>
    <x v="6"/>
    <x v="6"/>
    <n v="1162"/>
    <x v="1"/>
    <x v="1"/>
    <n v="2"/>
    <n v="472.9"/>
    <n v="0.21"/>
    <n v="99.308999999999997"/>
    <n v="945.8"/>
    <x v="1"/>
    <x v="0"/>
    <n v="10"/>
    <x v="1"/>
    <n v="2.8"/>
    <n v="747.18"/>
  </r>
  <r>
    <n v="12405"/>
    <d v="2028-08-01T00:00:00"/>
    <x v="6"/>
    <x v="7"/>
    <x v="7"/>
    <n v="1831"/>
    <x v="3"/>
    <x v="1"/>
    <n v="7"/>
    <n v="451.5"/>
    <n v="0.18"/>
    <n v="81.27"/>
    <n v="3160.5"/>
    <x v="1"/>
    <x v="0"/>
    <n v="6"/>
    <x v="2"/>
    <n v="1.2"/>
    <n v="2591.61"/>
  </r>
  <r>
    <n v="12406"/>
    <d v="2028-08-02T00:00:00"/>
    <x v="6"/>
    <x v="7"/>
    <x v="7"/>
    <n v="1792"/>
    <x v="2"/>
    <x v="1"/>
    <n v="3"/>
    <n v="44.6"/>
    <n v="0.13"/>
    <n v="5.798"/>
    <n v="133.80000000000001"/>
    <x v="1"/>
    <x v="0"/>
    <n v="11"/>
    <x v="2"/>
    <n v="1.7"/>
    <n v="116.41"/>
  </r>
  <r>
    <n v="12407"/>
    <d v="2028-08-03T00:00:00"/>
    <x v="6"/>
    <x v="7"/>
    <x v="7"/>
    <n v="1791"/>
    <x v="1"/>
    <x v="0"/>
    <n v="1"/>
    <n v="537.12"/>
    <n v="0.31"/>
    <n v="166.50720000000001"/>
    <n v="537.12"/>
    <x v="2"/>
    <x v="0"/>
    <n v="9"/>
    <x v="1"/>
    <n v="3.9"/>
    <n v="370.61"/>
  </r>
  <r>
    <n v="12408"/>
    <d v="2028-08-04T00:00:00"/>
    <x v="6"/>
    <x v="7"/>
    <x v="7"/>
    <n v="1523"/>
    <x v="2"/>
    <x v="0"/>
    <n v="6"/>
    <n v="147.81"/>
    <n v="0.09"/>
    <n v="13.302899999999999"/>
    <n v="886.86"/>
    <x v="2"/>
    <x v="0"/>
    <n v="10"/>
    <x v="1"/>
    <n v="2.9"/>
    <n v="807.04"/>
  </r>
  <r>
    <n v="12409"/>
    <d v="2028-08-05T00:00:00"/>
    <x v="6"/>
    <x v="7"/>
    <x v="7"/>
    <n v="1785"/>
    <x v="2"/>
    <x v="2"/>
    <n v="3"/>
    <n v="338.73"/>
    <n v="0.1"/>
    <n v="33.873000000000005"/>
    <n v="1016.19"/>
    <x v="2"/>
    <x v="2"/>
    <n v="1"/>
    <x v="1"/>
    <n v="2.9"/>
    <n v="914.57"/>
  </r>
  <r>
    <n v="12410"/>
    <d v="2028-08-06T00:00:00"/>
    <x v="6"/>
    <x v="7"/>
    <x v="7"/>
    <n v="1270"/>
    <x v="2"/>
    <x v="2"/>
    <n v="5"/>
    <n v="391.91"/>
    <n v="0.04"/>
    <n v="15.676400000000001"/>
    <n v="1959.5500000000002"/>
    <x v="1"/>
    <x v="0"/>
    <n v="10"/>
    <x v="1"/>
    <n v="3.4"/>
    <n v="1881.17"/>
  </r>
  <r>
    <n v="12411"/>
    <d v="2028-08-07T00:00:00"/>
    <x v="6"/>
    <x v="7"/>
    <x v="7"/>
    <n v="1491"/>
    <x v="2"/>
    <x v="1"/>
    <n v="7"/>
    <n v="113.65"/>
    <n v="0.27"/>
    <n v="30.685500000000005"/>
    <n v="795.55000000000007"/>
    <x v="1"/>
    <x v="0"/>
    <n v="6"/>
    <x v="0"/>
    <n v="4.2"/>
    <n v="580.75"/>
  </r>
  <r>
    <n v="12412"/>
    <d v="2028-08-08T00:00:00"/>
    <x v="6"/>
    <x v="7"/>
    <x v="7"/>
    <n v="1207"/>
    <x v="0"/>
    <x v="0"/>
    <n v="1"/>
    <n v="586.1"/>
    <n v="0.21"/>
    <n v="123.081"/>
    <n v="586.1"/>
    <x v="1"/>
    <x v="0"/>
    <n v="8"/>
    <x v="2"/>
    <n v="1.6"/>
    <n v="463.02"/>
  </r>
  <r>
    <n v="12413"/>
    <d v="2028-08-09T00:00:00"/>
    <x v="6"/>
    <x v="7"/>
    <x v="7"/>
    <n v="1538"/>
    <x v="2"/>
    <x v="3"/>
    <n v="3"/>
    <n v="300.57"/>
    <n v="0.21"/>
    <n v="63.119699999999995"/>
    <n v="901.71"/>
    <x v="1"/>
    <x v="2"/>
    <n v="1"/>
    <x v="2"/>
    <n v="1.7"/>
    <n v="712.35"/>
  </r>
  <r>
    <n v="12414"/>
    <d v="2028-08-10T00:00:00"/>
    <x v="6"/>
    <x v="7"/>
    <x v="7"/>
    <n v="1583"/>
    <x v="3"/>
    <x v="2"/>
    <n v="7"/>
    <n v="48.72"/>
    <n v="0.08"/>
    <n v="3.8976000000000002"/>
    <n v="341.03999999999996"/>
    <x v="1"/>
    <x v="0"/>
    <n v="11"/>
    <x v="2"/>
    <n v="1.5"/>
    <n v="313.76"/>
  </r>
  <r>
    <n v="12415"/>
    <d v="2028-08-11T00:00:00"/>
    <x v="6"/>
    <x v="7"/>
    <x v="7"/>
    <n v="1059"/>
    <x v="3"/>
    <x v="0"/>
    <n v="5"/>
    <n v="563.29999999999995"/>
    <n v="0.23"/>
    <n v="129.559"/>
    <n v="2816.5"/>
    <x v="2"/>
    <x v="0"/>
    <n v="11"/>
    <x v="0"/>
    <n v="4.7"/>
    <n v="2168.6999999999998"/>
  </r>
  <r>
    <n v="12416"/>
    <d v="2028-08-12T00:00:00"/>
    <x v="6"/>
    <x v="7"/>
    <x v="7"/>
    <n v="1429"/>
    <x v="1"/>
    <x v="3"/>
    <n v="2"/>
    <n v="357.97"/>
    <n v="0.27"/>
    <n v="96.651900000000012"/>
    <n v="715.94"/>
    <x v="1"/>
    <x v="0"/>
    <n v="6"/>
    <x v="1"/>
    <n v="3.3"/>
    <n v="522.64"/>
  </r>
  <r>
    <n v="12417"/>
    <d v="2028-08-13T00:00:00"/>
    <x v="6"/>
    <x v="7"/>
    <x v="7"/>
    <n v="1984"/>
    <x v="2"/>
    <x v="3"/>
    <n v="5"/>
    <n v="424.03"/>
    <n v="0.13"/>
    <n v="55.123899999999999"/>
    <n v="2120.1499999999996"/>
    <x v="0"/>
    <x v="0"/>
    <n v="9"/>
    <x v="2"/>
    <n v="1.4"/>
    <n v="1844.53"/>
  </r>
  <r>
    <n v="12418"/>
    <d v="2028-08-14T00:00:00"/>
    <x v="6"/>
    <x v="7"/>
    <x v="7"/>
    <n v="1656"/>
    <x v="3"/>
    <x v="0"/>
    <n v="2"/>
    <n v="322.23"/>
    <n v="0.28000000000000003"/>
    <n v="90.224400000000017"/>
    <n v="644.46"/>
    <x v="2"/>
    <x v="0"/>
    <n v="6"/>
    <x v="2"/>
    <n v="1.9"/>
    <n v="464.01"/>
  </r>
  <r>
    <n v="12419"/>
    <d v="2028-08-15T00:00:00"/>
    <x v="6"/>
    <x v="7"/>
    <x v="7"/>
    <n v="1604"/>
    <x v="1"/>
    <x v="2"/>
    <n v="7"/>
    <n v="503.32"/>
    <n v="0.12"/>
    <n v="60.398399999999995"/>
    <n v="3523.24"/>
    <x v="1"/>
    <x v="1"/>
    <n v="2"/>
    <x v="1"/>
    <n v="3.9"/>
    <n v="3100.45"/>
  </r>
  <r>
    <n v="12420"/>
    <d v="2028-08-16T00:00:00"/>
    <x v="6"/>
    <x v="7"/>
    <x v="7"/>
    <n v="1308"/>
    <x v="3"/>
    <x v="0"/>
    <n v="7"/>
    <n v="34.380000000000003"/>
    <n v="0.27"/>
    <n v="9.2826000000000022"/>
    <n v="240.66000000000003"/>
    <x v="2"/>
    <x v="2"/>
    <n v="1"/>
    <x v="2"/>
    <n v="1.1000000000000001"/>
    <n v="175.68"/>
  </r>
  <r>
    <n v="12421"/>
    <d v="2028-08-17T00:00:00"/>
    <x v="6"/>
    <x v="7"/>
    <x v="7"/>
    <n v="1519"/>
    <x v="3"/>
    <x v="2"/>
    <n v="1"/>
    <n v="172"/>
    <n v="0.01"/>
    <n v="1.72"/>
    <n v="172"/>
    <x v="2"/>
    <x v="1"/>
    <n v="4"/>
    <x v="1"/>
    <n v="3.9"/>
    <n v="170.28"/>
  </r>
  <r>
    <n v="12422"/>
    <d v="2028-08-18T00:00:00"/>
    <x v="6"/>
    <x v="7"/>
    <x v="7"/>
    <n v="1590"/>
    <x v="0"/>
    <x v="1"/>
    <n v="5"/>
    <n v="289.74"/>
    <n v="0.19"/>
    <n v="55.050600000000003"/>
    <n v="1448.7"/>
    <x v="2"/>
    <x v="0"/>
    <n v="6"/>
    <x v="0"/>
    <n v="4.5999999999999996"/>
    <n v="1173.45"/>
  </r>
  <r>
    <n v="12423"/>
    <d v="2028-08-19T00:00:00"/>
    <x v="6"/>
    <x v="7"/>
    <x v="7"/>
    <n v="1026"/>
    <x v="1"/>
    <x v="0"/>
    <n v="4"/>
    <n v="59.81"/>
    <n v="0.34"/>
    <n v="20.335400000000003"/>
    <n v="239.24"/>
    <x v="0"/>
    <x v="0"/>
    <n v="10"/>
    <x v="2"/>
    <n v="1.2"/>
    <n v="157.9"/>
  </r>
  <r>
    <n v="12424"/>
    <d v="2028-08-20T00:00:00"/>
    <x v="6"/>
    <x v="7"/>
    <x v="7"/>
    <n v="1685"/>
    <x v="2"/>
    <x v="0"/>
    <n v="6"/>
    <n v="427.96"/>
    <n v="0.34"/>
    <n v="145.50640000000001"/>
    <n v="2567.7599999999998"/>
    <x v="1"/>
    <x v="0"/>
    <n v="10"/>
    <x v="2"/>
    <n v="1.7"/>
    <n v="1694.72"/>
  </r>
  <r>
    <n v="12425"/>
    <d v="2028-08-21T00:00:00"/>
    <x v="6"/>
    <x v="7"/>
    <x v="7"/>
    <n v="1561"/>
    <x v="1"/>
    <x v="2"/>
    <n v="4"/>
    <n v="245.29"/>
    <n v="0.1"/>
    <n v="24.529"/>
    <n v="981.16"/>
    <x v="0"/>
    <x v="0"/>
    <n v="9"/>
    <x v="2"/>
    <n v="1"/>
    <n v="883.04"/>
  </r>
  <r>
    <n v="12426"/>
    <d v="2028-08-22T00:00:00"/>
    <x v="6"/>
    <x v="7"/>
    <x v="7"/>
    <n v="1198"/>
    <x v="2"/>
    <x v="2"/>
    <n v="4"/>
    <n v="174.51"/>
    <n v="0.15"/>
    <n v="26.176499999999997"/>
    <n v="698.04"/>
    <x v="1"/>
    <x v="0"/>
    <n v="5"/>
    <x v="2"/>
    <n v="1.4"/>
    <n v="593.33000000000004"/>
  </r>
  <r>
    <n v="12427"/>
    <d v="2028-08-23T00:00:00"/>
    <x v="6"/>
    <x v="7"/>
    <x v="7"/>
    <n v="1386"/>
    <x v="0"/>
    <x v="0"/>
    <n v="4"/>
    <n v="16.98"/>
    <n v="0.02"/>
    <n v="0.33960000000000001"/>
    <n v="67.92"/>
    <x v="0"/>
    <x v="0"/>
    <n v="7"/>
    <x v="1"/>
    <n v="3.5"/>
    <n v="66.56"/>
  </r>
  <r>
    <n v="12428"/>
    <d v="2028-08-24T00:00:00"/>
    <x v="6"/>
    <x v="7"/>
    <x v="7"/>
    <n v="1348"/>
    <x v="2"/>
    <x v="3"/>
    <n v="6"/>
    <n v="436.1"/>
    <n v="0.31"/>
    <n v="135.191"/>
    <n v="2616.6000000000004"/>
    <x v="1"/>
    <x v="0"/>
    <n v="6"/>
    <x v="2"/>
    <n v="1.2"/>
    <n v="1805.45"/>
  </r>
  <r>
    <n v="12429"/>
    <d v="2028-08-25T00:00:00"/>
    <x v="6"/>
    <x v="7"/>
    <x v="7"/>
    <n v="1959"/>
    <x v="2"/>
    <x v="3"/>
    <n v="4"/>
    <n v="502.78"/>
    <n v="0.2"/>
    <n v="100.556"/>
    <n v="2011.12"/>
    <x v="1"/>
    <x v="0"/>
    <n v="6"/>
    <x v="1"/>
    <n v="2.7"/>
    <n v="1608.9"/>
  </r>
  <r>
    <n v="12430"/>
    <d v="2028-08-26T00:00:00"/>
    <x v="6"/>
    <x v="7"/>
    <x v="7"/>
    <n v="1939"/>
    <x v="3"/>
    <x v="3"/>
    <n v="2"/>
    <n v="246.1"/>
    <n v="0.13"/>
    <n v="31.993000000000002"/>
    <n v="492.2"/>
    <x v="2"/>
    <x v="0"/>
    <n v="9"/>
    <x v="1"/>
    <n v="3"/>
    <n v="428.21"/>
  </r>
  <r>
    <n v="12431"/>
    <d v="2028-08-27T00:00:00"/>
    <x v="6"/>
    <x v="7"/>
    <x v="7"/>
    <n v="1692"/>
    <x v="1"/>
    <x v="1"/>
    <n v="5"/>
    <n v="345.07"/>
    <n v="0.04"/>
    <n v="13.8028"/>
    <n v="1725.35"/>
    <x v="1"/>
    <x v="0"/>
    <n v="5"/>
    <x v="0"/>
    <n v="4.5999999999999996"/>
    <n v="1656.34"/>
  </r>
  <r>
    <n v="12432"/>
    <d v="2028-08-28T00:00:00"/>
    <x v="6"/>
    <x v="7"/>
    <x v="7"/>
    <n v="1535"/>
    <x v="1"/>
    <x v="1"/>
    <n v="7"/>
    <n v="148.19999999999999"/>
    <n v="0.33"/>
    <n v="48.905999999999999"/>
    <n v="1037.3999999999999"/>
    <x v="1"/>
    <x v="1"/>
    <n v="2"/>
    <x v="1"/>
    <n v="2.9"/>
    <n v="695.06"/>
  </r>
  <r>
    <n v="12433"/>
    <d v="2028-08-29T00:00:00"/>
    <x v="6"/>
    <x v="7"/>
    <x v="7"/>
    <n v="1827"/>
    <x v="1"/>
    <x v="2"/>
    <n v="1"/>
    <n v="378.99"/>
    <n v="0.19"/>
    <n v="72.008099999999999"/>
    <n v="378.99"/>
    <x v="1"/>
    <x v="0"/>
    <n v="8"/>
    <x v="2"/>
    <n v="1.6"/>
    <n v="306.98"/>
  </r>
  <r>
    <n v="12434"/>
    <d v="2028-08-30T00:00:00"/>
    <x v="6"/>
    <x v="7"/>
    <x v="7"/>
    <n v="1377"/>
    <x v="0"/>
    <x v="1"/>
    <n v="4"/>
    <n v="22.1"/>
    <n v="0.1"/>
    <n v="2.2100000000000004"/>
    <n v="88.4"/>
    <x v="2"/>
    <x v="0"/>
    <n v="11"/>
    <x v="2"/>
    <n v="2.2000000000000002"/>
    <n v="79.56"/>
  </r>
  <r>
    <n v="12435"/>
    <d v="2028-08-31T00:00:00"/>
    <x v="6"/>
    <x v="7"/>
    <x v="7"/>
    <n v="1898"/>
    <x v="2"/>
    <x v="3"/>
    <n v="7"/>
    <n v="300.86"/>
    <n v="0.12"/>
    <n v="36.103200000000001"/>
    <n v="2106.02"/>
    <x v="0"/>
    <x v="1"/>
    <n v="3"/>
    <x v="1"/>
    <n v="3.7"/>
    <n v="1853.3"/>
  </r>
  <r>
    <n v="12436"/>
    <d v="2028-09-01T00:00:00"/>
    <x v="6"/>
    <x v="8"/>
    <x v="8"/>
    <n v="1915"/>
    <x v="0"/>
    <x v="0"/>
    <n v="4"/>
    <n v="391.86"/>
    <n v="0.09"/>
    <n v="35.267400000000002"/>
    <n v="1567.44"/>
    <x v="2"/>
    <x v="0"/>
    <n v="9"/>
    <x v="2"/>
    <n v="1.4"/>
    <n v="1426.37"/>
  </r>
  <r>
    <n v="12437"/>
    <d v="2028-09-02T00:00:00"/>
    <x v="6"/>
    <x v="8"/>
    <x v="8"/>
    <n v="1557"/>
    <x v="2"/>
    <x v="1"/>
    <n v="1"/>
    <n v="552.14"/>
    <n v="0.21"/>
    <n v="115.9494"/>
    <n v="552.14"/>
    <x v="0"/>
    <x v="0"/>
    <n v="5"/>
    <x v="2"/>
    <n v="1.9"/>
    <n v="436.19"/>
  </r>
  <r>
    <n v="12438"/>
    <d v="2028-09-03T00:00:00"/>
    <x v="6"/>
    <x v="8"/>
    <x v="8"/>
    <n v="1526"/>
    <x v="3"/>
    <x v="1"/>
    <n v="1"/>
    <n v="238.08"/>
    <n v="0.33"/>
    <n v="78.566400000000002"/>
    <n v="238.08"/>
    <x v="2"/>
    <x v="2"/>
    <n v="1"/>
    <x v="0"/>
    <n v="5"/>
    <n v="159.51"/>
  </r>
  <r>
    <n v="12439"/>
    <d v="2028-09-04T00:00:00"/>
    <x v="6"/>
    <x v="8"/>
    <x v="8"/>
    <n v="1152"/>
    <x v="3"/>
    <x v="3"/>
    <n v="4"/>
    <n v="462.64"/>
    <n v="0.3"/>
    <n v="138.792"/>
    <n v="1850.56"/>
    <x v="1"/>
    <x v="1"/>
    <n v="4"/>
    <x v="2"/>
    <n v="1"/>
    <n v="1295.3900000000001"/>
  </r>
  <r>
    <n v="12440"/>
    <d v="2028-09-05T00:00:00"/>
    <x v="6"/>
    <x v="8"/>
    <x v="8"/>
    <n v="1733"/>
    <x v="2"/>
    <x v="1"/>
    <n v="2"/>
    <n v="364.65"/>
    <n v="0.16"/>
    <n v="58.343999999999994"/>
    <n v="729.3"/>
    <x v="1"/>
    <x v="0"/>
    <n v="9"/>
    <x v="2"/>
    <n v="1.6"/>
    <n v="612.61"/>
  </r>
  <r>
    <n v="12441"/>
    <d v="2028-09-06T00:00:00"/>
    <x v="6"/>
    <x v="8"/>
    <x v="8"/>
    <n v="1205"/>
    <x v="1"/>
    <x v="2"/>
    <n v="7"/>
    <n v="557.29999999999995"/>
    <n v="0.28999999999999998"/>
    <n v="161.61699999999996"/>
    <n v="3901.0999999999995"/>
    <x v="2"/>
    <x v="2"/>
    <n v="1"/>
    <x v="0"/>
    <n v="4.4000000000000004"/>
    <n v="2769.78"/>
  </r>
  <r>
    <n v="12442"/>
    <d v="2028-09-07T00:00:00"/>
    <x v="6"/>
    <x v="8"/>
    <x v="8"/>
    <n v="1454"/>
    <x v="2"/>
    <x v="0"/>
    <n v="1"/>
    <n v="248.05"/>
    <n v="0.15"/>
    <n v="37.207500000000003"/>
    <n v="248.05"/>
    <x v="1"/>
    <x v="0"/>
    <n v="8"/>
    <x v="2"/>
    <n v="1.4"/>
    <n v="210.84"/>
  </r>
  <r>
    <n v="12443"/>
    <d v="2028-09-08T00:00:00"/>
    <x v="6"/>
    <x v="8"/>
    <x v="8"/>
    <n v="1272"/>
    <x v="3"/>
    <x v="3"/>
    <n v="5"/>
    <n v="201.67"/>
    <n v="0.09"/>
    <n v="18.150299999999998"/>
    <n v="1008.3499999999999"/>
    <x v="1"/>
    <x v="0"/>
    <n v="8"/>
    <x v="2"/>
    <n v="1.1000000000000001"/>
    <n v="917.6"/>
  </r>
  <r>
    <n v="12444"/>
    <d v="2028-09-09T00:00:00"/>
    <x v="6"/>
    <x v="8"/>
    <x v="8"/>
    <n v="1893"/>
    <x v="1"/>
    <x v="2"/>
    <n v="7"/>
    <n v="533.98"/>
    <n v="0.34"/>
    <n v="181.55320000000003"/>
    <n v="3737.86"/>
    <x v="2"/>
    <x v="0"/>
    <n v="9"/>
    <x v="2"/>
    <n v="1.5"/>
    <n v="2466.9899999999998"/>
  </r>
  <r>
    <n v="12445"/>
    <d v="2028-09-10T00:00:00"/>
    <x v="6"/>
    <x v="8"/>
    <x v="8"/>
    <n v="1235"/>
    <x v="1"/>
    <x v="3"/>
    <n v="5"/>
    <n v="43.81"/>
    <n v="0.11"/>
    <n v="4.8191000000000006"/>
    <n v="219.05"/>
    <x v="2"/>
    <x v="0"/>
    <n v="9"/>
    <x v="1"/>
    <n v="3.8"/>
    <n v="194.95"/>
  </r>
  <r>
    <n v="12446"/>
    <d v="2028-09-11T00:00:00"/>
    <x v="6"/>
    <x v="8"/>
    <x v="8"/>
    <n v="1851"/>
    <x v="2"/>
    <x v="2"/>
    <n v="7"/>
    <n v="94.79"/>
    <n v="0.11"/>
    <n v="10.426900000000002"/>
    <n v="663.53000000000009"/>
    <x v="1"/>
    <x v="0"/>
    <n v="6"/>
    <x v="0"/>
    <n v="5"/>
    <n v="590.54"/>
  </r>
  <r>
    <n v="12447"/>
    <d v="2028-09-12T00:00:00"/>
    <x v="6"/>
    <x v="8"/>
    <x v="8"/>
    <n v="1739"/>
    <x v="2"/>
    <x v="0"/>
    <n v="2"/>
    <n v="63.21"/>
    <n v="0.35"/>
    <n v="22.1235"/>
    <n v="126.42"/>
    <x v="0"/>
    <x v="0"/>
    <n v="5"/>
    <x v="1"/>
    <n v="3.4"/>
    <n v="82.17"/>
  </r>
  <r>
    <n v="12448"/>
    <d v="2028-09-13T00:00:00"/>
    <x v="6"/>
    <x v="8"/>
    <x v="8"/>
    <n v="1520"/>
    <x v="2"/>
    <x v="0"/>
    <n v="6"/>
    <n v="508.22"/>
    <n v="0.05"/>
    <n v="25.411000000000001"/>
    <n v="3049.32"/>
    <x v="2"/>
    <x v="0"/>
    <n v="7"/>
    <x v="2"/>
    <n v="1.5"/>
    <n v="2896.85"/>
  </r>
  <r>
    <n v="12449"/>
    <d v="2028-09-14T00:00:00"/>
    <x v="6"/>
    <x v="8"/>
    <x v="8"/>
    <n v="1677"/>
    <x v="2"/>
    <x v="2"/>
    <n v="3"/>
    <n v="21.21"/>
    <n v="0.27"/>
    <n v="5.726700000000001"/>
    <n v="63.63"/>
    <x v="2"/>
    <x v="0"/>
    <n v="9"/>
    <x v="2"/>
    <n v="1.7"/>
    <n v="46.45"/>
  </r>
  <r>
    <n v="12450"/>
    <d v="2028-09-15T00:00:00"/>
    <x v="6"/>
    <x v="8"/>
    <x v="8"/>
    <n v="1943"/>
    <x v="1"/>
    <x v="2"/>
    <n v="2"/>
    <n v="519.07000000000005"/>
    <n v="0.33"/>
    <n v="171.29310000000004"/>
    <n v="1038.1400000000001"/>
    <x v="0"/>
    <x v="0"/>
    <n v="5"/>
    <x v="1"/>
    <n v="3.2"/>
    <n v="695.55"/>
  </r>
  <r>
    <n v="12451"/>
    <d v="2028-09-16T00:00:00"/>
    <x v="6"/>
    <x v="8"/>
    <x v="8"/>
    <n v="1955"/>
    <x v="0"/>
    <x v="2"/>
    <n v="4"/>
    <n v="278.99"/>
    <n v="0.18"/>
    <n v="50.218200000000003"/>
    <n v="1115.96"/>
    <x v="1"/>
    <x v="1"/>
    <n v="3"/>
    <x v="1"/>
    <n v="3.9"/>
    <n v="915.09"/>
  </r>
  <r>
    <n v="12452"/>
    <d v="2028-09-17T00:00:00"/>
    <x v="6"/>
    <x v="8"/>
    <x v="8"/>
    <n v="1830"/>
    <x v="3"/>
    <x v="2"/>
    <n v="3"/>
    <n v="17.350000000000001"/>
    <n v="0"/>
    <n v="0"/>
    <n v="52.050000000000004"/>
    <x v="2"/>
    <x v="0"/>
    <n v="9"/>
    <x v="1"/>
    <n v="3.7"/>
    <n v="52.05"/>
  </r>
  <r>
    <n v="12453"/>
    <d v="2028-09-18T00:00:00"/>
    <x v="6"/>
    <x v="8"/>
    <x v="8"/>
    <n v="1725"/>
    <x v="1"/>
    <x v="2"/>
    <n v="4"/>
    <n v="249.96"/>
    <n v="0.13"/>
    <n v="32.494800000000005"/>
    <n v="999.84"/>
    <x v="0"/>
    <x v="0"/>
    <n v="10"/>
    <x v="1"/>
    <n v="3.3"/>
    <n v="869.86"/>
  </r>
  <r>
    <n v="12454"/>
    <d v="2028-09-19T00:00:00"/>
    <x v="6"/>
    <x v="8"/>
    <x v="8"/>
    <n v="1500"/>
    <x v="0"/>
    <x v="2"/>
    <n v="5"/>
    <n v="124.28"/>
    <n v="0.04"/>
    <n v="4.9712000000000005"/>
    <n v="621.4"/>
    <x v="2"/>
    <x v="2"/>
    <n v="1"/>
    <x v="0"/>
    <n v="4.9000000000000004"/>
    <n v="596.54"/>
  </r>
  <r>
    <n v="12455"/>
    <d v="2028-09-20T00:00:00"/>
    <x v="6"/>
    <x v="8"/>
    <x v="8"/>
    <n v="1116"/>
    <x v="3"/>
    <x v="0"/>
    <n v="1"/>
    <n v="380.27"/>
    <n v="0.15"/>
    <n v="57.040499999999994"/>
    <n v="380.27"/>
    <x v="2"/>
    <x v="2"/>
    <n v="1"/>
    <x v="2"/>
    <n v="1.8"/>
    <n v="323.23"/>
  </r>
  <r>
    <n v="12456"/>
    <d v="2028-09-21T00:00:00"/>
    <x v="6"/>
    <x v="8"/>
    <x v="8"/>
    <n v="1385"/>
    <x v="0"/>
    <x v="2"/>
    <n v="7"/>
    <n v="412.42"/>
    <n v="0.28000000000000003"/>
    <n v="115.47760000000001"/>
    <n v="2886.94"/>
    <x v="1"/>
    <x v="0"/>
    <n v="10"/>
    <x v="2"/>
    <n v="1.7"/>
    <n v="2078.6"/>
  </r>
  <r>
    <n v="12457"/>
    <d v="2028-09-22T00:00:00"/>
    <x v="6"/>
    <x v="8"/>
    <x v="8"/>
    <n v="1343"/>
    <x v="1"/>
    <x v="1"/>
    <n v="4"/>
    <n v="300.2"/>
    <n v="0.15"/>
    <n v="45.029999999999994"/>
    <n v="1200.8"/>
    <x v="2"/>
    <x v="0"/>
    <n v="11"/>
    <x v="0"/>
    <n v="4.4000000000000004"/>
    <n v="1020.68"/>
  </r>
  <r>
    <n v="12458"/>
    <d v="2028-09-23T00:00:00"/>
    <x v="6"/>
    <x v="8"/>
    <x v="8"/>
    <n v="1583"/>
    <x v="2"/>
    <x v="0"/>
    <n v="5"/>
    <n v="38.700000000000003"/>
    <n v="0.15"/>
    <n v="5.8050000000000006"/>
    <n v="193.5"/>
    <x v="1"/>
    <x v="1"/>
    <n v="4"/>
    <x v="2"/>
    <n v="2.2000000000000002"/>
    <n v="164.48"/>
  </r>
  <r>
    <n v="12459"/>
    <d v="2028-09-24T00:00:00"/>
    <x v="6"/>
    <x v="8"/>
    <x v="8"/>
    <n v="1394"/>
    <x v="2"/>
    <x v="3"/>
    <n v="2"/>
    <n v="398.84"/>
    <n v="0.19"/>
    <n v="75.779600000000002"/>
    <n v="797.68"/>
    <x v="0"/>
    <x v="1"/>
    <n v="2"/>
    <x v="2"/>
    <n v="2.2999999999999998"/>
    <n v="646.12"/>
  </r>
  <r>
    <n v="12460"/>
    <d v="2028-09-25T00:00:00"/>
    <x v="6"/>
    <x v="8"/>
    <x v="8"/>
    <n v="1063"/>
    <x v="3"/>
    <x v="0"/>
    <n v="4"/>
    <n v="507.59"/>
    <n v="0.2"/>
    <n v="101.518"/>
    <n v="2030.36"/>
    <x v="0"/>
    <x v="0"/>
    <n v="7"/>
    <x v="1"/>
    <n v="3.2"/>
    <n v="1624.29"/>
  </r>
  <r>
    <n v="12461"/>
    <d v="2028-09-26T00:00:00"/>
    <x v="6"/>
    <x v="8"/>
    <x v="8"/>
    <n v="1716"/>
    <x v="2"/>
    <x v="3"/>
    <n v="5"/>
    <n v="436.39"/>
    <n v="0.3"/>
    <n v="130.917"/>
    <n v="2181.9499999999998"/>
    <x v="0"/>
    <x v="1"/>
    <n v="2"/>
    <x v="1"/>
    <n v="2.5"/>
    <n v="1527.36"/>
  </r>
  <r>
    <n v="12462"/>
    <d v="2028-09-27T00:00:00"/>
    <x v="6"/>
    <x v="8"/>
    <x v="8"/>
    <n v="1720"/>
    <x v="2"/>
    <x v="3"/>
    <n v="1"/>
    <n v="500.53"/>
    <n v="0.11"/>
    <n v="55.058299999999996"/>
    <n v="500.53"/>
    <x v="2"/>
    <x v="0"/>
    <n v="7"/>
    <x v="2"/>
    <n v="2.2000000000000002"/>
    <n v="445.47"/>
  </r>
  <r>
    <n v="12463"/>
    <d v="2028-09-28T00:00:00"/>
    <x v="6"/>
    <x v="8"/>
    <x v="8"/>
    <n v="1071"/>
    <x v="1"/>
    <x v="1"/>
    <n v="7"/>
    <n v="132.30000000000001"/>
    <n v="0.28999999999999998"/>
    <n v="38.366999999999997"/>
    <n v="926.10000000000014"/>
    <x v="1"/>
    <x v="0"/>
    <n v="8"/>
    <x v="0"/>
    <n v="4.7"/>
    <n v="657.53"/>
  </r>
  <r>
    <n v="12464"/>
    <d v="2028-09-29T00:00:00"/>
    <x v="6"/>
    <x v="8"/>
    <x v="8"/>
    <n v="1788"/>
    <x v="1"/>
    <x v="2"/>
    <n v="4"/>
    <n v="535"/>
    <n v="0.2"/>
    <n v="107"/>
    <n v="2140"/>
    <x v="1"/>
    <x v="0"/>
    <n v="11"/>
    <x v="2"/>
    <n v="1.5"/>
    <n v="1712"/>
  </r>
  <r>
    <n v="12465"/>
    <d v="2028-09-30T00:00:00"/>
    <x v="6"/>
    <x v="8"/>
    <x v="8"/>
    <n v="1273"/>
    <x v="1"/>
    <x v="2"/>
    <n v="6"/>
    <n v="203.48"/>
    <n v="0.11"/>
    <n v="22.3828"/>
    <n v="1220.8799999999999"/>
    <x v="0"/>
    <x v="0"/>
    <n v="8"/>
    <x v="1"/>
    <n v="2.6"/>
    <n v="1086.58"/>
  </r>
  <r>
    <n v="12466"/>
    <d v="2028-10-01T00:00:00"/>
    <x v="6"/>
    <x v="9"/>
    <x v="9"/>
    <n v="1989"/>
    <x v="2"/>
    <x v="0"/>
    <n v="5"/>
    <n v="22.84"/>
    <n v="0.1"/>
    <n v="2.2840000000000003"/>
    <n v="114.2"/>
    <x v="1"/>
    <x v="1"/>
    <n v="3"/>
    <x v="2"/>
    <n v="1"/>
    <n v="102.78"/>
  </r>
  <r>
    <n v="12467"/>
    <d v="2028-10-02T00:00:00"/>
    <x v="6"/>
    <x v="9"/>
    <x v="9"/>
    <n v="1319"/>
    <x v="1"/>
    <x v="2"/>
    <n v="4"/>
    <n v="508.38"/>
    <n v="0.13"/>
    <n v="66.089399999999998"/>
    <n v="2033.52"/>
    <x v="1"/>
    <x v="0"/>
    <n v="9"/>
    <x v="0"/>
    <n v="4.2"/>
    <n v="1769.16"/>
  </r>
  <r>
    <n v="12468"/>
    <d v="2028-10-03T00:00:00"/>
    <x v="6"/>
    <x v="9"/>
    <x v="9"/>
    <n v="1337"/>
    <x v="1"/>
    <x v="1"/>
    <n v="1"/>
    <n v="565.97"/>
    <n v="0.22"/>
    <n v="124.5134"/>
    <n v="565.97"/>
    <x v="2"/>
    <x v="0"/>
    <n v="10"/>
    <x v="2"/>
    <n v="1.7"/>
    <n v="441.46"/>
  </r>
  <r>
    <n v="12469"/>
    <d v="2028-10-04T00:00:00"/>
    <x v="6"/>
    <x v="9"/>
    <x v="9"/>
    <n v="1365"/>
    <x v="0"/>
    <x v="0"/>
    <n v="7"/>
    <n v="398.5"/>
    <n v="0.08"/>
    <n v="31.88"/>
    <n v="2789.5"/>
    <x v="1"/>
    <x v="0"/>
    <n v="10"/>
    <x v="0"/>
    <n v="4.0999999999999996"/>
    <n v="2566.34"/>
  </r>
  <r>
    <n v="12470"/>
    <d v="2028-10-05T00:00:00"/>
    <x v="6"/>
    <x v="9"/>
    <x v="9"/>
    <n v="1494"/>
    <x v="3"/>
    <x v="0"/>
    <n v="4"/>
    <n v="150.38999999999999"/>
    <n v="0.32"/>
    <n v="48.124799999999993"/>
    <n v="601.55999999999995"/>
    <x v="2"/>
    <x v="0"/>
    <n v="10"/>
    <x v="2"/>
    <n v="1.6"/>
    <n v="409.06"/>
  </r>
  <r>
    <n v="12471"/>
    <d v="2028-10-06T00:00:00"/>
    <x v="6"/>
    <x v="9"/>
    <x v="9"/>
    <n v="1606"/>
    <x v="0"/>
    <x v="0"/>
    <n v="4"/>
    <n v="162.27000000000001"/>
    <n v="0.2"/>
    <n v="32.454000000000001"/>
    <n v="649.08000000000004"/>
    <x v="2"/>
    <x v="0"/>
    <n v="6"/>
    <x v="1"/>
    <n v="2.7"/>
    <n v="519.26"/>
  </r>
  <r>
    <n v="12472"/>
    <d v="2028-10-07T00:00:00"/>
    <x v="6"/>
    <x v="9"/>
    <x v="9"/>
    <n v="1165"/>
    <x v="3"/>
    <x v="2"/>
    <n v="7"/>
    <n v="287.95999999999998"/>
    <n v="0.32"/>
    <n v="92.147199999999998"/>
    <n v="2015.7199999999998"/>
    <x v="2"/>
    <x v="1"/>
    <n v="4"/>
    <x v="1"/>
    <n v="3.9"/>
    <n v="1370.69"/>
  </r>
  <r>
    <n v="12473"/>
    <d v="2028-10-08T00:00:00"/>
    <x v="6"/>
    <x v="9"/>
    <x v="9"/>
    <n v="1543"/>
    <x v="1"/>
    <x v="2"/>
    <n v="6"/>
    <n v="540.23"/>
    <n v="0.02"/>
    <n v="10.804600000000001"/>
    <n v="3241.38"/>
    <x v="0"/>
    <x v="0"/>
    <n v="8"/>
    <x v="2"/>
    <n v="2.1"/>
    <n v="3176.55"/>
  </r>
  <r>
    <n v="12474"/>
    <d v="2028-10-09T00:00:00"/>
    <x v="6"/>
    <x v="9"/>
    <x v="9"/>
    <n v="1010"/>
    <x v="2"/>
    <x v="2"/>
    <n v="5"/>
    <n v="102.51"/>
    <n v="0.12"/>
    <n v="12.3012"/>
    <n v="512.55000000000007"/>
    <x v="1"/>
    <x v="1"/>
    <n v="4"/>
    <x v="2"/>
    <n v="2.2999999999999998"/>
    <n v="451.04"/>
  </r>
  <r>
    <n v="12475"/>
    <d v="2028-10-10T00:00:00"/>
    <x v="6"/>
    <x v="9"/>
    <x v="9"/>
    <n v="1300"/>
    <x v="3"/>
    <x v="0"/>
    <n v="3"/>
    <n v="498.19"/>
    <n v="0.01"/>
    <n v="4.9819000000000004"/>
    <n v="1494.57"/>
    <x v="1"/>
    <x v="1"/>
    <n v="4"/>
    <x v="1"/>
    <n v="3.7"/>
    <n v="1479.62"/>
  </r>
  <r>
    <n v="12476"/>
    <d v="2028-10-11T00:00:00"/>
    <x v="6"/>
    <x v="9"/>
    <x v="9"/>
    <n v="1728"/>
    <x v="1"/>
    <x v="0"/>
    <n v="7"/>
    <n v="185.41"/>
    <n v="0.1"/>
    <n v="18.541"/>
    <n v="1297.8699999999999"/>
    <x v="1"/>
    <x v="0"/>
    <n v="11"/>
    <x v="2"/>
    <n v="1.8"/>
    <n v="1168.08"/>
  </r>
  <r>
    <n v="12477"/>
    <d v="2028-10-12T00:00:00"/>
    <x v="6"/>
    <x v="9"/>
    <x v="9"/>
    <n v="1800"/>
    <x v="1"/>
    <x v="3"/>
    <n v="4"/>
    <n v="488.02"/>
    <n v="0.3"/>
    <n v="146.40599999999998"/>
    <n v="1952.08"/>
    <x v="0"/>
    <x v="0"/>
    <n v="8"/>
    <x v="0"/>
    <n v="4.8"/>
    <n v="1366.46"/>
  </r>
  <r>
    <n v="12478"/>
    <d v="2028-10-13T00:00:00"/>
    <x v="6"/>
    <x v="9"/>
    <x v="9"/>
    <n v="1101"/>
    <x v="1"/>
    <x v="3"/>
    <n v="3"/>
    <n v="553.36"/>
    <n v="0.01"/>
    <n v="5.5335999999999999"/>
    <n v="1660.08"/>
    <x v="1"/>
    <x v="1"/>
    <n v="4"/>
    <x v="2"/>
    <n v="1.8"/>
    <n v="1643.48"/>
  </r>
  <r>
    <n v="12479"/>
    <d v="2028-10-14T00:00:00"/>
    <x v="6"/>
    <x v="9"/>
    <x v="9"/>
    <n v="1424"/>
    <x v="1"/>
    <x v="2"/>
    <n v="2"/>
    <n v="265.08"/>
    <n v="0.15"/>
    <n v="39.761999999999993"/>
    <n v="530.16"/>
    <x v="1"/>
    <x v="2"/>
    <n v="1"/>
    <x v="0"/>
    <n v="4"/>
    <n v="450.64"/>
  </r>
  <r>
    <n v="12480"/>
    <d v="2028-10-15T00:00:00"/>
    <x v="6"/>
    <x v="9"/>
    <x v="9"/>
    <n v="1391"/>
    <x v="2"/>
    <x v="0"/>
    <n v="4"/>
    <n v="228.55"/>
    <n v="0.04"/>
    <n v="9.1420000000000012"/>
    <n v="914.2"/>
    <x v="2"/>
    <x v="0"/>
    <n v="6"/>
    <x v="0"/>
    <n v="4.2"/>
    <n v="877.63"/>
  </r>
  <r>
    <n v="12481"/>
    <d v="2028-10-16T00:00:00"/>
    <x v="6"/>
    <x v="9"/>
    <x v="9"/>
    <n v="1778"/>
    <x v="1"/>
    <x v="2"/>
    <n v="3"/>
    <n v="484.3"/>
    <n v="0.15"/>
    <n v="72.644999999999996"/>
    <n v="1452.9"/>
    <x v="1"/>
    <x v="0"/>
    <n v="8"/>
    <x v="1"/>
    <n v="2.5"/>
    <n v="1234.97"/>
  </r>
  <r>
    <n v="12482"/>
    <d v="2028-10-17T00:00:00"/>
    <x v="6"/>
    <x v="9"/>
    <x v="9"/>
    <n v="1213"/>
    <x v="2"/>
    <x v="2"/>
    <n v="2"/>
    <n v="324.75"/>
    <n v="0.28999999999999998"/>
    <n v="94.177499999999995"/>
    <n v="649.5"/>
    <x v="0"/>
    <x v="1"/>
    <n v="3"/>
    <x v="2"/>
    <n v="1.6"/>
    <n v="461.14"/>
  </r>
  <r>
    <n v="12483"/>
    <d v="2028-10-18T00:00:00"/>
    <x v="6"/>
    <x v="9"/>
    <x v="9"/>
    <n v="1690"/>
    <x v="3"/>
    <x v="3"/>
    <n v="6"/>
    <n v="415.4"/>
    <n v="0.22"/>
    <n v="91.387999999999991"/>
    <n v="2492.3999999999996"/>
    <x v="0"/>
    <x v="1"/>
    <n v="2"/>
    <x v="2"/>
    <n v="1.7"/>
    <n v="1944.07"/>
  </r>
  <r>
    <n v="12484"/>
    <d v="2028-10-19T00:00:00"/>
    <x v="6"/>
    <x v="9"/>
    <x v="9"/>
    <n v="1087"/>
    <x v="2"/>
    <x v="1"/>
    <n v="5"/>
    <n v="379.36"/>
    <n v="0.26"/>
    <n v="98.633600000000001"/>
    <n v="1896.8000000000002"/>
    <x v="2"/>
    <x v="0"/>
    <n v="6"/>
    <x v="0"/>
    <n v="4.9000000000000004"/>
    <n v="1403.63"/>
  </r>
  <r>
    <n v="12485"/>
    <d v="2028-10-20T00:00:00"/>
    <x v="6"/>
    <x v="9"/>
    <x v="9"/>
    <n v="1552"/>
    <x v="2"/>
    <x v="2"/>
    <n v="4"/>
    <n v="104.44"/>
    <n v="0.12"/>
    <n v="12.5328"/>
    <n v="417.76"/>
    <x v="2"/>
    <x v="2"/>
    <n v="1"/>
    <x v="1"/>
    <n v="3.9"/>
    <n v="367.63"/>
  </r>
  <r>
    <n v="12486"/>
    <d v="2028-10-21T00:00:00"/>
    <x v="6"/>
    <x v="9"/>
    <x v="9"/>
    <n v="1400"/>
    <x v="1"/>
    <x v="1"/>
    <n v="5"/>
    <n v="509.2"/>
    <n v="0.33"/>
    <n v="168.036"/>
    <n v="2546"/>
    <x v="1"/>
    <x v="0"/>
    <n v="11"/>
    <x v="1"/>
    <n v="2.8"/>
    <n v="1705.82"/>
  </r>
  <r>
    <n v="12487"/>
    <d v="2028-10-22T00:00:00"/>
    <x v="6"/>
    <x v="9"/>
    <x v="9"/>
    <n v="1587"/>
    <x v="3"/>
    <x v="1"/>
    <n v="2"/>
    <n v="129.53"/>
    <n v="0.25"/>
    <n v="32.3825"/>
    <n v="259.06"/>
    <x v="2"/>
    <x v="0"/>
    <n v="5"/>
    <x v="2"/>
    <n v="2"/>
    <n v="194.3"/>
  </r>
  <r>
    <n v="12488"/>
    <d v="2028-10-23T00:00:00"/>
    <x v="6"/>
    <x v="9"/>
    <x v="9"/>
    <n v="1888"/>
    <x v="1"/>
    <x v="0"/>
    <n v="5"/>
    <n v="560.39"/>
    <n v="0.15"/>
    <n v="84.058499999999995"/>
    <n v="2801.95"/>
    <x v="2"/>
    <x v="0"/>
    <n v="6"/>
    <x v="2"/>
    <n v="1.1000000000000001"/>
    <n v="2381.66"/>
  </r>
  <r>
    <n v="12489"/>
    <d v="2028-10-24T00:00:00"/>
    <x v="6"/>
    <x v="9"/>
    <x v="9"/>
    <n v="1045"/>
    <x v="2"/>
    <x v="0"/>
    <n v="5"/>
    <n v="161.58000000000001"/>
    <n v="0.15"/>
    <n v="24.237000000000002"/>
    <n v="807.90000000000009"/>
    <x v="1"/>
    <x v="0"/>
    <n v="8"/>
    <x v="1"/>
    <n v="3.7"/>
    <n v="686.72"/>
  </r>
  <r>
    <n v="12490"/>
    <d v="2028-10-25T00:00:00"/>
    <x v="6"/>
    <x v="9"/>
    <x v="9"/>
    <n v="1671"/>
    <x v="1"/>
    <x v="2"/>
    <n v="7"/>
    <n v="444.32"/>
    <n v="0.32"/>
    <n v="142.1824"/>
    <n v="3110.24"/>
    <x v="1"/>
    <x v="0"/>
    <n v="7"/>
    <x v="0"/>
    <n v="4.8"/>
    <n v="2114.96"/>
  </r>
  <r>
    <n v="12491"/>
    <d v="2028-10-26T00:00:00"/>
    <x v="6"/>
    <x v="9"/>
    <x v="9"/>
    <n v="1462"/>
    <x v="2"/>
    <x v="3"/>
    <n v="1"/>
    <n v="181.52"/>
    <n v="0.2"/>
    <n v="36.304000000000002"/>
    <n v="181.52"/>
    <x v="0"/>
    <x v="0"/>
    <n v="6"/>
    <x v="2"/>
    <n v="1.4"/>
    <n v="145.22"/>
  </r>
  <r>
    <n v="12492"/>
    <d v="2028-10-27T00:00:00"/>
    <x v="6"/>
    <x v="9"/>
    <x v="9"/>
    <n v="1591"/>
    <x v="0"/>
    <x v="3"/>
    <n v="2"/>
    <n v="200.9"/>
    <n v="0.25"/>
    <n v="50.225000000000001"/>
    <n v="401.8"/>
    <x v="1"/>
    <x v="1"/>
    <n v="2"/>
    <x v="0"/>
    <n v="4"/>
    <n v="301.35000000000002"/>
  </r>
  <r>
    <n v="12493"/>
    <d v="2028-10-28T00:00:00"/>
    <x v="6"/>
    <x v="9"/>
    <x v="9"/>
    <n v="1309"/>
    <x v="0"/>
    <x v="2"/>
    <n v="5"/>
    <n v="196.35"/>
    <n v="0.15"/>
    <n v="29.452499999999997"/>
    <n v="981.75"/>
    <x v="2"/>
    <x v="0"/>
    <n v="8"/>
    <x v="2"/>
    <n v="1.6"/>
    <n v="834.49"/>
  </r>
  <r>
    <n v="12494"/>
    <d v="2028-10-29T00:00:00"/>
    <x v="6"/>
    <x v="9"/>
    <x v="9"/>
    <n v="1085"/>
    <x v="1"/>
    <x v="2"/>
    <n v="3"/>
    <n v="452.52"/>
    <n v="0.08"/>
    <n v="36.201599999999999"/>
    <n v="1357.56"/>
    <x v="1"/>
    <x v="0"/>
    <n v="8"/>
    <x v="0"/>
    <n v="4.2"/>
    <n v="1248.96"/>
  </r>
  <r>
    <n v="12495"/>
    <d v="2028-10-30T00:00:00"/>
    <x v="6"/>
    <x v="9"/>
    <x v="9"/>
    <n v="1091"/>
    <x v="2"/>
    <x v="3"/>
    <n v="2"/>
    <n v="340.74"/>
    <n v="0.25"/>
    <n v="85.185000000000002"/>
    <n v="681.48"/>
    <x v="1"/>
    <x v="0"/>
    <n v="11"/>
    <x v="1"/>
    <n v="2.5"/>
    <n v="511.11"/>
  </r>
  <r>
    <n v="12496"/>
    <d v="2028-10-31T00:00:00"/>
    <x v="6"/>
    <x v="9"/>
    <x v="9"/>
    <n v="1659"/>
    <x v="3"/>
    <x v="1"/>
    <n v="1"/>
    <n v="531.53"/>
    <n v="0.21"/>
    <n v="111.62129999999999"/>
    <n v="531.53"/>
    <x v="0"/>
    <x v="0"/>
    <n v="5"/>
    <x v="1"/>
    <n v="3.8"/>
    <n v="419.91"/>
  </r>
  <r>
    <n v="12497"/>
    <d v="2028-11-01T00:00:00"/>
    <x v="6"/>
    <x v="10"/>
    <x v="10"/>
    <n v="1672"/>
    <x v="2"/>
    <x v="2"/>
    <n v="4"/>
    <n v="194.81"/>
    <n v="0.18"/>
    <n v="35.065799999999996"/>
    <n v="779.24"/>
    <x v="1"/>
    <x v="1"/>
    <n v="3"/>
    <x v="0"/>
    <n v="4.7"/>
    <n v="638.98"/>
  </r>
  <r>
    <n v="12498"/>
    <d v="2028-11-02T00:00:00"/>
    <x v="6"/>
    <x v="10"/>
    <x v="10"/>
    <n v="1713"/>
    <x v="1"/>
    <x v="1"/>
    <n v="6"/>
    <n v="419.82"/>
    <n v="0.22"/>
    <n v="92.360399999999998"/>
    <n v="2518.92"/>
    <x v="2"/>
    <x v="0"/>
    <n v="11"/>
    <x v="1"/>
    <n v="3.5"/>
    <n v="1964.76"/>
  </r>
  <r>
    <n v="12499"/>
    <d v="2028-11-03T00:00:00"/>
    <x v="6"/>
    <x v="10"/>
    <x v="10"/>
    <n v="1935"/>
    <x v="2"/>
    <x v="2"/>
    <n v="5"/>
    <n v="455.47"/>
    <n v="7.0000000000000007E-2"/>
    <n v="31.882900000000006"/>
    <n v="2277.3500000000004"/>
    <x v="1"/>
    <x v="0"/>
    <n v="8"/>
    <x v="0"/>
    <n v="4.7"/>
    <n v="2117.94"/>
  </r>
  <r>
    <n v="12500"/>
    <d v="2028-11-04T00:00:00"/>
    <x v="6"/>
    <x v="10"/>
    <x v="10"/>
    <n v="1927"/>
    <x v="0"/>
    <x v="2"/>
    <n v="3"/>
    <n v="103.62"/>
    <n v="0.28000000000000003"/>
    <n v="29.013600000000004"/>
    <n v="310.86"/>
    <x v="1"/>
    <x v="0"/>
    <n v="5"/>
    <x v="2"/>
    <n v="1.9"/>
    <n v="223.82"/>
  </r>
  <r>
    <n v="12501"/>
    <d v="2028-11-05T00:00:00"/>
    <x v="6"/>
    <x v="10"/>
    <x v="10"/>
    <n v="1241"/>
    <x v="2"/>
    <x v="1"/>
    <n v="1"/>
    <n v="249.34"/>
    <n v="0.33"/>
    <n v="82.282200000000003"/>
    <n v="249.34"/>
    <x v="0"/>
    <x v="1"/>
    <n v="3"/>
    <x v="0"/>
    <n v="4.9000000000000004"/>
    <n v="167.06"/>
  </r>
  <r>
    <n v="12502"/>
    <d v="2028-11-06T00:00:00"/>
    <x v="6"/>
    <x v="10"/>
    <x v="10"/>
    <n v="1864"/>
    <x v="1"/>
    <x v="1"/>
    <n v="2"/>
    <n v="297.45"/>
    <n v="0.31"/>
    <n v="92.209499999999991"/>
    <n v="594.9"/>
    <x v="2"/>
    <x v="0"/>
    <n v="9"/>
    <x v="0"/>
    <n v="4.5"/>
    <n v="410.48"/>
  </r>
  <r>
    <n v="12503"/>
    <d v="2028-11-07T00:00:00"/>
    <x v="6"/>
    <x v="10"/>
    <x v="10"/>
    <n v="1001"/>
    <x v="3"/>
    <x v="3"/>
    <n v="6"/>
    <n v="223.08"/>
    <n v="0.11"/>
    <n v="24.538800000000002"/>
    <n v="1338.48"/>
    <x v="0"/>
    <x v="0"/>
    <n v="9"/>
    <x v="2"/>
    <n v="1.4"/>
    <n v="1191.25"/>
  </r>
  <r>
    <n v="12504"/>
    <d v="2028-11-08T00:00:00"/>
    <x v="6"/>
    <x v="10"/>
    <x v="10"/>
    <n v="1224"/>
    <x v="1"/>
    <x v="2"/>
    <n v="6"/>
    <n v="203.44"/>
    <n v="0.14000000000000001"/>
    <n v="28.481600000000004"/>
    <n v="1220.6399999999999"/>
    <x v="0"/>
    <x v="0"/>
    <n v="7"/>
    <x v="1"/>
    <n v="2.7"/>
    <n v="1049.75"/>
  </r>
  <r>
    <n v="12505"/>
    <d v="2028-11-09T00:00:00"/>
    <x v="6"/>
    <x v="10"/>
    <x v="10"/>
    <n v="1800"/>
    <x v="2"/>
    <x v="0"/>
    <n v="5"/>
    <n v="416.56"/>
    <n v="0.28000000000000003"/>
    <n v="116.63680000000001"/>
    <n v="2082.8000000000002"/>
    <x v="0"/>
    <x v="0"/>
    <n v="8"/>
    <x v="0"/>
    <n v="4.7"/>
    <n v="1499.62"/>
  </r>
  <r>
    <n v="12506"/>
    <d v="2028-11-10T00:00:00"/>
    <x v="6"/>
    <x v="10"/>
    <x v="10"/>
    <n v="1744"/>
    <x v="0"/>
    <x v="0"/>
    <n v="1"/>
    <n v="141.28"/>
    <n v="0.21"/>
    <n v="29.668799999999997"/>
    <n v="141.28"/>
    <x v="0"/>
    <x v="0"/>
    <n v="5"/>
    <x v="2"/>
    <n v="1.3"/>
    <n v="111.61"/>
  </r>
  <r>
    <n v="12507"/>
    <d v="2028-11-11T00:00:00"/>
    <x v="6"/>
    <x v="10"/>
    <x v="10"/>
    <n v="1972"/>
    <x v="1"/>
    <x v="2"/>
    <n v="1"/>
    <n v="429.99"/>
    <n v="0.19"/>
    <n v="81.698099999999997"/>
    <n v="429.99"/>
    <x v="1"/>
    <x v="0"/>
    <n v="5"/>
    <x v="1"/>
    <n v="2.8"/>
    <n v="348.29"/>
  </r>
  <r>
    <n v="12508"/>
    <d v="2028-11-12T00:00:00"/>
    <x v="6"/>
    <x v="10"/>
    <x v="10"/>
    <n v="1925"/>
    <x v="1"/>
    <x v="2"/>
    <n v="3"/>
    <n v="562"/>
    <n v="0.32"/>
    <n v="179.84"/>
    <n v="1686"/>
    <x v="0"/>
    <x v="0"/>
    <n v="5"/>
    <x v="1"/>
    <n v="3.9"/>
    <n v="1146.48"/>
  </r>
  <r>
    <n v="12509"/>
    <d v="2028-11-13T00:00:00"/>
    <x v="6"/>
    <x v="10"/>
    <x v="10"/>
    <n v="1928"/>
    <x v="2"/>
    <x v="2"/>
    <n v="4"/>
    <n v="345.64"/>
    <n v="0.19"/>
    <n v="65.671599999999998"/>
    <n v="1382.56"/>
    <x v="1"/>
    <x v="1"/>
    <n v="2"/>
    <x v="2"/>
    <n v="1.1000000000000001"/>
    <n v="1119.8699999999999"/>
  </r>
  <r>
    <n v="12510"/>
    <d v="2028-11-14T00:00:00"/>
    <x v="6"/>
    <x v="10"/>
    <x v="10"/>
    <n v="1588"/>
    <x v="1"/>
    <x v="1"/>
    <n v="4"/>
    <n v="372.69"/>
    <n v="0.18"/>
    <n v="67.084199999999996"/>
    <n v="1490.76"/>
    <x v="1"/>
    <x v="1"/>
    <n v="3"/>
    <x v="0"/>
    <n v="4"/>
    <n v="1222.42"/>
  </r>
  <r>
    <n v="12511"/>
    <d v="2028-11-15T00:00:00"/>
    <x v="6"/>
    <x v="10"/>
    <x v="10"/>
    <n v="1115"/>
    <x v="1"/>
    <x v="0"/>
    <n v="7"/>
    <n v="55.33"/>
    <n v="0.01"/>
    <n v="0.55330000000000001"/>
    <n v="387.31"/>
    <x v="1"/>
    <x v="0"/>
    <n v="8"/>
    <x v="2"/>
    <n v="2.4"/>
    <n v="383.44"/>
  </r>
  <r>
    <n v="12512"/>
    <d v="2028-11-16T00:00:00"/>
    <x v="6"/>
    <x v="10"/>
    <x v="10"/>
    <n v="1665"/>
    <x v="2"/>
    <x v="0"/>
    <n v="4"/>
    <n v="520.72"/>
    <n v="0.02"/>
    <n v="10.414400000000001"/>
    <n v="2082.88"/>
    <x v="1"/>
    <x v="0"/>
    <n v="6"/>
    <x v="2"/>
    <n v="2"/>
    <n v="2041.22"/>
  </r>
  <r>
    <n v="12513"/>
    <d v="2028-11-17T00:00:00"/>
    <x v="6"/>
    <x v="10"/>
    <x v="10"/>
    <n v="1917"/>
    <x v="2"/>
    <x v="0"/>
    <n v="7"/>
    <n v="181.99"/>
    <n v="0"/>
    <n v="0"/>
    <n v="1273.93"/>
    <x v="2"/>
    <x v="0"/>
    <n v="9"/>
    <x v="1"/>
    <n v="3.3"/>
    <n v="1273.93"/>
  </r>
  <r>
    <n v="12514"/>
    <d v="2028-11-18T00:00:00"/>
    <x v="6"/>
    <x v="10"/>
    <x v="10"/>
    <n v="1102"/>
    <x v="3"/>
    <x v="2"/>
    <n v="6"/>
    <n v="374.8"/>
    <n v="0.32"/>
    <n v="119.93600000000001"/>
    <n v="2248.8000000000002"/>
    <x v="1"/>
    <x v="0"/>
    <n v="7"/>
    <x v="1"/>
    <n v="3.2"/>
    <n v="1529.18"/>
  </r>
  <r>
    <n v="12515"/>
    <d v="2028-11-19T00:00:00"/>
    <x v="6"/>
    <x v="10"/>
    <x v="10"/>
    <n v="1193"/>
    <x v="2"/>
    <x v="1"/>
    <n v="6"/>
    <n v="587.78"/>
    <n v="0.14000000000000001"/>
    <n v="82.289200000000008"/>
    <n v="3526.68"/>
    <x v="1"/>
    <x v="0"/>
    <n v="6"/>
    <x v="0"/>
    <n v="4.5"/>
    <n v="3032.94"/>
  </r>
  <r>
    <n v="12516"/>
    <d v="2028-11-20T00:00:00"/>
    <x v="6"/>
    <x v="10"/>
    <x v="10"/>
    <n v="1165"/>
    <x v="2"/>
    <x v="2"/>
    <n v="2"/>
    <n v="363.37"/>
    <n v="0.16"/>
    <n v="58.139200000000002"/>
    <n v="726.74"/>
    <x v="2"/>
    <x v="0"/>
    <n v="11"/>
    <x v="1"/>
    <n v="3.7"/>
    <n v="610.46"/>
  </r>
  <r>
    <n v="12517"/>
    <d v="2028-11-21T00:00:00"/>
    <x v="6"/>
    <x v="10"/>
    <x v="10"/>
    <n v="1870"/>
    <x v="1"/>
    <x v="3"/>
    <n v="6"/>
    <n v="438.96"/>
    <n v="0.3"/>
    <n v="131.68799999999999"/>
    <n v="2633.7599999999998"/>
    <x v="1"/>
    <x v="1"/>
    <n v="4"/>
    <x v="1"/>
    <n v="2.7"/>
    <n v="1843.63"/>
  </r>
  <r>
    <n v="12518"/>
    <d v="2028-11-22T00:00:00"/>
    <x v="6"/>
    <x v="10"/>
    <x v="10"/>
    <n v="1089"/>
    <x v="3"/>
    <x v="3"/>
    <n v="6"/>
    <n v="275.51"/>
    <n v="0.21"/>
    <n v="57.857099999999996"/>
    <n v="1653.06"/>
    <x v="2"/>
    <x v="0"/>
    <n v="7"/>
    <x v="1"/>
    <n v="3.6"/>
    <n v="1305.92"/>
  </r>
  <r>
    <n v="12519"/>
    <d v="2028-11-23T00:00:00"/>
    <x v="6"/>
    <x v="10"/>
    <x v="10"/>
    <n v="1685"/>
    <x v="2"/>
    <x v="0"/>
    <n v="1"/>
    <n v="50.31"/>
    <n v="0.21"/>
    <n v="10.565099999999999"/>
    <n v="50.31"/>
    <x v="1"/>
    <x v="1"/>
    <n v="4"/>
    <x v="0"/>
    <n v="4"/>
    <n v="39.74"/>
  </r>
  <r>
    <n v="12520"/>
    <d v="2028-11-24T00:00:00"/>
    <x v="6"/>
    <x v="10"/>
    <x v="10"/>
    <n v="1121"/>
    <x v="1"/>
    <x v="2"/>
    <n v="2"/>
    <n v="481.6"/>
    <n v="0.1"/>
    <n v="48.160000000000004"/>
    <n v="963.2"/>
    <x v="1"/>
    <x v="0"/>
    <n v="7"/>
    <x v="0"/>
    <n v="4.7"/>
    <n v="866.88"/>
  </r>
  <r>
    <n v="12521"/>
    <d v="2028-11-25T00:00:00"/>
    <x v="6"/>
    <x v="10"/>
    <x v="10"/>
    <n v="1142"/>
    <x v="2"/>
    <x v="3"/>
    <n v="1"/>
    <n v="35.47"/>
    <n v="0.28999999999999998"/>
    <n v="10.286299999999999"/>
    <n v="35.47"/>
    <x v="1"/>
    <x v="0"/>
    <n v="5"/>
    <x v="1"/>
    <n v="3.8"/>
    <n v="25.18"/>
  </r>
  <r>
    <n v="12522"/>
    <d v="2028-11-26T00:00:00"/>
    <x v="6"/>
    <x v="10"/>
    <x v="10"/>
    <n v="1993"/>
    <x v="2"/>
    <x v="3"/>
    <n v="3"/>
    <n v="424.88"/>
    <n v="0.06"/>
    <n v="25.492799999999999"/>
    <n v="1274.6399999999999"/>
    <x v="1"/>
    <x v="1"/>
    <n v="2"/>
    <x v="1"/>
    <n v="3.2"/>
    <n v="1198.1600000000001"/>
  </r>
  <r>
    <n v="12523"/>
    <d v="2028-11-27T00:00:00"/>
    <x v="6"/>
    <x v="10"/>
    <x v="10"/>
    <n v="1105"/>
    <x v="2"/>
    <x v="2"/>
    <n v="7"/>
    <n v="28.41"/>
    <n v="0.02"/>
    <n v="0.56820000000000004"/>
    <n v="198.87"/>
    <x v="2"/>
    <x v="0"/>
    <n v="7"/>
    <x v="1"/>
    <n v="2.5"/>
    <n v="194.89"/>
  </r>
  <r>
    <n v="12524"/>
    <d v="2028-11-28T00:00:00"/>
    <x v="6"/>
    <x v="10"/>
    <x v="10"/>
    <n v="1886"/>
    <x v="3"/>
    <x v="1"/>
    <n v="7"/>
    <n v="519.45000000000005"/>
    <n v="7.0000000000000007E-2"/>
    <n v="36.361500000000007"/>
    <n v="3636.1500000000005"/>
    <x v="2"/>
    <x v="0"/>
    <n v="8"/>
    <x v="0"/>
    <n v="4.5999999999999996"/>
    <n v="3381.62"/>
  </r>
  <r>
    <n v="12525"/>
    <d v="2028-11-29T00:00:00"/>
    <x v="6"/>
    <x v="10"/>
    <x v="10"/>
    <n v="1427"/>
    <x v="2"/>
    <x v="2"/>
    <n v="3"/>
    <n v="107.22"/>
    <n v="0.09"/>
    <n v="9.649799999999999"/>
    <n v="321.65999999999997"/>
    <x v="1"/>
    <x v="0"/>
    <n v="10"/>
    <x v="0"/>
    <n v="4.2"/>
    <n v="292.70999999999998"/>
  </r>
  <r>
    <n v="12526"/>
    <d v="2028-11-30T00:00:00"/>
    <x v="6"/>
    <x v="10"/>
    <x v="10"/>
    <n v="1304"/>
    <x v="2"/>
    <x v="2"/>
    <n v="7"/>
    <n v="315.85000000000002"/>
    <n v="0.1"/>
    <n v="31.585000000000004"/>
    <n v="2210.9500000000003"/>
    <x v="1"/>
    <x v="0"/>
    <n v="11"/>
    <x v="2"/>
    <n v="1.3"/>
    <n v="1989.86"/>
  </r>
  <r>
    <n v="12527"/>
    <d v="2028-12-01T00:00:00"/>
    <x v="6"/>
    <x v="11"/>
    <x v="11"/>
    <n v="1871"/>
    <x v="1"/>
    <x v="1"/>
    <n v="2"/>
    <n v="364.33"/>
    <n v="0.23"/>
    <n v="83.795900000000003"/>
    <n v="728.66"/>
    <x v="1"/>
    <x v="1"/>
    <n v="2"/>
    <x v="1"/>
    <n v="3.8"/>
    <n v="561.07000000000005"/>
  </r>
  <r>
    <n v="12528"/>
    <d v="2028-12-02T00:00:00"/>
    <x v="6"/>
    <x v="11"/>
    <x v="11"/>
    <n v="1970"/>
    <x v="3"/>
    <x v="0"/>
    <n v="2"/>
    <n v="282.66000000000003"/>
    <n v="0.08"/>
    <n v="22.612800000000004"/>
    <n v="565.32000000000005"/>
    <x v="0"/>
    <x v="0"/>
    <n v="6"/>
    <x v="1"/>
    <n v="3.2"/>
    <n v="520.09"/>
  </r>
  <r>
    <n v="12529"/>
    <d v="2028-12-03T00:00:00"/>
    <x v="6"/>
    <x v="11"/>
    <x v="11"/>
    <n v="1316"/>
    <x v="2"/>
    <x v="0"/>
    <n v="6"/>
    <n v="214.35"/>
    <n v="0.24"/>
    <n v="51.443999999999996"/>
    <n v="1286.0999999999999"/>
    <x v="1"/>
    <x v="1"/>
    <n v="4"/>
    <x v="2"/>
    <n v="1.4"/>
    <n v="977.44"/>
  </r>
  <r>
    <n v="12530"/>
    <d v="2028-12-04T00:00:00"/>
    <x v="6"/>
    <x v="11"/>
    <x v="11"/>
    <n v="1962"/>
    <x v="1"/>
    <x v="0"/>
    <n v="7"/>
    <n v="288.67"/>
    <n v="0.03"/>
    <n v="8.6600999999999999"/>
    <n v="2020.69"/>
    <x v="0"/>
    <x v="0"/>
    <n v="5"/>
    <x v="1"/>
    <n v="3.3"/>
    <n v="1960.07"/>
  </r>
  <r>
    <n v="12531"/>
    <d v="2028-12-05T00:00:00"/>
    <x v="6"/>
    <x v="11"/>
    <x v="11"/>
    <n v="1634"/>
    <x v="2"/>
    <x v="1"/>
    <n v="3"/>
    <n v="197.18"/>
    <n v="0.05"/>
    <n v="9.8590000000000018"/>
    <n v="591.54"/>
    <x v="2"/>
    <x v="2"/>
    <n v="1"/>
    <x v="2"/>
    <n v="1.8"/>
    <n v="561.96"/>
  </r>
  <r>
    <n v="12532"/>
    <d v="2028-12-06T00:00:00"/>
    <x v="6"/>
    <x v="11"/>
    <x v="11"/>
    <n v="1901"/>
    <x v="1"/>
    <x v="3"/>
    <n v="5"/>
    <n v="271.3"/>
    <n v="0.18"/>
    <n v="48.834000000000003"/>
    <n v="1356.5"/>
    <x v="1"/>
    <x v="0"/>
    <n v="6"/>
    <x v="1"/>
    <n v="3.8"/>
    <n v="1112.33"/>
  </r>
  <r>
    <n v="12533"/>
    <d v="2028-12-07T00:00:00"/>
    <x v="6"/>
    <x v="11"/>
    <x v="11"/>
    <n v="1008"/>
    <x v="1"/>
    <x v="1"/>
    <n v="4"/>
    <n v="224.96"/>
    <n v="0.32"/>
    <n v="71.987200000000001"/>
    <n v="899.84"/>
    <x v="0"/>
    <x v="0"/>
    <n v="11"/>
    <x v="2"/>
    <n v="2.1"/>
    <n v="611.89"/>
  </r>
  <r>
    <n v="12534"/>
    <d v="2028-12-08T00:00:00"/>
    <x v="6"/>
    <x v="11"/>
    <x v="11"/>
    <n v="1773"/>
    <x v="1"/>
    <x v="2"/>
    <n v="6"/>
    <n v="346.23"/>
    <n v="0.3"/>
    <n v="103.869"/>
    <n v="2077.38"/>
    <x v="2"/>
    <x v="0"/>
    <n v="8"/>
    <x v="2"/>
    <n v="1.6"/>
    <n v="1454.17"/>
  </r>
  <r>
    <n v="12535"/>
    <d v="2028-12-09T00:00:00"/>
    <x v="6"/>
    <x v="11"/>
    <x v="11"/>
    <n v="1072"/>
    <x v="2"/>
    <x v="1"/>
    <n v="4"/>
    <n v="154.19"/>
    <n v="0.34"/>
    <n v="52.424600000000005"/>
    <n v="616.76"/>
    <x v="2"/>
    <x v="1"/>
    <n v="2"/>
    <x v="2"/>
    <n v="1.3"/>
    <n v="407.06"/>
  </r>
  <r>
    <n v="12536"/>
    <d v="2028-12-10T00:00:00"/>
    <x v="6"/>
    <x v="11"/>
    <x v="11"/>
    <n v="1358"/>
    <x v="2"/>
    <x v="3"/>
    <n v="3"/>
    <n v="593.36"/>
    <n v="0.23"/>
    <n v="136.47280000000001"/>
    <n v="1780.08"/>
    <x v="1"/>
    <x v="2"/>
    <n v="1"/>
    <x v="1"/>
    <n v="3"/>
    <n v="1370.66"/>
  </r>
  <r>
    <n v="12537"/>
    <d v="2028-12-11T00:00:00"/>
    <x v="6"/>
    <x v="11"/>
    <x v="11"/>
    <n v="1222"/>
    <x v="2"/>
    <x v="3"/>
    <n v="7"/>
    <n v="308.01"/>
    <n v="0.24"/>
    <n v="73.922399999999996"/>
    <n v="2156.0699999999997"/>
    <x v="2"/>
    <x v="0"/>
    <n v="9"/>
    <x v="2"/>
    <n v="1.8"/>
    <n v="1638.61"/>
  </r>
  <r>
    <n v="12538"/>
    <d v="2028-12-12T00:00:00"/>
    <x v="6"/>
    <x v="11"/>
    <x v="11"/>
    <n v="1415"/>
    <x v="1"/>
    <x v="2"/>
    <n v="7"/>
    <n v="128.58000000000001"/>
    <n v="0.22"/>
    <n v="28.287600000000001"/>
    <n v="900.06000000000006"/>
    <x v="1"/>
    <x v="1"/>
    <n v="2"/>
    <x v="0"/>
    <n v="4.4000000000000004"/>
    <n v="702.05"/>
  </r>
  <r>
    <n v="12539"/>
    <d v="2028-12-13T00:00:00"/>
    <x v="6"/>
    <x v="11"/>
    <x v="11"/>
    <n v="1552"/>
    <x v="2"/>
    <x v="0"/>
    <n v="4"/>
    <n v="294.08"/>
    <n v="0.22"/>
    <n v="64.697599999999994"/>
    <n v="1176.32"/>
    <x v="1"/>
    <x v="0"/>
    <n v="8"/>
    <x v="2"/>
    <n v="1"/>
    <n v="917.53"/>
  </r>
  <r>
    <n v="12540"/>
    <d v="2028-12-14T00:00:00"/>
    <x v="6"/>
    <x v="11"/>
    <x v="11"/>
    <n v="1369"/>
    <x v="3"/>
    <x v="3"/>
    <n v="5"/>
    <n v="521.85"/>
    <n v="0.05"/>
    <n v="26.092500000000001"/>
    <n v="2609.25"/>
    <x v="0"/>
    <x v="0"/>
    <n v="5"/>
    <x v="0"/>
    <n v="4.4000000000000004"/>
    <n v="2478.79"/>
  </r>
  <r>
    <n v="12541"/>
    <d v="2028-12-15T00:00:00"/>
    <x v="6"/>
    <x v="11"/>
    <x v="11"/>
    <n v="1715"/>
    <x v="0"/>
    <x v="3"/>
    <n v="7"/>
    <n v="27.76"/>
    <n v="0.19"/>
    <n v="5.2744"/>
    <n v="194.32000000000002"/>
    <x v="0"/>
    <x v="1"/>
    <n v="2"/>
    <x v="1"/>
    <n v="3.1"/>
    <n v="157.4"/>
  </r>
  <r>
    <n v="12542"/>
    <d v="2028-12-16T00:00:00"/>
    <x v="6"/>
    <x v="11"/>
    <x v="11"/>
    <n v="1263"/>
    <x v="0"/>
    <x v="3"/>
    <n v="5"/>
    <n v="412.54"/>
    <n v="0.14000000000000001"/>
    <n v="57.755600000000008"/>
    <n v="2062.7000000000003"/>
    <x v="1"/>
    <x v="0"/>
    <n v="5"/>
    <x v="0"/>
    <n v="4.7"/>
    <n v="1773.92"/>
  </r>
  <r>
    <n v="12543"/>
    <d v="2028-12-17T00:00:00"/>
    <x v="6"/>
    <x v="11"/>
    <x v="11"/>
    <n v="1839"/>
    <x v="0"/>
    <x v="2"/>
    <n v="1"/>
    <n v="335.56"/>
    <n v="0.15"/>
    <n v="50.333999999999996"/>
    <n v="335.56"/>
    <x v="2"/>
    <x v="0"/>
    <n v="9"/>
    <x v="2"/>
    <n v="1.8"/>
    <n v="285.23"/>
  </r>
  <r>
    <n v="12544"/>
    <d v="2028-12-18T00:00:00"/>
    <x v="6"/>
    <x v="11"/>
    <x v="11"/>
    <n v="1689"/>
    <x v="1"/>
    <x v="3"/>
    <n v="2"/>
    <n v="114.19"/>
    <n v="0.18"/>
    <n v="20.554199999999998"/>
    <n v="228.38"/>
    <x v="2"/>
    <x v="0"/>
    <n v="6"/>
    <x v="2"/>
    <n v="1.4"/>
    <n v="187.27"/>
  </r>
  <r>
    <n v="12545"/>
    <d v="2028-12-19T00:00:00"/>
    <x v="6"/>
    <x v="11"/>
    <x v="11"/>
    <n v="1859"/>
    <x v="3"/>
    <x v="0"/>
    <n v="4"/>
    <n v="493.22"/>
    <n v="0.04"/>
    <n v="19.728800000000003"/>
    <n v="1972.88"/>
    <x v="1"/>
    <x v="1"/>
    <n v="3"/>
    <x v="1"/>
    <n v="3.5"/>
    <n v="1893.96"/>
  </r>
  <r>
    <n v="12546"/>
    <d v="2028-12-20T00:00:00"/>
    <x v="6"/>
    <x v="11"/>
    <x v="11"/>
    <n v="1317"/>
    <x v="2"/>
    <x v="2"/>
    <n v="7"/>
    <n v="230.8"/>
    <n v="0.13"/>
    <n v="30.004000000000001"/>
    <n v="1615.6000000000001"/>
    <x v="1"/>
    <x v="0"/>
    <n v="8"/>
    <x v="1"/>
    <n v="3.8"/>
    <n v="1405.57"/>
  </r>
  <r>
    <n v="12547"/>
    <d v="2028-12-21T00:00:00"/>
    <x v="6"/>
    <x v="11"/>
    <x v="11"/>
    <n v="1083"/>
    <x v="1"/>
    <x v="0"/>
    <n v="5"/>
    <n v="186.87"/>
    <n v="0.02"/>
    <n v="3.7374000000000001"/>
    <n v="934.35"/>
    <x v="1"/>
    <x v="2"/>
    <n v="1"/>
    <x v="1"/>
    <n v="2.5"/>
    <n v="915.66"/>
  </r>
  <r>
    <n v="12548"/>
    <d v="2028-12-22T00:00:00"/>
    <x v="6"/>
    <x v="11"/>
    <x v="11"/>
    <n v="1317"/>
    <x v="1"/>
    <x v="3"/>
    <n v="7"/>
    <n v="499.45"/>
    <n v="0.34"/>
    <n v="169.81300000000002"/>
    <n v="3496.15"/>
    <x v="2"/>
    <x v="0"/>
    <n v="9"/>
    <x v="2"/>
    <n v="1.1000000000000001"/>
    <n v="2307.46"/>
  </r>
  <r>
    <n v="12549"/>
    <d v="2028-12-23T00:00:00"/>
    <x v="6"/>
    <x v="11"/>
    <x v="11"/>
    <n v="1110"/>
    <x v="1"/>
    <x v="3"/>
    <n v="2"/>
    <n v="388.54"/>
    <n v="0.04"/>
    <n v="15.541600000000001"/>
    <n v="777.08"/>
    <x v="0"/>
    <x v="0"/>
    <n v="9"/>
    <x v="1"/>
    <n v="2.6"/>
    <n v="746"/>
  </r>
  <r>
    <n v="12550"/>
    <d v="2028-12-24T00:00:00"/>
    <x v="6"/>
    <x v="11"/>
    <x v="11"/>
    <n v="1250"/>
    <x v="3"/>
    <x v="0"/>
    <n v="2"/>
    <n v="540.48"/>
    <n v="0.09"/>
    <n v="48.6432"/>
    <n v="1080.96"/>
    <x v="1"/>
    <x v="1"/>
    <n v="4"/>
    <x v="2"/>
    <n v="1.9"/>
    <n v="983.67"/>
  </r>
  <r>
    <n v="12551"/>
    <d v="2028-12-25T00:00:00"/>
    <x v="6"/>
    <x v="11"/>
    <x v="11"/>
    <n v="1382"/>
    <x v="2"/>
    <x v="2"/>
    <n v="1"/>
    <n v="383.48"/>
    <n v="0.31"/>
    <n v="118.8788"/>
    <n v="383.48"/>
    <x v="2"/>
    <x v="0"/>
    <n v="8"/>
    <x v="2"/>
    <n v="2.4"/>
    <n v="264.60000000000002"/>
  </r>
  <r>
    <n v="12552"/>
    <d v="2028-12-26T00:00:00"/>
    <x v="6"/>
    <x v="11"/>
    <x v="11"/>
    <n v="1006"/>
    <x v="2"/>
    <x v="2"/>
    <n v="2"/>
    <n v="448.38"/>
    <n v="0.17"/>
    <n v="76.224600000000009"/>
    <n v="896.76"/>
    <x v="2"/>
    <x v="0"/>
    <n v="11"/>
    <x v="1"/>
    <n v="3"/>
    <n v="744.31"/>
  </r>
  <r>
    <n v="12553"/>
    <d v="2028-12-27T00:00:00"/>
    <x v="6"/>
    <x v="11"/>
    <x v="11"/>
    <n v="1458"/>
    <x v="0"/>
    <x v="0"/>
    <n v="2"/>
    <n v="504.32"/>
    <n v="0.05"/>
    <n v="25.216000000000001"/>
    <n v="1008.64"/>
    <x v="2"/>
    <x v="0"/>
    <n v="11"/>
    <x v="1"/>
    <n v="3.8"/>
    <n v="958.21"/>
  </r>
  <r>
    <n v="12554"/>
    <d v="2028-12-28T00:00:00"/>
    <x v="6"/>
    <x v="11"/>
    <x v="11"/>
    <n v="1083"/>
    <x v="2"/>
    <x v="3"/>
    <n v="6"/>
    <n v="47.02"/>
    <n v="0.13"/>
    <n v="6.1126000000000005"/>
    <n v="282.12"/>
    <x v="1"/>
    <x v="1"/>
    <n v="3"/>
    <x v="0"/>
    <n v="4.9000000000000004"/>
    <n v="245.44"/>
  </r>
  <r>
    <n v="12555"/>
    <d v="2028-12-29T00:00:00"/>
    <x v="6"/>
    <x v="11"/>
    <x v="11"/>
    <n v="1207"/>
    <x v="1"/>
    <x v="1"/>
    <n v="3"/>
    <n v="468.99"/>
    <n v="0.04"/>
    <n v="18.759600000000002"/>
    <n v="1406.97"/>
    <x v="2"/>
    <x v="0"/>
    <n v="6"/>
    <x v="2"/>
    <n v="1.6"/>
    <n v="1350.69"/>
  </r>
  <r>
    <n v="12556"/>
    <d v="2028-12-30T00:00:00"/>
    <x v="6"/>
    <x v="11"/>
    <x v="11"/>
    <n v="1899"/>
    <x v="0"/>
    <x v="0"/>
    <n v="7"/>
    <n v="374.02"/>
    <n v="7.0000000000000007E-2"/>
    <n v="26.1814"/>
    <n v="2618.14"/>
    <x v="0"/>
    <x v="0"/>
    <n v="10"/>
    <x v="1"/>
    <n v="3.7"/>
    <n v="2434.87"/>
  </r>
  <r>
    <n v="12557"/>
    <d v="2028-12-31T00:00:00"/>
    <x v="6"/>
    <x v="11"/>
    <x v="11"/>
    <n v="1389"/>
    <x v="1"/>
    <x v="0"/>
    <n v="1"/>
    <n v="55.66"/>
    <n v="0.02"/>
    <n v="1.1132"/>
    <n v="55.66"/>
    <x v="1"/>
    <x v="0"/>
    <n v="10"/>
    <x v="2"/>
    <n v="1.9"/>
    <n v="54.55"/>
  </r>
  <r>
    <n v="12558"/>
    <d v="2029-01-01T00:00:00"/>
    <x v="7"/>
    <x v="0"/>
    <x v="0"/>
    <n v="1313"/>
    <x v="1"/>
    <x v="0"/>
    <n v="1"/>
    <n v="312.52"/>
    <n v="0.15"/>
    <n v="46.877999999999993"/>
    <n v="312.52"/>
    <x v="1"/>
    <x v="0"/>
    <n v="8"/>
    <x v="2"/>
    <n v="1.9"/>
    <n v="265.64"/>
  </r>
  <r>
    <n v="12559"/>
    <d v="2029-01-02T00:00:00"/>
    <x v="7"/>
    <x v="0"/>
    <x v="0"/>
    <n v="1021"/>
    <x v="2"/>
    <x v="3"/>
    <n v="4"/>
    <n v="63.24"/>
    <n v="0.28000000000000003"/>
    <n v="17.707200000000004"/>
    <n v="252.96"/>
    <x v="0"/>
    <x v="0"/>
    <n v="11"/>
    <x v="1"/>
    <n v="3.5"/>
    <n v="182.13"/>
  </r>
  <r>
    <n v="12560"/>
    <d v="2029-01-03T00:00:00"/>
    <x v="7"/>
    <x v="0"/>
    <x v="0"/>
    <n v="1409"/>
    <x v="2"/>
    <x v="2"/>
    <n v="2"/>
    <n v="445.53"/>
    <n v="0.21"/>
    <n v="93.561299999999989"/>
    <n v="891.06"/>
    <x v="1"/>
    <x v="0"/>
    <n v="9"/>
    <x v="0"/>
    <n v="4.0999999999999996"/>
    <n v="703.94"/>
  </r>
  <r>
    <n v="12561"/>
    <d v="2029-01-04T00:00:00"/>
    <x v="7"/>
    <x v="0"/>
    <x v="0"/>
    <n v="1894"/>
    <x v="0"/>
    <x v="3"/>
    <n v="4"/>
    <n v="334.7"/>
    <n v="0.21"/>
    <n v="70.286999999999992"/>
    <n v="1338.8"/>
    <x v="0"/>
    <x v="0"/>
    <n v="8"/>
    <x v="0"/>
    <n v="4.9000000000000004"/>
    <n v="1057.6500000000001"/>
  </r>
  <r>
    <n v="12562"/>
    <d v="2029-01-05T00:00:00"/>
    <x v="7"/>
    <x v="0"/>
    <x v="0"/>
    <n v="1514"/>
    <x v="1"/>
    <x v="0"/>
    <n v="6"/>
    <n v="572.84"/>
    <n v="7.0000000000000007E-2"/>
    <n v="40.098800000000004"/>
    <n v="3437.04"/>
    <x v="1"/>
    <x v="0"/>
    <n v="9"/>
    <x v="0"/>
    <n v="4.0999999999999996"/>
    <n v="3196.45"/>
  </r>
  <r>
    <n v="12563"/>
    <d v="2029-01-06T00:00:00"/>
    <x v="7"/>
    <x v="0"/>
    <x v="0"/>
    <n v="1126"/>
    <x v="1"/>
    <x v="3"/>
    <n v="5"/>
    <n v="122.13"/>
    <n v="0.12"/>
    <n v="14.6556"/>
    <n v="610.65"/>
    <x v="1"/>
    <x v="1"/>
    <n v="4"/>
    <x v="2"/>
    <n v="1.6"/>
    <n v="537.37"/>
  </r>
  <r>
    <n v="12564"/>
    <d v="2029-01-07T00:00:00"/>
    <x v="7"/>
    <x v="0"/>
    <x v="0"/>
    <n v="1808"/>
    <x v="2"/>
    <x v="3"/>
    <n v="2"/>
    <n v="369.53"/>
    <n v="0.3"/>
    <n v="110.85899999999999"/>
    <n v="739.06"/>
    <x v="1"/>
    <x v="0"/>
    <n v="10"/>
    <x v="2"/>
    <n v="1.9"/>
    <n v="517.34"/>
  </r>
  <r>
    <n v="12565"/>
    <d v="2029-01-08T00:00:00"/>
    <x v="7"/>
    <x v="0"/>
    <x v="0"/>
    <n v="1699"/>
    <x v="2"/>
    <x v="0"/>
    <n v="5"/>
    <n v="138.78"/>
    <n v="0.03"/>
    <n v="4.1634000000000002"/>
    <n v="693.9"/>
    <x v="1"/>
    <x v="2"/>
    <n v="1"/>
    <x v="0"/>
    <n v="4"/>
    <n v="673.08"/>
  </r>
  <r>
    <n v="12566"/>
    <d v="2029-01-09T00:00:00"/>
    <x v="7"/>
    <x v="0"/>
    <x v="0"/>
    <n v="1873"/>
    <x v="0"/>
    <x v="3"/>
    <n v="3"/>
    <n v="374.23"/>
    <n v="0.3"/>
    <n v="112.26900000000001"/>
    <n v="1122.69"/>
    <x v="1"/>
    <x v="0"/>
    <n v="7"/>
    <x v="1"/>
    <n v="3.1"/>
    <n v="785.88"/>
  </r>
  <r>
    <n v="12567"/>
    <d v="2029-01-10T00:00:00"/>
    <x v="7"/>
    <x v="0"/>
    <x v="0"/>
    <n v="1013"/>
    <x v="1"/>
    <x v="1"/>
    <n v="6"/>
    <n v="437.75"/>
    <n v="0.17"/>
    <n v="74.417500000000004"/>
    <n v="2626.5"/>
    <x v="2"/>
    <x v="0"/>
    <n v="11"/>
    <x v="2"/>
    <n v="2.2000000000000002"/>
    <n v="2180"/>
  </r>
  <r>
    <n v="12568"/>
    <d v="2029-01-11T00:00:00"/>
    <x v="7"/>
    <x v="0"/>
    <x v="0"/>
    <n v="1970"/>
    <x v="1"/>
    <x v="3"/>
    <n v="2"/>
    <n v="437.55"/>
    <n v="0.28999999999999998"/>
    <n v="126.8895"/>
    <n v="875.1"/>
    <x v="1"/>
    <x v="0"/>
    <n v="10"/>
    <x v="1"/>
    <n v="2.9"/>
    <n v="621.32000000000005"/>
  </r>
  <r>
    <n v="12569"/>
    <d v="2029-01-12T00:00:00"/>
    <x v="7"/>
    <x v="0"/>
    <x v="0"/>
    <n v="1977"/>
    <x v="2"/>
    <x v="3"/>
    <n v="4"/>
    <n v="491.82"/>
    <n v="0.11"/>
    <n v="54.100200000000001"/>
    <n v="1967.28"/>
    <x v="0"/>
    <x v="1"/>
    <n v="4"/>
    <x v="0"/>
    <n v="4.7"/>
    <n v="1750.88"/>
  </r>
  <r>
    <n v="12570"/>
    <d v="2029-01-13T00:00:00"/>
    <x v="7"/>
    <x v="0"/>
    <x v="0"/>
    <n v="1011"/>
    <x v="3"/>
    <x v="2"/>
    <n v="4"/>
    <n v="514.33000000000004"/>
    <n v="0.12"/>
    <n v="61.7196"/>
    <n v="2057.3200000000002"/>
    <x v="2"/>
    <x v="2"/>
    <n v="1"/>
    <x v="0"/>
    <n v="4"/>
    <n v="1810.44"/>
  </r>
  <r>
    <n v="12571"/>
    <d v="2029-01-14T00:00:00"/>
    <x v="7"/>
    <x v="0"/>
    <x v="0"/>
    <n v="1086"/>
    <x v="0"/>
    <x v="2"/>
    <n v="2"/>
    <n v="60.2"/>
    <n v="0.26"/>
    <n v="15.652000000000001"/>
    <n v="120.4"/>
    <x v="2"/>
    <x v="1"/>
    <n v="3"/>
    <x v="1"/>
    <n v="2.8"/>
    <n v="89.1"/>
  </r>
  <r>
    <n v="12572"/>
    <d v="2029-01-15T00:00:00"/>
    <x v="7"/>
    <x v="0"/>
    <x v="0"/>
    <n v="1523"/>
    <x v="1"/>
    <x v="0"/>
    <n v="7"/>
    <n v="215.81"/>
    <n v="0.27"/>
    <n v="58.268700000000003"/>
    <n v="1510.67"/>
    <x v="1"/>
    <x v="0"/>
    <n v="7"/>
    <x v="0"/>
    <n v="4.9000000000000004"/>
    <n v="1102.79"/>
  </r>
  <r>
    <n v="12573"/>
    <d v="2029-01-16T00:00:00"/>
    <x v="7"/>
    <x v="0"/>
    <x v="0"/>
    <n v="1908"/>
    <x v="2"/>
    <x v="0"/>
    <n v="4"/>
    <n v="416.97"/>
    <n v="0.08"/>
    <n v="33.357600000000005"/>
    <n v="1667.88"/>
    <x v="2"/>
    <x v="0"/>
    <n v="11"/>
    <x v="0"/>
    <n v="4.2"/>
    <n v="1534.45"/>
  </r>
  <r>
    <n v="12574"/>
    <d v="2029-01-17T00:00:00"/>
    <x v="7"/>
    <x v="0"/>
    <x v="0"/>
    <n v="1536"/>
    <x v="1"/>
    <x v="2"/>
    <n v="7"/>
    <n v="306.67"/>
    <n v="0.34"/>
    <n v="104.26780000000001"/>
    <n v="2146.69"/>
    <x v="2"/>
    <x v="1"/>
    <n v="3"/>
    <x v="2"/>
    <n v="1"/>
    <n v="1416.82"/>
  </r>
  <r>
    <n v="12575"/>
    <d v="2029-01-18T00:00:00"/>
    <x v="7"/>
    <x v="0"/>
    <x v="0"/>
    <n v="1300"/>
    <x v="3"/>
    <x v="1"/>
    <n v="2"/>
    <n v="126.55"/>
    <n v="0.03"/>
    <n v="3.7965"/>
    <n v="253.1"/>
    <x v="1"/>
    <x v="2"/>
    <n v="1"/>
    <x v="2"/>
    <n v="1.4"/>
    <n v="245.51"/>
  </r>
  <r>
    <n v="12576"/>
    <d v="2029-01-19T00:00:00"/>
    <x v="7"/>
    <x v="0"/>
    <x v="0"/>
    <n v="1242"/>
    <x v="1"/>
    <x v="3"/>
    <n v="1"/>
    <n v="338.34"/>
    <n v="0.02"/>
    <n v="6.7667999999999999"/>
    <n v="338.34"/>
    <x v="0"/>
    <x v="0"/>
    <n v="7"/>
    <x v="1"/>
    <n v="3.2"/>
    <n v="331.57"/>
  </r>
  <r>
    <n v="12577"/>
    <d v="2029-01-20T00:00:00"/>
    <x v="7"/>
    <x v="0"/>
    <x v="0"/>
    <n v="1121"/>
    <x v="0"/>
    <x v="1"/>
    <n v="4"/>
    <n v="253.35"/>
    <n v="0.21"/>
    <n v="53.203499999999998"/>
    <n v="1013.4"/>
    <x v="1"/>
    <x v="0"/>
    <n v="8"/>
    <x v="2"/>
    <n v="2.4"/>
    <n v="800.59"/>
  </r>
  <r>
    <n v="12578"/>
    <d v="2029-01-21T00:00:00"/>
    <x v="7"/>
    <x v="0"/>
    <x v="0"/>
    <n v="1146"/>
    <x v="1"/>
    <x v="1"/>
    <n v="7"/>
    <n v="243.17"/>
    <n v="0.25"/>
    <n v="60.792499999999997"/>
    <n v="1702.1899999999998"/>
    <x v="1"/>
    <x v="0"/>
    <n v="5"/>
    <x v="0"/>
    <n v="4.3"/>
    <n v="1276.6400000000001"/>
  </r>
  <r>
    <n v="12579"/>
    <d v="2029-01-22T00:00:00"/>
    <x v="7"/>
    <x v="0"/>
    <x v="0"/>
    <n v="1566"/>
    <x v="0"/>
    <x v="2"/>
    <n v="2"/>
    <n v="488.71"/>
    <n v="0.34"/>
    <n v="166.16140000000001"/>
    <n v="977.42"/>
    <x v="2"/>
    <x v="0"/>
    <n v="6"/>
    <x v="0"/>
    <n v="4.5999999999999996"/>
    <n v="645.1"/>
  </r>
  <r>
    <n v="12580"/>
    <d v="2029-01-23T00:00:00"/>
    <x v="7"/>
    <x v="0"/>
    <x v="0"/>
    <n v="1749"/>
    <x v="1"/>
    <x v="0"/>
    <n v="2"/>
    <n v="253.45"/>
    <n v="0.14000000000000001"/>
    <n v="35.483000000000004"/>
    <n v="506.9"/>
    <x v="2"/>
    <x v="1"/>
    <n v="3"/>
    <x v="2"/>
    <n v="2"/>
    <n v="435.93"/>
  </r>
  <r>
    <n v="12581"/>
    <d v="2029-01-24T00:00:00"/>
    <x v="7"/>
    <x v="0"/>
    <x v="0"/>
    <n v="1355"/>
    <x v="2"/>
    <x v="3"/>
    <n v="7"/>
    <n v="30.48"/>
    <n v="0.01"/>
    <n v="0.30480000000000002"/>
    <n v="213.36"/>
    <x v="1"/>
    <x v="0"/>
    <n v="5"/>
    <x v="0"/>
    <n v="4.0999999999999996"/>
    <n v="211.23"/>
  </r>
  <r>
    <n v="12582"/>
    <d v="2029-01-25T00:00:00"/>
    <x v="7"/>
    <x v="0"/>
    <x v="0"/>
    <n v="1684"/>
    <x v="2"/>
    <x v="0"/>
    <n v="4"/>
    <n v="48.97"/>
    <n v="0.21"/>
    <n v="10.2837"/>
    <n v="195.88"/>
    <x v="0"/>
    <x v="1"/>
    <n v="3"/>
    <x v="1"/>
    <n v="3.1"/>
    <n v="154.75"/>
  </r>
  <r>
    <n v="12583"/>
    <d v="2029-01-26T00:00:00"/>
    <x v="7"/>
    <x v="0"/>
    <x v="0"/>
    <n v="1903"/>
    <x v="2"/>
    <x v="1"/>
    <n v="1"/>
    <n v="515.9"/>
    <n v="0.1"/>
    <n v="51.59"/>
    <n v="515.9"/>
    <x v="2"/>
    <x v="1"/>
    <n v="2"/>
    <x v="1"/>
    <n v="2.6"/>
    <n v="464.31"/>
  </r>
  <r>
    <n v="12584"/>
    <d v="2029-01-27T00:00:00"/>
    <x v="7"/>
    <x v="0"/>
    <x v="0"/>
    <n v="1732"/>
    <x v="0"/>
    <x v="1"/>
    <n v="4"/>
    <n v="576.95000000000005"/>
    <n v="0.15"/>
    <n v="86.542500000000004"/>
    <n v="2307.8000000000002"/>
    <x v="2"/>
    <x v="0"/>
    <n v="7"/>
    <x v="0"/>
    <n v="4.0999999999999996"/>
    <n v="1961.63"/>
  </r>
  <r>
    <n v="12585"/>
    <d v="2029-01-28T00:00:00"/>
    <x v="7"/>
    <x v="0"/>
    <x v="0"/>
    <n v="1630"/>
    <x v="3"/>
    <x v="0"/>
    <n v="2"/>
    <n v="417.72"/>
    <n v="0.17"/>
    <n v="71.012400000000014"/>
    <n v="835.44"/>
    <x v="1"/>
    <x v="0"/>
    <n v="10"/>
    <x v="1"/>
    <n v="3.3"/>
    <n v="693.42"/>
  </r>
  <r>
    <n v="12586"/>
    <d v="2029-01-29T00:00:00"/>
    <x v="7"/>
    <x v="0"/>
    <x v="0"/>
    <n v="1308"/>
    <x v="3"/>
    <x v="0"/>
    <n v="1"/>
    <n v="228.16"/>
    <n v="0.02"/>
    <n v="4.5632000000000001"/>
    <n v="228.16"/>
    <x v="0"/>
    <x v="0"/>
    <n v="11"/>
    <x v="1"/>
    <n v="3.5"/>
    <n v="223.6"/>
  </r>
  <r>
    <n v="12587"/>
    <d v="2029-01-30T00:00:00"/>
    <x v="7"/>
    <x v="0"/>
    <x v="0"/>
    <n v="1694"/>
    <x v="2"/>
    <x v="2"/>
    <n v="5"/>
    <n v="564.08000000000004"/>
    <n v="0.17"/>
    <n v="95.893600000000021"/>
    <n v="2820.4"/>
    <x v="1"/>
    <x v="0"/>
    <n v="7"/>
    <x v="2"/>
    <n v="1.2"/>
    <n v="2340.9299999999998"/>
  </r>
  <r>
    <n v="12588"/>
    <d v="2029-01-31T00:00:00"/>
    <x v="7"/>
    <x v="0"/>
    <x v="0"/>
    <n v="1287"/>
    <x v="2"/>
    <x v="0"/>
    <n v="3"/>
    <n v="402.74"/>
    <n v="0.15"/>
    <n v="60.411000000000001"/>
    <n v="1208.22"/>
    <x v="2"/>
    <x v="0"/>
    <n v="8"/>
    <x v="1"/>
    <n v="3.3"/>
    <n v="1026.99"/>
  </r>
  <r>
    <n v="12589"/>
    <d v="2029-02-01T00:00:00"/>
    <x v="7"/>
    <x v="1"/>
    <x v="1"/>
    <n v="1306"/>
    <x v="3"/>
    <x v="0"/>
    <n v="4"/>
    <n v="508.94"/>
    <n v="0.25"/>
    <n v="127.235"/>
    <n v="2035.76"/>
    <x v="1"/>
    <x v="2"/>
    <n v="1"/>
    <x v="2"/>
    <n v="2.2000000000000002"/>
    <n v="1526.82"/>
  </r>
  <r>
    <n v="12590"/>
    <d v="2029-02-02T00:00:00"/>
    <x v="7"/>
    <x v="1"/>
    <x v="1"/>
    <n v="1811"/>
    <x v="1"/>
    <x v="2"/>
    <n v="6"/>
    <n v="463.02"/>
    <n v="0.23"/>
    <n v="106.49460000000001"/>
    <n v="2778.12"/>
    <x v="2"/>
    <x v="1"/>
    <n v="2"/>
    <x v="1"/>
    <n v="3"/>
    <n v="2139.15"/>
  </r>
  <r>
    <n v="12591"/>
    <d v="2029-02-03T00:00:00"/>
    <x v="7"/>
    <x v="1"/>
    <x v="1"/>
    <n v="1593"/>
    <x v="2"/>
    <x v="0"/>
    <n v="2"/>
    <n v="236.8"/>
    <n v="0.06"/>
    <n v="14.208"/>
    <n v="473.6"/>
    <x v="1"/>
    <x v="1"/>
    <n v="2"/>
    <x v="2"/>
    <n v="1.9"/>
    <n v="445.18"/>
  </r>
  <r>
    <n v="12592"/>
    <d v="2029-02-04T00:00:00"/>
    <x v="7"/>
    <x v="1"/>
    <x v="1"/>
    <n v="1965"/>
    <x v="1"/>
    <x v="1"/>
    <n v="1"/>
    <n v="295.04000000000002"/>
    <n v="7.0000000000000007E-2"/>
    <n v="20.652800000000003"/>
    <n v="295.04000000000002"/>
    <x v="1"/>
    <x v="1"/>
    <n v="3"/>
    <x v="1"/>
    <n v="3.5"/>
    <n v="274.39"/>
  </r>
  <r>
    <n v="12593"/>
    <d v="2029-02-05T00:00:00"/>
    <x v="7"/>
    <x v="1"/>
    <x v="1"/>
    <n v="1913"/>
    <x v="2"/>
    <x v="0"/>
    <n v="7"/>
    <n v="123.89"/>
    <n v="0.09"/>
    <n v="11.1501"/>
    <n v="867.23"/>
    <x v="0"/>
    <x v="0"/>
    <n v="7"/>
    <x v="2"/>
    <n v="1.6"/>
    <n v="789.18"/>
  </r>
  <r>
    <n v="12594"/>
    <d v="2029-02-06T00:00:00"/>
    <x v="7"/>
    <x v="1"/>
    <x v="1"/>
    <n v="1722"/>
    <x v="2"/>
    <x v="3"/>
    <n v="7"/>
    <n v="185.83"/>
    <n v="0.06"/>
    <n v="11.149800000000001"/>
    <n v="1300.8100000000002"/>
    <x v="1"/>
    <x v="0"/>
    <n v="7"/>
    <x v="2"/>
    <n v="1.5"/>
    <n v="1222.76"/>
  </r>
  <r>
    <n v="12595"/>
    <d v="2029-02-07T00:00:00"/>
    <x v="7"/>
    <x v="1"/>
    <x v="1"/>
    <n v="1661"/>
    <x v="1"/>
    <x v="1"/>
    <n v="7"/>
    <n v="470.2"/>
    <n v="0.23"/>
    <n v="108.146"/>
    <n v="3291.4"/>
    <x v="1"/>
    <x v="0"/>
    <n v="7"/>
    <x v="2"/>
    <n v="1.8"/>
    <n v="2534.38"/>
  </r>
  <r>
    <n v="12596"/>
    <d v="2029-02-08T00:00:00"/>
    <x v="7"/>
    <x v="1"/>
    <x v="1"/>
    <n v="1548"/>
    <x v="2"/>
    <x v="2"/>
    <n v="1"/>
    <n v="537.98"/>
    <n v="0.35"/>
    <n v="188.29300000000001"/>
    <n v="537.98"/>
    <x v="2"/>
    <x v="2"/>
    <n v="1"/>
    <x v="0"/>
    <n v="4.3"/>
    <n v="349.69"/>
  </r>
  <r>
    <n v="12597"/>
    <d v="2029-02-09T00:00:00"/>
    <x v="7"/>
    <x v="1"/>
    <x v="1"/>
    <n v="1351"/>
    <x v="0"/>
    <x v="1"/>
    <n v="5"/>
    <n v="438.81"/>
    <n v="0.23"/>
    <n v="100.92630000000001"/>
    <n v="2194.0500000000002"/>
    <x v="2"/>
    <x v="1"/>
    <n v="2"/>
    <x v="2"/>
    <n v="1.1000000000000001"/>
    <n v="1689.42"/>
  </r>
  <r>
    <n v="12598"/>
    <d v="2029-02-10T00:00:00"/>
    <x v="7"/>
    <x v="1"/>
    <x v="1"/>
    <n v="1311"/>
    <x v="2"/>
    <x v="2"/>
    <n v="4"/>
    <n v="287.13"/>
    <n v="0.21"/>
    <n v="60.2973"/>
    <n v="1148.52"/>
    <x v="1"/>
    <x v="0"/>
    <n v="8"/>
    <x v="1"/>
    <n v="3.9"/>
    <n v="907.33"/>
  </r>
  <r>
    <n v="12599"/>
    <d v="2029-02-11T00:00:00"/>
    <x v="7"/>
    <x v="1"/>
    <x v="1"/>
    <n v="1872"/>
    <x v="2"/>
    <x v="3"/>
    <n v="6"/>
    <n v="65.61"/>
    <n v="0.14000000000000001"/>
    <n v="9.1854000000000013"/>
    <n v="393.65999999999997"/>
    <x v="1"/>
    <x v="0"/>
    <n v="9"/>
    <x v="2"/>
    <n v="1.2"/>
    <n v="338.55"/>
  </r>
  <r>
    <n v="12600"/>
    <d v="2029-02-12T00:00:00"/>
    <x v="7"/>
    <x v="1"/>
    <x v="1"/>
    <n v="1058"/>
    <x v="2"/>
    <x v="3"/>
    <n v="7"/>
    <n v="48.31"/>
    <n v="0.11"/>
    <n v="5.3141000000000007"/>
    <n v="338.17"/>
    <x v="0"/>
    <x v="0"/>
    <n v="10"/>
    <x v="1"/>
    <n v="3.4"/>
    <n v="300.97000000000003"/>
  </r>
  <r>
    <n v="12601"/>
    <d v="2029-02-13T00:00:00"/>
    <x v="7"/>
    <x v="1"/>
    <x v="1"/>
    <n v="1642"/>
    <x v="3"/>
    <x v="1"/>
    <n v="1"/>
    <n v="233.98"/>
    <n v="0.32"/>
    <n v="74.873599999999996"/>
    <n v="233.98"/>
    <x v="2"/>
    <x v="0"/>
    <n v="7"/>
    <x v="0"/>
    <n v="4.0999999999999996"/>
    <n v="159.11000000000001"/>
  </r>
  <r>
    <n v="12602"/>
    <d v="2029-02-14T00:00:00"/>
    <x v="7"/>
    <x v="1"/>
    <x v="1"/>
    <n v="1923"/>
    <x v="1"/>
    <x v="0"/>
    <n v="7"/>
    <n v="286.33999999999997"/>
    <n v="0.34"/>
    <n v="97.355599999999995"/>
    <n v="2004.3799999999999"/>
    <x v="1"/>
    <x v="2"/>
    <n v="1"/>
    <x v="2"/>
    <n v="1.9"/>
    <n v="1322.89"/>
  </r>
  <r>
    <n v="12603"/>
    <d v="2029-02-15T00:00:00"/>
    <x v="7"/>
    <x v="1"/>
    <x v="1"/>
    <n v="1713"/>
    <x v="1"/>
    <x v="1"/>
    <n v="5"/>
    <n v="371.34"/>
    <n v="0.17"/>
    <n v="63.127800000000001"/>
    <n v="1856.6999999999998"/>
    <x v="0"/>
    <x v="1"/>
    <n v="4"/>
    <x v="2"/>
    <n v="1.8"/>
    <n v="1541.06"/>
  </r>
  <r>
    <n v="12604"/>
    <d v="2029-02-16T00:00:00"/>
    <x v="7"/>
    <x v="1"/>
    <x v="1"/>
    <n v="1754"/>
    <x v="2"/>
    <x v="1"/>
    <n v="2"/>
    <n v="18.8"/>
    <n v="0.1"/>
    <n v="1.8800000000000001"/>
    <n v="37.6"/>
    <x v="2"/>
    <x v="0"/>
    <n v="10"/>
    <x v="2"/>
    <n v="2.2000000000000002"/>
    <n v="33.840000000000003"/>
  </r>
  <r>
    <n v="12605"/>
    <d v="2029-02-17T00:00:00"/>
    <x v="7"/>
    <x v="1"/>
    <x v="1"/>
    <n v="1034"/>
    <x v="2"/>
    <x v="3"/>
    <n v="7"/>
    <n v="593.99"/>
    <n v="0.27"/>
    <n v="160.37730000000002"/>
    <n v="4157.93"/>
    <x v="1"/>
    <x v="0"/>
    <n v="8"/>
    <x v="1"/>
    <n v="3.8"/>
    <n v="3035.29"/>
  </r>
  <r>
    <n v="12606"/>
    <d v="2029-02-18T00:00:00"/>
    <x v="7"/>
    <x v="1"/>
    <x v="1"/>
    <n v="1444"/>
    <x v="1"/>
    <x v="2"/>
    <n v="5"/>
    <n v="227.9"/>
    <n v="0.05"/>
    <n v="11.395000000000001"/>
    <n v="1139.5"/>
    <x v="1"/>
    <x v="0"/>
    <n v="5"/>
    <x v="2"/>
    <n v="2"/>
    <n v="1082.52"/>
  </r>
  <r>
    <n v="12607"/>
    <d v="2029-02-19T00:00:00"/>
    <x v="7"/>
    <x v="1"/>
    <x v="1"/>
    <n v="1092"/>
    <x v="3"/>
    <x v="1"/>
    <n v="4"/>
    <n v="511.14"/>
    <n v="0.27"/>
    <n v="138.0078"/>
    <n v="2044.56"/>
    <x v="1"/>
    <x v="2"/>
    <n v="1"/>
    <x v="1"/>
    <n v="3"/>
    <n v="1492.53"/>
  </r>
  <r>
    <n v="12608"/>
    <d v="2029-02-20T00:00:00"/>
    <x v="7"/>
    <x v="1"/>
    <x v="1"/>
    <n v="1949"/>
    <x v="0"/>
    <x v="0"/>
    <n v="7"/>
    <n v="327.96"/>
    <n v="0.28999999999999998"/>
    <n v="95.108399999999989"/>
    <n v="2295.7199999999998"/>
    <x v="0"/>
    <x v="0"/>
    <n v="7"/>
    <x v="2"/>
    <n v="1.5"/>
    <n v="1629.96"/>
  </r>
  <r>
    <n v="12609"/>
    <d v="2029-02-21T00:00:00"/>
    <x v="7"/>
    <x v="1"/>
    <x v="1"/>
    <n v="1958"/>
    <x v="2"/>
    <x v="3"/>
    <n v="5"/>
    <n v="91.31"/>
    <n v="0.04"/>
    <n v="3.6524000000000001"/>
    <n v="456.55"/>
    <x v="1"/>
    <x v="0"/>
    <n v="6"/>
    <x v="1"/>
    <n v="2.8"/>
    <n v="438.29"/>
  </r>
  <r>
    <n v="12610"/>
    <d v="2029-02-22T00:00:00"/>
    <x v="7"/>
    <x v="1"/>
    <x v="1"/>
    <n v="1206"/>
    <x v="1"/>
    <x v="1"/>
    <n v="1"/>
    <n v="481.58"/>
    <n v="0.34"/>
    <n v="163.7372"/>
    <n v="481.58"/>
    <x v="1"/>
    <x v="0"/>
    <n v="9"/>
    <x v="1"/>
    <n v="3.5"/>
    <n v="317.83999999999997"/>
  </r>
  <r>
    <n v="12611"/>
    <d v="2029-02-23T00:00:00"/>
    <x v="7"/>
    <x v="1"/>
    <x v="1"/>
    <n v="1352"/>
    <x v="0"/>
    <x v="1"/>
    <n v="1"/>
    <n v="430.25"/>
    <n v="0.34"/>
    <n v="146.285"/>
    <n v="430.25"/>
    <x v="0"/>
    <x v="1"/>
    <n v="4"/>
    <x v="2"/>
    <n v="1.3"/>
    <n v="283.95999999999998"/>
  </r>
  <r>
    <n v="12612"/>
    <d v="2029-02-24T00:00:00"/>
    <x v="7"/>
    <x v="1"/>
    <x v="1"/>
    <n v="1902"/>
    <x v="1"/>
    <x v="0"/>
    <n v="3"/>
    <n v="323.55"/>
    <n v="0.33"/>
    <n v="106.7715"/>
    <n v="970.65000000000009"/>
    <x v="1"/>
    <x v="1"/>
    <n v="4"/>
    <x v="0"/>
    <n v="4.3"/>
    <n v="650.34"/>
  </r>
  <r>
    <n v="12613"/>
    <d v="2029-02-25T00:00:00"/>
    <x v="7"/>
    <x v="1"/>
    <x v="1"/>
    <n v="1331"/>
    <x v="3"/>
    <x v="1"/>
    <n v="5"/>
    <n v="316.01"/>
    <n v="0.17"/>
    <n v="53.721700000000006"/>
    <n v="1580.05"/>
    <x v="2"/>
    <x v="0"/>
    <n v="8"/>
    <x v="0"/>
    <n v="4.7"/>
    <n v="1311.44"/>
  </r>
  <r>
    <n v="12614"/>
    <d v="2029-02-26T00:00:00"/>
    <x v="7"/>
    <x v="1"/>
    <x v="1"/>
    <n v="1816"/>
    <x v="2"/>
    <x v="1"/>
    <n v="2"/>
    <n v="66.180000000000007"/>
    <n v="0.09"/>
    <n v="5.9562000000000008"/>
    <n v="132.36000000000001"/>
    <x v="1"/>
    <x v="1"/>
    <n v="4"/>
    <x v="2"/>
    <n v="1.8"/>
    <n v="120.45"/>
  </r>
  <r>
    <n v="12615"/>
    <d v="2029-02-27T00:00:00"/>
    <x v="7"/>
    <x v="1"/>
    <x v="1"/>
    <n v="1861"/>
    <x v="0"/>
    <x v="1"/>
    <n v="7"/>
    <n v="398.67"/>
    <n v="0.2"/>
    <n v="79.734000000000009"/>
    <n v="2790.69"/>
    <x v="2"/>
    <x v="1"/>
    <n v="3"/>
    <x v="0"/>
    <n v="4"/>
    <n v="2232.5500000000002"/>
  </r>
  <r>
    <n v="12616"/>
    <d v="2029-02-28T00:00:00"/>
    <x v="7"/>
    <x v="1"/>
    <x v="1"/>
    <n v="1724"/>
    <x v="3"/>
    <x v="1"/>
    <n v="6"/>
    <n v="548.08000000000004"/>
    <n v="0.15"/>
    <n v="82.212000000000003"/>
    <n v="3288.4800000000005"/>
    <x v="1"/>
    <x v="0"/>
    <n v="7"/>
    <x v="2"/>
    <n v="2.2999999999999998"/>
    <n v="2795.21"/>
  </r>
  <r>
    <n v="12617"/>
    <d v="2029-03-01T00:00:00"/>
    <x v="7"/>
    <x v="2"/>
    <x v="2"/>
    <n v="1158"/>
    <x v="0"/>
    <x v="0"/>
    <n v="6"/>
    <n v="69.55"/>
    <n v="7.0000000000000007E-2"/>
    <n v="4.8685"/>
    <n v="417.29999999999995"/>
    <x v="1"/>
    <x v="0"/>
    <n v="5"/>
    <x v="1"/>
    <n v="3.7"/>
    <n v="388.09"/>
  </r>
  <r>
    <n v="12618"/>
    <d v="2029-03-02T00:00:00"/>
    <x v="7"/>
    <x v="2"/>
    <x v="2"/>
    <n v="1953"/>
    <x v="3"/>
    <x v="1"/>
    <n v="4"/>
    <n v="169.15"/>
    <n v="0.15"/>
    <n v="25.372499999999999"/>
    <n v="676.6"/>
    <x v="2"/>
    <x v="0"/>
    <n v="9"/>
    <x v="2"/>
    <n v="2.2000000000000002"/>
    <n v="575.11"/>
  </r>
  <r>
    <n v="12619"/>
    <d v="2029-03-03T00:00:00"/>
    <x v="7"/>
    <x v="2"/>
    <x v="2"/>
    <n v="1956"/>
    <x v="1"/>
    <x v="1"/>
    <n v="3"/>
    <n v="542.85"/>
    <n v="0.23"/>
    <n v="124.85550000000001"/>
    <n v="1628.5500000000002"/>
    <x v="2"/>
    <x v="0"/>
    <n v="5"/>
    <x v="0"/>
    <n v="4.4000000000000004"/>
    <n v="1253.98"/>
  </r>
  <r>
    <n v="12620"/>
    <d v="2029-03-04T00:00:00"/>
    <x v="7"/>
    <x v="2"/>
    <x v="2"/>
    <n v="1023"/>
    <x v="0"/>
    <x v="1"/>
    <n v="5"/>
    <n v="181.34"/>
    <n v="0.02"/>
    <n v="3.6268000000000002"/>
    <n v="906.7"/>
    <x v="2"/>
    <x v="0"/>
    <n v="9"/>
    <x v="2"/>
    <n v="2.4"/>
    <n v="888.57"/>
  </r>
  <r>
    <n v="12621"/>
    <d v="2029-03-05T00:00:00"/>
    <x v="7"/>
    <x v="2"/>
    <x v="2"/>
    <n v="1403"/>
    <x v="2"/>
    <x v="3"/>
    <n v="2"/>
    <n v="397.56"/>
    <n v="0.12"/>
    <n v="47.7072"/>
    <n v="795.12"/>
    <x v="2"/>
    <x v="0"/>
    <n v="6"/>
    <x v="0"/>
    <n v="4.4000000000000004"/>
    <n v="699.71"/>
  </r>
  <r>
    <n v="12622"/>
    <d v="2029-03-06T00:00:00"/>
    <x v="7"/>
    <x v="2"/>
    <x v="2"/>
    <n v="1804"/>
    <x v="2"/>
    <x v="0"/>
    <n v="3"/>
    <n v="327.87"/>
    <n v="0.01"/>
    <n v="3.2787000000000002"/>
    <n v="983.61"/>
    <x v="2"/>
    <x v="0"/>
    <n v="6"/>
    <x v="0"/>
    <n v="4.0999999999999996"/>
    <n v="973.77"/>
  </r>
  <r>
    <n v="12623"/>
    <d v="2029-03-07T00:00:00"/>
    <x v="7"/>
    <x v="2"/>
    <x v="2"/>
    <n v="1515"/>
    <x v="3"/>
    <x v="3"/>
    <n v="1"/>
    <n v="363.85"/>
    <n v="0.26"/>
    <n v="94.601000000000013"/>
    <n v="363.85"/>
    <x v="2"/>
    <x v="0"/>
    <n v="11"/>
    <x v="2"/>
    <n v="1.8"/>
    <n v="269.25"/>
  </r>
  <r>
    <n v="12624"/>
    <d v="2029-03-08T00:00:00"/>
    <x v="7"/>
    <x v="2"/>
    <x v="2"/>
    <n v="1731"/>
    <x v="3"/>
    <x v="3"/>
    <n v="4"/>
    <n v="258.24"/>
    <n v="0.22"/>
    <n v="56.812800000000003"/>
    <n v="1032.96"/>
    <x v="2"/>
    <x v="0"/>
    <n v="6"/>
    <x v="2"/>
    <n v="1.6"/>
    <n v="805.71"/>
  </r>
  <r>
    <n v="12625"/>
    <d v="2029-03-09T00:00:00"/>
    <x v="7"/>
    <x v="2"/>
    <x v="2"/>
    <n v="1363"/>
    <x v="0"/>
    <x v="0"/>
    <n v="7"/>
    <n v="190.5"/>
    <n v="0.02"/>
    <n v="3.81"/>
    <n v="1333.5"/>
    <x v="2"/>
    <x v="0"/>
    <n v="7"/>
    <x v="0"/>
    <n v="4.0999999999999996"/>
    <n v="1306.83"/>
  </r>
  <r>
    <n v="12626"/>
    <d v="2029-03-10T00:00:00"/>
    <x v="7"/>
    <x v="2"/>
    <x v="2"/>
    <n v="1381"/>
    <x v="2"/>
    <x v="3"/>
    <n v="7"/>
    <n v="43.39"/>
    <n v="0.34"/>
    <n v="14.752600000000001"/>
    <n v="303.73"/>
    <x v="2"/>
    <x v="0"/>
    <n v="11"/>
    <x v="1"/>
    <n v="2.6"/>
    <n v="200.46"/>
  </r>
  <r>
    <n v="12627"/>
    <d v="2029-03-11T00:00:00"/>
    <x v="7"/>
    <x v="2"/>
    <x v="2"/>
    <n v="1531"/>
    <x v="3"/>
    <x v="3"/>
    <n v="7"/>
    <n v="450.4"/>
    <n v="0.01"/>
    <n v="4.5039999999999996"/>
    <n v="3152.7999999999997"/>
    <x v="2"/>
    <x v="1"/>
    <n v="4"/>
    <x v="0"/>
    <n v="4.8"/>
    <n v="3121.27"/>
  </r>
  <r>
    <n v="12628"/>
    <d v="2029-03-12T00:00:00"/>
    <x v="7"/>
    <x v="2"/>
    <x v="2"/>
    <n v="1955"/>
    <x v="3"/>
    <x v="3"/>
    <n v="5"/>
    <n v="451.46"/>
    <n v="0.21"/>
    <n v="94.806599999999989"/>
    <n v="2257.2999999999997"/>
    <x v="1"/>
    <x v="1"/>
    <n v="4"/>
    <x v="0"/>
    <n v="4.8"/>
    <n v="1783.27"/>
  </r>
  <r>
    <n v="12629"/>
    <d v="2029-03-13T00:00:00"/>
    <x v="7"/>
    <x v="2"/>
    <x v="2"/>
    <n v="1151"/>
    <x v="2"/>
    <x v="0"/>
    <n v="6"/>
    <n v="407.37"/>
    <n v="0.27"/>
    <n v="109.98990000000001"/>
    <n v="2444.2200000000003"/>
    <x v="1"/>
    <x v="0"/>
    <n v="9"/>
    <x v="1"/>
    <n v="3.8"/>
    <n v="1784.28"/>
  </r>
  <r>
    <n v="12630"/>
    <d v="2029-03-14T00:00:00"/>
    <x v="7"/>
    <x v="2"/>
    <x v="2"/>
    <n v="1561"/>
    <x v="1"/>
    <x v="1"/>
    <n v="2"/>
    <n v="391.53"/>
    <n v="0.28000000000000003"/>
    <n v="109.6284"/>
    <n v="783.06"/>
    <x v="1"/>
    <x v="0"/>
    <n v="7"/>
    <x v="1"/>
    <n v="3"/>
    <n v="563.79999999999995"/>
  </r>
  <r>
    <n v="12631"/>
    <d v="2029-03-15T00:00:00"/>
    <x v="7"/>
    <x v="2"/>
    <x v="2"/>
    <n v="1688"/>
    <x v="2"/>
    <x v="2"/>
    <n v="7"/>
    <n v="157.57"/>
    <n v="0.01"/>
    <n v="1.5756999999999999"/>
    <n v="1102.99"/>
    <x v="0"/>
    <x v="0"/>
    <n v="11"/>
    <x v="2"/>
    <n v="1.8"/>
    <n v="1091.96"/>
  </r>
  <r>
    <n v="12632"/>
    <d v="2029-03-16T00:00:00"/>
    <x v="7"/>
    <x v="2"/>
    <x v="2"/>
    <n v="1946"/>
    <x v="2"/>
    <x v="2"/>
    <n v="7"/>
    <n v="28.07"/>
    <n v="0.32"/>
    <n v="8.9824000000000002"/>
    <n v="196.49"/>
    <x v="2"/>
    <x v="0"/>
    <n v="10"/>
    <x v="0"/>
    <n v="4.5"/>
    <n v="133.61000000000001"/>
  </r>
  <r>
    <n v="12633"/>
    <d v="2029-03-17T00:00:00"/>
    <x v="7"/>
    <x v="2"/>
    <x v="2"/>
    <n v="1607"/>
    <x v="0"/>
    <x v="0"/>
    <n v="1"/>
    <n v="488.1"/>
    <n v="0.32"/>
    <n v="156.19200000000001"/>
    <n v="488.1"/>
    <x v="2"/>
    <x v="0"/>
    <n v="6"/>
    <x v="2"/>
    <n v="1.3"/>
    <n v="331.91"/>
  </r>
  <r>
    <n v="12634"/>
    <d v="2029-03-18T00:00:00"/>
    <x v="7"/>
    <x v="2"/>
    <x v="2"/>
    <n v="1616"/>
    <x v="1"/>
    <x v="2"/>
    <n v="3"/>
    <n v="302.32"/>
    <n v="0.2"/>
    <n v="60.463999999999999"/>
    <n v="906.96"/>
    <x v="1"/>
    <x v="2"/>
    <n v="1"/>
    <x v="1"/>
    <n v="2.5"/>
    <n v="725.57"/>
  </r>
  <r>
    <n v="12635"/>
    <d v="2029-03-19T00:00:00"/>
    <x v="7"/>
    <x v="2"/>
    <x v="2"/>
    <n v="1419"/>
    <x v="3"/>
    <x v="0"/>
    <n v="7"/>
    <n v="194.5"/>
    <n v="0.17"/>
    <n v="33.065000000000005"/>
    <n v="1361.5"/>
    <x v="1"/>
    <x v="0"/>
    <n v="7"/>
    <x v="2"/>
    <n v="2.2999999999999998"/>
    <n v="1130.04"/>
  </r>
  <r>
    <n v="12636"/>
    <d v="2029-03-20T00:00:00"/>
    <x v="7"/>
    <x v="2"/>
    <x v="2"/>
    <n v="1249"/>
    <x v="0"/>
    <x v="0"/>
    <n v="4"/>
    <n v="74.63"/>
    <n v="0.02"/>
    <n v="1.4925999999999999"/>
    <n v="298.52"/>
    <x v="0"/>
    <x v="0"/>
    <n v="6"/>
    <x v="0"/>
    <n v="4.8"/>
    <n v="292.55"/>
  </r>
  <r>
    <n v="12637"/>
    <d v="2029-03-21T00:00:00"/>
    <x v="7"/>
    <x v="2"/>
    <x v="2"/>
    <n v="1116"/>
    <x v="1"/>
    <x v="2"/>
    <n v="3"/>
    <n v="51.69"/>
    <n v="0.2"/>
    <n v="10.338000000000001"/>
    <n v="155.07"/>
    <x v="0"/>
    <x v="1"/>
    <n v="4"/>
    <x v="2"/>
    <n v="1.5"/>
    <n v="124.06"/>
  </r>
  <r>
    <n v="12638"/>
    <d v="2029-03-22T00:00:00"/>
    <x v="7"/>
    <x v="2"/>
    <x v="2"/>
    <n v="1865"/>
    <x v="3"/>
    <x v="3"/>
    <n v="6"/>
    <n v="219.09"/>
    <n v="0.14000000000000001"/>
    <n v="30.672600000000003"/>
    <n v="1314.54"/>
    <x v="1"/>
    <x v="0"/>
    <n v="8"/>
    <x v="0"/>
    <n v="4.5999999999999996"/>
    <n v="1130.5"/>
  </r>
  <r>
    <n v="12639"/>
    <d v="2029-03-23T00:00:00"/>
    <x v="7"/>
    <x v="2"/>
    <x v="2"/>
    <n v="1511"/>
    <x v="1"/>
    <x v="1"/>
    <n v="3"/>
    <n v="485.77"/>
    <n v="0.27"/>
    <n v="131.15790000000001"/>
    <n v="1457.31"/>
    <x v="2"/>
    <x v="0"/>
    <n v="7"/>
    <x v="1"/>
    <n v="2.8"/>
    <n v="1063.8399999999999"/>
  </r>
  <r>
    <n v="12640"/>
    <d v="2029-03-24T00:00:00"/>
    <x v="7"/>
    <x v="2"/>
    <x v="2"/>
    <n v="1739"/>
    <x v="0"/>
    <x v="2"/>
    <n v="2"/>
    <n v="552.45000000000005"/>
    <n v="0.14000000000000001"/>
    <n v="77.343000000000018"/>
    <n v="1104.9000000000001"/>
    <x v="1"/>
    <x v="0"/>
    <n v="8"/>
    <x v="2"/>
    <n v="1.2"/>
    <n v="950.21"/>
  </r>
  <r>
    <n v="12641"/>
    <d v="2029-03-25T00:00:00"/>
    <x v="7"/>
    <x v="2"/>
    <x v="2"/>
    <n v="1577"/>
    <x v="2"/>
    <x v="2"/>
    <n v="1"/>
    <n v="539.6"/>
    <n v="0.24"/>
    <n v="129.50399999999999"/>
    <n v="539.6"/>
    <x v="1"/>
    <x v="0"/>
    <n v="9"/>
    <x v="1"/>
    <n v="3.9"/>
    <n v="410.1"/>
  </r>
  <r>
    <n v="12642"/>
    <d v="2029-03-26T00:00:00"/>
    <x v="7"/>
    <x v="2"/>
    <x v="2"/>
    <n v="1334"/>
    <x v="0"/>
    <x v="2"/>
    <n v="5"/>
    <n v="553.20000000000005"/>
    <n v="0.04"/>
    <n v="22.128000000000004"/>
    <n v="2766"/>
    <x v="2"/>
    <x v="2"/>
    <n v="1"/>
    <x v="2"/>
    <n v="1.4"/>
    <n v="2655.36"/>
  </r>
  <r>
    <n v="12643"/>
    <d v="2029-03-27T00:00:00"/>
    <x v="7"/>
    <x v="2"/>
    <x v="2"/>
    <n v="1417"/>
    <x v="2"/>
    <x v="2"/>
    <n v="2"/>
    <n v="546.02"/>
    <n v="0.05"/>
    <n v="27.301000000000002"/>
    <n v="1092.04"/>
    <x v="2"/>
    <x v="1"/>
    <n v="3"/>
    <x v="2"/>
    <n v="1.9"/>
    <n v="1037.44"/>
  </r>
  <r>
    <n v="12644"/>
    <d v="2029-03-28T00:00:00"/>
    <x v="7"/>
    <x v="2"/>
    <x v="2"/>
    <n v="1931"/>
    <x v="2"/>
    <x v="0"/>
    <n v="6"/>
    <n v="323.43"/>
    <n v="0.05"/>
    <n v="16.171500000000002"/>
    <n v="1940.58"/>
    <x v="2"/>
    <x v="1"/>
    <n v="2"/>
    <x v="0"/>
    <n v="4.2"/>
    <n v="1843.55"/>
  </r>
  <r>
    <n v="12645"/>
    <d v="2029-03-29T00:00:00"/>
    <x v="7"/>
    <x v="2"/>
    <x v="2"/>
    <n v="1773"/>
    <x v="3"/>
    <x v="0"/>
    <n v="4"/>
    <n v="143.36000000000001"/>
    <n v="0.02"/>
    <n v="2.8672000000000004"/>
    <n v="573.44000000000005"/>
    <x v="1"/>
    <x v="1"/>
    <n v="3"/>
    <x v="2"/>
    <n v="1.6"/>
    <n v="561.97"/>
  </r>
  <r>
    <n v="12646"/>
    <d v="2029-03-30T00:00:00"/>
    <x v="7"/>
    <x v="2"/>
    <x v="2"/>
    <n v="1294"/>
    <x v="1"/>
    <x v="1"/>
    <n v="6"/>
    <n v="481.86"/>
    <n v="0.19"/>
    <n v="91.553400000000011"/>
    <n v="2891.16"/>
    <x v="1"/>
    <x v="0"/>
    <n v="11"/>
    <x v="2"/>
    <n v="2.2999999999999998"/>
    <n v="2341.84"/>
  </r>
  <r>
    <n v="12647"/>
    <d v="2029-03-31T00:00:00"/>
    <x v="7"/>
    <x v="2"/>
    <x v="2"/>
    <n v="1937"/>
    <x v="1"/>
    <x v="1"/>
    <n v="6"/>
    <n v="140.02000000000001"/>
    <n v="0.28000000000000003"/>
    <n v="39.205600000000004"/>
    <n v="840.12000000000012"/>
    <x v="1"/>
    <x v="0"/>
    <n v="11"/>
    <x v="2"/>
    <n v="2.4"/>
    <n v="604.89"/>
  </r>
  <r>
    <n v="12648"/>
    <d v="2029-04-01T00:00:00"/>
    <x v="7"/>
    <x v="3"/>
    <x v="3"/>
    <n v="1754"/>
    <x v="1"/>
    <x v="2"/>
    <n v="3"/>
    <n v="171.32"/>
    <n v="0.21"/>
    <n v="35.977199999999996"/>
    <n v="513.96"/>
    <x v="1"/>
    <x v="1"/>
    <n v="2"/>
    <x v="1"/>
    <n v="3.4"/>
    <n v="406.03"/>
  </r>
  <r>
    <n v="12649"/>
    <d v="2029-04-02T00:00:00"/>
    <x v="7"/>
    <x v="3"/>
    <x v="3"/>
    <n v="1370"/>
    <x v="3"/>
    <x v="2"/>
    <n v="4"/>
    <n v="151.44999999999999"/>
    <n v="0.2"/>
    <n v="30.29"/>
    <n v="605.79999999999995"/>
    <x v="2"/>
    <x v="0"/>
    <n v="11"/>
    <x v="0"/>
    <n v="4.2"/>
    <n v="484.64"/>
  </r>
  <r>
    <n v="12650"/>
    <d v="2029-04-03T00:00:00"/>
    <x v="7"/>
    <x v="3"/>
    <x v="3"/>
    <n v="1185"/>
    <x v="2"/>
    <x v="2"/>
    <n v="2"/>
    <n v="316.26"/>
    <n v="0.24"/>
    <n v="75.9024"/>
    <n v="632.52"/>
    <x v="1"/>
    <x v="0"/>
    <n v="6"/>
    <x v="2"/>
    <n v="1.9"/>
    <n v="480.72"/>
  </r>
  <r>
    <n v="12651"/>
    <d v="2029-04-04T00:00:00"/>
    <x v="7"/>
    <x v="3"/>
    <x v="3"/>
    <n v="1245"/>
    <x v="2"/>
    <x v="1"/>
    <n v="6"/>
    <n v="203.27"/>
    <n v="0.12"/>
    <n v="24.392400000000002"/>
    <n v="1219.6200000000001"/>
    <x v="1"/>
    <x v="0"/>
    <n v="9"/>
    <x v="2"/>
    <n v="1.8"/>
    <n v="1073.27"/>
  </r>
  <r>
    <n v="12652"/>
    <d v="2029-04-05T00:00:00"/>
    <x v="7"/>
    <x v="3"/>
    <x v="3"/>
    <n v="1636"/>
    <x v="2"/>
    <x v="2"/>
    <n v="2"/>
    <n v="105.18"/>
    <n v="0.13"/>
    <n v="13.673400000000001"/>
    <n v="210.36"/>
    <x v="1"/>
    <x v="1"/>
    <n v="2"/>
    <x v="2"/>
    <n v="1.9"/>
    <n v="183.01"/>
  </r>
  <r>
    <n v="12653"/>
    <d v="2029-04-06T00:00:00"/>
    <x v="7"/>
    <x v="3"/>
    <x v="3"/>
    <n v="1267"/>
    <x v="1"/>
    <x v="3"/>
    <n v="7"/>
    <n v="280.11"/>
    <n v="0.11"/>
    <n v="30.812100000000001"/>
    <n v="1960.77"/>
    <x v="2"/>
    <x v="1"/>
    <n v="4"/>
    <x v="1"/>
    <n v="2.5"/>
    <n v="1745.09"/>
  </r>
  <r>
    <n v="12654"/>
    <d v="2029-04-07T00:00:00"/>
    <x v="7"/>
    <x v="3"/>
    <x v="3"/>
    <n v="1642"/>
    <x v="2"/>
    <x v="1"/>
    <n v="7"/>
    <n v="526.24"/>
    <n v="0.25"/>
    <n v="131.56"/>
    <n v="3683.6800000000003"/>
    <x v="2"/>
    <x v="0"/>
    <n v="5"/>
    <x v="1"/>
    <n v="3.1"/>
    <n v="2762.76"/>
  </r>
  <r>
    <n v="12655"/>
    <d v="2029-04-08T00:00:00"/>
    <x v="7"/>
    <x v="3"/>
    <x v="3"/>
    <n v="1236"/>
    <x v="1"/>
    <x v="3"/>
    <n v="7"/>
    <n v="348.77"/>
    <n v="0.06"/>
    <n v="20.926199999999998"/>
    <n v="2441.39"/>
    <x v="2"/>
    <x v="0"/>
    <n v="5"/>
    <x v="2"/>
    <n v="1.1000000000000001"/>
    <n v="2294.91"/>
  </r>
  <r>
    <n v="12656"/>
    <d v="2029-04-09T00:00:00"/>
    <x v="7"/>
    <x v="3"/>
    <x v="3"/>
    <n v="1529"/>
    <x v="1"/>
    <x v="2"/>
    <n v="5"/>
    <n v="528.83000000000004"/>
    <n v="0"/>
    <n v="0"/>
    <n v="2644.15"/>
    <x v="1"/>
    <x v="2"/>
    <n v="1"/>
    <x v="0"/>
    <n v="4.0999999999999996"/>
    <n v="2644.15"/>
  </r>
  <r>
    <n v="12657"/>
    <d v="2029-04-10T00:00:00"/>
    <x v="7"/>
    <x v="3"/>
    <x v="3"/>
    <n v="1551"/>
    <x v="2"/>
    <x v="0"/>
    <n v="3"/>
    <n v="129.59"/>
    <n v="0.21"/>
    <n v="27.213899999999999"/>
    <n v="388.77"/>
    <x v="1"/>
    <x v="0"/>
    <n v="6"/>
    <x v="0"/>
    <n v="4.7"/>
    <n v="307.13"/>
  </r>
  <r>
    <n v="12658"/>
    <d v="2029-04-11T00:00:00"/>
    <x v="7"/>
    <x v="3"/>
    <x v="3"/>
    <n v="1020"/>
    <x v="1"/>
    <x v="3"/>
    <n v="2"/>
    <n v="112.68"/>
    <n v="0.33"/>
    <n v="37.184400000000004"/>
    <n v="225.36"/>
    <x v="1"/>
    <x v="0"/>
    <n v="5"/>
    <x v="0"/>
    <n v="4.4000000000000004"/>
    <n v="150.99"/>
  </r>
  <r>
    <n v="12659"/>
    <d v="2029-04-12T00:00:00"/>
    <x v="7"/>
    <x v="3"/>
    <x v="3"/>
    <n v="1910"/>
    <x v="0"/>
    <x v="1"/>
    <n v="7"/>
    <n v="351.71"/>
    <n v="0.21"/>
    <n v="73.859099999999998"/>
    <n v="2461.9699999999998"/>
    <x v="1"/>
    <x v="0"/>
    <n v="6"/>
    <x v="2"/>
    <n v="1.1000000000000001"/>
    <n v="1944.96"/>
  </r>
  <r>
    <n v="12660"/>
    <d v="2029-04-13T00:00:00"/>
    <x v="7"/>
    <x v="3"/>
    <x v="3"/>
    <n v="1736"/>
    <x v="2"/>
    <x v="3"/>
    <n v="7"/>
    <n v="286.05"/>
    <n v="0.27"/>
    <n v="77.233500000000006"/>
    <n v="2002.3500000000001"/>
    <x v="1"/>
    <x v="1"/>
    <n v="4"/>
    <x v="1"/>
    <n v="3.1"/>
    <n v="1461.72"/>
  </r>
  <r>
    <n v="12661"/>
    <d v="2029-04-14T00:00:00"/>
    <x v="7"/>
    <x v="3"/>
    <x v="3"/>
    <n v="1866"/>
    <x v="1"/>
    <x v="1"/>
    <n v="4"/>
    <n v="401.2"/>
    <n v="0.24"/>
    <n v="96.287999999999997"/>
    <n v="1604.8"/>
    <x v="1"/>
    <x v="0"/>
    <n v="11"/>
    <x v="0"/>
    <n v="4.3"/>
    <n v="1219.6500000000001"/>
  </r>
  <r>
    <n v="12662"/>
    <d v="2029-04-15T00:00:00"/>
    <x v="7"/>
    <x v="3"/>
    <x v="3"/>
    <n v="1793"/>
    <x v="3"/>
    <x v="2"/>
    <n v="6"/>
    <n v="479.86"/>
    <n v="0.17"/>
    <n v="81.576200000000014"/>
    <n v="2879.16"/>
    <x v="2"/>
    <x v="0"/>
    <n v="6"/>
    <x v="2"/>
    <n v="2.4"/>
    <n v="2389.6999999999998"/>
  </r>
  <r>
    <n v="12663"/>
    <d v="2029-04-16T00:00:00"/>
    <x v="7"/>
    <x v="3"/>
    <x v="3"/>
    <n v="1519"/>
    <x v="1"/>
    <x v="3"/>
    <n v="7"/>
    <n v="454.51"/>
    <n v="0.25"/>
    <n v="113.6275"/>
    <n v="3181.5699999999997"/>
    <x v="0"/>
    <x v="0"/>
    <n v="9"/>
    <x v="0"/>
    <n v="4.5999999999999996"/>
    <n v="2386.1799999999998"/>
  </r>
  <r>
    <n v="12664"/>
    <d v="2029-04-17T00:00:00"/>
    <x v="7"/>
    <x v="3"/>
    <x v="3"/>
    <n v="1099"/>
    <x v="3"/>
    <x v="0"/>
    <n v="5"/>
    <n v="566.22"/>
    <n v="0.28999999999999998"/>
    <n v="164.2038"/>
    <n v="2831.1000000000004"/>
    <x v="1"/>
    <x v="2"/>
    <n v="1"/>
    <x v="0"/>
    <n v="4.5"/>
    <n v="2010.08"/>
  </r>
  <r>
    <n v="12665"/>
    <d v="2029-04-18T00:00:00"/>
    <x v="7"/>
    <x v="3"/>
    <x v="3"/>
    <n v="1751"/>
    <x v="1"/>
    <x v="3"/>
    <n v="4"/>
    <n v="247.98"/>
    <n v="0.08"/>
    <n v="19.8384"/>
    <n v="991.92"/>
    <x v="0"/>
    <x v="0"/>
    <n v="6"/>
    <x v="2"/>
    <n v="1.6"/>
    <n v="912.57"/>
  </r>
  <r>
    <n v="12666"/>
    <d v="2029-04-19T00:00:00"/>
    <x v="7"/>
    <x v="3"/>
    <x v="3"/>
    <n v="1477"/>
    <x v="1"/>
    <x v="0"/>
    <n v="3"/>
    <n v="135.74"/>
    <n v="0.12"/>
    <n v="16.288800000000002"/>
    <n v="407.22"/>
    <x v="1"/>
    <x v="2"/>
    <n v="1"/>
    <x v="1"/>
    <n v="3"/>
    <n v="358.35"/>
  </r>
  <r>
    <n v="12667"/>
    <d v="2029-04-20T00:00:00"/>
    <x v="7"/>
    <x v="3"/>
    <x v="3"/>
    <n v="1598"/>
    <x v="2"/>
    <x v="1"/>
    <n v="5"/>
    <n v="337.28"/>
    <n v="0.08"/>
    <n v="26.982399999999998"/>
    <n v="1686.3999999999999"/>
    <x v="2"/>
    <x v="0"/>
    <n v="7"/>
    <x v="2"/>
    <n v="1.1000000000000001"/>
    <n v="1551.49"/>
  </r>
  <r>
    <n v="12668"/>
    <d v="2029-04-21T00:00:00"/>
    <x v="7"/>
    <x v="3"/>
    <x v="3"/>
    <n v="1297"/>
    <x v="3"/>
    <x v="2"/>
    <n v="5"/>
    <n v="79.78"/>
    <n v="0.16"/>
    <n v="12.764800000000001"/>
    <n v="398.9"/>
    <x v="2"/>
    <x v="1"/>
    <n v="4"/>
    <x v="2"/>
    <n v="2.1"/>
    <n v="335.08"/>
  </r>
  <r>
    <n v="12669"/>
    <d v="2029-04-22T00:00:00"/>
    <x v="7"/>
    <x v="3"/>
    <x v="3"/>
    <n v="1939"/>
    <x v="3"/>
    <x v="2"/>
    <n v="5"/>
    <n v="183.98"/>
    <n v="0.31"/>
    <n v="57.033799999999999"/>
    <n v="919.9"/>
    <x v="0"/>
    <x v="0"/>
    <n v="6"/>
    <x v="0"/>
    <n v="4.2"/>
    <n v="634.73"/>
  </r>
  <r>
    <n v="12670"/>
    <d v="2029-04-23T00:00:00"/>
    <x v="7"/>
    <x v="3"/>
    <x v="3"/>
    <n v="1525"/>
    <x v="2"/>
    <x v="0"/>
    <n v="6"/>
    <n v="136.61000000000001"/>
    <n v="0.12"/>
    <n v="16.3932"/>
    <n v="819.66000000000008"/>
    <x v="1"/>
    <x v="0"/>
    <n v="7"/>
    <x v="0"/>
    <n v="4.9000000000000004"/>
    <n v="721.3"/>
  </r>
  <r>
    <n v="12671"/>
    <d v="2029-04-24T00:00:00"/>
    <x v="7"/>
    <x v="3"/>
    <x v="3"/>
    <n v="1333"/>
    <x v="1"/>
    <x v="1"/>
    <n v="7"/>
    <n v="246.99"/>
    <n v="0.13"/>
    <n v="32.108699999999999"/>
    <n v="1728.93"/>
    <x v="1"/>
    <x v="0"/>
    <n v="11"/>
    <x v="0"/>
    <n v="4.7"/>
    <n v="1504.17"/>
  </r>
  <r>
    <n v="12672"/>
    <d v="2029-04-25T00:00:00"/>
    <x v="7"/>
    <x v="3"/>
    <x v="3"/>
    <n v="1001"/>
    <x v="0"/>
    <x v="2"/>
    <n v="1"/>
    <n v="80.06"/>
    <n v="0.3"/>
    <n v="24.018000000000001"/>
    <n v="80.06"/>
    <x v="1"/>
    <x v="0"/>
    <n v="5"/>
    <x v="2"/>
    <n v="1.2"/>
    <n v="56.04"/>
  </r>
  <r>
    <n v="12673"/>
    <d v="2029-04-26T00:00:00"/>
    <x v="7"/>
    <x v="3"/>
    <x v="3"/>
    <n v="1374"/>
    <x v="1"/>
    <x v="1"/>
    <n v="5"/>
    <n v="33.630000000000003"/>
    <n v="0.18"/>
    <n v="6.0533999999999999"/>
    <n v="168.15"/>
    <x v="1"/>
    <x v="0"/>
    <n v="9"/>
    <x v="0"/>
    <n v="4.7"/>
    <n v="137.88"/>
  </r>
  <r>
    <n v="12674"/>
    <d v="2029-04-27T00:00:00"/>
    <x v="7"/>
    <x v="3"/>
    <x v="3"/>
    <n v="1292"/>
    <x v="1"/>
    <x v="0"/>
    <n v="4"/>
    <n v="399.22"/>
    <n v="0.19"/>
    <n v="75.851800000000011"/>
    <n v="1596.88"/>
    <x v="0"/>
    <x v="0"/>
    <n v="8"/>
    <x v="0"/>
    <n v="4.3"/>
    <n v="1293.47"/>
  </r>
  <r>
    <n v="12675"/>
    <d v="2029-04-28T00:00:00"/>
    <x v="7"/>
    <x v="3"/>
    <x v="3"/>
    <n v="1836"/>
    <x v="0"/>
    <x v="0"/>
    <n v="4"/>
    <n v="372"/>
    <n v="0.3"/>
    <n v="111.6"/>
    <n v="1488"/>
    <x v="2"/>
    <x v="1"/>
    <n v="3"/>
    <x v="0"/>
    <n v="4.5"/>
    <n v="1041.5999999999999"/>
  </r>
  <r>
    <n v="12676"/>
    <d v="2029-04-29T00:00:00"/>
    <x v="7"/>
    <x v="3"/>
    <x v="3"/>
    <n v="1933"/>
    <x v="3"/>
    <x v="3"/>
    <n v="3"/>
    <n v="429.39"/>
    <n v="0.17"/>
    <n v="72.996300000000005"/>
    <n v="1288.17"/>
    <x v="2"/>
    <x v="2"/>
    <n v="1"/>
    <x v="0"/>
    <n v="4.7"/>
    <n v="1069.18"/>
  </r>
  <r>
    <n v="12677"/>
    <d v="2029-04-30T00:00:00"/>
    <x v="7"/>
    <x v="3"/>
    <x v="3"/>
    <n v="1552"/>
    <x v="1"/>
    <x v="2"/>
    <n v="2"/>
    <n v="401.33"/>
    <n v="0.24"/>
    <n v="96.319199999999995"/>
    <n v="802.66"/>
    <x v="2"/>
    <x v="0"/>
    <n v="11"/>
    <x v="1"/>
    <n v="3"/>
    <n v="610.02"/>
  </r>
  <r>
    <n v="12678"/>
    <d v="2029-05-01T00:00:00"/>
    <x v="7"/>
    <x v="4"/>
    <x v="4"/>
    <n v="1317"/>
    <x v="3"/>
    <x v="2"/>
    <n v="2"/>
    <n v="81.86"/>
    <n v="0.03"/>
    <n v="2.4558"/>
    <n v="163.72"/>
    <x v="0"/>
    <x v="0"/>
    <n v="10"/>
    <x v="2"/>
    <n v="1.8"/>
    <n v="158.81"/>
  </r>
  <r>
    <n v="12679"/>
    <d v="2029-05-02T00:00:00"/>
    <x v="7"/>
    <x v="4"/>
    <x v="4"/>
    <n v="1501"/>
    <x v="0"/>
    <x v="3"/>
    <n v="1"/>
    <n v="185.28"/>
    <n v="0.06"/>
    <n v="11.1168"/>
    <n v="185.28"/>
    <x v="1"/>
    <x v="0"/>
    <n v="8"/>
    <x v="2"/>
    <n v="1.1000000000000001"/>
    <n v="174.16"/>
  </r>
  <r>
    <n v="12680"/>
    <d v="2029-05-03T00:00:00"/>
    <x v="7"/>
    <x v="4"/>
    <x v="4"/>
    <n v="1827"/>
    <x v="1"/>
    <x v="0"/>
    <n v="6"/>
    <n v="90.77"/>
    <n v="0.14000000000000001"/>
    <n v="12.707800000000001"/>
    <n v="544.62"/>
    <x v="1"/>
    <x v="1"/>
    <n v="4"/>
    <x v="2"/>
    <n v="1.1000000000000001"/>
    <n v="468.37"/>
  </r>
  <r>
    <n v="12681"/>
    <d v="2029-05-04T00:00:00"/>
    <x v="7"/>
    <x v="4"/>
    <x v="4"/>
    <n v="1380"/>
    <x v="1"/>
    <x v="0"/>
    <n v="7"/>
    <n v="508.14"/>
    <n v="0.17"/>
    <n v="86.383800000000008"/>
    <n v="3556.98"/>
    <x v="0"/>
    <x v="0"/>
    <n v="7"/>
    <x v="1"/>
    <n v="3.6"/>
    <n v="2952.29"/>
  </r>
  <r>
    <n v="12682"/>
    <d v="2029-05-05T00:00:00"/>
    <x v="7"/>
    <x v="4"/>
    <x v="4"/>
    <n v="1622"/>
    <x v="1"/>
    <x v="0"/>
    <n v="6"/>
    <n v="451.94"/>
    <n v="0.34"/>
    <n v="153.65960000000001"/>
    <n v="2711.64"/>
    <x v="1"/>
    <x v="1"/>
    <n v="4"/>
    <x v="2"/>
    <n v="2.2999999999999998"/>
    <n v="1789.68"/>
  </r>
  <r>
    <n v="12683"/>
    <d v="2029-05-06T00:00:00"/>
    <x v="7"/>
    <x v="4"/>
    <x v="4"/>
    <n v="1013"/>
    <x v="0"/>
    <x v="0"/>
    <n v="7"/>
    <n v="132.88999999999999"/>
    <n v="0.34"/>
    <n v="45.182600000000001"/>
    <n v="930.2299999999999"/>
    <x v="1"/>
    <x v="0"/>
    <n v="7"/>
    <x v="1"/>
    <n v="3"/>
    <n v="613.95000000000005"/>
  </r>
  <r>
    <n v="12684"/>
    <d v="2029-05-07T00:00:00"/>
    <x v="7"/>
    <x v="4"/>
    <x v="4"/>
    <n v="1503"/>
    <x v="3"/>
    <x v="1"/>
    <n v="5"/>
    <n v="214.67"/>
    <n v="0.3"/>
    <n v="64.400999999999996"/>
    <n v="1073.3499999999999"/>
    <x v="1"/>
    <x v="2"/>
    <n v="1"/>
    <x v="2"/>
    <n v="1.5"/>
    <n v="751.34"/>
  </r>
  <r>
    <n v="12685"/>
    <d v="2029-05-08T00:00:00"/>
    <x v="7"/>
    <x v="4"/>
    <x v="4"/>
    <n v="1230"/>
    <x v="2"/>
    <x v="2"/>
    <n v="7"/>
    <n v="580.47"/>
    <n v="0.11"/>
    <n v="63.851700000000001"/>
    <n v="4063.29"/>
    <x v="2"/>
    <x v="2"/>
    <n v="1"/>
    <x v="0"/>
    <n v="4.9000000000000004"/>
    <n v="3616.33"/>
  </r>
  <r>
    <n v="12686"/>
    <d v="2029-05-09T00:00:00"/>
    <x v="7"/>
    <x v="4"/>
    <x v="4"/>
    <n v="1984"/>
    <x v="0"/>
    <x v="2"/>
    <n v="1"/>
    <n v="362.58"/>
    <n v="0.34"/>
    <n v="123.27720000000001"/>
    <n v="362.58"/>
    <x v="2"/>
    <x v="1"/>
    <n v="2"/>
    <x v="2"/>
    <n v="1.5"/>
    <n v="239.3"/>
  </r>
  <r>
    <n v="12687"/>
    <d v="2029-05-10T00:00:00"/>
    <x v="7"/>
    <x v="4"/>
    <x v="4"/>
    <n v="1083"/>
    <x v="1"/>
    <x v="0"/>
    <n v="3"/>
    <n v="483.68"/>
    <n v="0.24"/>
    <n v="116.08319999999999"/>
    <n v="1451.04"/>
    <x v="1"/>
    <x v="0"/>
    <n v="5"/>
    <x v="1"/>
    <n v="2.8"/>
    <n v="1102.79"/>
  </r>
  <r>
    <n v="12688"/>
    <d v="2029-05-11T00:00:00"/>
    <x v="7"/>
    <x v="4"/>
    <x v="4"/>
    <n v="1129"/>
    <x v="2"/>
    <x v="0"/>
    <n v="3"/>
    <n v="169.79"/>
    <n v="0.14000000000000001"/>
    <n v="23.770600000000002"/>
    <n v="509.37"/>
    <x v="2"/>
    <x v="0"/>
    <n v="11"/>
    <x v="1"/>
    <n v="2.8"/>
    <n v="438.06"/>
  </r>
  <r>
    <n v="12689"/>
    <d v="2029-05-12T00:00:00"/>
    <x v="7"/>
    <x v="4"/>
    <x v="4"/>
    <n v="1742"/>
    <x v="1"/>
    <x v="0"/>
    <n v="2"/>
    <n v="137.88"/>
    <n v="0.25"/>
    <n v="34.47"/>
    <n v="275.76"/>
    <x v="2"/>
    <x v="0"/>
    <n v="10"/>
    <x v="2"/>
    <n v="1"/>
    <n v="206.82"/>
  </r>
  <r>
    <n v="12690"/>
    <d v="2029-05-13T00:00:00"/>
    <x v="7"/>
    <x v="4"/>
    <x v="4"/>
    <n v="1837"/>
    <x v="1"/>
    <x v="2"/>
    <n v="3"/>
    <n v="473.59"/>
    <n v="0.01"/>
    <n v="4.7359"/>
    <n v="1420.77"/>
    <x v="0"/>
    <x v="0"/>
    <n v="6"/>
    <x v="1"/>
    <n v="3.7"/>
    <n v="1406.56"/>
  </r>
  <r>
    <n v="12691"/>
    <d v="2029-05-14T00:00:00"/>
    <x v="7"/>
    <x v="4"/>
    <x v="4"/>
    <n v="1144"/>
    <x v="0"/>
    <x v="2"/>
    <n v="5"/>
    <n v="416.24"/>
    <n v="0.05"/>
    <n v="20.812000000000001"/>
    <n v="2081.1999999999998"/>
    <x v="2"/>
    <x v="1"/>
    <n v="2"/>
    <x v="1"/>
    <n v="3.2"/>
    <n v="1977.14"/>
  </r>
  <r>
    <n v="12692"/>
    <d v="2029-05-15T00:00:00"/>
    <x v="7"/>
    <x v="4"/>
    <x v="4"/>
    <n v="1890"/>
    <x v="2"/>
    <x v="0"/>
    <n v="4"/>
    <n v="413.37"/>
    <n v="0.28999999999999998"/>
    <n v="119.87729999999999"/>
    <n v="1653.48"/>
    <x v="2"/>
    <x v="2"/>
    <n v="1"/>
    <x v="1"/>
    <n v="3"/>
    <n v="1173.97"/>
  </r>
  <r>
    <n v="12693"/>
    <d v="2029-05-16T00:00:00"/>
    <x v="7"/>
    <x v="4"/>
    <x v="4"/>
    <n v="1856"/>
    <x v="3"/>
    <x v="1"/>
    <n v="3"/>
    <n v="338.29"/>
    <n v="0.23"/>
    <n v="77.806700000000006"/>
    <n v="1014.8700000000001"/>
    <x v="2"/>
    <x v="0"/>
    <n v="9"/>
    <x v="0"/>
    <n v="4.3"/>
    <n v="781.45"/>
  </r>
  <r>
    <n v="12694"/>
    <d v="2029-05-17T00:00:00"/>
    <x v="7"/>
    <x v="4"/>
    <x v="4"/>
    <n v="1027"/>
    <x v="1"/>
    <x v="3"/>
    <n v="1"/>
    <n v="344.69"/>
    <n v="0.13"/>
    <n v="44.809699999999999"/>
    <n v="344.69"/>
    <x v="1"/>
    <x v="0"/>
    <n v="7"/>
    <x v="2"/>
    <n v="2"/>
    <n v="299.88"/>
  </r>
  <r>
    <n v="12695"/>
    <d v="2029-05-18T00:00:00"/>
    <x v="7"/>
    <x v="4"/>
    <x v="4"/>
    <n v="1065"/>
    <x v="2"/>
    <x v="3"/>
    <n v="5"/>
    <n v="445.38"/>
    <n v="0.18"/>
    <n v="80.168399999999991"/>
    <n v="2226.9"/>
    <x v="1"/>
    <x v="0"/>
    <n v="8"/>
    <x v="0"/>
    <n v="4.4000000000000004"/>
    <n v="1826.06"/>
  </r>
  <r>
    <n v="12696"/>
    <d v="2029-05-19T00:00:00"/>
    <x v="7"/>
    <x v="4"/>
    <x v="4"/>
    <n v="1162"/>
    <x v="0"/>
    <x v="3"/>
    <n v="3"/>
    <n v="172.95"/>
    <n v="0.32"/>
    <n v="55.343999999999994"/>
    <n v="518.84999999999991"/>
    <x v="2"/>
    <x v="0"/>
    <n v="6"/>
    <x v="0"/>
    <n v="4.5"/>
    <n v="352.82"/>
  </r>
  <r>
    <n v="12697"/>
    <d v="2029-05-20T00:00:00"/>
    <x v="7"/>
    <x v="4"/>
    <x v="4"/>
    <n v="1228"/>
    <x v="1"/>
    <x v="2"/>
    <n v="6"/>
    <n v="221.37"/>
    <n v="0.22"/>
    <n v="48.7014"/>
    <n v="1328.22"/>
    <x v="1"/>
    <x v="0"/>
    <n v="9"/>
    <x v="0"/>
    <n v="4.3"/>
    <n v="1036.01"/>
  </r>
  <r>
    <n v="12698"/>
    <d v="2029-05-21T00:00:00"/>
    <x v="7"/>
    <x v="4"/>
    <x v="4"/>
    <n v="1260"/>
    <x v="2"/>
    <x v="2"/>
    <n v="7"/>
    <n v="524.91"/>
    <n v="0.14000000000000001"/>
    <n v="73.487400000000008"/>
    <n v="3674.37"/>
    <x v="1"/>
    <x v="0"/>
    <n v="8"/>
    <x v="2"/>
    <n v="2.4"/>
    <n v="3159.96"/>
  </r>
  <r>
    <n v="12699"/>
    <d v="2029-05-22T00:00:00"/>
    <x v="7"/>
    <x v="4"/>
    <x v="4"/>
    <n v="1448"/>
    <x v="1"/>
    <x v="3"/>
    <n v="3"/>
    <n v="195.69"/>
    <n v="0.04"/>
    <n v="7.8276000000000003"/>
    <n v="587.06999999999994"/>
    <x v="2"/>
    <x v="1"/>
    <n v="4"/>
    <x v="2"/>
    <n v="1.7"/>
    <n v="563.59"/>
  </r>
  <r>
    <n v="12700"/>
    <d v="2029-05-23T00:00:00"/>
    <x v="7"/>
    <x v="4"/>
    <x v="4"/>
    <n v="1423"/>
    <x v="0"/>
    <x v="3"/>
    <n v="6"/>
    <n v="334.59"/>
    <n v="0.1"/>
    <n v="33.458999999999996"/>
    <n v="2007.54"/>
    <x v="1"/>
    <x v="0"/>
    <n v="5"/>
    <x v="1"/>
    <n v="2.9"/>
    <n v="1806.79"/>
  </r>
  <r>
    <n v="12701"/>
    <d v="2029-05-24T00:00:00"/>
    <x v="7"/>
    <x v="4"/>
    <x v="4"/>
    <n v="1459"/>
    <x v="2"/>
    <x v="1"/>
    <n v="5"/>
    <n v="426.04"/>
    <n v="0.34"/>
    <n v="144.85360000000003"/>
    <n v="2130.2000000000003"/>
    <x v="1"/>
    <x v="1"/>
    <n v="2"/>
    <x v="2"/>
    <n v="2"/>
    <n v="1405.93"/>
  </r>
  <r>
    <n v="12702"/>
    <d v="2029-05-25T00:00:00"/>
    <x v="7"/>
    <x v="4"/>
    <x v="4"/>
    <n v="1951"/>
    <x v="2"/>
    <x v="2"/>
    <n v="3"/>
    <n v="599.96"/>
    <n v="0.15"/>
    <n v="89.994"/>
    <n v="1799.88"/>
    <x v="2"/>
    <x v="2"/>
    <n v="1"/>
    <x v="2"/>
    <n v="1.2"/>
    <n v="1529.9"/>
  </r>
  <r>
    <n v="12703"/>
    <d v="2029-05-26T00:00:00"/>
    <x v="7"/>
    <x v="4"/>
    <x v="4"/>
    <n v="1675"/>
    <x v="2"/>
    <x v="2"/>
    <n v="6"/>
    <n v="269.64999999999998"/>
    <n v="0.17"/>
    <n v="45.840499999999999"/>
    <n v="1617.8999999999999"/>
    <x v="2"/>
    <x v="0"/>
    <n v="6"/>
    <x v="2"/>
    <n v="2.1"/>
    <n v="1342.86"/>
  </r>
  <r>
    <n v="12704"/>
    <d v="2029-05-27T00:00:00"/>
    <x v="7"/>
    <x v="4"/>
    <x v="4"/>
    <n v="1300"/>
    <x v="2"/>
    <x v="3"/>
    <n v="4"/>
    <n v="265.43"/>
    <n v="0.17"/>
    <n v="45.123100000000001"/>
    <n v="1061.72"/>
    <x v="0"/>
    <x v="1"/>
    <n v="3"/>
    <x v="1"/>
    <n v="2.9"/>
    <n v="881.23"/>
  </r>
  <r>
    <n v="12705"/>
    <d v="2029-05-28T00:00:00"/>
    <x v="7"/>
    <x v="4"/>
    <x v="4"/>
    <n v="1918"/>
    <x v="3"/>
    <x v="1"/>
    <n v="2"/>
    <n v="507.91"/>
    <n v="0.31"/>
    <n v="157.4521"/>
    <n v="1015.82"/>
    <x v="2"/>
    <x v="0"/>
    <n v="11"/>
    <x v="2"/>
    <n v="1.5"/>
    <n v="700.92"/>
  </r>
  <r>
    <n v="12706"/>
    <d v="2029-05-29T00:00:00"/>
    <x v="7"/>
    <x v="4"/>
    <x v="4"/>
    <n v="1302"/>
    <x v="1"/>
    <x v="1"/>
    <n v="5"/>
    <n v="486.22"/>
    <n v="0.21"/>
    <n v="102.1062"/>
    <n v="2431.1000000000004"/>
    <x v="2"/>
    <x v="1"/>
    <n v="4"/>
    <x v="0"/>
    <n v="4.8"/>
    <n v="1920.57"/>
  </r>
  <r>
    <n v="12707"/>
    <d v="2029-05-30T00:00:00"/>
    <x v="7"/>
    <x v="4"/>
    <x v="4"/>
    <n v="1286"/>
    <x v="2"/>
    <x v="3"/>
    <n v="6"/>
    <n v="442.68"/>
    <n v="0.24"/>
    <n v="106.2432"/>
    <n v="2656.08"/>
    <x v="1"/>
    <x v="2"/>
    <n v="1"/>
    <x v="1"/>
    <n v="3.6"/>
    <n v="2018.62"/>
  </r>
  <r>
    <n v="12708"/>
    <d v="2029-05-31T00:00:00"/>
    <x v="7"/>
    <x v="4"/>
    <x v="4"/>
    <n v="1394"/>
    <x v="2"/>
    <x v="3"/>
    <n v="1"/>
    <n v="285.99"/>
    <n v="0.14000000000000001"/>
    <n v="40.038600000000002"/>
    <n v="285.99"/>
    <x v="1"/>
    <x v="0"/>
    <n v="6"/>
    <x v="2"/>
    <n v="1.5"/>
    <n v="245.95"/>
  </r>
  <r>
    <n v="12709"/>
    <d v="2029-06-01T00:00:00"/>
    <x v="7"/>
    <x v="5"/>
    <x v="5"/>
    <n v="1009"/>
    <x v="2"/>
    <x v="2"/>
    <n v="3"/>
    <n v="204.5"/>
    <n v="0.01"/>
    <n v="2.0449999999999999"/>
    <n v="613.5"/>
    <x v="1"/>
    <x v="0"/>
    <n v="8"/>
    <x v="0"/>
    <n v="4.2"/>
    <n v="607.36"/>
  </r>
  <r>
    <n v="12710"/>
    <d v="2029-06-02T00:00:00"/>
    <x v="7"/>
    <x v="5"/>
    <x v="5"/>
    <n v="1706"/>
    <x v="0"/>
    <x v="3"/>
    <n v="6"/>
    <n v="371.11"/>
    <n v="0.33"/>
    <n v="122.4663"/>
    <n v="2226.66"/>
    <x v="2"/>
    <x v="0"/>
    <n v="10"/>
    <x v="0"/>
    <n v="4.7"/>
    <n v="1491.86"/>
  </r>
  <r>
    <n v="12711"/>
    <d v="2029-06-03T00:00:00"/>
    <x v="7"/>
    <x v="5"/>
    <x v="5"/>
    <n v="1629"/>
    <x v="2"/>
    <x v="0"/>
    <n v="7"/>
    <n v="527.59"/>
    <n v="0.33"/>
    <n v="174.10470000000001"/>
    <n v="3693.13"/>
    <x v="2"/>
    <x v="1"/>
    <n v="4"/>
    <x v="2"/>
    <n v="2.1"/>
    <n v="2474.4"/>
  </r>
  <r>
    <n v="12712"/>
    <d v="2029-06-04T00:00:00"/>
    <x v="7"/>
    <x v="5"/>
    <x v="5"/>
    <n v="1269"/>
    <x v="0"/>
    <x v="1"/>
    <n v="6"/>
    <n v="532.01"/>
    <n v="0.33"/>
    <n v="175.5633"/>
    <n v="3192.06"/>
    <x v="2"/>
    <x v="0"/>
    <n v="10"/>
    <x v="2"/>
    <n v="1.6"/>
    <n v="2138.6799999999998"/>
  </r>
  <r>
    <n v="12713"/>
    <d v="2029-06-05T00:00:00"/>
    <x v="7"/>
    <x v="5"/>
    <x v="5"/>
    <n v="1591"/>
    <x v="1"/>
    <x v="3"/>
    <n v="6"/>
    <n v="78.47"/>
    <n v="0.33"/>
    <n v="25.895099999999999"/>
    <n v="470.82"/>
    <x v="2"/>
    <x v="0"/>
    <n v="8"/>
    <x v="2"/>
    <n v="2.2999999999999998"/>
    <n v="315.45"/>
  </r>
  <r>
    <n v="12714"/>
    <d v="2029-06-06T00:00:00"/>
    <x v="7"/>
    <x v="5"/>
    <x v="5"/>
    <n v="1969"/>
    <x v="2"/>
    <x v="0"/>
    <n v="7"/>
    <n v="265.58"/>
    <n v="0.28999999999999998"/>
    <n v="77.018199999999993"/>
    <n v="1859.06"/>
    <x v="1"/>
    <x v="0"/>
    <n v="11"/>
    <x v="0"/>
    <n v="4.3"/>
    <n v="1319.93"/>
  </r>
  <r>
    <n v="12715"/>
    <d v="2029-06-07T00:00:00"/>
    <x v="7"/>
    <x v="5"/>
    <x v="5"/>
    <n v="1604"/>
    <x v="0"/>
    <x v="1"/>
    <n v="2"/>
    <n v="286.86"/>
    <n v="0.24"/>
    <n v="68.846400000000003"/>
    <n v="573.72"/>
    <x v="2"/>
    <x v="0"/>
    <n v="10"/>
    <x v="2"/>
    <n v="1.7"/>
    <n v="436.03"/>
  </r>
  <r>
    <n v="12716"/>
    <d v="2029-06-08T00:00:00"/>
    <x v="7"/>
    <x v="5"/>
    <x v="5"/>
    <n v="1777"/>
    <x v="1"/>
    <x v="0"/>
    <n v="7"/>
    <n v="586.9"/>
    <n v="0.3"/>
    <n v="176.07"/>
    <n v="4108.3"/>
    <x v="1"/>
    <x v="1"/>
    <n v="3"/>
    <x v="0"/>
    <n v="4.0999999999999996"/>
    <n v="2875.81"/>
  </r>
  <r>
    <n v="12717"/>
    <d v="2029-06-09T00:00:00"/>
    <x v="7"/>
    <x v="5"/>
    <x v="5"/>
    <n v="1843"/>
    <x v="3"/>
    <x v="0"/>
    <n v="7"/>
    <n v="411.63"/>
    <n v="0.21"/>
    <n v="86.442299999999989"/>
    <n v="2881.41"/>
    <x v="1"/>
    <x v="0"/>
    <n v="11"/>
    <x v="1"/>
    <n v="3.9"/>
    <n v="2276.31"/>
  </r>
  <r>
    <n v="12718"/>
    <d v="2029-06-10T00:00:00"/>
    <x v="7"/>
    <x v="5"/>
    <x v="5"/>
    <n v="1861"/>
    <x v="0"/>
    <x v="3"/>
    <n v="1"/>
    <n v="253.24"/>
    <n v="0.05"/>
    <n v="12.662000000000001"/>
    <n v="253.24"/>
    <x v="2"/>
    <x v="0"/>
    <n v="7"/>
    <x v="1"/>
    <n v="3.6"/>
    <n v="240.58"/>
  </r>
  <r>
    <n v="12719"/>
    <d v="2029-06-11T00:00:00"/>
    <x v="7"/>
    <x v="5"/>
    <x v="5"/>
    <n v="1360"/>
    <x v="2"/>
    <x v="1"/>
    <n v="7"/>
    <n v="30.24"/>
    <n v="0.14000000000000001"/>
    <n v="4.2336"/>
    <n v="211.67999999999998"/>
    <x v="0"/>
    <x v="1"/>
    <n v="3"/>
    <x v="1"/>
    <n v="2.7"/>
    <n v="182.04"/>
  </r>
  <r>
    <n v="12720"/>
    <d v="2029-06-12T00:00:00"/>
    <x v="7"/>
    <x v="5"/>
    <x v="5"/>
    <n v="1256"/>
    <x v="2"/>
    <x v="0"/>
    <n v="1"/>
    <n v="345.75"/>
    <n v="0.34"/>
    <n v="117.55500000000001"/>
    <n v="345.75"/>
    <x v="0"/>
    <x v="0"/>
    <n v="6"/>
    <x v="1"/>
    <n v="2.5"/>
    <n v="228.19"/>
  </r>
  <r>
    <n v="12721"/>
    <d v="2029-06-13T00:00:00"/>
    <x v="7"/>
    <x v="5"/>
    <x v="5"/>
    <n v="1132"/>
    <x v="3"/>
    <x v="2"/>
    <n v="4"/>
    <n v="71.2"/>
    <n v="0.12"/>
    <n v="8.5440000000000005"/>
    <n v="284.8"/>
    <x v="0"/>
    <x v="1"/>
    <n v="4"/>
    <x v="2"/>
    <n v="1.3"/>
    <n v="250.62"/>
  </r>
  <r>
    <n v="12722"/>
    <d v="2029-06-14T00:00:00"/>
    <x v="7"/>
    <x v="5"/>
    <x v="5"/>
    <n v="1275"/>
    <x v="2"/>
    <x v="1"/>
    <n v="7"/>
    <n v="503.15"/>
    <n v="0.3"/>
    <n v="150.94499999999999"/>
    <n v="3522.0499999999997"/>
    <x v="1"/>
    <x v="0"/>
    <n v="6"/>
    <x v="2"/>
    <n v="2.4"/>
    <n v="2465.4299999999998"/>
  </r>
  <r>
    <n v="12723"/>
    <d v="2029-06-15T00:00:00"/>
    <x v="7"/>
    <x v="5"/>
    <x v="5"/>
    <n v="1775"/>
    <x v="2"/>
    <x v="2"/>
    <n v="2"/>
    <n v="455.22"/>
    <n v="0.03"/>
    <n v="13.656600000000001"/>
    <n v="910.44"/>
    <x v="1"/>
    <x v="0"/>
    <n v="7"/>
    <x v="1"/>
    <n v="3.4"/>
    <n v="883.13"/>
  </r>
  <r>
    <n v="12724"/>
    <d v="2029-06-16T00:00:00"/>
    <x v="7"/>
    <x v="5"/>
    <x v="5"/>
    <n v="1682"/>
    <x v="2"/>
    <x v="3"/>
    <n v="7"/>
    <n v="284.39999999999998"/>
    <n v="0.12"/>
    <n v="34.127999999999993"/>
    <n v="1990.7999999999997"/>
    <x v="1"/>
    <x v="0"/>
    <n v="8"/>
    <x v="0"/>
    <n v="4.5999999999999996"/>
    <n v="1751.9"/>
  </r>
  <r>
    <n v="12725"/>
    <d v="2029-06-17T00:00:00"/>
    <x v="7"/>
    <x v="5"/>
    <x v="5"/>
    <n v="1971"/>
    <x v="2"/>
    <x v="2"/>
    <n v="6"/>
    <n v="266.08999999999997"/>
    <n v="0.12"/>
    <n v="31.930799999999994"/>
    <n v="1596.54"/>
    <x v="1"/>
    <x v="0"/>
    <n v="6"/>
    <x v="0"/>
    <n v="4.3"/>
    <n v="1404.96"/>
  </r>
  <r>
    <n v="12726"/>
    <d v="2029-06-18T00:00:00"/>
    <x v="7"/>
    <x v="5"/>
    <x v="5"/>
    <n v="1512"/>
    <x v="3"/>
    <x v="1"/>
    <n v="5"/>
    <n v="539.94000000000005"/>
    <n v="0.02"/>
    <n v="10.798800000000002"/>
    <n v="2699.7000000000003"/>
    <x v="1"/>
    <x v="1"/>
    <n v="4"/>
    <x v="2"/>
    <n v="1.1000000000000001"/>
    <n v="2645.71"/>
  </r>
  <r>
    <n v="12727"/>
    <d v="2029-06-19T00:00:00"/>
    <x v="7"/>
    <x v="5"/>
    <x v="5"/>
    <n v="1312"/>
    <x v="2"/>
    <x v="0"/>
    <n v="2"/>
    <n v="183.75"/>
    <n v="0.04"/>
    <n v="7.3500000000000005"/>
    <n v="367.5"/>
    <x v="2"/>
    <x v="0"/>
    <n v="9"/>
    <x v="2"/>
    <n v="1.6"/>
    <n v="352.8"/>
  </r>
  <r>
    <n v="12728"/>
    <d v="2029-06-20T00:00:00"/>
    <x v="7"/>
    <x v="5"/>
    <x v="5"/>
    <n v="1575"/>
    <x v="1"/>
    <x v="0"/>
    <n v="7"/>
    <n v="160.68"/>
    <n v="7.0000000000000007E-2"/>
    <n v="11.247600000000002"/>
    <n v="1124.76"/>
    <x v="2"/>
    <x v="0"/>
    <n v="7"/>
    <x v="0"/>
    <n v="4.4000000000000004"/>
    <n v="1046.03"/>
  </r>
  <r>
    <n v="12729"/>
    <d v="2029-06-21T00:00:00"/>
    <x v="7"/>
    <x v="5"/>
    <x v="5"/>
    <n v="1885"/>
    <x v="1"/>
    <x v="1"/>
    <n v="2"/>
    <n v="564.42999999999995"/>
    <n v="0.28999999999999998"/>
    <n v="163.68469999999996"/>
    <n v="1128.8599999999999"/>
    <x v="0"/>
    <x v="0"/>
    <n v="9"/>
    <x v="0"/>
    <n v="4.8"/>
    <n v="801.49"/>
  </r>
  <r>
    <n v="12730"/>
    <d v="2029-06-22T00:00:00"/>
    <x v="7"/>
    <x v="5"/>
    <x v="5"/>
    <n v="1979"/>
    <x v="1"/>
    <x v="0"/>
    <n v="1"/>
    <n v="488.41"/>
    <n v="0.02"/>
    <n v="9.7682000000000002"/>
    <n v="488.41"/>
    <x v="0"/>
    <x v="1"/>
    <n v="3"/>
    <x v="2"/>
    <n v="1.2"/>
    <n v="478.64"/>
  </r>
  <r>
    <n v="12731"/>
    <d v="2029-06-23T00:00:00"/>
    <x v="7"/>
    <x v="5"/>
    <x v="5"/>
    <n v="1283"/>
    <x v="2"/>
    <x v="2"/>
    <n v="4"/>
    <n v="495.07"/>
    <n v="0.1"/>
    <n v="49.507000000000005"/>
    <n v="1980.28"/>
    <x v="1"/>
    <x v="0"/>
    <n v="5"/>
    <x v="1"/>
    <n v="3.8"/>
    <n v="1782.25"/>
  </r>
  <r>
    <n v="12732"/>
    <d v="2029-06-24T00:00:00"/>
    <x v="7"/>
    <x v="5"/>
    <x v="5"/>
    <n v="1120"/>
    <x v="3"/>
    <x v="0"/>
    <n v="4"/>
    <n v="129.19"/>
    <n v="0"/>
    <n v="0"/>
    <n v="516.76"/>
    <x v="0"/>
    <x v="2"/>
    <n v="1"/>
    <x v="1"/>
    <n v="2.5"/>
    <n v="516.76"/>
  </r>
  <r>
    <n v="12733"/>
    <d v="2029-06-25T00:00:00"/>
    <x v="7"/>
    <x v="5"/>
    <x v="5"/>
    <n v="1106"/>
    <x v="2"/>
    <x v="0"/>
    <n v="2"/>
    <n v="98.83"/>
    <n v="0.24"/>
    <n v="23.719199999999997"/>
    <n v="197.66"/>
    <x v="2"/>
    <x v="0"/>
    <n v="11"/>
    <x v="1"/>
    <n v="2.5"/>
    <n v="150.22"/>
  </r>
  <r>
    <n v="12734"/>
    <d v="2029-06-26T00:00:00"/>
    <x v="7"/>
    <x v="5"/>
    <x v="5"/>
    <n v="1932"/>
    <x v="3"/>
    <x v="2"/>
    <n v="2"/>
    <n v="30.23"/>
    <n v="0.22"/>
    <n v="6.6505999999999998"/>
    <n v="60.46"/>
    <x v="2"/>
    <x v="0"/>
    <n v="8"/>
    <x v="1"/>
    <n v="3.6"/>
    <n v="47.16"/>
  </r>
  <r>
    <n v="12735"/>
    <d v="2029-06-27T00:00:00"/>
    <x v="7"/>
    <x v="5"/>
    <x v="5"/>
    <n v="1686"/>
    <x v="0"/>
    <x v="2"/>
    <n v="7"/>
    <n v="153.66999999999999"/>
    <n v="0.23"/>
    <n v="35.344099999999997"/>
    <n v="1075.6899999999998"/>
    <x v="2"/>
    <x v="2"/>
    <n v="1"/>
    <x v="0"/>
    <n v="4.2"/>
    <n v="828.28"/>
  </r>
  <r>
    <n v="12736"/>
    <d v="2029-06-28T00:00:00"/>
    <x v="7"/>
    <x v="5"/>
    <x v="5"/>
    <n v="1996"/>
    <x v="1"/>
    <x v="2"/>
    <n v="3"/>
    <n v="467.9"/>
    <n v="0.13"/>
    <n v="60.826999999999998"/>
    <n v="1403.6999999999998"/>
    <x v="1"/>
    <x v="2"/>
    <n v="1"/>
    <x v="2"/>
    <n v="2.1"/>
    <n v="1221.22"/>
  </r>
  <r>
    <n v="12737"/>
    <d v="2029-06-29T00:00:00"/>
    <x v="7"/>
    <x v="5"/>
    <x v="5"/>
    <n v="1203"/>
    <x v="1"/>
    <x v="3"/>
    <n v="6"/>
    <n v="155.41999999999999"/>
    <n v="7.0000000000000007E-2"/>
    <n v="10.8794"/>
    <n v="932.52"/>
    <x v="0"/>
    <x v="0"/>
    <n v="7"/>
    <x v="1"/>
    <n v="3.8"/>
    <n v="867.24"/>
  </r>
  <r>
    <n v="12738"/>
    <d v="2029-06-30T00:00:00"/>
    <x v="7"/>
    <x v="5"/>
    <x v="5"/>
    <n v="1164"/>
    <x v="1"/>
    <x v="2"/>
    <n v="1"/>
    <n v="441.53"/>
    <n v="0.25"/>
    <n v="110.38249999999999"/>
    <n v="441.53"/>
    <x v="2"/>
    <x v="0"/>
    <n v="11"/>
    <x v="1"/>
    <n v="3.5"/>
    <n v="331.15"/>
  </r>
  <r>
    <n v="12739"/>
    <d v="2029-07-01T00:00:00"/>
    <x v="7"/>
    <x v="6"/>
    <x v="6"/>
    <n v="1304"/>
    <x v="1"/>
    <x v="2"/>
    <n v="6"/>
    <n v="162.37"/>
    <n v="0.28000000000000003"/>
    <n v="45.463600000000007"/>
    <n v="974.22"/>
    <x v="0"/>
    <x v="0"/>
    <n v="8"/>
    <x v="1"/>
    <n v="3.1"/>
    <n v="701.44"/>
  </r>
  <r>
    <n v="12740"/>
    <d v="2029-07-02T00:00:00"/>
    <x v="7"/>
    <x v="6"/>
    <x v="6"/>
    <n v="1496"/>
    <x v="0"/>
    <x v="3"/>
    <n v="5"/>
    <n v="246.25"/>
    <n v="0.05"/>
    <n v="12.3125"/>
    <n v="1231.25"/>
    <x v="0"/>
    <x v="1"/>
    <n v="3"/>
    <x v="1"/>
    <n v="3.4"/>
    <n v="1169.69"/>
  </r>
  <r>
    <n v="12741"/>
    <d v="2029-07-03T00:00:00"/>
    <x v="7"/>
    <x v="6"/>
    <x v="6"/>
    <n v="1631"/>
    <x v="0"/>
    <x v="0"/>
    <n v="5"/>
    <n v="590.15"/>
    <n v="0.17"/>
    <n v="100.32550000000001"/>
    <n v="2950.75"/>
    <x v="2"/>
    <x v="1"/>
    <n v="2"/>
    <x v="2"/>
    <n v="1.1000000000000001"/>
    <n v="2449.12"/>
  </r>
  <r>
    <n v="12742"/>
    <d v="2029-07-04T00:00:00"/>
    <x v="7"/>
    <x v="6"/>
    <x v="6"/>
    <n v="1555"/>
    <x v="2"/>
    <x v="2"/>
    <n v="4"/>
    <n v="158.21"/>
    <n v="0.09"/>
    <n v="14.238900000000001"/>
    <n v="632.84"/>
    <x v="1"/>
    <x v="0"/>
    <n v="7"/>
    <x v="2"/>
    <n v="1"/>
    <n v="575.88"/>
  </r>
  <r>
    <n v="12743"/>
    <d v="2029-07-05T00:00:00"/>
    <x v="7"/>
    <x v="6"/>
    <x v="6"/>
    <n v="1823"/>
    <x v="1"/>
    <x v="1"/>
    <n v="1"/>
    <n v="235.18"/>
    <n v="0.06"/>
    <n v="14.110799999999999"/>
    <n v="235.18"/>
    <x v="1"/>
    <x v="0"/>
    <n v="10"/>
    <x v="1"/>
    <n v="3.2"/>
    <n v="221.07"/>
  </r>
  <r>
    <n v="12744"/>
    <d v="2029-07-06T00:00:00"/>
    <x v="7"/>
    <x v="6"/>
    <x v="6"/>
    <n v="1155"/>
    <x v="0"/>
    <x v="2"/>
    <n v="6"/>
    <n v="191.14"/>
    <n v="0.26"/>
    <n v="49.696399999999997"/>
    <n v="1146.8399999999999"/>
    <x v="1"/>
    <x v="0"/>
    <n v="5"/>
    <x v="1"/>
    <n v="3.1"/>
    <n v="848.66"/>
  </r>
  <r>
    <n v="12745"/>
    <d v="2029-07-07T00:00:00"/>
    <x v="7"/>
    <x v="6"/>
    <x v="6"/>
    <n v="1366"/>
    <x v="0"/>
    <x v="2"/>
    <n v="4"/>
    <n v="79.13"/>
    <n v="0.19"/>
    <n v="15.034699999999999"/>
    <n v="316.52"/>
    <x v="1"/>
    <x v="2"/>
    <n v="1"/>
    <x v="2"/>
    <n v="1.3"/>
    <n v="256.38"/>
  </r>
  <r>
    <n v="12746"/>
    <d v="2029-07-08T00:00:00"/>
    <x v="7"/>
    <x v="6"/>
    <x v="6"/>
    <n v="1718"/>
    <x v="1"/>
    <x v="3"/>
    <n v="5"/>
    <n v="301.58999999999997"/>
    <n v="0.08"/>
    <n v="24.127199999999998"/>
    <n v="1507.9499999999998"/>
    <x v="0"/>
    <x v="1"/>
    <n v="2"/>
    <x v="1"/>
    <n v="3"/>
    <n v="1387.31"/>
  </r>
  <r>
    <n v="12747"/>
    <d v="2029-07-09T00:00:00"/>
    <x v="7"/>
    <x v="6"/>
    <x v="6"/>
    <n v="1901"/>
    <x v="1"/>
    <x v="1"/>
    <n v="2"/>
    <n v="236.53"/>
    <n v="0.11"/>
    <n v="26.0183"/>
    <n v="473.06"/>
    <x v="1"/>
    <x v="1"/>
    <n v="3"/>
    <x v="0"/>
    <n v="4"/>
    <n v="421.02"/>
  </r>
  <r>
    <n v="12748"/>
    <d v="2029-07-10T00:00:00"/>
    <x v="7"/>
    <x v="6"/>
    <x v="6"/>
    <n v="1619"/>
    <x v="2"/>
    <x v="0"/>
    <n v="1"/>
    <n v="421.51"/>
    <n v="0.34"/>
    <n v="143.3134"/>
    <n v="421.51"/>
    <x v="0"/>
    <x v="0"/>
    <n v="6"/>
    <x v="1"/>
    <n v="3.2"/>
    <n v="278.2"/>
  </r>
  <r>
    <n v="12749"/>
    <d v="2029-07-11T00:00:00"/>
    <x v="7"/>
    <x v="6"/>
    <x v="6"/>
    <n v="1250"/>
    <x v="0"/>
    <x v="0"/>
    <n v="1"/>
    <n v="493.29"/>
    <n v="0.3"/>
    <n v="147.98699999999999"/>
    <n v="493.29"/>
    <x v="2"/>
    <x v="2"/>
    <n v="1"/>
    <x v="1"/>
    <n v="3.1"/>
    <n v="345.3"/>
  </r>
  <r>
    <n v="12750"/>
    <d v="2029-07-12T00:00:00"/>
    <x v="7"/>
    <x v="6"/>
    <x v="6"/>
    <n v="1956"/>
    <x v="2"/>
    <x v="1"/>
    <n v="6"/>
    <n v="333.39"/>
    <n v="0.31"/>
    <n v="103.3509"/>
    <n v="2000.34"/>
    <x v="1"/>
    <x v="0"/>
    <n v="8"/>
    <x v="1"/>
    <n v="3.9"/>
    <n v="1380.23"/>
  </r>
  <r>
    <n v="12751"/>
    <d v="2029-07-13T00:00:00"/>
    <x v="7"/>
    <x v="6"/>
    <x v="6"/>
    <n v="1915"/>
    <x v="1"/>
    <x v="2"/>
    <n v="7"/>
    <n v="33.83"/>
    <n v="0.16"/>
    <n v="5.4127999999999998"/>
    <n v="236.81"/>
    <x v="2"/>
    <x v="1"/>
    <n v="2"/>
    <x v="2"/>
    <n v="1.7"/>
    <n v="198.92"/>
  </r>
  <r>
    <n v="12752"/>
    <d v="2029-07-14T00:00:00"/>
    <x v="7"/>
    <x v="6"/>
    <x v="6"/>
    <n v="1881"/>
    <x v="2"/>
    <x v="3"/>
    <n v="3"/>
    <n v="377.07"/>
    <n v="0.22"/>
    <n v="82.955399999999997"/>
    <n v="1131.21"/>
    <x v="2"/>
    <x v="0"/>
    <n v="5"/>
    <x v="1"/>
    <n v="2.8"/>
    <n v="882.34"/>
  </r>
  <r>
    <n v="12753"/>
    <d v="2029-07-15T00:00:00"/>
    <x v="7"/>
    <x v="6"/>
    <x v="6"/>
    <n v="1333"/>
    <x v="2"/>
    <x v="1"/>
    <n v="6"/>
    <n v="47.4"/>
    <n v="0.13"/>
    <n v="6.1619999999999999"/>
    <n v="284.39999999999998"/>
    <x v="2"/>
    <x v="0"/>
    <n v="8"/>
    <x v="2"/>
    <n v="1.6"/>
    <n v="247.43"/>
  </r>
  <r>
    <n v="12754"/>
    <d v="2029-07-16T00:00:00"/>
    <x v="7"/>
    <x v="6"/>
    <x v="6"/>
    <n v="1641"/>
    <x v="1"/>
    <x v="1"/>
    <n v="2"/>
    <n v="375.57"/>
    <n v="0.03"/>
    <n v="11.267099999999999"/>
    <n v="751.14"/>
    <x v="2"/>
    <x v="0"/>
    <n v="5"/>
    <x v="1"/>
    <n v="3.1"/>
    <n v="728.61"/>
  </r>
  <r>
    <n v="12755"/>
    <d v="2029-07-17T00:00:00"/>
    <x v="7"/>
    <x v="6"/>
    <x v="6"/>
    <n v="1968"/>
    <x v="0"/>
    <x v="0"/>
    <n v="7"/>
    <n v="415.74"/>
    <n v="0.14000000000000001"/>
    <n v="58.203600000000009"/>
    <n v="2910.1800000000003"/>
    <x v="1"/>
    <x v="0"/>
    <n v="8"/>
    <x v="1"/>
    <n v="3.4"/>
    <n v="2502.75"/>
  </r>
  <r>
    <n v="12756"/>
    <d v="2029-07-18T00:00:00"/>
    <x v="7"/>
    <x v="6"/>
    <x v="6"/>
    <n v="1510"/>
    <x v="2"/>
    <x v="3"/>
    <n v="7"/>
    <n v="130.69"/>
    <n v="0.21"/>
    <n v="27.444899999999997"/>
    <n v="914.82999999999993"/>
    <x v="2"/>
    <x v="0"/>
    <n v="6"/>
    <x v="2"/>
    <n v="1.5"/>
    <n v="722.72"/>
  </r>
  <r>
    <n v="12757"/>
    <d v="2029-07-19T00:00:00"/>
    <x v="7"/>
    <x v="6"/>
    <x v="6"/>
    <n v="1292"/>
    <x v="1"/>
    <x v="1"/>
    <n v="7"/>
    <n v="494.32"/>
    <n v="0.1"/>
    <n v="49.432000000000002"/>
    <n v="3460.24"/>
    <x v="2"/>
    <x v="0"/>
    <n v="7"/>
    <x v="2"/>
    <n v="1.3"/>
    <n v="3114.22"/>
  </r>
  <r>
    <n v="12758"/>
    <d v="2029-07-20T00:00:00"/>
    <x v="7"/>
    <x v="6"/>
    <x v="6"/>
    <n v="1019"/>
    <x v="2"/>
    <x v="3"/>
    <n v="2"/>
    <n v="547.98"/>
    <n v="0.3"/>
    <n v="164.39400000000001"/>
    <n v="1095.96"/>
    <x v="2"/>
    <x v="0"/>
    <n v="8"/>
    <x v="2"/>
    <n v="1.7"/>
    <n v="767.17"/>
  </r>
  <r>
    <n v="12759"/>
    <d v="2029-07-21T00:00:00"/>
    <x v="7"/>
    <x v="6"/>
    <x v="6"/>
    <n v="1281"/>
    <x v="2"/>
    <x v="2"/>
    <n v="4"/>
    <n v="490.66"/>
    <n v="0.05"/>
    <n v="24.533000000000001"/>
    <n v="1962.64"/>
    <x v="0"/>
    <x v="1"/>
    <n v="3"/>
    <x v="1"/>
    <n v="3.3"/>
    <n v="1864.51"/>
  </r>
  <r>
    <n v="12760"/>
    <d v="2029-07-22T00:00:00"/>
    <x v="7"/>
    <x v="6"/>
    <x v="6"/>
    <n v="1796"/>
    <x v="1"/>
    <x v="0"/>
    <n v="1"/>
    <n v="193.49"/>
    <n v="0.13"/>
    <n v="25.153700000000001"/>
    <n v="193.49"/>
    <x v="1"/>
    <x v="0"/>
    <n v="5"/>
    <x v="2"/>
    <n v="1.8"/>
    <n v="168.34"/>
  </r>
  <r>
    <n v="12761"/>
    <d v="2029-07-23T00:00:00"/>
    <x v="7"/>
    <x v="6"/>
    <x v="6"/>
    <n v="1000"/>
    <x v="1"/>
    <x v="2"/>
    <n v="4"/>
    <n v="358.19"/>
    <n v="0.04"/>
    <n v="14.3276"/>
    <n v="1432.76"/>
    <x v="1"/>
    <x v="0"/>
    <n v="10"/>
    <x v="2"/>
    <n v="2.1"/>
    <n v="1375.45"/>
  </r>
  <r>
    <n v="12762"/>
    <d v="2029-07-24T00:00:00"/>
    <x v="7"/>
    <x v="6"/>
    <x v="6"/>
    <n v="1118"/>
    <x v="2"/>
    <x v="3"/>
    <n v="2"/>
    <n v="550.16999999999996"/>
    <n v="0.14000000000000001"/>
    <n v="77.023800000000008"/>
    <n v="1100.3399999999999"/>
    <x v="2"/>
    <x v="0"/>
    <n v="7"/>
    <x v="1"/>
    <n v="3.8"/>
    <n v="946.29"/>
  </r>
  <r>
    <n v="12763"/>
    <d v="2029-07-25T00:00:00"/>
    <x v="7"/>
    <x v="6"/>
    <x v="6"/>
    <n v="1034"/>
    <x v="2"/>
    <x v="2"/>
    <n v="3"/>
    <n v="202.59"/>
    <n v="0.01"/>
    <n v="2.0259"/>
    <n v="607.77"/>
    <x v="0"/>
    <x v="0"/>
    <n v="9"/>
    <x v="2"/>
    <n v="2"/>
    <n v="601.69000000000005"/>
  </r>
  <r>
    <n v="12764"/>
    <d v="2029-07-26T00:00:00"/>
    <x v="7"/>
    <x v="6"/>
    <x v="6"/>
    <n v="1197"/>
    <x v="2"/>
    <x v="0"/>
    <n v="1"/>
    <n v="494.72"/>
    <n v="0.1"/>
    <n v="49.472000000000008"/>
    <n v="494.72"/>
    <x v="1"/>
    <x v="0"/>
    <n v="6"/>
    <x v="1"/>
    <n v="2.6"/>
    <n v="445.25"/>
  </r>
  <r>
    <n v="12765"/>
    <d v="2029-07-27T00:00:00"/>
    <x v="7"/>
    <x v="6"/>
    <x v="6"/>
    <n v="1484"/>
    <x v="2"/>
    <x v="3"/>
    <n v="2"/>
    <n v="20.54"/>
    <n v="0.14000000000000001"/>
    <n v="2.8755999999999999"/>
    <n v="41.08"/>
    <x v="1"/>
    <x v="0"/>
    <n v="10"/>
    <x v="0"/>
    <n v="4.7"/>
    <n v="35.33"/>
  </r>
  <r>
    <n v="12766"/>
    <d v="2029-07-28T00:00:00"/>
    <x v="7"/>
    <x v="6"/>
    <x v="6"/>
    <n v="1756"/>
    <x v="0"/>
    <x v="1"/>
    <n v="3"/>
    <n v="17.13"/>
    <n v="0.17"/>
    <n v="2.9121000000000001"/>
    <n v="51.39"/>
    <x v="1"/>
    <x v="2"/>
    <n v="1"/>
    <x v="0"/>
    <n v="4.3"/>
    <n v="42.65"/>
  </r>
  <r>
    <n v="12767"/>
    <d v="2029-07-29T00:00:00"/>
    <x v="7"/>
    <x v="6"/>
    <x v="6"/>
    <n v="1058"/>
    <x v="0"/>
    <x v="2"/>
    <n v="6"/>
    <n v="459.43"/>
    <n v="0.19"/>
    <n v="87.291700000000006"/>
    <n v="2756.58"/>
    <x v="1"/>
    <x v="0"/>
    <n v="11"/>
    <x v="2"/>
    <n v="2"/>
    <n v="2232.83"/>
  </r>
  <r>
    <n v="12768"/>
    <d v="2029-07-30T00:00:00"/>
    <x v="7"/>
    <x v="6"/>
    <x v="6"/>
    <n v="1836"/>
    <x v="2"/>
    <x v="0"/>
    <n v="5"/>
    <n v="460.45"/>
    <n v="0.1"/>
    <n v="46.045000000000002"/>
    <n v="2302.25"/>
    <x v="1"/>
    <x v="0"/>
    <n v="8"/>
    <x v="1"/>
    <n v="3.4"/>
    <n v="2072.02"/>
  </r>
  <r>
    <n v="12769"/>
    <d v="2029-07-31T00:00:00"/>
    <x v="7"/>
    <x v="6"/>
    <x v="6"/>
    <n v="1160"/>
    <x v="1"/>
    <x v="1"/>
    <n v="7"/>
    <n v="476.55"/>
    <n v="0.18"/>
    <n v="85.778999999999996"/>
    <n v="3335.85"/>
    <x v="1"/>
    <x v="0"/>
    <n v="6"/>
    <x v="1"/>
    <n v="3.7"/>
    <n v="2735.4"/>
  </r>
  <r>
    <n v="12770"/>
    <d v="2029-08-01T00:00:00"/>
    <x v="7"/>
    <x v="7"/>
    <x v="7"/>
    <n v="1690"/>
    <x v="0"/>
    <x v="0"/>
    <n v="2"/>
    <n v="559.07000000000005"/>
    <n v="0.18"/>
    <n v="100.63260000000001"/>
    <n v="1118.1400000000001"/>
    <x v="2"/>
    <x v="2"/>
    <n v="1"/>
    <x v="0"/>
    <n v="4.5999999999999996"/>
    <n v="916.87"/>
  </r>
  <r>
    <n v="12771"/>
    <d v="2029-08-02T00:00:00"/>
    <x v="7"/>
    <x v="7"/>
    <x v="7"/>
    <n v="1205"/>
    <x v="2"/>
    <x v="3"/>
    <n v="5"/>
    <n v="83.98"/>
    <n v="0.11"/>
    <n v="9.2378"/>
    <n v="419.90000000000003"/>
    <x v="1"/>
    <x v="1"/>
    <n v="4"/>
    <x v="1"/>
    <n v="3.2"/>
    <n v="373.71"/>
  </r>
  <r>
    <n v="12772"/>
    <d v="2029-08-03T00:00:00"/>
    <x v="7"/>
    <x v="7"/>
    <x v="7"/>
    <n v="1011"/>
    <x v="3"/>
    <x v="3"/>
    <n v="4"/>
    <n v="150.71"/>
    <n v="0.28999999999999998"/>
    <n v="43.7059"/>
    <n v="602.84"/>
    <x v="1"/>
    <x v="0"/>
    <n v="6"/>
    <x v="1"/>
    <n v="3.2"/>
    <n v="428.02"/>
  </r>
  <r>
    <n v="12773"/>
    <d v="2029-08-04T00:00:00"/>
    <x v="7"/>
    <x v="7"/>
    <x v="7"/>
    <n v="1489"/>
    <x v="0"/>
    <x v="2"/>
    <n v="5"/>
    <n v="543.67999999999995"/>
    <n v="0.19"/>
    <n v="103.29919999999998"/>
    <n v="2718.3999999999996"/>
    <x v="1"/>
    <x v="0"/>
    <n v="10"/>
    <x v="0"/>
    <n v="4.5999999999999996"/>
    <n v="2201.9"/>
  </r>
  <r>
    <n v="12774"/>
    <d v="2029-08-05T00:00:00"/>
    <x v="7"/>
    <x v="7"/>
    <x v="7"/>
    <n v="1275"/>
    <x v="2"/>
    <x v="0"/>
    <n v="2"/>
    <n v="118.68"/>
    <n v="0.12"/>
    <n v="14.2416"/>
    <n v="237.36"/>
    <x v="0"/>
    <x v="2"/>
    <n v="1"/>
    <x v="2"/>
    <n v="1.2"/>
    <n v="208.88"/>
  </r>
  <r>
    <n v="12775"/>
    <d v="2029-08-06T00:00:00"/>
    <x v="7"/>
    <x v="7"/>
    <x v="7"/>
    <n v="1692"/>
    <x v="2"/>
    <x v="0"/>
    <n v="5"/>
    <n v="414.1"/>
    <n v="0.33"/>
    <n v="136.65300000000002"/>
    <n v="2070.5"/>
    <x v="2"/>
    <x v="0"/>
    <n v="10"/>
    <x v="1"/>
    <n v="3.5"/>
    <n v="1387.24"/>
  </r>
  <r>
    <n v="12776"/>
    <d v="2029-08-07T00:00:00"/>
    <x v="7"/>
    <x v="7"/>
    <x v="7"/>
    <n v="1241"/>
    <x v="0"/>
    <x v="0"/>
    <n v="7"/>
    <n v="325.32"/>
    <n v="0.3"/>
    <n v="97.595999999999989"/>
    <n v="2277.2399999999998"/>
    <x v="0"/>
    <x v="0"/>
    <n v="5"/>
    <x v="1"/>
    <n v="2.7"/>
    <n v="1594.07"/>
  </r>
  <r>
    <n v="12777"/>
    <d v="2029-08-08T00:00:00"/>
    <x v="7"/>
    <x v="7"/>
    <x v="7"/>
    <n v="1215"/>
    <x v="1"/>
    <x v="3"/>
    <n v="1"/>
    <n v="63.67"/>
    <n v="0.34"/>
    <n v="21.647800000000004"/>
    <n v="63.67"/>
    <x v="2"/>
    <x v="1"/>
    <n v="3"/>
    <x v="0"/>
    <n v="4.5999999999999996"/>
    <n v="42.02"/>
  </r>
  <r>
    <n v="12778"/>
    <d v="2029-08-09T00:00:00"/>
    <x v="7"/>
    <x v="7"/>
    <x v="7"/>
    <n v="1250"/>
    <x v="2"/>
    <x v="2"/>
    <n v="2"/>
    <n v="181.88"/>
    <n v="0.24"/>
    <n v="43.651199999999996"/>
    <n v="363.76"/>
    <x v="1"/>
    <x v="0"/>
    <n v="7"/>
    <x v="0"/>
    <n v="4.8"/>
    <n v="276.45999999999998"/>
  </r>
  <r>
    <n v="12779"/>
    <d v="2029-08-10T00:00:00"/>
    <x v="7"/>
    <x v="7"/>
    <x v="7"/>
    <n v="1810"/>
    <x v="2"/>
    <x v="0"/>
    <n v="3"/>
    <n v="319.42"/>
    <n v="0.13"/>
    <n v="41.524600000000007"/>
    <n v="958.26"/>
    <x v="1"/>
    <x v="0"/>
    <n v="8"/>
    <x v="2"/>
    <n v="1.7"/>
    <n v="833.69"/>
  </r>
  <r>
    <n v="12780"/>
    <d v="2029-08-11T00:00:00"/>
    <x v="7"/>
    <x v="7"/>
    <x v="7"/>
    <n v="1125"/>
    <x v="1"/>
    <x v="0"/>
    <n v="5"/>
    <n v="513.62"/>
    <n v="0.1"/>
    <n v="51.362000000000002"/>
    <n v="2568.1"/>
    <x v="2"/>
    <x v="1"/>
    <n v="3"/>
    <x v="2"/>
    <n v="2.1"/>
    <n v="2311.29"/>
  </r>
  <r>
    <n v="12781"/>
    <d v="2029-08-12T00:00:00"/>
    <x v="7"/>
    <x v="7"/>
    <x v="7"/>
    <n v="1993"/>
    <x v="3"/>
    <x v="1"/>
    <n v="1"/>
    <n v="428.91"/>
    <n v="0.23"/>
    <n v="98.649300000000011"/>
    <n v="428.91"/>
    <x v="2"/>
    <x v="0"/>
    <n v="10"/>
    <x v="2"/>
    <n v="2.1"/>
    <n v="330.26"/>
  </r>
  <r>
    <n v="12782"/>
    <d v="2029-08-13T00:00:00"/>
    <x v="7"/>
    <x v="7"/>
    <x v="7"/>
    <n v="1216"/>
    <x v="3"/>
    <x v="0"/>
    <n v="7"/>
    <n v="378.8"/>
    <n v="0.34"/>
    <n v="128.792"/>
    <n v="2651.6"/>
    <x v="2"/>
    <x v="1"/>
    <n v="3"/>
    <x v="2"/>
    <n v="1.4"/>
    <n v="1750.06"/>
  </r>
  <r>
    <n v="12783"/>
    <d v="2029-08-14T00:00:00"/>
    <x v="7"/>
    <x v="7"/>
    <x v="7"/>
    <n v="1305"/>
    <x v="0"/>
    <x v="2"/>
    <n v="4"/>
    <n v="305.18"/>
    <n v="0.22"/>
    <n v="67.139600000000002"/>
    <n v="1220.72"/>
    <x v="2"/>
    <x v="0"/>
    <n v="11"/>
    <x v="1"/>
    <n v="2.9"/>
    <n v="952.16"/>
  </r>
  <r>
    <n v="12784"/>
    <d v="2029-08-15T00:00:00"/>
    <x v="7"/>
    <x v="7"/>
    <x v="7"/>
    <n v="1796"/>
    <x v="2"/>
    <x v="1"/>
    <n v="4"/>
    <n v="189.73"/>
    <n v="0.31"/>
    <n v="58.816299999999998"/>
    <n v="758.92"/>
    <x v="2"/>
    <x v="1"/>
    <n v="3"/>
    <x v="1"/>
    <n v="3.1"/>
    <n v="523.65"/>
  </r>
  <r>
    <n v="12785"/>
    <d v="2029-08-16T00:00:00"/>
    <x v="7"/>
    <x v="7"/>
    <x v="7"/>
    <n v="1184"/>
    <x v="1"/>
    <x v="1"/>
    <n v="7"/>
    <n v="84.76"/>
    <n v="0.12"/>
    <n v="10.171200000000001"/>
    <n v="593.32000000000005"/>
    <x v="1"/>
    <x v="0"/>
    <n v="11"/>
    <x v="1"/>
    <n v="3.3"/>
    <n v="522.12"/>
  </r>
  <r>
    <n v="12786"/>
    <d v="2029-08-17T00:00:00"/>
    <x v="7"/>
    <x v="7"/>
    <x v="7"/>
    <n v="1038"/>
    <x v="1"/>
    <x v="1"/>
    <n v="5"/>
    <n v="254.31"/>
    <n v="0.14000000000000001"/>
    <n v="35.603400000000001"/>
    <n v="1271.55"/>
    <x v="0"/>
    <x v="0"/>
    <n v="6"/>
    <x v="1"/>
    <n v="3.7"/>
    <n v="1093.53"/>
  </r>
  <r>
    <n v="12787"/>
    <d v="2029-08-18T00:00:00"/>
    <x v="7"/>
    <x v="7"/>
    <x v="7"/>
    <n v="1222"/>
    <x v="1"/>
    <x v="3"/>
    <n v="4"/>
    <n v="31.68"/>
    <n v="0.32"/>
    <n v="10.137600000000001"/>
    <n v="126.72"/>
    <x v="2"/>
    <x v="0"/>
    <n v="6"/>
    <x v="2"/>
    <n v="1.3"/>
    <n v="86.17"/>
  </r>
  <r>
    <n v="12788"/>
    <d v="2029-08-19T00:00:00"/>
    <x v="7"/>
    <x v="7"/>
    <x v="7"/>
    <n v="1183"/>
    <x v="2"/>
    <x v="1"/>
    <n v="3"/>
    <n v="138.47"/>
    <n v="0.26"/>
    <n v="36.002200000000002"/>
    <n v="415.40999999999997"/>
    <x v="1"/>
    <x v="1"/>
    <n v="3"/>
    <x v="1"/>
    <n v="3.5"/>
    <n v="307.39999999999998"/>
  </r>
  <r>
    <n v="12789"/>
    <d v="2029-08-20T00:00:00"/>
    <x v="7"/>
    <x v="7"/>
    <x v="7"/>
    <n v="1494"/>
    <x v="0"/>
    <x v="0"/>
    <n v="2"/>
    <n v="268"/>
    <n v="0.34"/>
    <n v="91.12"/>
    <n v="536"/>
    <x v="2"/>
    <x v="0"/>
    <n v="6"/>
    <x v="0"/>
    <n v="4.7"/>
    <n v="353.76"/>
  </r>
  <r>
    <n v="12790"/>
    <d v="2029-08-21T00:00:00"/>
    <x v="7"/>
    <x v="7"/>
    <x v="7"/>
    <n v="1426"/>
    <x v="0"/>
    <x v="3"/>
    <n v="1"/>
    <n v="259.88"/>
    <n v="0.27"/>
    <n v="70.167600000000007"/>
    <n v="259.88"/>
    <x v="2"/>
    <x v="0"/>
    <n v="9"/>
    <x v="1"/>
    <n v="2.8"/>
    <n v="189.71"/>
  </r>
  <r>
    <n v="12791"/>
    <d v="2029-08-22T00:00:00"/>
    <x v="7"/>
    <x v="7"/>
    <x v="7"/>
    <n v="1177"/>
    <x v="1"/>
    <x v="3"/>
    <n v="6"/>
    <n v="40.909999999999997"/>
    <n v="0.16"/>
    <n v="6.5455999999999994"/>
    <n v="245.45999999999998"/>
    <x v="1"/>
    <x v="0"/>
    <n v="11"/>
    <x v="2"/>
    <n v="1.4"/>
    <n v="206.19"/>
  </r>
  <r>
    <n v="12792"/>
    <d v="2029-08-23T00:00:00"/>
    <x v="7"/>
    <x v="7"/>
    <x v="7"/>
    <n v="1918"/>
    <x v="1"/>
    <x v="3"/>
    <n v="5"/>
    <n v="359.6"/>
    <n v="0.19"/>
    <n v="68.323999999999998"/>
    <n v="1798"/>
    <x v="1"/>
    <x v="0"/>
    <n v="8"/>
    <x v="2"/>
    <n v="1.3"/>
    <n v="1456.38"/>
  </r>
  <r>
    <n v="12793"/>
    <d v="2029-08-24T00:00:00"/>
    <x v="7"/>
    <x v="7"/>
    <x v="7"/>
    <n v="1427"/>
    <x v="2"/>
    <x v="3"/>
    <n v="4"/>
    <n v="336.57"/>
    <n v="0.32"/>
    <n v="107.7024"/>
    <n v="1346.28"/>
    <x v="1"/>
    <x v="0"/>
    <n v="11"/>
    <x v="2"/>
    <n v="2.1"/>
    <n v="915.47"/>
  </r>
  <r>
    <n v="12794"/>
    <d v="2029-08-25T00:00:00"/>
    <x v="7"/>
    <x v="7"/>
    <x v="7"/>
    <n v="1293"/>
    <x v="1"/>
    <x v="3"/>
    <n v="2"/>
    <n v="60.69"/>
    <n v="0.19"/>
    <n v="11.5311"/>
    <n v="121.38"/>
    <x v="1"/>
    <x v="0"/>
    <n v="7"/>
    <x v="0"/>
    <n v="4"/>
    <n v="98.32"/>
  </r>
  <r>
    <n v="12795"/>
    <d v="2029-08-26T00:00:00"/>
    <x v="7"/>
    <x v="7"/>
    <x v="7"/>
    <n v="1851"/>
    <x v="3"/>
    <x v="3"/>
    <n v="6"/>
    <n v="566.75"/>
    <n v="0.09"/>
    <n v="51.0075"/>
    <n v="3400.5"/>
    <x v="1"/>
    <x v="0"/>
    <n v="7"/>
    <x v="2"/>
    <n v="2"/>
    <n v="3094.46"/>
  </r>
  <r>
    <n v="12796"/>
    <d v="2029-08-27T00:00:00"/>
    <x v="7"/>
    <x v="7"/>
    <x v="7"/>
    <n v="1150"/>
    <x v="1"/>
    <x v="3"/>
    <n v="3"/>
    <n v="73.14"/>
    <n v="0.15"/>
    <n v="10.971"/>
    <n v="219.42000000000002"/>
    <x v="1"/>
    <x v="0"/>
    <n v="8"/>
    <x v="0"/>
    <n v="4.3"/>
    <n v="186.51"/>
  </r>
  <r>
    <n v="12797"/>
    <d v="2029-08-28T00:00:00"/>
    <x v="7"/>
    <x v="7"/>
    <x v="7"/>
    <n v="1383"/>
    <x v="0"/>
    <x v="1"/>
    <n v="4"/>
    <n v="515.08000000000004"/>
    <n v="0.18"/>
    <n v="92.714399999999998"/>
    <n v="2060.3200000000002"/>
    <x v="1"/>
    <x v="0"/>
    <n v="7"/>
    <x v="0"/>
    <n v="4.3"/>
    <n v="1689.46"/>
  </r>
  <r>
    <n v="12798"/>
    <d v="2029-08-29T00:00:00"/>
    <x v="7"/>
    <x v="7"/>
    <x v="7"/>
    <n v="1637"/>
    <x v="1"/>
    <x v="2"/>
    <n v="4"/>
    <n v="15.18"/>
    <n v="0.03"/>
    <n v="0.45539999999999997"/>
    <n v="60.72"/>
    <x v="1"/>
    <x v="1"/>
    <n v="3"/>
    <x v="1"/>
    <n v="2.8"/>
    <n v="58.9"/>
  </r>
  <r>
    <n v="12799"/>
    <d v="2029-08-30T00:00:00"/>
    <x v="7"/>
    <x v="7"/>
    <x v="7"/>
    <n v="1812"/>
    <x v="1"/>
    <x v="0"/>
    <n v="1"/>
    <n v="531.13"/>
    <n v="0.26"/>
    <n v="138.09380000000002"/>
    <n v="531.13"/>
    <x v="0"/>
    <x v="0"/>
    <n v="8"/>
    <x v="2"/>
    <n v="2.2000000000000002"/>
    <n v="393.04"/>
  </r>
  <r>
    <n v="12800"/>
    <d v="2029-08-31T00:00:00"/>
    <x v="7"/>
    <x v="7"/>
    <x v="7"/>
    <n v="1307"/>
    <x v="3"/>
    <x v="0"/>
    <n v="3"/>
    <n v="26.54"/>
    <n v="0.04"/>
    <n v="1.0615999999999999"/>
    <n v="79.62"/>
    <x v="1"/>
    <x v="0"/>
    <n v="8"/>
    <x v="1"/>
    <n v="3.4"/>
    <n v="76.44"/>
  </r>
  <r>
    <n v="12801"/>
    <d v="2029-09-01T00:00:00"/>
    <x v="7"/>
    <x v="8"/>
    <x v="8"/>
    <n v="1335"/>
    <x v="2"/>
    <x v="1"/>
    <n v="3"/>
    <n v="458.32"/>
    <n v="0.14000000000000001"/>
    <n v="64.1648"/>
    <n v="1374.96"/>
    <x v="1"/>
    <x v="2"/>
    <n v="1"/>
    <x v="0"/>
    <n v="4.2"/>
    <n v="1182.47"/>
  </r>
  <r>
    <n v="12802"/>
    <d v="2029-09-02T00:00:00"/>
    <x v="7"/>
    <x v="8"/>
    <x v="8"/>
    <n v="1945"/>
    <x v="1"/>
    <x v="1"/>
    <n v="5"/>
    <n v="226.59"/>
    <n v="0.28000000000000003"/>
    <n v="63.445200000000007"/>
    <n v="1132.95"/>
    <x v="1"/>
    <x v="0"/>
    <n v="10"/>
    <x v="2"/>
    <n v="1.3"/>
    <n v="815.72"/>
  </r>
  <r>
    <n v="12803"/>
    <d v="2029-09-03T00:00:00"/>
    <x v="7"/>
    <x v="8"/>
    <x v="8"/>
    <n v="1745"/>
    <x v="2"/>
    <x v="3"/>
    <n v="6"/>
    <n v="446.86"/>
    <n v="0.16"/>
    <n v="71.497600000000006"/>
    <n v="2681.16"/>
    <x v="2"/>
    <x v="0"/>
    <n v="5"/>
    <x v="0"/>
    <n v="4.8"/>
    <n v="2252.17"/>
  </r>
  <r>
    <n v="12804"/>
    <d v="2029-09-04T00:00:00"/>
    <x v="7"/>
    <x v="8"/>
    <x v="8"/>
    <n v="1891"/>
    <x v="1"/>
    <x v="2"/>
    <n v="1"/>
    <n v="250.02"/>
    <n v="0.28999999999999998"/>
    <n v="72.505799999999994"/>
    <n v="250.02"/>
    <x v="1"/>
    <x v="0"/>
    <n v="5"/>
    <x v="1"/>
    <n v="3.6"/>
    <n v="177.51"/>
  </r>
  <r>
    <n v="12805"/>
    <d v="2029-09-05T00:00:00"/>
    <x v="7"/>
    <x v="8"/>
    <x v="8"/>
    <n v="1374"/>
    <x v="3"/>
    <x v="3"/>
    <n v="5"/>
    <n v="56.48"/>
    <n v="0.12"/>
    <n v="6.7775999999999996"/>
    <n v="282.39999999999998"/>
    <x v="1"/>
    <x v="2"/>
    <n v="1"/>
    <x v="1"/>
    <n v="2.6"/>
    <n v="248.51"/>
  </r>
  <r>
    <n v="12806"/>
    <d v="2029-09-06T00:00:00"/>
    <x v="7"/>
    <x v="8"/>
    <x v="8"/>
    <n v="1007"/>
    <x v="1"/>
    <x v="1"/>
    <n v="1"/>
    <n v="463.99"/>
    <n v="0.34"/>
    <n v="157.75660000000002"/>
    <n v="463.99"/>
    <x v="1"/>
    <x v="0"/>
    <n v="6"/>
    <x v="1"/>
    <n v="3"/>
    <n v="306.23"/>
  </r>
  <r>
    <n v="12807"/>
    <d v="2029-09-07T00:00:00"/>
    <x v="7"/>
    <x v="8"/>
    <x v="8"/>
    <n v="1340"/>
    <x v="3"/>
    <x v="3"/>
    <n v="3"/>
    <n v="56.68"/>
    <n v="7.0000000000000007E-2"/>
    <n v="3.9676000000000005"/>
    <n v="170.04"/>
    <x v="0"/>
    <x v="0"/>
    <n v="6"/>
    <x v="1"/>
    <n v="2.5"/>
    <n v="158.13999999999999"/>
  </r>
  <r>
    <n v="12808"/>
    <d v="2029-09-08T00:00:00"/>
    <x v="7"/>
    <x v="8"/>
    <x v="8"/>
    <n v="1128"/>
    <x v="1"/>
    <x v="0"/>
    <n v="1"/>
    <n v="554.44000000000005"/>
    <n v="0.01"/>
    <n v="5.5444000000000004"/>
    <n v="554.44000000000005"/>
    <x v="2"/>
    <x v="1"/>
    <n v="4"/>
    <x v="1"/>
    <n v="2.7"/>
    <n v="548.9"/>
  </r>
  <r>
    <n v="12809"/>
    <d v="2029-09-09T00:00:00"/>
    <x v="7"/>
    <x v="8"/>
    <x v="8"/>
    <n v="1775"/>
    <x v="2"/>
    <x v="0"/>
    <n v="1"/>
    <n v="44.82"/>
    <n v="0.31"/>
    <n v="13.8942"/>
    <n v="44.82"/>
    <x v="1"/>
    <x v="0"/>
    <n v="6"/>
    <x v="1"/>
    <n v="3.4"/>
    <n v="30.93"/>
  </r>
  <r>
    <n v="12810"/>
    <d v="2029-09-10T00:00:00"/>
    <x v="7"/>
    <x v="8"/>
    <x v="8"/>
    <n v="1668"/>
    <x v="3"/>
    <x v="3"/>
    <n v="1"/>
    <n v="295.41000000000003"/>
    <n v="0.26"/>
    <n v="76.806600000000003"/>
    <n v="295.41000000000003"/>
    <x v="1"/>
    <x v="0"/>
    <n v="6"/>
    <x v="2"/>
    <n v="1.2"/>
    <n v="218.6"/>
  </r>
  <r>
    <n v="12811"/>
    <d v="2029-09-11T00:00:00"/>
    <x v="7"/>
    <x v="8"/>
    <x v="8"/>
    <n v="1351"/>
    <x v="2"/>
    <x v="2"/>
    <n v="2"/>
    <n v="437.98"/>
    <n v="0.08"/>
    <n v="35.038400000000003"/>
    <n v="875.96"/>
    <x v="1"/>
    <x v="2"/>
    <n v="1"/>
    <x v="2"/>
    <n v="1.7"/>
    <n v="805.88"/>
  </r>
  <r>
    <n v="12812"/>
    <d v="2029-09-12T00:00:00"/>
    <x v="7"/>
    <x v="8"/>
    <x v="8"/>
    <n v="1357"/>
    <x v="2"/>
    <x v="3"/>
    <n v="2"/>
    <n v="245.05"/>
    <n v="0.34"/>
    <n v="83.317000000000007"/>
    <n v="490.1"/>
    <x v="1"/>
    <x v="0"/>
    <n v="5"/>
    <x v="2"/>
    <n v="1.9"/>
    <n v="323.47000000000003"/>
  </r>
  <r>
    <n v="12813"/>
    <d v="2029-09-13T00:00:00"/>
    <x v="7"/>
    <x v="8"/>
    <x v="8"/>
    <n v="1516"/>
    <x v="1"/>
    <x v="3"/>
    <n v="6"/>
    <n v="142.08000000000001"/>
    <n v="0.18"/>
    <n v="25.574400000000001"/>
    <n v="852.48"/>
    <x v="2"/>
    <x v="1"/>
    <n v="2"/>
    <x v="1"/>
    <n v="2.6"/>
    <n v="699.03"/>
  </r>
  <r>
    <n v="12814"/>
    <d v="2029-09-14T00:00:00"/>
    <x v="7"/>
    <x v="8"/>
    <x v="8"/>
    <n v="1494"/>
    <x v="2"/>
    <x v="2"/>
    <n v="6"/>
    <n v="459.07"/>
    <n v="0.33"/>
    <n v="151.4931"/>
    <n v="2754.42"/>
    <x v="2"/>
    <x v="0"/>
    <n v="7"/>
    <x v="1"/>
    <n v="2.5"/>
    <n v="1845.46"/>
  </r>
  <r>
    <n v="12815"/>
    <d v="2029-09-15T00:00:00"/>
    <x v="7"/>
    <x v="8"/>
    <x v="8"/>
    <n v="1085"/>
    <x v="2"/>
    <x v="2"/>
    <n v="7"/>
    <n v="473.81"/>
    <n v="0.18"/>
    <n v="85.285799999999995"/>
    <n v="3316.67"/>
    <x v="2"/>
    <x v="0"/>
    <n v="9"/>
    <x v="1"/>
    <n v="3.9"/>
    <n v="2719.67"/>
  </r>
  <r>
    <n v="12816"/>
    <d v="2029-09-16T00:00:00"/>
    <x v="7"/>
    <x v="8"/>
    <x v="8"/>
    <n v="1174"/>
    <x v="1"/>
    <x v="2"/>
    <n v="3"/>
    <n v="554.78"/>
    <n v="0.17"/>
    <n v="94.312600000000003"/>
    <n v="1664.34"/>
    <x v="1"/>
    <x v="0"/>
    <n v="9"/>
    <x v="2"/>
    <n v="2"/>
    <n v="1381.4"/>
  </r>
  <r>
    <n v="12817"/>
    <d v="2029-09-17T00:00:00"/>
    <x v="7"/>
    <x v="8"/>
    <x v="8"/>
    <n v="1801"/>
    <x v="1"/>
    <x v="0"/>
    <n v="1"/>
    <n v="235.06"/>
    <n v="0.16"/>
    <n v="37.6096"/>
    <n v="235.06"/>
    <x v="2"/>
    <x v="0"/>
    <n v="11"/>
    <x v="2"/>
    <n v="1.2"/>
    <n v="197.45"/>
  </r>
  <r>
    <n v="12818"/>
    <d v="2029-09-18T00:00:00"/>
    <x v="7"/>
    <x v="8"/>
    <x v="8"/>
    <n v="1192"/>
    <x v="1"/>
    <x v="3"/>
    <n v="3"/>
    <n v="311.16000000000003"/>
    <n v="0.12"/>
    <n v="37.339199999999998"/>
    <n v="933.48"/>
    <x v="1"/>
    <x v="0"/>
    <n v="9"/>
    <x v="2"/>
    <n v="1.2"/>
    <n v="821.46"/>
  </r>
  <r>
    <n v="12819"/>
    <d v="2029-09-19T00:00:00"/>
    <x v="7"/>
    <x v="8"/>
    <x v="8"/>
    <n v="1310"/>
    <x v="0"/>
    <x v="1"/>
    <n v="2"/>
    <n v="227.43"/>
    <n v="0.19"/>
    <n v="43.2117"/>
    <n v="454.86"/>
    <x v="1"/>
    <x v="0"/>
    <n v="11"/>
    <x v="2"/>
    <n v="1"/>
    <n v="368.44"/>
  </r>
  <r>
    <n v="12820"/>
    <d v="2029-09-20T00:00:00"/>
    <x v="7"/>
    <x v="8"/>
    <x v="8"/>
    <n v="1118"/>
    <x v="1"/>
    <x v="2"/>
    <n v="1"/>
    <n v="165.39"/>
    <n v="0.16"/>
    <n v="26.462399999999999"/>
    <n v="165.39"/>
    <x v="2"/>
    <x v="0"/>
    <n v="7"/>
    <x v="2"/>
    <n v="1.2"/>
    <n v="138.93"/>
  </r>
  <r>
    <n v="12821"/>
    <d v="2029-09-21T00:00:00"/>
    <x v="7"/>
    <x v="8"/>
    <x v="8"/>
    <n v="1217"/>
    <x v="0"/>
    <x v="2"/>
    <n v="5"/>
    <n v="454.35"/>
    <n v="0.01"/>
    <n v="4.5435000000000008"/>
    <n v="2271.75"/>
    <x v="1"/>
    <x v="0"/>
    <n v="7"/>
    <x v="0"/>
    <n v="4.4000000000000004"/>
    <n v="2249.0300000000002"/>
  </r>
  <r>
    <n v="12822"/>
    <d v="2029-09-22T00:00:00"/>
    <x v="7"/>
    <x v="8"/>
    <x v="8"/>
    <n v="1426"/>
    <x v="2"/>
    <x v="3"/>
    <n v="2"/>
    <n v="213.7"/>
    <n v="0.09"/>
    <n v="19.232999999999997"/>
    <n v="427.4"/>
    <x v="2"/>
    <x v="2"/>
    <n v="1"/>
    <x v="1"/>
    <n v="3.8"/>
    <n v="388.93"/>
  </r>
  <r>
    <n v="12823"/>
    <d v="2029-09-23T00:00:00"/>
    <x v="7"/>
    <x v="8"/>
    <x v="8"/>
    <n v="1969"/>
    <x v="1"/>
    <x v="1"/>
    <n v="2"/>
    <n v="265.47000000000003"/>
    <n v="7.0000000000000007E-2"/>
    <n v="18.582900000000002"/>
    <n v="530.94000000000005"/>
    <x v="0"/>
    <x v="0"/>
    <n v="11"/>
    <x v="0"/>
    <n v="5"/>
    <n v="493.77"/>
  </r>
  <r>
    <n v="12824"/>
    <d v="2029-09-24T00:00:00"/>
    <x v="7"/>
    <x v="8"/>
    <x v="8"/>
    <n v="1413"/>
    <x v="0"/>
    <x v="3"/>
    <n v="2"/>
    <n v="251.15"/>
    <n v="0.3"/>
    <n v="75.344999999999999"/>
    <n v="502.3"/>
    <x v="1"/>
    <x v="0"/>
    <n v="11"/>
    <x v="2"/>
    <n v="1.1000000000000001"/>
    <n v="351.61"/>
  </r>
  <r>
    <n v="12825"/>
    <d v="2029-09-25T00:00:00"/>
    <x v="7"/>
    <x v="8"/>
    <x v="8"/>
    <n v="1113"/>
    <x v="1"/>
    <x v="3"/>
    <n v="7"/>
    <n v="431.91"/>
    <n v="0.21"/>
    <n v="90.701099999999997"/>
    <n v="3023.3700000000003"/>
    <x v="0"/>
    <x v="0"/>
    <n v="6"/>
    <x v="0"/>
    <n v="4.4000000000000004"/>
    <n v="2388.46"/>
  </r>
  <r>
    <n v="12826"/>
    <d v="2029-09-26T00:00:00"/>
    <x v="7"/>
    <x v="8"/>
    <x v="8"/>
    <n v="1977"/>
    <x v="3"/>
    <x v="2"/>
    <n v="1"/>
    <n v="551.91"/>
    <n v="0.27"/>
    <n v="149.01570000000001"/>
    <n v="551.91"/>
    <x v="1"/>
    <x v="0"/>
    <n v="5"/>
    <x v="1"/>
    <n v="3.8"/>
    <n v="402.89"/>
  </r>
  <r>
    <n v="12827"/>
    <d v="2029-09-27T00:00:00"/>
    <x v="7"/>
    <x v="8"/>
    <x v="8"/>
    <n v="1144"/>
    <x v="1"/>
    <x v="2"/>
    <n v="6"/>
    <n v="405.05"/>
    <n v="0.33"/>
    <n v="133.66650000000001"/>
    <n v="2430.3000000000002"/>
    <x v="1"/>
    <x v="0"/>
    <n v="8"/>
    <x v="1"/>
    <n v="3.6"/>
    <n v="1628.3"/>
  </r>
  <r>
    <n v="12828"/>
    <d v="2029-09-28T00:00:00"/>
    <x v="7"/>
    <x v="8"/>
    <x v="8"/>
    <n v="1537"/>
    <x v="2"/>
    <x v="0"/>
    <n v="4"/>
    <n v="290.88"/>
    <n v="0.23"/>
    <n v="66.9024"/>
    <n v="1163.52"/>
    <x v="2"/>
    <x v="0"/>
    <n v="8"/>
    <x v="2"/>
    <n v="2.4"/>
    <n v="895.91"/>
  </r>
  <r>
    <n v="12829"/>
    <d v="2029-09-29T00:00:00"/>
    <x v="7"/>
    <x v="8"/>
    <x v="8"/>
    <n v="1647"/>
    <x v="1"/>
    <x v="1"/>
    <n v="5"/>
    <n v="470.83"/>
    <n v="0.34"/>
    <n v="160.0822"/>
    <n v="2354.15"/>
    <x v="2"/>
    <x v="0"/>
    <n v="11"/>
    <x v="1"/>
    <n v="2.5"/>
    <n v="1553.74"/>
  </r>
  <r>
    <n v="12830"/>
    <d v="2029-09-30T00:00:00"/>
    <x v="7"/>
    <x v="8"/>
    <x v="8"/>
    <n v="1302"/>
    <x v="1"/>
    <x v="1"/>
    <n v="5"/>
    <n v="389.97"/>
    <n v="0.11"/>
    <n v="42.896700000000003"/>
    <n v="1949.8500000000001"/>
    <x v="1"/>
    <x v="1"/>
    <n v="4"/>
    <x v="0"/>
    <n v="4.4000000000000004"/>
    <n v="1735.37"/>
  </r>
  <r>
    <n v="12831"/>
    <d v="2029-10-01T00:00:00"/>
    <x v="7"/>
    <x v="9"/>
    <x v="9"/>
    <n v="1743"/>
    <x v="0"/>
    <x v="2"/>
    <n v="3"/>
    <n v="50.46"/>
    <n v="7.0000000000000007E-2"/>
    <n v="3.5322000000000005"/>
    <n v="151.38"/>
    <x v="2"/>
    <x v="2"/>
    <n v="1"/>
    <x v="1"/>
    <n v="3.9"/>
    <n v="140.78"/>
  </r>
  <r>
    <n v="12832"/>
    <d v="2029-10-02T00:00:00"/>
    <x v="7"/>
    <x v="9"/>
    <x v="9"/>
    <n v="1880"/>
    <x v="2"/>
    <x v="2"/>
    <n v="1"/>
    <n v="70.959999999999994"/>
    <n v="0.14000000000000001"/>
    <n v="9.9344000000000001"/>
    <n v="70.959999999999994"/>
    <x v="0"/>
    <x v="0"/>
    <n v="6"/>
    <x v="1"/>
    <n v="3.7"/>
    <n v="61.03"/>
  </r>
  <r>
    <n v="12833"/>
    <d v="2029-10-03T00:00:00"/>
    <x v="7"/>
    <x v="9"/>
    <x v="9"/>
    <n v="1587"/>
    <x v="0"/>
    <x v="2"/>
    <n v="6"/>
    <n v="37.18"/>
    <n v="0.16"/>
    <n v="5.9488000000000003"/>
    <n v="223.07999999999998"/>
    <x v="1"/>
    <x v="0"/>
    <n v="10"/>
    <x v="2"/>
    <n v="1.1000000000000001"/>
    <n v="187.39"/>
  </r>
  <r>
    <n v="12834"/>
    <d v="2029-10-04T00:00:00"/>
    <x v="7"/>
    <x v="9"/>
    <x v="9"/>
    <n v="1986"/>
    <x v="0"/>
    <x v="1"/>
    <n v="2"/>
    <n v="282.24"/>
    <n v="0.31"/>
    <n v="87.494399999999999"/>
    <n v="564.48"/>
    <x v="0"/>
    <x v="2"/>
    <n v="1"/>
    <x v="2"/>
    <n v="1.7"/>
    <n v="389.49"/>
  </r>
  <r>
    <n v="12835"/>
    <d v="2029-10-05T00:00:00"/>
    <x v="7"/>
    <x v="9"/>
    <x v="9"/>
    <n v="1839"/>
    <x v="2"/>
    <x v="0"/>
    <n v="4"/>
    <n v="498.12"/>
    <n v="0.2"/>
    <n v="99.624000000000009"/>
    <n v="1992.48"/>
    <x v="2"/>
    <x v="0"/>
    <n v="5"/>
    <x v="0"/>
    <n v="4.9000000000000004"/>
    <n v="1593.98"/>
  </r>
  <r>
    <n v="12836"/>
    <d v="2029-10-06T00:00:00"/>
    <x v="7"/>
    <x v="9"/>
    <x v="9"/>
    <n v="1344"/>
    <x v="2"/>
    <x v="1"/>
    <n v="1"/>
    <n v="198.15"/>
    <n v="0.1"/>
    <n v="19.815000000000001"/>
    <n v="198.15"/>
    <x v="0"/>
    <x v="0"/>
    <n v="5"/>
    <x v="1"/>
    <n v="2.8"/>
    <n v="178.34"/>
  </r>
  <r>
    <n v="12837"/>
    <d v="2029-10-07T00:00:00"/>
    <x v="7"/>
    <x v="9"/>
    <x v="9"/>
    <n v="1813"/>
    <x v="0"/>
    <x v="2"/>
    <n v="1"/>
    <n v="239.73"/>
    <n v="0.26"/>
    <n v="62.329799999999999"/>
    <n v="239.73"/>
    <x v="1"/>
    <x v="1"/>
    <n v="3"/>
    <x v="0"/>
    <n v="4.0999999999999996"/>
    <n v="177.4"/>
  </r>
  <r>
    <n v="12838"/>
    <d v="2029-10-08T00:00:00"/>
    <x v="7"/>
    <x v="9"/>
    <x v="9"/>
    <n v="1963"/>
    <x v="0"/>
    <x v="2"/>
    <n v="7"/>
    <n v="547.04"/>
    <n v="0.18"/>
    <n v="98.467199999999991"/>
    <n v="3829.2799999999997"/>
    <x v="2"/>
    <x v="0"/>
    <n v="5"/>
    <x v="1"/>
    <n v="2.6"/>
    <n v="3140.01"/>
  </r>
  <r>
    <n v="12839"/>
    <d v="2029-10-09T00:00:00"/>
    <x v="7"/>
    <x v="9"/>
    <x v="9"/>
    <n v="1800"/>
    <x v="1"/>
    <x v="0"/>
    <n v="6"/>
    <n v="504.59"/>
    <n v="0.06"/>
    <n v="30.275399999999998"/>
    <n v="3027.54"/>
    <x v="1"/>
    <x v="0"/>
    <n v="6"/>
    <x v="0"/>
    <n v="4.0999999999999996"/>
    <n v="2845.89"/>
  </r>
  <r>
    <n v="12840"/>
    <d v="2029-10-10T00:00:00"/>
    <x v="7"/>
    <x v="9"/>
    <x v="9"/>
    <n v="1000"/>
    <x v="2"/>
    <x v="3"/>
    <n v="4"/>
    <n v="404.05"/>
    <n v="0.2"/>
    <n v="80.81"/>
    <n v="1616.2"/>
    <x v="0"/>
    <x v="0"/>
    <n v="5"/>
    <x v="2"/>
    <n v="1.5"/>
    <n v="1292.96"/>
  </r>
  <r>
    <n v="12841"/>
    <d v="2029-10-11T00:00:00"/>
    <x v="7"/>
    <x v="9"/>
    <x v="9"/>
    <n v="1146"/>
    <x v="1"/>
    <x v="3"/>
    <n v="2"/>
    <n v="171.08"/>
    <n v="0.32"/>
    <n v="54.745600000000003"/>
    <n v="342.16"/>
    <x v="2"/>
    <x v="2"/>
    <n v="1"/>
    <x v="2"/>
    <n v="1.2"/>
    <n v="232.67"/>
  </r>
  <r>
    <n v="12842"/>
    <d v="2029-10-12T00:00:00"/>
    <x v="7"/>
    <x v="9"/>
    <x v="9"/>
    <n v="1286"/>
    <x v="3"/>
    <x v="1"/>
    <n v="1"/>
    <n v="83.47"/>
    <n v="0.28999999999999998"/>
    <n v="24.206299999999999"/>
    <n v="83.47"/>
    <x v="1"/>
    <x v="0"/>
    <n v="7"/>
    <x v="1"/>
    <n v="2.9"/>
    <n v="59.26"/>
  </r>
  <r>
    <n v="12843"/>
    <d v="2029-10-13T00:00:00"/>
    <x v="7"/>
    <x v="9"/>
    <x v="9"/>
    <n v="1975"/>
    <x v="2"/>
    <x v="3"/>
    <n v="5"/>
    <n v="24.39"/>
    <n v="0.21"/>
    <n v="5.1219000000000001"/>
    <n v="121.95"/>
    <x v="1"/>
    <x v="1"/>
    <n v="3"/>
    <x v="1"/>
    <n v="3.4"/>
    <n v="96.34"/>
  </r>
  <r>
    <n v="12844"/>
    <d v="2029-10-14T00:00:00"/>
    <x v="7"/>
    <x v="9"/>
    <x v="9"/>
    <n v="1653"/>
    <x v="3"/>
    <x v="3"/>
    <n v="5"/>
    <n v="77.599999999999994"/>
    <n v="0.13"/>
    <n v="10.087999999999999"/>
    <n v="388"/>
    <x v="0"/>
    <x v="0"/>
    <n v="7"/>
    <x v="2"/>
    <n v="2.2999999999999998"/>
    <n v="337.56"/>
  </r>
  <r>
    <n v="12845"/>
    <d v="2029-10-15T00:00:00"/>
    <x v="7"/>
    <x v="9"/>
    <x v="9"/>
    <n v="1052"/>
    <x v="2"/>
    <x v="1"/>
    <n v="4"/>
    <n v="186.17"/>
    <n v="0.03"/>
    <n v="5.5850999999999997"/>
    <n v="744.68"/>
    <x v="2"/>
    <x v="0"/>
    <n v="5"/>
    <x v="1"/>
    <n v="3.9"/>
    <n v="722.34"/>
  </r>
  <r>
    <n v="12846"/>
    <d v="2029-10-16T00:00:00"/>
    <x v="7"/>
    <x v="9"/>
    <x v="9"/>
    <n v="1303"/>
    <x v="2"/>
    <x v="2"/>
    <n v="2"/>
    <n v="337.8"/>
    <n v="0.16"/>
    <n v="54.048000000000002"/>
    <n v="675.6"/>
    <x v="1"/>
    <x v="1"/>
    <n v="3"/>
    <x v="1"/>
    <n v="3"/>
    <n v="567.5"/>
  </r>
  <r>
    <n v="12847"/>
    <d v="2029-10-17T00:00:00"/>
    <x v="7"/>
    <x v="9"/>
    <x v="9"/>
    <n v="1068"/>
    <x v="1"/>
    <x v="3"/>
    <n v="4"/>
    <n v="52.44"/>
    <n v="0.26"/>
    <n v="13.634399999999999"/>
    <n v="209.76"/>
    <x v="1"/>
    <x v="0"/>
    <n v="11"/>
    <x v="0"/>
    <n v="4.7"/>
    <n v="155.22"/>
  </r>
  <r>
    <n v="12848"/>
    <d v="2029-10-18T00:00:00"/>
    <x v="7"/>
    <x v="9"/>
    <x v="9"/>
    <n v="1360"/>
    <x v="1"/>
    <x v="2"/>
    <n v="1"/>
    <n v="94.69"/>
    <n v="0.13"/>
    <n v="12.309699999999999"/>
    <n v="94.69"/>
    <x v="0"/>
    <x v="0"/>
    <n v="6"/>
    <x v="2"/>
    <n v="1.3"/>
    <n v="82.38"/>
  </r>
  <r>
    <n v="12849"/>
    <d v="2029-10-19T00:00:00"/>
    <x v="7"/>
    <x v="9"/>
    <x v="9"/>
    <n v="1601"/>
    <x v="2"/>
    <x v="1"/>
    <n v="7"/>
    <n v="120.93"/>
    <n v="0.08"/>
    <n v="9.6744000000000003"/>
    <n v="846.51"/>
    <x v="1"/>
    <x v="2"/>
    <n v="1"/>
    <x v="2"/>
    <n v="1.3"/>
    <n v="778.79"/>
  </r>
  <r>
    <n v="12850"/>
    <d v="2029-10-20T00:00:00"/>
    <x v="7"/>
    <x v="9"/>
    <x v="9"/>
    <n v="1957"/>
    <x v="1"/>
    <x v="2"/>
    <n v="7"/>
    <n v="384.71"/>
    <n v="0.33"/>
    <n v="126.9543"/>
    <n v="2692.97"/>
    <x v="1"/>
    <x v="0"/>
    <n v="6"/>
    <x v="0"/>
    <n v="4.5999999999999996"/>
    <n v="1804.29"/>
  </r>
  <r>
    <n v="12851"/>
    <d v="2029-10-21T00:00:00"/>
    <x v="7"/>
    <x v="9"/>
    <x v="9"/>
    <n v="1219"/>
    <x v="2"/>
    <x v="2"/>
    <n v="5"/>
    <n v="375.24"/>
    <n v="0.28999999999999998"/>
    <n v="108.81959999999999"/>
    <n v="1876.2"/>
    <x v="0"/>
    <x v="1"/>
    <n v="4"/>
    <x v="1"/>
    <n v="3.7"/>
    <n v="1332.1"/>
  </r>
  <r>
    <n v="12852"/>
    <d v="2029-10-22T00:00:00"/>
    <x v="7"/>
    <x v="9"/>
    <x v="9"/>
    <n v="1961"/>
    <x v="2"/>
    <x v="1"/>
    <n v="7"/>
    <n v="337.2"/>
    <n v="0.22"/>
    <n v="74.183999999999997"/>
    <n v="2360.4"/>
    <x v="1"/>
    <x v="1"/>
    <n v="4"/>
    <x v="1"/>
    <n v="3.7"/>
    <n v="1841.11"/>
  </r>
  <r>
    <n v="12853"/>
    <d v="2029-10-23T00:00:00"/>
    <x v="7"/>
    <x v="9"/>
    <x v="9"/>
    <n v="1703"/>
    <x v="2"/>
    <x v="2"/>
    <n v="3"/>
    <n v="161.54"/>
    <n v="0.05"/>
    <n v="8.077"/>
    <n v="484.62"/>
    <x v="1"/>
    <x v="0"/>
    <n v="5"/>
    <x v="2"/>
    <n v="1.1000000000000001"/>
    <n v="460.39"/>
  </r>
  <r>
    <n v="12854"/>
    <d v="2029-10-24T00:00:00"/>
    <x v="7"/>
    <x v="9"/>
    <x v="9"/>
    <n v="1965"/>
    <x v="0"/>
    <x v="3"/>
    <n v="4"/>
    <n v="232.11"/>
    <n v="0.05"/>
    <n v="11.605500000000001"/>
    <n v="928.44"/>
    <x v="1"/>
    <x v="0"/>
    <n v="9"/>
    <x v="0"/>
    <n v="4.8"/>
    <n v="882.02"/>
  </r>
  <r>
    <n v="12855"/>
    <d v="2029-10-25T00:00:00"/>
    <x v="7"/>
    <x v="9"/>
    <x v="9"/>
    <n v="1574"/>
    <x v="1"/>
    <x v="3"/>
    <n v="7"/>
    <n v="71.56"/>
    <n v="0.04"/>
    <n v="2.8624000000000001"/>
    <n v="500.92"/>
    <x v="0"/>
    <x v="2"/>
    <n v="1"/>
    <x v="0"/>
    <n v="4.0999999999999996"/>
    <n v="480.88"/>
  </r>
  <r>
    <n v="12856"/>
    <d v="2029-10-26T00:00:00"/>
    <x v="7"/>
    <x v="9"/>
    <x v="9"/>
    <n v="1584"/>
    <x v="1"/>
    <x v="3"/>
    <n v="3"/>
    <n v="147.47999999999999"/>
    <n v="0.22"/>
    <n v="32.445599999999999"/>
    <n v="442.43999999999994"/>
    <x v="1"/>
    <x v="1"/>
    <n v="3"/>
    <x v="0"/>
    <n v="4.0999999999999996"/>
    <n v="345.1"/>
  </r>
  <r>
    <n v="12857"/>
    <d v="2029-10-27T00:00:00"/>
    <x v="7"/>
    <x v="9"/>
    <x v="9"/>
    <n v="1160"/>
    <x v="1"/>
    <x v="3"/>
    <n v="3"/>
    <n v="540.16"/>
    <n v="0.04"/>
    <n v="21.606400000000001"/>
    <n v="1620.48"/>
    <x v="2"/>
    <x v="0"/>
    <n v="11"/>
    <x v="0"/>
    <n v="4.5999999999999996"/>
    <n v="1555.66"/>
  </r>
  <r>
    <n v="12858"/>
    <d v="2029-10-28T00:00:00"/>
    <x v="7"/>
    <x v="9"/>
    <x v="9"/>
    <n v="1680"/>
    <x v="0"/>
    <x v="2"/>
    <n v="6"/>
    <n v="588.12"/>
    <n v="0.28999999999999998"/>
    <n v="170.5548"/>
    <n v="3528.7200000000003"/>
    <x v="0"/>
    <x v="1"/>
    <n v="4"/>
    <x v="1"/>
    <n v="3.3"/>
    <n v="2505.39"/>
  </r>
  <r>
    <n v="12859"/>
    <d v="2029-10-29T00:00:00"/>
    <x v="7"/>
    <x v="9"/>
    <x v="9"/>
    <n v="1088"/>
    <x v="2"/>
    <x v="3"/>
    <n v="5"/>
    <n v="393.88"/>
    <n v="0.35"/>
    <n v="137.85799999999998"/>
    <n v="1969.4"/>
    <x v="1"/>
    <x v="1"/>
    <n v="2"/>
    <x v="1"/>
    <n v="2.6"/>
    <n v="1280.1099999999999"/>
  </r>
  <r>
    <n v="12860"/>
    <d v="2029-10-30T00:00:00"/>
    <x v="7"/>
    <x v="9"/>
    <x v="9"/>
    <n v="1687"/>
    <x v="3"/>
    <x v="2"/>
    <n v="4"/>
    <n v="551.34"/>
    <n v="0.13"/>
    <n v="71.674200000000013"/>
    <n v="2205.36"/>
    <x v="0"/>
    <x v="0"/>
    <n v="9"/>
    <x v="1"/>
    <n v="2.9"/>
    <n v="1918.66"/>
  </r>
  <r>
    <n v="12861"/>
    <d v="2029-10-31T00:00:00"/>
    <x v="7"/>
    <x v="9"/>
    <x v="9"/>
    <n v="1780"/>
    <x v="3"/>
    <x v="0"/>
    <n v="3"/>
    <n v="391"/>
    <n v="0.16"/>
    <n v="62.56"/>
    <n v="1173"/>
    <x v="1"/>
    <x v="0"/>
    <n v="11"/>
    <x v="0"/>
    <n v="4.0999999999999996"/>
    <n v="985.32"/>
  </r>
  <r>
    <n v="12862"/>
    <d v="2029-11-01T00:00:00"/>
    <x v="7"/>
    <x v="10"/>
    <x v="10"/>
    <n v="1584"/>
    <x v="1"/>
    <x v="2"/>
    <n v="1"/>
    <n v="34.42"/>
    <n v="0.25"/>
    <n v="8.6050000000000004"/>
    <n v="34.42"/>
    <x v="2"/>
    <x v="0"/>
    <n v="7"/>
    <x v="0"/>
    <n v="4.0999999999999996"/>
    <n v="25.82"/>
  </r>
  <r>
    <n v="12863"/>
    <d v="2029-11-02T00:00:00"/>
    <x v="7"/>
    <x v="10"/>
    <x v="10"/>
    <n v="1756"/>
    <x v="2"/>
    <x v="3"/>
    <n v="7"/>
    <n v="598.11"/>
    <n v="0.33"/>
    <n v="197.37630000000001"/>
    <n v="4186.7700000000004"/>
    <x v="1"/>
    <x v="2"/>
    <n v="1"/>
    <x v="1"/>
    <n v="3.4"/>
    <n v="2805.14"/>
  </r>
  <r>
    <n v="12864"/>
    <d v="2029-11-03T00:00:00"/>
    <x v="7"/>
    <x v="10"/>
    <x v="10"/>
    <n v="1588"/>
    <x v="3"/>
    <x v="0"/>
    <n v="6"/>
    <n v="72.89"/>
    <n v="0.31"/>
    <n v="22.5959"/>
    <n v="437.34000000000003"/>
    <x v="2"/>
    <x v="0"/>
    <n v="9"/>
    <x v="2"/>
    <n v="1.9"/>
    <n v="301.76"/>
  </r>
  <r>
    <n v="12865"/>
    <d v="2029-11-04T00:00:00"/>
    <x v="7"/>
    <x v="10"/>
    <x v="10"/>
    <n v="1158"/>
    <x v="2"/>
    <x v="1"/>
    <n v="2"/>
    <n v="414.35"/>
    <n v="0.02"/>
    <n v="8.2870000000000008"/>
    <n v="828.7"/>
    <x v="1"/>
    <x v="0"/>
    <n v="6"/>
    <x v="0"/>
    <n v="4.3"/>
    <n v="812.13"/>
  </r>
  <r>
    <n v="12866"/>
    <d v="2029-11-05T00:00:00"/>
    <x v="7"/>
    <x v="10"/>
    <x v="10"/>
    <n v="1488"/>
    <x v="1"/>
    <x v="2"/>
    <n v="7"/>
    <n v="162.91"/>
    <n v="0.06"/>
    <n v="9.7745999999999995"/>
    <n v="1140.3699999999999"/>
    <x v="1"/>
    <x v="1"/>
    <n v="2"/>
    <x v="1"/>
    <n v="3.6"/>
    <n v="1071.95"/>
  </r>
  <r>
    <n v="12867"/>
    <d v="2029-11-06T00:00:00"/>
    <x v="7"/>
    <x v="10"/>
    <x v="10"/>
    <n v="1970"/>
    <x v="3"/>
    <x v="3"/>
    <n v="7"/>
    <n v="244.31"/>
    <n v="0.26"/>
    <n v="63.520600000000002"/>
    <n v="1710.17"/>
    <x v="0"/>
    <x v="2"/>
    <n v="1"/>
    <x v="2"/>
    <n v="1.9"/>
    <n v="1265.53"/>
  </r>
  <r>
    <n v="12868"/>
    <d v="2029-11-07T00:00:00"/>
    <x v="7"/>
    <x v="10"/>
    <x v="10"/>
    <n v="1323"/>
    <x v="2"/>
    <x v="3"/>
    <n v="7"/>
    <n v="392.87"/>
    <n v="0.24"/>
    <n v="94.288799999999995"/>
    <n v="2750.09"/>
    <x v="1"/>
    <x v="0"/>
    <n v="6"/>
    <x v="1"/>
    <n v="2.9"/>
    <n v="2090.0700000000002"/>
  </r>
  <r>
    <n v="12869"/>
    <d v="2029-11-08T00:00:00"/>
    <x v="7"/>
    <x v="10"/>
    <x v="10"/>
    <n v="1609"/>
    <x v="3"/>
    <x v="3"/>
    <n v="6"/>
    <n v="270.35000000000002"/>
    <n v="0.05"/>
    <n v="13.517500000000002"/>
    <n v="1622.1000000000001"/>
    <x v="0"/>
    <x v="0"/>
    <n v="7"/>
    <x v="0"/>
    <n v="5"/>
    <n v="1541"/>
  </r>
  <r>
    <n v="12870"/>
    <d v="2029-11-09T00:00:00"/>
    <x v="7"/>
    <x v="10"/>
    <x v="10"/>
    <n v="1380"/>
    <x v="2"/>
    <x v="1"/>
    <n v="2"/>
    <n v="161.57"/>
    <n v="0.18"/>
    <n v="29.082599999999999"/>
    <n v="323.14"/>
    <x v="1"/>
    <x v="0"/>
    <n v="10"/>
    <x v="2"/>
    <n v="2.2999999999999998"/>
    <n v="264.97000000000003"/>
  </r>
  <r>
    <n v="12871"/>
    <d v="2029-11-10T00:00:00"/>
    <x v="7"/>
    <x v="10"/>
    <x v="10"/>
    <n v="1101"/>
    <x v="3"/>
    <x v="0"/>
    <n v="5"/>
    <n v="210.65"/>
    <n v="0.27"/>
    <n v="56.875500000000002"/>
    <n v="1053.25"/>
    <x v="1"/>
    <x v="0"/>
    <n v="6"/>
    <x v="2"/>
    <n v="1.5"/>
    <n v="768.87"/>
  </r>
  <r>
    <n v="12872"/>
    <d v="2029-11-11T00:00:00"/>
    <x v="7"/>
    <x v="10"/>
    <x v="10"/>
    <n v="1493"/>
    <x v="1"/>
    <x v="0"/>
    <n v="4"/>
    <n v="214.81"/>
    <n v="0.08"/>
    <n v="17.184799999999999"/>
    <n v="859.24"/>
    <x v="0"/>
    <x v="0"/>
    <n v="7"/>
    <x v="2"/>
    <n v="1.1000000000000001"/>
    <n v="790.5"/>
  </r>
  <r>
    <n v="12873"/>
    <d v="2029-11-12T00:00:00"/>
    <x v="7"/>
    <x v="10"/>
    <x v="10"/>
    <n v="1643"/>
    <x v="2"/>
    <x v="3"/>
    <n v="4"/>
    <n v="576.20000000000005"/>
    <n v="0.3"/>
    <n v="172.86"/>
    <n v="2304.8000000000002"/>
    <x v="1"/>
    <x v="0"/>
    <n v="6"/>
    <x v="2"/>
    <n v="1.7"/>
    <n v="1613.36"/>
  </r>
  <r>
    <n v="12874"/>
    <d v="2029-11-13T00:00:00"/>
    <x v="7"/>
    <x v="10"/>
    <x v="10"/>
    <n v="1613"/>
    <x v="2"/>
    <x v="2"/>
    <n v="2"/>
    <n v="482.19"/>
    <n v="0.02"/>
    <n v="9.6438000000000006"/>
    <n v="964.38"/>
    <x v="0"/>
    <x v="0"/>
    <n v="8"/>
    <x v="2"/>
    <n v="1.7"/>
    <n v="945.09"/>
  </r>
  <r>
    <n v="12875"/>
    <d v="2029-11-14T00:00:00"/>
    <x v="7"/>
    <x v="10"/>
    <x v="10"/>
    <n v="1018"/>
    <x v="0"/>
    <x v="3"/>
    <n v="7"/>
    <n v="283.25"/>
    <n v="0.27"/>
    <n v="76.477500000000006"/>
    <n v="1982.75"/>
    <x v="2"/>
    <x v="1"/>
    <n v="2"/>
    <x v="0"/>
    <n v="4.4000000000000004"/>
    <n v="1447.41"/>
  </r>
  <r>
    <n v="12876"/>
    <d v="2029-11-15T00:00:00"/>
    <x v="7"/>
    <x v="10"/>
    <x v="10"/>
    <n v="1453"/>
    <x v="2"/>
    <x v="3"/>
    <n v="1"/>
    <n v="131.9"/>
    <n v="0.22"/>
    <n v="29.018000000000001"/>
    <n v="131.9"/>
    <x v="1"/>
    <x v="0"/>
    <n v="9"/>
    <x v="2"/>
    <n v="1.6"/>
    <n v="102.88"/>
  </r>
  <r>
    <n v="12877"/>
    <d v="2029-11-16T00:00:00"/>
    <x v="7"/>
    <x v="10"/>
    <x v="10"/>
    <n v="1481"/>
    <x v="2"/>
    <x v="2"/>
    <n v="2"/>
    <n v="489.44"/>
    <n v="0.11"/>
    <n v="53.8384"/>
    <n v="978.88"/>
    <x v="2"/>
    <x v="0"/>
    <n v="9"/>
    <x v="0"/>
    <n v="4.5"/>
    <n v="871.2"/>
  </r>
  <r>
    <n v="12878"/>
    <d v="2029-11-17T00:00:00"/>
    <x v="7"/>
    <x v="10"/>
    <x v="10"/>
    <n v="1593"/>
    <x v="2"/>
    <x v="3"/>
    <n v="2"/>
    <n v="106.95"/>
    <n v="0.25"/>
    <n v="26.737500000000001"/>
    <n v="213.9"/>
    <x v="1"/>
    <x v="0"/>
    <n v="11"/>
    <x v="2"/>
    <n v="1.3"/>
    <n v="160.43"/>
  </r>
  <r>
    <n v="12879"/>
    <d v="2029-11-18T00:00:00"/>
    <x v="7"/>
    <x v="10"/>
    <x v="10"/>
    <n v="1396"/>
    <x v="1"/>
    <x v="1"/>
    <n v="4"/>
    <n v="138.12"/>
    <n v="0.27"/>
    <n v="37.292400000000001"/>
    <n v="552.48"/>
    <x v="1"/>
    <x v="0"/>
    <n v="9"/>
    <x v="0"/>
    <n v="4.5999999999999996"/>
    <n v="403.31"/>
  </r>
  <r>
    <n v="12880"/>
    <d v="2029-11-19T00:00:00"/>
    <x v="7"/>
    <x v="10"/>
    <x v="10"/>
    <n v="1278"/>
    <x v="1"/>
    <x v="3"/>
    <n v="3"/>
    <n v="229.12"/>
    <n v="0.33"/>
    <n v="75.6096"/>
    <n v="687.36"/>
    <x v="2"/>
    <x v="0"/>
    <n v="7"/>
    <x v="2"/>
    <n v="2"/>
    <n v="460.53"/>
  </r>
  <r>
    <n v="12881"/>
    <d v="2029-11-20T00:00:00"/>
    <x v="7"/>
    <x v="10"/>
    <x v="10"/>
    <n v="1850"/>
    <x v="2"/>
    <x v="1"/>
    <n v="1"/>
    <n v="530"/>
    <n v="0.13"/>
    <n v="68.900000000000006"/>
    <n v="530"/>
    <x v="1"/>
    <x v="0"/>
    <n v="9"/>
    <x v="1"/>
    <n v="3.4"/>
    <n v="461.1"/>
  </r>
  <r>
    <n v="12882"/>
    <d v="2029-11-21T00:00:00"/>
    <x v="7"/>
    <x v="10"/>
    <x v="10"/>
    <n v="1364"/>
    <x v="2"/>
    <x v="3"/>
    <n v="4"/>
    <n v="92.1"/>
    <n v="0.24"/>
    <n v="22.103999999999999"/>
    <n v="368.4"/>
    <x v="1"/>
    <x v="2"/>
    <n v="1"/>
    <x v="2"/>
    <n v="1.6"/>
    <n v="279.98"/>
  </r>
  <r>
    <n v="12883"/>
    <d v="2029-11-22T00:00:00"/>
    <x v="7"/>
    <x v="10"/>
    <x v="10"/>
    <n v="1330"/>
    <x v="2"/>
    <x v="0"/>
    <n v="6"/>
    <n v="86.51"/>
    <n v="0.21"/>
    <n v="18.167100000000001"/>
    <n v="519.06000000000006"/>
    <x v="0"/>
    <x v="1"/>
    <n v="3"/>
    <x v="1"/>
    <n v="2.6"/>
    <n v="410.06"/>
  </r>
  <r>
    <n v="12884"/>
    <d v="2029-11-23T00:00:00"/>
    <x v="7"/>
    <x v="10"/>
    <x v="10"/>
    <n v="1640"/>
    <x v="2"/>
    <x v="2"/>
    <n v="2"/>
    <n v="303.98"/>
    <n v="0.18"/>
    <n v="54.7164"/>
    <n v="607.96"/>
    <x v="0"/>
    <x v="1"/>
    <n v="2"/>
    <x v="2"/>
    <n v="1.3"/>
    <n v="498.53"/>
  </r>
  <r>
    <n v="12885"/>
    <d v="2029-11-24T00:00:00"/>
    <x v="7"/>
    <x v="10"/>
    <x v="10"/>
    <n v="1343"/>
    <x v="1"/>
    <x v="0"/>
    <n v="3"/>
    <n v="176.7"/>
    <n v="0.31"/>
    <n v="54.776999999999994"/>
    <n v="530.09999999999991"/>
    <x v="2"/>
    <x v="0"/>
    <n v="11"/>
    <x v="1"/>
    <n v="3.3"/>
    <n v="365.77"/>
  </r>
  <r>
    <n v="12886"/>
    <d v="2029-11-25T00:00:00"/>
    <x v="7"/>
    <x v="10"/>
    <x v="10"/>
    <n v="1821"/>
    <x v="3"/>
    <x v="3"/>
    <n v="1"/>
    <n v="347.71"/>
    <n v="0"/>
    <n v="0"/>
    <n v="347.71"/>
    <x v="2"/>
    <x v="2"/>
    <n v="1"/>
    <x v="2"/>
    <n v="2.4"/>
    <n v="347.71"/>
  </r>
  <r>
    <n v="12887"/>
    <d v="2029-11-26T00:00:00"/>
    <x v="7"/>
    <x v="10"/>
    <x v="10"/>
    <n v="1454"/>
    <x v="2"/>
    <x v="3"/>
    <n v="5"/>
    <n v="279.20999999999998"/>
    <n v="0.1"/>
    <n v="27.920999999999999"/>
    <n v="1396.05"/>
    <x v="2"/>
    <x v="0"/>
    <n v="5"/>
    <x v="0"/>
    <n v="4.4000000000000004"/>
    <n v="1256.44"/>
  </r>
  <r>
    <n v="12888"/>
    <d v="2029-11-27T00:00:00"/>
    <x v="7"/>
    <x v="10"/>
    <x v="10"/>
    <n v="1600"/>
    <x v="1"/>
    <x v="1"/>
    <n v="1"/>
    <n v="269.45"/>
    <n v="0.19"/>
    <n v="51.195499999999996"/>
    <n v="269.45"/>
    <x v="2"/>
    <x v="2"/>
    <n v="1"/>
    <x v="2"/>
    <n v="1.7"/>
    <n v="218.25"/>
  </r>
  <r>
    <n v="12889"/>
    <d v="2029-11-28T00:00:00"/>
    <x v="7"/>
    <x v="10"/>
    <x v="10"/>
    <n v="1724"/>
    <x v="1"/>
    <x v="3"/>
    <n v="1"/>
    <n v="80.5"/>
    <n v="0.06"/>
    <n v="4.83"/>
    <n v="80.5"/>
    <x v="1"/>
    <x v="1"/>
    <n v="3"/>
    <x v="2"/>
    <n v="2.1"/>
    <n v="75.67"/>
  </r>
  <r>
    <n v="12890"/>
    <d v="2029-11-29T00:00:00"/>
    <x v="7"/>
    <x v="10"/>
    <x v="10"/>
    <n v="1654"/>
    <x v="0"/>
    <x v="3"/>
    <n v="7"/>
    <n v="97.51"/>
    <n v="0.32"/>
    <n v="31.203200000000002"/>
    <n v="682.57"/>
    <x v="0"/>
    <x v="0"/>
    <n v="6"/>
    <x v="2"/>
    <n v="1.7"/>
    <n v="464.15"/>
  </r>
  <r>
    <n v="12891"/>
    <d v="2029-11-30T00:00:00"/>
    <x v="7"/>
    <x v="10"/>
    <x v="10"/>
    <n v="1064"/>
    <x v="0"/>
    <x v="3"/>
    <n v="2"/>
    <n v="495.33"/>
    <n v="0.23"/>
    <n v="113.9259"/>
    <n v="990.66"/>
    <x v="1"/>
    <x v="0"/>
    <n v="6"/>
    <x v="1"/>
    <n v="3.3"/>
    <n v="762.81"/>
  </r>
  <r>
    <n v="12892"/>
    <d v="2029-12-01T00:00:00"/>
    <x v="7"/>
    <x v="11"/>
    <x v="11"/>
    <n v="1075"/>
    <x v="3"/>
    <x v="0"/>
    <n v="2"/>
    <n v="533.24"/>
    <n v="0.17"/>
    <n v="90.650800000000004"/>
    <n v="1066.48"/>
    <x v="2"/>
    <x v="1"/>
    <n v="3"/>
    <x v="2"/>
    <n v="1.4"/>
    <n v="885.18"/>
  </r>
  <r>
    <n v="12893"/>
    <d v="2029-12-02T00:00:00"/>
    <x v="7"/>
    <x v="11"/>
    <x v="11"/>
    <n v="1710"/>
    <x v="2"/>
    <x v="1"/>
    <n v="5"/>
    <n v="152.29"/>
    <n v="0.28999999999999998"/>
    <n v="44.164099999999998"/>
    <n v="761.44999999999993"/>
    <x v="0"/>
    <x v="1"/>
    <n v="4"/>
    <x v="2"/>
    <n v="1.8"/>
    <n v="540.63"/>
  </r>
  <r>
    <n v="12894"/>
    <d v="2029-12-03T00:00:00"/>
    <x v="7"/>
    <x v="11"/>
    <x v="11"/>
    <n v="1142"/>
    <x v="2"/>
    <x v="0"/>
    <n v="5"/>
    <n v="81.37"/>
    <n v="0.16"/>
    <n v="13.019200000000001"/>
    <n v="406.85"/>
    <x v="2"/>
    <x v="0"/>
    <n v="7"/>
    <x v="1"/>
    <n v="3.7"/>
    <n v="341.75"/>
  </r>
  <r>
    <n v="12895"/>
    <d v="2029-12-04T00:00:00"/>
    <x v="7"/>
    <x v="11"/>
    <x v="11"/>
    <n v="1916"/>
    <x v="2"/>
    <x v="1"/>
    <n v="5"/>
    <n v="46.25"/>
    <n v="0.2"/>
    <n v="9.25"/>
    <n v="231.25"/>
    <x v="0"/>
    <x v="0"/>
    <n v="6"/>
    <x v="2"/>
    <n v="1.3"/>
    <n v="185"/>
  </r>
  <r>
    <n v="12896"/>
    <d v="2029-12-05T00:00:00"/>
    <x v="7"/>
    <x v="11"/>
    <x v="11"/>
    <n v="1914"/>
    <x v="2"/>
    <x v="0"/>
    <n v="4"/>
    <n v="370.85"/>
    <n v="0"/>
    <n v="0"/>
    <n v="1483.4"/>
    <x v="1"/>
    <x v="0"/>
    <n v="11"/>
    <x v="0"/>
    <n v="4"/>
    <n v="1483.4"/>
  </r>
  <r>
    <n v="12897"/>
    <d v="2029-12-06T00:00:00"/>
    <x v="7"/>
    <x v="11"/>
    <x v="11"/>
    <n v="1827"/>
    <x v="1"/>
    <x v="3"/>
    <n v="4"/>
    <n v="433.48"/>
    <n v="0.13"/>
    <n v="56.352400000000003"/>
    <n v="1733.92"/>
    <x v="1"/>
    <x v="1"/>
    <n v="2"/>
    <x v="2"/>
    <n v="1.4"/>
    <n v="1508.51"/>
  </r>
  <r>
    <n v="12898"/>
    <d v="2029-12-07T00:00:00"/>
    <x v="7"/>
    <x v="11"/>
    <x v="11"/>
    <n v="1604"/>
    <x v="3"/>
    <x v="0"/>
    <n v="2"/>
    <n v="233.09"/>
    <n v="0.05"/>
    <n v="11.654500000000001"/>
    <n v="466.18"/>
    <x v="0"/>
    <x v="0"/>
    <n v="9"/>
    <x v="1"/>
    <n v="3.3"/>
    <n v="442.87"/>
  </r>
  <r>
    <n v="12899"/>
    <d v="2029-12-08T00:00:00"/>
    <x v="7"/>
    <x v="11"/>
    <x v="11"/>
    <n v="1472"/>
    <x v="0"/>
    <x v="0"/>
    <n v="2"/>
    <n v="412.61"/>
    <n v="0.24"/>
    <n v="99.026399999999995"/>
    <n v="825.22"/>
    <x v="1"/>
    <x v="0"/>
    <n v="6"/>
    <x v="0"/>
    <n v="5"/>
    <n v="627.16999999999996"/>
  </r>
  <r>
    <n v="12900"/>
    <d v="2029-12-09T00:00:00"/>
    <x v="7"/>
    <x v="11"/>
    <x v="11"/>
    <n v="1416"/>
    <x v="3"/>
    <x v="1"/>
    <n v="5"/>
    <n v="432.08"/>
    <n v="0.17"/>
    <n v="73.453600000000009"/>
    <n v="2160.4"/>
    <x v="2"/>
    <x v="1"/>
    <n v="2"/>
    <x v="2"/>
    <n v="1.7"/>
    <n v="1793.13"/>
  </r>
  <r>
    <n v="12901"/>
    <d v="2029-12-10T00:00:00"/>
    <x v="7"/>
    <x v="11"/>
    <x v="11"/>
    <n v="1304"/>
    <x v="1"/>
    <x v="1"/>
    <n v="4"/>
    <n v="562.17999999999995"/>
    <n v="0.11"/>
    <n v="61.839799999999997"/>
    <n v="2248.7199999999998"/>
    <x v="1"/>
    <x v="0"/>
    <n v="7"/>
    <x v="2"/>
    <n v="2"/>
    <n v="2001.36"/>
  </r>
  <r>
    <n v="12902"/>
    <d v="2029-12-11T00:00:00"/>
    <x v="7"/>
    <x v="11"/>
    <x v="11"/>
    <n v="1735"/>
    <x v="3"/>
    <x v="0"/>
    <n v="3"/>
    <n v="52.95"/>
    <n v="0.16"/>
    <n v="8.4720000000000013"/>
    <n v="158.85000000000002"/>
    <x v="2"/>
    <x v="0"/>
    <n v="11"/>
    <x v="0"/>
    <n v="4.5999999999999996"/>
    <n v="133.43"/>
  </r>
  <r>
    <n v="12903"/>
    <d v="2029-12-12T00:00:00"/>
    <x v="7"/>
    <x v="11"/>
    <x v="11"/>
    <n v="1496"/>
    <x v="2"/>
    <x v="1"/>
    <n v="4"/>
    <n v="127.49"/>
    <n v="7.0000000000000007E-2"/>
    <n v="8.9243000000000006"/>
    <n v="509.96"/>
    <x v="2"/>
    <x v="0"/>
    <n v="11"/>
    <x v="1"/>
    <n v="3.5"/>
    <n v="474.26"/>
  </r>
  <r>
    <n v="12904"/>
    <d v="2029-12-13T00:00:00"/>
    <x v="7"/>
    <x v="11"/>
    <x v="11"/>
    <n v="1290"/>
    <x v="2"/>
    <x v="1"/>
    <n v="2"/>
    <n v="55.09"/>
    <n v="0.32"/>
    <n v="17.628800000000002"/>
    <n v="110.18"/>
    <x v="1"/>
    <x v="0"/>
    <n v="10"/>
    <x v="1"/>
    <n v="3"/>
    <n v="74.92"/>
  </r>
  <r>
    <n v="12905"/>
    <d v="2029-12-14T00:00:00"/>
    <x v="7"/>
    <x v="11"/>
    <x v="11"/>
    <n v="1939"/>
    <x v="3"/>
    <x v="1"/>
    <n v="4"/>
    <n v="522.78"/>
    <n v="0.02"/>
    <n v="10.4556"/>
    <n v="2091.12"/>
    <x v="2"/>
    <x v="0"/>
    <n v="10"/>
    <x v="1"/>
    <n v="3.3"/>
    <n v="2049.3000000000002"/>
  </r>
  <r>
    <n v="12906"/>
    <d v="2029-12-15T00:00:00"/>
    <x v="7"/>
    <x v="11"/>
    <x v="11"/>
    <n v="1101"/>
    <x v="2"/>
    <x v="2"/>
    <n v="2"/>
    <n v="478.66"/>
    <n v="0.3"/>
    <n v="143.59800000000001"/>
    <n v="957.32"/>
    <x v="2"/>
    <x v="1"/>
    <n v="4"/>
    <x v="2"/>
    <n v="2.2000000000000002"/>
    <n v="670.12"/>
  </r>
  <r>
    <n v="12907"/>
    <d v="2029-12-16T00:00:00"/>
    <x v="7"/>
    <x v="11"/>
    <x v="11"/>
    <n v="1985"/>
    <x v="1"/>
    <x v="1"/>
    <n v="5"/>
    <n v="351.17"/>
    <n v="0.18"/>
    <n v="63.210599999999999"/>
    <n v="1755.8500000000001"/>
    <x v="1"/>
    <x v="2"/>
    <n v="1"/>
    <x v="0"/>
    <n v="4.4000000000000004"/>
    <n v="1439.8"/>
  </r>
  <r>
    <n v="12908"/>
    <d v="2029-12-17T00:00:00"/>
    <x v="7"/>
    <x v="11"/>
    <x v="11"/>
    <n v="1266"/>
    <x v="2"/>
    <x v="2"/>
    <n v="7"/>
    <n v="63.94"/>
    <n v="0.22"/>
    <n v="14.066799999999999"/>
    <n v="447.58"/>
    <x v="2"/>
    <x v="0"/>
    <n v="10"/>
    <x v="0"/>
    <n v="4"/>
    <n v="349.11"/>
  </r>
  <r>
    <n v="12909"/>
    <d v="2029-12-18T00:00:00"/>
    <x v="7"/>
    <x v="11"/>
    <x v="11"/>
    <n v="1866"/>
    <x v="3"/>
    <x v="2"/>
    <n v="5"/>
    <n v="174.89"/>
    <n v="0.11"/>
    <n v="19.2379"/>
    <n v="874.44999999999993"/>
    <x v="2"/>
    <x v="0"/>
    <n v="9"/>
    <x v="1"/>
    <n v="3.6"/>
    <n v="778.26"/>
  </r>
  <r>
    <n v="12910"/>
    <d v="2029-12-19T00:00:00"/>
    <x v="7"/>
    <x v="11"/>
    <x v="11"/>
    <n v="1967"/>
    <x v="3"/>
    <x v="1"/>
    <n v="5"/>
    <n v="189.17"/>
    <n v="0.34"/>
    <n v="64.317800000000005"/>
    <n v="945.84999999999991"/>
    <x v="1"/>
    <x v="0"/>
    <n v="11"/>
    <x v="0"/>
    <n v="4.7"/>
    <n v="624.26"/>
  </r>
  <r>
    <n v="12911"/>
    <d v="2029-12-20T00:00:00"/>
    <x v="7"/>
    <x v="11"/>
    <x v="11"/>
    <n v="1621"/>
    <x v="2"/>
    <x v="0"/>
    <n v="3"/>
    <n v="343.03"/>
    <n v="0.1"/>
    <n v="34.302999999999997"/>
    <n v="1029.0899999999999"/>
    <x v="2"/>
    <x v="0"/>
    <n v="10"/>
    <x v="1"/>
    <n v="3.3"/>
    <n v="926.18"/>
  </r>
  <r>
    <n v="12912"/>
    <d v="2029-12-21T00:00:00"/>
    <x v="7"/>
    <x v="11"/>
    <x v="11"/>
    <n v="1973"/>
    <x v="3"/>
    <x v="1"/>
    <n v="7"/>
    <n v="165.96"/>
    <n v="0.21"/>
    <n v="34.851599999999998"/>
    <n v="1161.72"/>
    <x v="1"/>
    <x v="0"/>
    <n v="8"/>
    <x v="1"/>
    <n v="3"/>
    <n v="917.76"/>
  </r>
  <r>
    <n v="12913"/>
    <d v="2029-12-22T00:00:00"/>
    <x v="7"/>
    <x v="11"/>
    <x v="11"/>
    <n v="1841"/>
    <x v="2"/>
    <x v="3"/>
    <n v="3"/>
    <n v="57.68"/>
    <n v="0.35"/>
    <n v="20.187999999999999"/>
    <n v="173.04"/>
    <x v="1"/>
    <x v="0"/>
    <n v="5"/>
    <x v="0"/>
    <n v="4.9000000000000004"/>
    <n v="112.48"/>
  </r>
  <r>
    <n v="12914"/>
    <d v="2029-12-23T00:00:00"/>
    <x v="7"/>
    <x v="11"/>
    <x v="11"/>
    <n v="1961"/>
    <x v="1"/>
    <x v="0"/>
    <n v="2"/>
    <n v="442.5"/>
    <n v="0.31"/>
    <n v="137.17500000000001"/>
    <n v="885"/>
    <x v="2"/>
    <x v="1"/>
    <n v="3"/>
    <x v="2"/>
    <n v="1.8"/>
    <n v="610.65"/>
  </r>
  <r>
    <n v="12915"/>
    <d v="2029-12-24T00:00:00"/>
    <x v="7"/>
    <x v="11"/>
    <x v="11"/>
    <n v="1941"/>
    <x v="3"/>
    <x v="2"/>
    <n v="1"/>
    <n v="189.96"/>
    <n v="0.19"/>
    <n v="36.092400000000005"/>
    <n v="189.96"/>
    <x v="2"/>
    <x v="1"/>
    <n v="4"/>
    <x v="2"/>
    <n v="1.6"/>
    <n v="153.87"/>
  </r>
  <r>
    <n v="12916"/>
    <d v="2029-12-25T00:00:00"/>
    <x v="7"/>
    <x v="11"/>
    <x v="11"/>
    <n v="1776"/>
    <x v="3"/>
    <x v="2"/>
    <n v="6"/>
    <n v="279.64"/>
    <n v="0.35"/>
    <n v="97.873999999999995"/>
    <n v="1677.84"/>
    <x v="0"/>
    <x v="1"/>
    <n v="3"/>
    <x v="2"/>
    <n v="1.6"/>
    <n v="1090.5999999999999"/>
  </r>
  <r>
    <n v="12917"/>
    <d v="2029-12-26T00:00:00"/>
    <x v="7"/>
    <x v="11"/>
    <x v="11"/>
    <n v="1002"/>
    <x v="0"/>
    <x v="0"/>
    <n v="3"/>
    <n v="89.68"/>
    <n v="0.25"/>
    <n v="22.42"/>
    <n v="269.04000000000002"/>
    <x v="1"/>
    <x v="0"/>
    <n v="10"/>
    <x v="0"/>
    <n v="5"/>
    <n v="201.78"/>
  </r>
  <r>
    <n v="12918"/>
    <d v="2029-12-27T00:00:00"/>
    <x v="7"/>
    <x v="11"/>
    <x v="11"/>
    <n v="1084"/>
    <x v="2"/>
    <x v="0"/>
    <n v="2"/>
    <n v="484.49"/>
    <n v="7.0000000000000007E-2"/>
    <n v="33.914300000000004"/>
    <n v="968.98"/>
    <x v="1"/>
    <x v="0"/>
    <n v="8"/>
    <x v="1"/>
    <n v="3.6"/>
    <n v="901.15"/>
  </r>
  <r>
    <n v="12919"/>
    <d v="2029-12-28T00:00:00"/>
    <x v="7"/>
    <x v="11"/>
    <x v="11"/>
    <n v="1793"/>
    <x v="3"/>
    <x v="1"/>
    <n v="7"/>
    <n v="345.84"/>
    <n v="0.14000000000000001"/>
    <n v="48.4176"/>
    <n v="2420.8799999999997"/>
    <x v="1"/>
    <x v="0"/>
    <n v="5"/>
    <x v="2"/>
    <n v="2.2000000000000002"/>
    <n v="2081.96"/>
  </r>
  <r>
    <n v="12920"/>
    <d v="2029-12-29T00:00:00"/>
    <x v="7"/>
    <x v="11"/>
    <x v="11"/>
    <n v="1327"/>
    <x v="1"/>
    <x v="2"/>
    <n v="4"/>
    <n v="542.42999999999995"/>
    <n v="0.12"/>
    <n v="65.091599999999985"/>
    <n v="2169.7199999999998"/>
    <x v="2"/>
    <x v="0"/>
    <n v="11"/>
    <x v="2"/>
    <n v="2"/>
    <n v="1909.35"/>
  </r>
  <r>
    <n v="12921"/>
    <d v="2029-12-30T00:00:00"/>
    <x v="7"/>
    <x v="11"/>
    <x v="11"/>
    <n v="1815"/>
    <x v="0"/>
    <x v="3"/>
    <n v="7"/>
    <n v="304.85000000000002"/>
    <n v="0.12"/>
    <n v="36.582000000000001"/>
    <n v="2133.9500000000003"/>
    <x v="1"/>
    <x v="0"/>
    <n v="8"/>
    <x v="2"/>
    <n v="1.2"/>
    <n v="1877.88"/>
  </r>
  <r>
    <n v="12922"/>
    <d v="2029-12-31T00:00:00"/>
    <x v="7"/>
    <x v="11"/>
    <x v="11"/>
    <n v="1449"/>
    <x v="2"/>
    <x v="1"/>
    <n v="5"/>
    <n v="565.73"/>
    <n v="0.27"/>
    <n v="152.74710000000002"/>
    <n v="2828.65"/>
    <x v="2"/>
    <x v="2"/>
    <n v="1"/>
    <x v="2"/>
    <n v="1.5"/>
    <n v="2064.91"/>
  </r>
  <r>
    <n v="12923"/>
    <d v="2030-01-01T00:00:00"/>
    <x v="8"/>
    <x v="0"/>
    <x v="0"/>
    <n v="1453"/>
    <x v="3"/>
    <x v="0"/>
    <n v="5"/>
    <n v="536.74"/>
    <n v="0.2"/>
    <n v="107.34800000000001"/>
    <n v="2683.7"/>
    <x v="1"/>
    <x v="0"/>
    <n v="9"/>
    <x v="0"/>
    <n v="4.5999999999999996"/>
    <n v="2146.96"/>
  </r>
  <r>
    <n v="12924"/>
    <d v="2030-01-02T00:00:00"/>
    <x v="8"/>
    <x v="0"/>
    <x v="0"/>
    <n v="1923"/>
    <x v="1"/>
    <x v="2"/>
    <n v="5"/>
    <n v="352.23"/>
    <n v="0.01"/>
    <n v="3.5223000000000004"/>
    <n v="1761.15"/>
    <x v="0"/>
    <x v="0"/>
    <n v="11"/>
    <x v="0"/>
    <n v="4"/>
    <n v="1743.54"/>
  </r>
  <r>
    <n v="12925"/>
    <d v="2030-01-03T00:00:00"/>
    <x v="8"/>
    <x v="0"/>
    <x v="0"/>
    <n v="1628"/>
    <x v="2"/>
    <x v="0"/>
    <n v="2"/>
    <n v="561.33000000000004"/>
    <n v="0.31"/>
    <n v="174.01230000000001"/>
    <n v="1122.6600000000001"/>
    <x v="2"/>
    <x v="0"/>
    <n v="10"/>
    <x v="0"/>
    <n v="4.8"/>
    <n v="774.64"/>
  </r>
  <r>
    <n v="12926"/>
    <d v="2030-01-04T00:00:00"/>
    <x v="8"/>
    <x v="0"/>
    <x v="0"/>
    <n v="1220"/>
    <x v="1"/>
    <x v="0"/>
    <n v="5"/>
    <n v="204.01"/>
    <n v="0.1"/>
    <n v="20.401"/>
    <n v="1020.05"/>
    <x v="0"/>
    <x v="1"/>
    <n v="3"/>
    <x v="1"/>
    <n v="2.7"/>
    <n v="918.04"/>
  </r>
  <r>
    <n v="12927"/>
    <d v="2030-01-05T00:00:00"/>
    <x v="8"/>
    <x v="0"/>
    <x v="0"/>
    <n v="1153"/>
    <x v="2"/>
    <x v="0"/>
    <n v="3"/>
    <n v="228.9"/>
    <n v="0.35"/>
    <n v="80.114999999999995"/>
    <n v="686.7"/>
    <x v="1"/>
    <x v="2"/>
    <n v="1"/>
    <x v="1"/>
    <n v="3.4"/>
    <n v="446.36"/>
  </r>
  <r>
    <n v="12928"/>
    <d v="2030-01-06T00:00:00"/>
    <x v="8"/>
    <x v="0"/>
    <x v="0"/>
    <n v="1664"/>
    <x v="1"/>
    <x v="1"/>
    <n v="4"/>
    <n v="41.6"/>
    <n v="0.33"/>
    <n v="13.728000000000002"/>
    <n v="166.4"/>
    <x v="2"/>
    <x v="1"/>
    <n v="3"/>
    <x v="1"/>
    <n v="2.9"/>
    <n v="111.49"/>
  </r>
  <r>
    <n v="12929"/>
    <d v="2030-01-07T00:00:00"/>
    <x v="8"/>
    <x v="0"/>
    <x v="0"/>
    <n v="1011"/>
    <x v="0"/>
    <x v="3"/>
    <n v="5"/>
    <n v="359.68"/>
    <n v="0.33"/>
    <n v="118.6944"/>
    <n v="1798.4"/>
    <x v="2"/>
    <x v="1"/>
    <n v="2"/>
    <x v="0"/>
    <n v="4.5"/>
    <n v="1204.93"/>
  </r>
  <r>
    <n v="12930"/>
    <d v="2030-01-08T00:00:00"/>
    <x v="8"/>
    <x v="0"/>
    <x v="0"/>
    <n v="1132"/>
    <x v="1"/>
    <x v="3"/>
    <n v="2"/>
    <n v="437.33"/>
    <n v="0.28000000000000003"/>
    <n v="122.45240000000001"/>
    <n v="874.66"/>
    <x v="2"/>
    <x v="0"/>
    <n v="7"/>
    <x v="0"/>
    <n v="5"/>
    <n v="629.76"/>
  </r>
  <r>
    <n v="12931"/>
    <d v="2030-01-09T00:00:00"/>
    <x v="8"/>
    <x v="0"/>
    <x v="0"/>
    <n v="1993"/>
    <x v="1"/>
    <x v="2"/>
    <n v="4"/>
    <n v="467.51"/>
    <n v="0.08"/>
    <n v="37.400799999999997"/>
    <n v="1870.04"/>
    <x v="1"/>
    <x v="0"/>
    <n v="10"/>
    <x v="0"/>
    <n v="4.7"/>
    <n v="1720.44"/>
  </r>
  <r>
    <n v="12932"/>
    <d v="2030-01-10T00:00:00"/>
    <x v="8"/>
    <x v="0"/>
    <x v="0"/>
    <n v="1303"/>
    <x v="1"/>
    <x v="0"/>
    <n v="5"/>
    <n v="102.64"/>
    <n v="0.19"/>
    <n v="19.5016"/>
    <n v="513.20000000000005"/>
    <x v="0"/>
    <x v="1"/>
    <n v="4"/>
    <x v="1"/>
    <n v="3.4"/>
    <n v="415.69"/>
  </r>
  <r>
    <n v="12933"/>
    <d v="2030-01-11T00:00:00"/>
    <x v="8"/>
    <x v="0"/>
    <x v="0"/>
    <n v="1292"/>
    <x v="2"/>
    <x v="3"/>
    <n v="1"/>
    <n v="274.83"/>
    <n v="0.08"/>
    <n v="21.9864"/>
    <n v="274.83"/>
    <x v="1"/>
    <x v="0"/>
    <n v="7"/>
    <x v="2"/>
    <n v="1.2"/>
    <n v="252.84"/>
  </r>
  <r>
    <n v="12934"/>
    <d v="2030-01-12T00:00:00"/>
    <x v="8"/>
    <x v="0"/>
    <x v="0"/>
    <n v="1974"/>
    <x v="2"/>
    <x v="0"/>
    <n v="5"/>
    <n v="118.46"/>
    <n v="0.09"/>
    <n v="10.661399999999999"/>
    <n v="592.29999999999995"/>
    <x v="1"/>
    <x v="1"/>
    <n v="3"/>
    <x v="1"/>
    <n v="3.5"/>
    <n v="538.99"/>
  </r>
  <r>
    <n v="12935"/>
    <d v="2030-01-13T00:00:00"/>
    <x v="8"/>
    <x v="0"/>
    <x v="0"/>
    <n v="1299"/>
    <x v="1"/>
    <x v="2"/>
    <n v="6"/>
    <n v="402.34"/>
    <n v="0.21"/>
    <n v="84.491399999999999"/>
    <n v="2414.04"/>
    <x v="2"/>
    <x v="0"/>
    <n v="6"/>
    <x v="2"/>
    <n v="1.4"/>
    <n v="1907.09"/>
  </r>
  <r>
    <n v="12936"/>
    <d v="2030-01-14T00:00:00"/>
    <x v="8"/>
    <x v="0"/>
    <x v="0"/>
    <n v="1739"/>
    <x v="2"/>
    <x v="0"/>
    <n v="7"/>
    <n v="107.4"/>
    <n v="0.01"/>
    <n v="1.0740000000000001"/>
    <n v="751.80000000000007"/>
    <x v="2"/>
    <x v="0"/>
    <n v="7"/>
    <x v="2"/>
    <n v="1.6"/>
    <n v="744.28"/>
  </r>
  <r>
    <n v="12937"/>
    <d v="2030-01-15T00:00:00"/>
    <x v="8"/>
    <x v="0"/>
    <x v="0"/>
    <n v="1782"/>
    <x v="2"/>
    <x v="3"/>
    <n v="3"/>
    <n v="543.94000000000005"/>
    <n v="0.34"/>
    <n v="184.93960000000004"/>
    <n v="1631.8200000000002"/>
    <x v="2"/>
    <x v="0"/>
    <n v="7"/>
    <x v="2"/>
    <n v="1.8"/>
    <n v="1077"/>
  </r>
  <r>
    <n v="12938"/>
    <d v="2030-01-16T00:00:00"/>
    <x v="8"/>
    <x v="0"/>
    <x v="0"/>
    <n v="1042"/>
    <x v="1"/>
    <x v="0"/>
    <n v="4"/>
    <n v="149.91999999999999"/>
    <n v="0.32"/>
    <n v="47.974399999999996"/>
    <n v="599.67999999999995"/>
    <x v="1"/>
    <x v="0"/>
    <n v="5"/>
    <x v="1"/>
    <n v="2.5"/>
    <n v="407.78"/>
  </r>
  <r>
    <n v="12939"/>
    <d v="2030-01-17T00:00:00"/>
    <x v="8"/>
    <x v="0"/>
    <x v="0"/>
    <n v="1943"/>
    <x v="2"/>
    <x v="3"/>
    <n v="3"/>
    <n v="185.47"/>
    <n v="0.13"/>
    <n v="24.1111"/>
    <n v="556.41"/>
    <x v="1"/>
    <x v="0"/>
    <n v="6"/>
    <x v="1"/>
    <n v="3.4"/>
    <n v="484.08"/>
  </r>
  <r>
    <n v="12940"/>
    <d v="2030-01-18T00:00:00"/>
    <x v="8"/>
    <x v="0"/>
    <x v="0"/>
    <n v="1342"/>
    <x v="2"/>
    <x v="2"/>
    <n v="1"/>
    <n v="512.78"/>
    <n v="0.18"/>
    <n v="92.300399999999996"/>
    <n v="512.78"/>
    <x v="2"/>
    <x v="1"/>
    <n v="3"/>
    <x v="2"/>
    <n v="2.2999999999999998"/>
    <n v="420.48"/>
  </r>
  <r>
    <n v="12941"/>
    <d v="2030-01-19T00:00:00"/>
    <x v="8"/>
    <x v="0"/>
    <x v="0"/>
    <n v="1325"/>
    <x v="1"/>
    <x v="0"/>
    <n v="1"/>
    <n v="283.2"/>
    <n v="0.16"/>
    <n v="45.311999999999998"/>
    <n v="283.2"/>
    <x v="1"/>
    <x v="1"/>
    <n v="4"/>
    <x v="1"/>
    <n v="2.8"/>
    <n v="237.89"/>
  </r>
  <r>
    <n v="12942"/>
    <d v="2030-01-20T00:00:00"/>
    <x v="8"/>
    <x v="0"/>
    <x v="0"/>
    <n v="1813"/>
    <x v="2"/>
    <x v="3"/>
    <n v="6"/>
    <n v="29.04"/>
    <n v="0.31"/>
    <n v="9.0023999999999997"/>
    <n v="174.24"/>
    <x v="0"/>
    <x v="0"/>
    <n v="11"/>
    <x v="2"/>
    <n v="1.2"/>
    <n v="120.23"/>
  </r>
  <r>
    <n v="12943"/>
    <d v="2030-01-21T00:00:00"/>
    <x v="8"/>
    <x v="0"/>
    <x v="0"/>
    <n v="1497"/>
    <x v="0"/>
    <x v="2"/>
    <n v="3"/>
    <n v="304.33"/>
    <n v="0.24"/>
    <n v="73.039199999999994"/>
    <n v="912.99"/>
    <x v="0"/>
    <x v="0"/>
    <n v="6"/>
    <x v="1"/>
    <n v="3.5"/>
    <n v="693.87"/>
  </r>
  <r>
    <n v="12944"/>
    <d v="2030-01-22T00:00:00"/>
    <x v="8"/>
    <x v="0"/>
    <x v="0"/>
    <n v="1363"/>
    <x v="0"/>
    <x v="0"/>
    <n v="4"/>
    <n v="64.459999999999994"/>
    <n v="0.1"/>
    <n v="6.4459999999999997"/>
    <n v="257.83999999999997"/>
    <x v="2"/>
    <x v="1"/>
    <n v="3"/>
    <x v="1"/>
    <n v="3.6"/>
    <n v="232.06"/>
  </r>
  <r>
    <n v="12945"/>
    <d v="2030-01-23T00:00:00"/>
    <x v="8"/>
    <x v="0"/>
    <x v="0"/>
    <n v="1890"/>
    <x v="3"/>
    <x v="2"/>
    <n v="1"/>
    <n v="591.42999999999995"/>
    <n v="0.16"/>
    <n v="94.628799999999998"/>
    <n v="591.42999999999995"/>
    <x v="1"/>
    <x v="0"/>
    <n v="7"/>
    <x v="2"/>
    <n v="1.4"/>
    <n v="496.8"/>
  </r>
  <r>
    <n v="12946"/>
    <d v="2030-01-24T00:00:00"/>
    <x v="8"/>
    <x v="0"/>
    <x v="0"/>
    <n v="1426"/>
    <x v="2"/>
    <x v="3"/>
    <n v="1"/>
    <n v="359.05"/>
    <n v="0.15"/>
    <n v="53.857500000000002"/>
    <n v="359.05"/>
    <x v="0"/>
    <x v="1"/>
    <n v="3"/>
    <x v="0"/>
    <n v="4.0999999999999996"/>
    <n v="305.19"/>
  </r>
  <r>
    <n v="12947"/>
    <d v="2030-01-25T00:00:00"/>
    <x v="8"/>
    <x v="0"/>
    <x v="0"/>
    <n v="1020"/>
    <x v="3"/>
    <x v="0"/>
    <n v="5"/>
    <n v="165.07"/>
    <n v="0.34"/>
    <n v="56.123800000000003"/>
    <n v="825.34999999999991"/>
    <x v="1"/>
    <x v="0"/>
    <n v="9"/>
    <x v="1"/>
    <n v="3.6"/>
    <n v="544.73"/>
  </r>
  <r>
    <n v="12948"/>
    <d v="2030-01-26T00:00:00"/>
    <x v="8"/>
    <x v="0"/>
    <x v="0"/>
    <n v="1406"/>
    <x v="3"/>
    <x v="0"/>
    <n v="6"/>
    <n v="344.77"/>
    <n v="0.06"/>
    <n v="20.686199999999999"/>
    <n v="2068.62"/>
    <x v="1"/>
    <x v="1"/>
    <n v="4"/>
    <x v="1"/>
    <n v="3"/>
    <n v="1944.5"/>
  </r>
  <r>
    <n v="12949"/>
    <d v="2030-01-27T00:00:00"/>
    <x v="8"/>
    <x v="0"/>
    <x v="0"/>
    <n v="1618"/>
    <x v="3"/>
    <x v="0"/>
    <n v="7"/>
    <n v="59.97"/>
    <n v="0.03"/>
    <n v="1.7990999999999999"/>
    <n v="419.78999999999996"/>
    <x v="1"/>
    <x v="1"/>
    <n v="2"/>
    <x v="1"/>
    <n v="3.2"/>
    <n v="407.2"/>
  </r>
  <r>
    <n v="12950"/>
    <d v="2030-01-28T00:00:00"/>
    <x v="8"/>
    <x v="0"/>
    <x v="0"/>
    <n v="1335"/>
    <x v="2"/>
    <x v="2"/>
    <n v="2"/>
    <n v="482.94"/>
    <n v="0.31"/>
    <n v="149.7114"/>
    <n v="965.88"/>
    <x v="1"/>
    <x v="0"/>
    <n v="6"/>
    <x v="1"/>
    <n v="3"/>
    <n v="666.46"/>
  </r>
  <r>
    <n v="12951"/>
    <d v="2030-01-29T00:00:00"/>
    <x v="8"/>
    <x v="0"/>
    <x v="0"/>
    <n v="1814"/>
    <x v="1"/>
    <x v="2"/>
    <n v="7"/>
    <n v="556.32000000000005"/>
    <n v="0.31"/>
    <n v="172.45920000000001"/>
    <n v="3894.2400000000002"/>
    <x v="0"/>
    <x v="0"/>
    <n v="9"/>
    <x v="2"/>
    <n v="1.2"/>
    <n v="2687.03"/>
  </r>
  <r>
    <n v="12952"/>
    <d v="2030-01-30T00:00:00"/>
    <x v="8"/>
    <x v="0"/>
    <x v="0"/>
    <n v="1116"/>
    <x v="3"/>
    <x v="3"/>
    <n v="7"/>
    <n v="526.54999999999995"/>
    <n v="0.31"/>
    <n v="163.23049999999998"/>
    <n v="3685.8499999999995"/>
    <x v="2"/>
    <x v="0"/>
    <n v="10"/>
    <x v="1"/>
    <n v="3.9"/>
    <n v="2543.2399999999998"/>
  </r>
  <r>
    <n v="12953"/>
    <d v="2030-01-31T00:00:00"/>
    <x v="8"/>
    <x v="0"/>
    <x v="0"/>
    <n v="1123"/>
    <x v="1"/>
    <x v="1"/>
    <n v="1"/>
    <n v="214.93"/>
    <n v="0.18"/>
    <n v="38.687399999999997"/>
    <n v="214.93"/>
    <x v="0"/>
    <x v="0"/>
    <n v="10"/>
    <x v="1"/>
    <n v="3"/>
    <n v="176.24"/>
  </r>
  <r>
    <n v="12954"/>
    <d v="2030-02-01T00:00:00"/>
    <x v="8"/>
    <x v="1"/>
    <x v="1"/>
    <n v="1398"/>
    <x v="1"/>
    <x v="0"/>
    <n v="4"/>
    <n v="205.57"/>
    <n v="0.23"/>
    <n v="47.281100000000002"/>
    <n v="822.28"/>
    <x v="1"/>
    <x v="1"/>
    <n v="2"/>
    <x v="2"/>
    <n v="1.7"/>
    <n v="633.16"/>
  </r>
  <r>
    <n v="12955"/>
    <d v="2030-02-02T00:00:00"/>
    <x v="8"/>
    <x v="1"/>
    <x v="1"/>
    <n v="1792"/>
    <x v="1"/>
    <x v="0"/>
    <n v="4"/>
    <n v="35.53"/>
    <n v="0.2"/>
    <n v="7.1060000000000008"/>
    <n v="142.12"/>
    <x v="2"/>
    <x v="1"/>
    <n v="4"/>
    <x v="1"/>
    <n v="3.7"/>
    <n v="113.7"/>
  </r>
  <r>
    <n v="12956"/>
    <d v="2030-02-03T00:00:00"/>
    <x v="8"/>
    <x v="1"/>
    <x v="1"/>
    <n v="1803"/>
    <x v="1"/>
    <x v="3"/>
    <n v="5"/>
    <n v="396.07"/>
    <n v="0.02"/>
    <n v="7.9214000000000002"/>
    <n v="1980.35"/>
    <x v="0"/>
    <x v="0"/>
    <n v="5"/>
    <x v="1"/>
    <n v="3.8"/>
    <n v="1940.74"/>
  </r>
  <r>
    <n v="12957"/>
    <d v="2030-02-04T00:00:00"/>
    <x v="8"/>
    <x v="1"/>
    <x v="1"/>
    <n v="1714"/>
    <x v="2"/>
    <x v="0"/>
    <n v="4"/>
    <n v="327.92"/>
    <n v="0.21"/>
    <n v="68.863200000000006"/>
    <n v="1311.68"/>
    <x v="0"/>
    <x v="0"/>
    <n v="9"/>
    <x v="2"/>
    <n v="1.9"/>
    <n v="1036.23"/>
  </r>
  <r>
    <n v="12958"/>
    <d v="2030-02-05T00:00:00"/>
    <x v="8"/>
    <x v="1"/>
    <x v="1"/>
    <n v="1050"/>
    <x v="1"/>
    <x v="2"/>
    <n v="5"/>
    <n v="283.72000000000003"/>
    <n v="0"/>
    <n v="0"/>
    <n v="1418.6000000000001"/>
    <x v="2"/>
    <x v="0"/>
    <n v="7"/>
    <x v="0"/>
    <n v="4.2"/>
    <n v="1418.6"/>
  </r>
  <r>
    <n v="12959"/>
    <d v="2030-02-06T00:00:00"/>
    <x v="8"/>
    <x v="1"/>
    <x v="1"/>
    <n v="1782"/>
    <x v="2"/>
    <x v="2"/>
    <n v="1"/>
    <n v="545.96"/>
    <n v="0.11"/>
    <n v="60.055600000000005"/>
    <n v="545.96"/>
    <x v="1"/>
    <x v="0"/>
    <n v="5"/>
    <x v="1"/>
    <n v="2.8"/>
    <n v="485.9"/>
  </r>
  <r>
    <n v="12960"/>
    <d v="2030-02-07T00:00:00"/>
    <x v="8"/>
    <x v="1"/>
    <x v="1"/>
    <n v="1323"/>
    <x v="1"/>
    <x v="0"/>
    <n v="1"/>
    <n v="113.21"/>
    <n v="0.33"/>
    <n v="37.359299999999998"/>
    <n v="113.21"/>
    <x v="2"/>
    <x v="0"/>
    <n v="6"/>
    <x v="2"/>
    <n v="1.7"/>
    <n v="75.849999999999994"/>
  </r>
  <r>
    <n v="12961"/>
    <d v="2030-02-08T00:00:00"/>
    <x v="8"/>
    <x v="1"/>
    <x v="1"/>
    <n v="1788"/>
    <x v="2"/>
    <x v="0"/>
    <n v="7"/>
    <n v="20.65"/>
    <n v="0.11"/>
    <n v="2.2715000000000001"/>
    <n v="144.54999999999998"/>
    <x v="1"/>
    <x v="0"/>
    <n v="9"/>
    <x v="1"/>
    <n v="3.6"/>
    <n v="128.65"/>
  </r>
  <r>
    <n v="12962"/>
    <d v="2030-02-09T00:00:00"/>
    <x v="8"/>
    <x v="1"/>
    <x v="1"/>
    <n v="1140"/>
    <x v="1"/>
    <x v="2"/>
    <n v="1"/>
    <n v="57.89"/>
    <n v="0.33"/>
    <n v="19.1037"/>
    <n v="57.89"/>
    <x v="2"/>
    <x v="1"/>
    <n v="4"/>
    <x v="1"/>
    <n v="3.4"/>
    <n v="38.79"/>
  </r>
  <r>
    <n v="12963"/>
    <d v="2030-02-10T00:00:00"/>
    <x v="8"/>
    <x v="1"/>
    <x v="1"/>
    <n v="1469"/>
    <x v="2"/>
    <x v="0"/>
    <n v="1"/>
    <n v="145.66999999999999"/>
    <n v="0.09"/>
    <n v="13.110299999999999"/>
    <n v="145.66999999999999"/>
    <x v="2"/>
    <x v="1"/>
    <n v="2"/>
    <x v="2"/>
    <n v="1.7"/>
    <n v="132.56"/>
  </r>
  <r>
    <n v="12964"/>
    <d v="2030-02-11T00:00:00"/>
    <x v="8"/>
    <x v="1"/>
    <x v="1"/>
    <n v="1786"/>
    <x v="3"/>
    <x v="2"/>
    <n v="2"/>
    <n v="34.47"/>
    <n v="0.11"/>
    <n v="3.7917000000000001"/>
    <n v="68.94"/>
    <x v="2"/>
    <x v="0"/>
    <n v="5"/>
    <x v="0"/>
    <n v="4.5"/>
    <n v="61.36"/>
  </r>
  <r>
    <n v="12965"/>
    <d v="2030-02-12T00:00:00"/>
    <x v="8"/>
    <x v="1"/>
    <x v="1"/>
    <n v="1801"/>
    <x v="3"/>
    <x v="1"/>
    <n v="6"/>
    <n v="309.16000000000003"/>
    <n v="0.22"/>
    <n v="68.015200000000007"/>
    <n v="1854.96"/>
    <x v="2"/>
    <x v="0"/>
    <n v="7"/>
    <x v="0"/>
    <n v="4.4000000000000004"/>
    <n v="1446.87"/>
  </r>
  <r>
    <n v="12966"/>
    <d v="2030-02-13T00:00:00"/>
    <x v="8"/>
    <x v="1"/>
    <x v="1"/>
    <n v="1333"/>
    <x v="2"/>
    <x v="1"/>
    <n v="7"/>
    <n v="198.74"/>
    <n v="0.27"/>
    <n v="53.659800000000004"/>
    <n v="1391.18"/>
    <x v="2"/>
    <x v="1"/>
    <n v="4"/>
    <x v="0"/>
    <n v="4.3"/>
    <n v="1015.56"/>
  </r>
  <r>
    <n v="12967"/>
    <d v="2030-02-14T00:00:00"/>
    <x v="8"/>
    <x v="1"/>
    <x v="1"/>
    <n v="1892"/>
    <x v="2"/>
    <x v="0"/>
    <n v="7"/>
    <n v="120.58"/>
    <n v="0.18"/>
    <n v="21.7044"/>
    <n v="844.06"/>
    <x v="1"/>
    <x v="2"/>
    <n v="1"/>
    <x v="1"/>
    <n v="2.6"/>
    <n v="692.13"/>
  </r>
  <r>
    <n v="12968"/>
    <d v="2030-02-15T00:00:00"/>
    <x v="8"/>
    <x v="1"/>
    <x v="1"/>
    <n v="1963"/>
    <x v="2"/>
    <x v="0"/>
    <n v="6"/>
    <n v="453.8"/>
    <n v="0.31"/>
    <n v="140.678"/>
    <n v="2722.8"/>
    <x v="2"/>
    <x v="0"/>
    <n v="8"/>
    <x v="0"/>
    <n v="4.3"/>
    <n v="1878.73"/>
  </r>
  <r>
    <n v="12969"/>
    <d v="2030-02-16T00:00:00"/>
    <x v="8"/>
    <x v="1"/>
    <x v="1"/>
    <n v="1372"/>
    <x v="0"/>
    <x v="0"/>
    <n v="2"/>
    <n v="134.6"/>
    <n v="0.01"/>
    <n v="1.3459999999999999"/>
    <n v="269.2"/>
    <x v="2"/>
    <x v="0"/>
    <n v="5"/>
    <x v="0"/>
    <n v="4.4000000000000004"/>
    <n v="266.51"/>
  </r>
  <r>
    <n v="12970"/>
    <d v="2030-02-17T00:00:00"/>
    <x v="8"/>
    <x v="1"/>
    <x v="1"/>
    <n v="1563"/>
    <x v="1"/>
    <x v="2"/>
    <n v="1"/>
    <n v="417.25"/>
    <n v="0.32"/>
    <n v="133.52000000000001"/>
    <n v="417.25"/>
    <x v="1"/>
    <x v="0"/>
    <n v="10"/>
    <x v="0"/>
    <n v="5"/>
    <n v="283.73"/>
  </r>
  <r>
    <n v="12971"/>
    <d v="2030-02-18T00:00:00"/>
    <x v="8"/>
    <x v="1"/>
    <x v="1"/>
    <n v="1493"/>
    <x v="1"/>
    <x v="1"/>
    <n v="4"/>
    <n v="219.32"/>
    <n v="7.0000000000000007E-2"/>
    <n v="15.352400000000001"/>
    <n v="877.28"/>
    <x v="1"/>
    <x v="1"/>
    <n v="2"/>
    <x v="0"/>
    <n v="4.8"/>
    <n v="815.87"/>
  </r>
  <r>
    <n v="12972"/>
    <d v="2030-02-19T00:00:00"/>
    <x v="8"/>
    <x v="1"/>
    <x v="1"/>
    <n v="1538"/>
    <x v="2"/>
    <x v="1"/>
    <n v="5"/>
    <n v="314.42"/>
    <n v="0.31"/>
    <n v="97.470200000000006"/>
    <n v="1572.1000000000001"/>
    <x v="1"/>
    <x v="1"/>
    <n v="3"/>
    <x v="1"/>
    <n v="2.5"/>
    <n v="1084.75"/>
  </r>
  <r>
    <n v="12973"/>
    <d v="2030-02-20T00:00:00"/>
    <x v="8"/>
    <x v="1"/>
    <x v="1"/>
    <n v="1668"/>
    <x v="1"/>
    <x v="3"/>
    <n v="7"/>
    <n v="561.30999999999995"/>
    <n v="0.14000000000000001"/>
    <n v="78.583399999999997"/>
    <n v="3929.1699999999996"/>
    <x v="1"/>
    <x v="0"/>
    <n v="10"/>
    <x v="2"/>
    <n v="1.8"/>
    <n v="3379.09"/>
  </r>
  <r>
    <n v="12974"/>
    <d v="2030-02-21T00:00:00"/>
    <x v="8"/>
    <x v="1"/>
    <x v="1"/>
    <n v="1750"/>
    <x v="0"/>
    <x v="3"/>
    <n v="6"/>
    <n v="36.85"/>
    <n v="0.28999999999999998"/>
    <n v="10.686500000000001"/>
    <n v="221.10000000000002"/>
    <x v="0"/>
    <x v="0"/>
    <n v="10"/>
    <x v="2"/>
    <n v="2.2000000000000002"/>
    <n v="156.97999999999999"/>
  </r>
  <r>
    <n v="12975"/>
    <d v="2030-02-22T00:00:00"/>
    <x v="8"/>
    <x v="1"/>
    <x v="1"/>
    <n v="1155"/>
    <x v="3"/>
    <x v="0"/>
    <n v="3"/>
    <n v="307.64999999999998"/>
    <n v="0.24"/>
    <n v="73.835999999999999"/>
    <n v="922.94999999999993"/>
    <x v="1"/>
    <x v="0"/>
    <n v="5"/>
    <x v="1"/>
    <n v="3"/>
    <n v="701.44"/>
  </r>
  <r>
    <n v="12976"/>
    <d v="2030-02-23T00:00:00"/>
    <x v="8"/>
    <x v="1"/>
    <x v="1"/>
    <n v="1290"/>
    <x v="1"/>
    <x v="2"/>
    <n v="5"/>
    <n v="514.84"/>
    <n v="0.06"/>
    <n v="30.8904"/>
    <n v="2574.2000000000003"/>
    <x v="2"/>
    <x v="0"/>
    <n v="11"/>
    <x v="0"/>
    <n v="4.2"/>
    <n v="2419.75"/>
  </r>
  <r>
    <n v="12977"/>
    <d v="2030-02-24T00:00:00"/>
    <x v="8"/>
    <x v="1"/>
    <x v="1"/>
    <n v="1647"/>
    <x v="2"/>
    <x v="0"/>
    <n v="3"/>
    <n v="358.96"/>
    <n v="0.32"/>
    <n v="114.8672"/>
    <n v="1076.8799999999999"/>
    <x v="2"/>
    <x v="1"/>
    <n v="4"/>
    <x v="1"/>
    <n v="3.9"/>
    <n v="732.28"/>
  </r>
  <r>
    <n v="12978"/>
    <d v="2030-02-25T00:00:00"/>
    <x v="8"/>
    <x v="1"/>
    <x v="1"/>
    <n v="1143"/>
    <x v="2"/>
    <x v="1"/>
    <n v="3"/>
    <n v="176.97"/>
    <n v="0.09"/>
    <n v="15.927299999999999"/>
    <n v="530.91"/>
    <x v="1"/>
    <x v="0"/>
    <n v="9"/>
    <x v="0"/>
    <n v="4.2"/>
    <n v="483.13"/>
  </r>
  <r>
    <n v="12979"/>
    <d v="2030-02-26T00:00:00"/>
    <x v="8"/>
    <x v="1"/>
    <x v="1"/>
    <n v="1105"/>
    <x v="2"/>
    <x v="0"/>
    <n v="7"/>
    <n v="247.64"/>
    <n v="0.09"/>
    <n v="22.287599999999998"/>
    <n v="1733.48"/>
    <x v="0"/>
    <x v="0"/>
    <n v="9"/>
    <x v="1"/>
    <n v="2.5"/>
    <n v="1577.47"/>
  </r>
  <r>
    <n v="12980"/>
    <d v="2030-02-27T00:00:00"/>
    <x v="8"/>
    <x v="1"/>
    <x v="1"/>
    <n v="1419"/>
    <x v="2"/>
    <x v="0"/>
    <n v="1"/>
    <n v="412.96"/>
    <n v="0.28000000000000003"/>
    <n v="115.6288"/>
    <n v="412.96"/>
    <x v="1"/>
    <x v="0"/>
    <n v="8"/>
    <x v="2"/>
    <n v="2"/>
    <n v="297.33"/>
  </r>
  <r>
    <n v="12981"/>
    <d v="2030-02-28T00:00:00"/>
    <x v="8"/>
    <x v="1"/>
    <x v="1"/>
    <n v="1669"/>
    <x v="2"/>
    <x v="1"/>
    <n v="3"/>
    <n v="536.12"/>
    <n v="0.04"/>
    <n v="21.444800000000001"/>
    <n v="1608.3600000000001"/>
    <x v="0"/>
    <x v="1"/>
    <n v="2"/>
    <x v="2"/>
    <n v="1.1000000000000001"/>
    <n v="1544.03"/>
  </r>
  <r>
    <n v="12982"/>
    <d v="2030-03-01T00:00:00"/>
    <x v="8"/>
    <x v="2"/>
    <x v="2"/>
    <n v="1657"/>
    <x v="2"/>
    <x v="1"/>
    <n v="1"/>
    <n v="39.020000000000003"/>
    <n v="0.08"/>
    <n v="3.1216000000000004"/>
    <n v="39.020000000000003"/>
    <x v="1"/>
    <x v="0"/>
    <n v="5"/>
    <x v="1"/>
    <n v="3.5"/>
    <n v="35.9"/>
  </r>
  <r>
    <n v="12983"/>
    <d v="2030-03-02T00:00:00"/>
    <x v="8"/>
    <x v="2"/>
    <x v="2"/>
    <n v="1001"/>
    <x v="1"/>
    <x v="1"/>
    <n v="2"/>
    <n v="56.85"/>
    <n v="0.18"/>
    <n v="10.233000000000001"/>
    <n v="113.7"/>
    <x v="1"/>
    <x v="0"/>
    <n v="8"/>
    <x v="0"/>
    <n v="4.2"/>
    <n v="93.23"/>
  </r>
  <r>
    <n v="12984"/>
    <d v="2030-03-03T00:00:00"/>
    <x v="8"/>
    <x v="2"/>
    <x v="2"/>
    <n v="1944"/>
    <x v="0"/>
    <x v="1"/>
    <n v="4"/>
    <n v="205.16"/>
    <n v="0.28999999999999998"/>
    <n v="59.496399999999994"/>
    <n v="820.64"/>
    <x v="1"/>
    <x v="0"/>
    <n v="8"/>
    <x v="0"/>
    <n v="4.5999999999999996"/>
    <n v="582.65"/>
  </r>
  <r>
    <n v="12985"/>
    <d v="2030-03-04T00:00:00"/>
    <x v="8"/>
    <x v="2"/>
    <x v="2"/>
    <n v="1588"/>
    <x v="1"/>
    <x v="3"/>
    <n v="3"/>
    <n v="151.18"/>
    <n v="0.05"/>
    <n v="7.5590000000000011"/>
    <n v="453.54"/>
    <x v="1"/>
    <x v="0"/>
    <n v="7"/>
    <x v="1"/>
    <n v="2.9"/>
    <n v="430.86"/>
  </r>
  <r>
    <n v="12986"/>
    <d v="2030-03-05T00:00:00"/>
    <x v="8"/>
    <x v="2"/>
    <x v="2"/>
    <n v="1643"/>
    <x v="3"/>
    <x v="2"/>
    <n v="7"/>
    <n v="169.98"/>
    <n v="0.19"/>
    <n v="32.296199999999999"/>
    <n v="1189.8599999999999"/>
    <x v="0"/>
    <x v="1"/>
    <n v="4"/>
    <x v="0"/>
    <n v="4.7"/>
    <n v="963.79"/>
  </r>
  <r>
    <n v="12987"/>
    <d v="2030-03-06T00:00:00"/>
    <x v="8"/>
    <x v="2"/>
    <x v="2"/>
    <n v="1089"/>
    <x v="3"/>
    <x v="2"/>
    <n v="4"/>
    <n v="144.44"/>
    <n v="0.25"/>
    <n v="36.11"/>
    <n v="577.76"/>
    <x v="1"/>
    <x v="1"/>
    <n v="3"/>
    <x v="2"/>
    <n v="1.8"/>
    <n v="433.32"/>
  </r>
  <r>
    <n v="12988"/>
    <d v="2030-03-07T00:00:00"/>
    <x v="8"/>
    <x v="2"/>
    <x v="2"/>
    <n v="1344"/>
    <x v="2"/>
    <x v="1"/>
    <n v="1"/>
    <n v="129.56"/>
    <n v="0.3"/>
    <n v="38.868000000000002"/>
    <n v="129.56"/>
    <x v="2"/>
    <x v="0"/>
    <n v="8"/>
    <x v="1"/>
    <n v="3.1"/>
    <n v="90.69"/>
  </r>
  <r>
    <n v="12989"/>
    <d v="2030-03-08T00:00:00"/>
    <x v="8"/>
    <x v="2"/>
    <x v="2"/>
    <n v="1349"/>
    <x v="3"/>
    <x v="2"/>
    <n v="3"/>
    <n v="91.42"/>
    <n v="0.33"/>
    <n v="30.168600000000001"/>
    <n v="274.26"/>
    <x v="1"/>
    <x v="0"/>
    <n v="8"/>
    <x v="2"/>
    <n v="1.9"/>
    <n v="183.75"/>
  </r>
  <r>
    <n v="12990"/>
    <d v="2030-03-09T00:00:00"/>
    <x v="8"/>
    <x v="2"/>
    <x v="2"/>
    <n v="1458"/>
    <x v="2"/>
    <x v="2"/>
    <n v="5"/>
    <n v="561.36"/>
    <n v="0.27"/>
    <n v="151.56720000000001"/>
    <n v="2806.8"/>
    <x v="0"/>
    <x v="0"/>
    <n v="10"/>
    <x v="2"/>
    <n v="1.8"/>
    <n v="2048.96"/>
  </r>
  <r>
    <n v="12991"/>
    <d v="2030-03-10T00:00:00"/>
    <x v="8"/>
    <x v="2"/>
    <x v="2"/>
    <n v="1262"/>
    <x v="1"/>
    <x v="2"/>
    <n v="7"/>
    <n v="99.35"/>
    <n v="0.23"/>
    <n v="22.8505"/>
    <n v="695.44999999999993"/>
    <x v="2"/>
    <x v="0"/>
    <n v="5"/>
    <x v="0"/>
    <n v="4.8"/>
    <n v="535.5"/>
  </r>
  <r>
    <n v="12992"/>
    <d v="2030-03-11T00:00:00"/>
    <x v="8"/>
    <x v="2"/>
    <x v="2"/>
    <n v="1350"/>
    <x v="2"/>
    <x v="2"/>
    <n v="2"/>
    <n v="134.58000000000001"/>
    <n v="0.15"/>
    <n v="20.187000000000001"/>
    <n v="269.16000000000003"/>
    <x v="2"/>
    <x v="1"/>
    <n v="3"/>
    <x v="0"/>
    <n v="4.3"/>
    <n v="228.79"/>
  </r>
  <r>
    <n v="12993"/>
    <d v="2030-03-12T00:00:00"/>
    <x v="8"/>
    <x v="2"/>
    <x v="2"/>
    <n v="1107"/>
    <x v="0"/>
    <x v="1"/>
    <n v="6"/>
    <n v="159.07"/>
    <n v="0.04"/>
    <n v="6.3628"/>
    <n v="954.42"/>
    <x v="1"/>
    <x v="0"/>
    <n v="5"/>
    <x v="2"/>
    <n v="1"/>
    <n v="916.24"/>
  </r>
  <r>
    <n v="12994"/>
    <d v="2030-03-13T00:00:00"/>
    <x v="8"/>
    <x v="2"/>
    <x v="2"/>
    <n v="1585"/>
    <x v="2"/>
    <x v="0"/>
    <n v="2"/>
    <n v="560.80999999999995"/>
    <n v="0.25"/>
    <n v="140.20249999999999"/>
    <n v="1121.6199999999999"/>
    <x v="2"/>
    <x v="1"/>
    <n v="4"/>
    <x v="2"/>
    <n v="2.1"/>
    <n v="841.21"/>
  </r>
  <r>
    <n v="12995"/>
    <d v="2030-03-14T00:00:00"/>
    <x v="8"/>
    <x v="2"/>
    <x v="2"/>
    <n v="1038"/>
    <x v="2"/>
    <x v="0"/>
    <n v="3"/>
    <n v="457.09"/>
    <n v="0.35"/>
    <n v="159.98149999999998"/>
    <n v="1371.27"/>
    <x v="1"/>
    <x v="0"/>
    <n v="8"/>
    <x v="2"/>
    <n v="1.8"/>
    <n v="891.33"/>
  </r>
  <r>
    <n v="12996"/>
    <d v="2030-03-15T00:00:00"/>
    <x v="8"/>
    <x v="2"/>
    <x v="2"/>
    <n v="1908"/>
    <x v="0"/>
    <x v="0"/>
    <n v="7"/>
    <n v="476.97"/>
    <n v="0.26"/>
    <n v="124.01220000000001"/>
    <n v="3338.79"/>
    <x v="1"/>
    <x v="1"/>
    <n v="2"/>
    <x v="2"/>
    <n v="1.6"/>
    <n v="2470.6999999999998"/>
  </r>
  <r>
    <n v="12997"/>
    <d v="2030-03-16T00:00:00"/>
    <x v="8"/>
    <x v="2"/>
    <x v="2"/>
    <n v="1158"/>
    <x v="2"/>
    <x v="3"/>
    <n v="2"/>
    <n v="76.28"/>
    <n v="0.01"/>
    <n v="0.76280000000000003"/>
    <n v="152.56"/>
    <x v="2"/>
    <x v="0"/>
    <n v="11"/>
    <x v="1"/>
    <n v="3.8"/>
    <n v="151.03"/>
  </r>
  <r>
    <n v="12998"/>
    <d v="2030-03-17T00:00:00"/>
    <x v="8"/>
    <x v="2"/>
    <x v="2"/>
    <n v="1582"/>
    <x v="3"/>
    <x v="2"/>
    <n v="6"/>
    <n v="504.24"/>
    <n v="0.17"/>
    <n v="85.720800000000011"/>
    <n v="3025.44"/>
    <x v="0"/>
    <x v="0"/>
    <n v="8"/>
    <x v="1"/>
    <n v="3.3"/>
    <n v="2511.12"/>
  </r>
  <r>
    <n v="12999"/>
    <d v="2030-03-18T00:00:00"/>
    <x v="8"/>
    <x v="2"/>
    <x v="2"/>
    <n v="1958"/>
    <x v="3"/>
    <x v="1"/>
    <n v="5"/>
    <n v="253.79"/>
    <n v="0.22"/>
    <n v="55.833799999999997"/>
    <n v="1268.95"/>
    <x v="0"/>
    <x v="0"/>
    <n v="10"/>
    <x v="1"/>
    <n v="2.8"/>
    <n v="989.78"/>
  </r>
  <r>
    <n v="13000"/>
    <d v="2030-03-19T00:00:00"/>
    <x v="8"/>
    <x v="2"/>
    <x v="2"/>
    <n v="1311"/>
    <x v="3"/>
    <x v="1"/>
    <n v="4"/>
    <n v="168.75"/>
    <n v="0.24"/>
    <n v="40.5"/>
    <n v="675"/>
    <x v="2"/>
    <x v="0"/>
    <n v="6"/>
    <x v="2"/>
    <n v="1.8"/>
    <n v="513"/>
  </r>
  <r>
    <n v="13001"/>
    <d v="2030-03-20T00:00:00"/>
    <x v="8"/>
    <x v="2"/>
    <x v="2"/>
    <n v="1240"/>
    <x v="0"/>
    <x v="3"/>
    <n v="5"/>
    <n v="351.81"/>
    <n v="0.25"/>
    <n v="87.952500000000001"/>
    <n v="1759.05"/>
    <x v="2"/>
    <x v="1"/>
    <n v="4"/>
    <x v="2"/>
    <n v="2.1"/>
    <n v="1319.29"/>
  </r>
  <r>
    <n v="13002"/>
    <d v="2030-03-21T00:00:00"/>
    <x v="8"/>
    <x v="2"/>
    <x v="2"/>
    <n v="1937"/>
    <x v="0"/>
    <x v="1"/>
    <n v="2"/>
    <n v="495.98"/>
    <n v="0.2"/>
    <n v="99.196000000000012"/>
    <n v="991.96"/>
    <x v="0"/>
    <x v="0"/>
    <n v="11"/>
    <x v="2"/>
    <n v="2.4"/>
    <n v="793.57"/>
  </r>
  <r>
    <n v="13003"/>
    <d v="2030-03-22T00:00:00"/>
    <x v="8"/>
    <x v="2"/>
    <x v="2"/>
    <n v="1444"/>
    <x v="2"/>
    <x v="0"/>
    <n v="6"/>
    <n v="470.51"/>
    <n v="0.08"/>
    <n v="37.640799999999999"/>
    <n v="2823.06"/>
    <x v="2"/>
    <x v="1"/>
    <n v="3"/>
    <x v="0"/>
    <n v="4.0999999999999996"/>
    <n v="2597.2199999999998"/>
  </r>
  <r>
    <n v="13004"/>
    <d v="2030-03-23T00:00:00"/>
    <x v="8"/>
    <x v="2"/>
    <x v="2"/>
    <n v="1297"/>
    <x v="3"/>
    <x v="3"/>
    <n v="4"/>
    <n v="535.65"/>
    <n v="0.33"/>
    <n v="176.7645"/>
    <n v="2142.6"/>
    <x v="1"/>
    <x v="0"/>
    <n v="10"/>
    <x v="0"/>
    <n v="5"/>
    <n v="1435.54"/>
  </r>
  <r>
    <n v="13005"/>
    <d v="2030-03-24T00:00:00"/>
    <x v="8"/>
    <x v="2"/>
    <x v="2"/>
    <n v="1951"/>
    <x v="1"/>
    <x v="1"/>
    <n v="7"/>
    <n v="557.96"/>
    <n v="0.24"/>
    <n v="133.91040000000001"/>
    <n v="3905.7200000000003"/>
    <x v="0"/>
    <x v="0"/>
    <n v="5"/>
    <x v="2"/>
    <n v="1.7"/>
    <n v="2968.35"/>
  </r>
  <r>
    <n v="13006"/>
    <d v="2030-03-25T00:00:00"/>
    <x v="8"/>
    <x v="2"/>
    <x v="2"/>
    <n v="1035"/>
    <x v="1"/>
    <x v="3"/>
    <n v="6"/>
    <n v="154.30000000000001"/>
    <n v="0.08"/>
    <n v="12.344000000000001"/>
    <n v="925.80000000000007"/>
    <x v="1"/>
    <x v="0"/>
    <n v="6"/>
    <x v="2"/>
    <n v="2.4"/>
    <n v="851.74"/>
  </r>
  <r>
    <n v="13007"/>
    <d v="2030-03-26T00:00:00"/>
    <x v="8"/>
    <x v="2"/>
    <x v="2"/>
    <n v="1083"/>
    <x v="2"/>
    <x v="3"/>
    <n v="5"/>
    <n v="262.95999999999998"/>
    <n v="0.11"/>
    <n v="28.925599999999999"/>
    <n v="1314.8"/>
    <x v="1"/>
    <x v="2"/>
    <n v="1"/>
    <x v="2"/>
    <n v="2.1"/>
    <n v="1170.17"/>
  </r>
  <r>
    <n v="13008"/>
    <d v="2030-03-27T00:00:00"/>
    <x v="8"/>
    <x v="2"/>
    <x v="2"/>
    <n v="1451"/>
    <x v="3"/>
    <x v="1"/>
    <n v="1"/>
    <n v="23.56"/>
    <n v="0.32"/>
    <n v="7.5392000000000001"/>
    <n v="23.56"/>
    <x v="2"/>
    <x v="2"/>
    <n v="1"/>
    <x v="2"/>
    <n v="1.2"/>
    <n v="16.02"/>
  </r>
  <r>
    <n v="13009"/>
    <d v="2030-03-28T00:00:00"/>
    <x v="8"/>
    <x v="2"/>
    <x v="2"/>
    <n v="1885"/>
    <x v="0"/>
    <x v="0"/>
    <n v="1"/>
    <n v="529.4"/>
    <n v="0.31"/>
    <n v="164.114"/>
    <n v="529.4"/>
    <x v="1"/>
    <x v="0"/>
    <n v="11"/>
    <x v="2"/>
    <n v="1.9"/>
    <n v="365.29"/>
  </r>
  <r>
    <n v="13010"/>
    <d v="2030-03-29T00:00:00"/>
    <x v="8"/>
    <x v="2"/>
    <x v="2"/>
    <n v="1774"/>
    <x v="0"/>
    <x v="1"/>
    <n v="4"/>
    <n v="105.42"/>
    <n v="0.14000000000000001"/>
    <n v="14.758800000000001"/>
    <n v="421.68"/>
    <x v="1"/>
    <x v="0"/>
    <n v="10"/>
    <x v="0"/>
    <n v="4.5999999999999996"/>
    <n v="362.64"/>
  </r>
  <r>
    <n v="13011"/>
    <d v="2030-03-30T00:00:00"/>
    <x v="8"/>
    <x v="2"/>
    <x v="2"/>
    <n v="1821"/>
    <x v="1"/>
    <x v="2"/>
    <n v="4"/>
    <n v="518.96"/>
    <n v="0.01"/>
    <n v="5.1896000000000004"/>
    <n v="2075.84"/>
    <x v="1"/>
    <x v="1"/>
    <n v="3"/>
    <x v="0"/>
    <n v="4.4000000000000004"/>
    <n v="2055.08"/>
  </r>
  <r>
    <n v="13012"/>
    <d v="2030-03-31T00:00:00"/>
    <x v="8"/>
    <x v="2"/>
    <x v="2"/>
    <n v="1384"/>
    <x v="2"/>
    <x v="2"/>
    <n v="4"/>
    <n v="207.69"/>
    <n v="0.02"/>
    <n v="4.1538000000000004"/>
    <n v="830.76"/>
    <x v="2"/>
    <x v="1"/>
    <n v="2"/>
    <x v="2"/>
    <n v="1.7"/>
    <n v="814.14"/>
  </r>
  <r>
    <n v="13013"/>
    <d v="2030-04-01T00:00:00"/>
    <x v="8"/>
    <x v="3"/>
    <x v="3"/>
    <n v="1171"/>
    <x v="1"/>
    <x v="1"/>
    <n v="1"/>
    <n v="230.36"/>
    <n v="0.1"/>
    <n v="23.036000000000001"/>
    <n v="230.36"/>
    <x v="0"/>
    <x v="2"/>
    <n v="1"/>
    <x v="1"/>
    <n v="2.5"/>
    <n v="207.32"/>
  </r>
  <r>
    <n v="13014"/>
    <d v="2030-04-02T00:00:00"/>
    <x v="8"/>
    <x v="3"/>
    <x v="3"/>
    <n v="1375"/>
    <x v="3"/>
    <x v="0"/>
    <n v="5"/>
    <n v="37.89"/>
    <n v="0.22"/>
    <n v="8.3358000000000008"/>
    <n v="189.45"/>
    <x v="1"/>
    <x v="0"/>
    <n v="11"/>
    <x v="2"/>
    <n v="2.2000000000000002"/>
    <n v="147.77000000000001"/>
  </r>
  <r>
    <n v="13015"/>
    <d v="2030-04-03T00:00:00"/>
    <x v="8"/>
    <x v="3"/>
    <x v="3"/>
    <n v="1684"/>
    <x v="3"/>
    <x v="2"/>
    <n v="4"/>
    <n v="206.22"/>
    <n v="0.2"/>
    <n v="41.244"/>
    <n v="824.88"/>
    <x v="1"/>
    <x v="0"/>
    <n v="8"/>
    <x v="2"/>
    <n v="1.6"/>
    <n v="659.9"/>
  </r>
  <r>
    <n v="13016"/>
    <d v="2030-04-04T00:00:00"/>
    <x v="8"/>
    <x v="3"/>
    <x v="3"/>
    <n v="1361"/>
    <x v="1"/>
    <x v="2"/>
    <n v="1"/>
    <n v="534.69000000000005"/>
    <n v="0.22"/>
    <n v="117.63180000000001"/>
    <n v="534.69000000000005"/>
    <x v="1"/>
    <x v="2"/>
    <n v="1"/>
    <x v="1"/>
    <n v="3.5"/>
    <n v="417.06"/>
  </r>
  <r>
    <n v="13017"/>
    <d v="2030-04-05T00:00:00"/>
    <x v="8"/>
    <x v="3"/>
    <x v="3"/>
    <n v="1558"/>
    <x v="2"/>
    <x v="1"/>
    <n v="4"/>
    <n v="29.95"/>
    <n v="0.25"/>
    <n v="7.4874999999999998"/>
    <n v="119.8"/>
    <x v="2"/>
    <x v="0"/>
    <n v="10"/>
    <x v="1"/>
    <n v="3.2"/>
    <n v="89.85"/>
  </r>
  <r>
    <n v="13018"/>
    <d v="2030-04-06T00:00:00"/>
    <x v="8"/>
    <x v="3"/>
    <x v="3"/>
    <n v="1890"/>
    <x v="1"/>
    <x v="1"/>
    <n v="4"/>
    <n v="252.7"/>
    <n v="0.01"/>
    <n v="2.5270000000000001"/>
    <n v="1010.8"/>
    <x v="2"/>
    <x v="0"/>
    <n v="8"/>
    <x v="1"/>
    <n v="2.7"/>
    <n v="1000.69"/>
  </r>
  <r>
    <n v="13019"/>
    <d v="2030-04-07T00:00:00"/>
    <x v="8"/>
    <x v="3"/>
    <x v="3"/>
    <n v="1140"/>
    <x v="1"/>
    <x v="1"/>
    <n v="6"/>
    <n v="33.369999999999997"/>
    <n v="0.04"/>
    <n v="1.3348"/>
    <n v="200.21999999999997"/>
    <x v="2"/>
    <x v="0"/>
    <n v="5"/>
    <x v="0"/>
    <n v="4.4000000000000004"/>
    <n v="192.21"/>
  </r>
  <r>
    <n v="13020"/>
    <d v="2030-04-08T00:00:00"/>
    <x v="8"/>
    <x v="3"/>
    <x v="3"/>
    <n v="1886"/>
    <x v="0"/>
    <x v="3"/>
    <n v="4"/>
    <n v="231.99"/>
    <n v="0.13"/>
    <n v="30.158700000000003"/>
    <n v="927.96"/>
    <x v="1"/>
    <x v="1"/>
    <n v="4"/>
    <x v="1"/>
    <n v="3.5"/>
    <n v="807.33"/>
  </r>
  <r>
    <n v="13021"/>
    <d v="2030-04-09T00:00:00"/>
    <x v="8"/>
    <x v="3"/>
    <x v="3"/>
    <n v="1917"/>
    <x v="1"/>
    <x v="3"/>
    <n v="1"/>
    <n v="115.99"/>
    <n v="0.05"/>
    <n v="5.7995000000000001"/>
    <n v="115.99"/>
    <x v="2"/>
    <x v="0"/>
    <n v="8"/>
    <x v="2"/>
    <n v="2"/>
    <n v="110.19"/>
  </r>
  <r>
    <n v="13022"/>
    <d v="2030-04-10T00:00:00"/>
    <x v="8"/>
    <x v="3"/>
    <x v="3"/>
    <n v="1117"/>
    <x v="2"/>
    <x v="3"/>
    <n v="5"/>
    <n v="162.55000000000001"/>
    <n v="0.03"/>
    <n v="4.8765000000000001"/>
    <n v="812.75"/>
    <x v="2"/>
    <x v="0"/>
    <n v="8"/>
    <x v="1"/>
    <n v="2.5"/>
    <n v="788.37"/>
  </r>
  <r>
    <n v="13023"/>
    <d v="2030-04-11T00:00:00"/>
    <x v="8"/>
    <x v="3"/>
    <x v="3"/>
    <n v="1276"/>
    <x v="1"/>
    <x v="1"/>
    <n v="1"/>
    <n v="528.4"/>
    <n v="0.22"/>
    <n v="116.24799999999999"/>
    <n v="528.4"/>
    <x v="1"/>
    <x v="0"/>
    <n v="11"/>
    <x v="2"/>
    <n v="1.6"/>
    <n v="412.15"/>
  </r>
  <r>
    <n v="13024"/>
    <d v="2030-04-12T00:00:00"/>
    <x v="8"/>
    <x v="3"/>
    <x v="3"/>
    <n v="1725"/>
    <x v="2"/>
    <x v="0"/>
    <n v="1"/>
    <n v="270.08999999999997"/>
    <n v="0.28999999999999998"/>
    <n v="78.326099999999983"/>
    <n v="270.08999999999997"/>
    <x v="1"/>
    <x v="0"/>
    <n v="8"/>
    <x v="1"/>
    <n v="3.4"/>
    <n v="191.76"/>
  </r>
  <r>
    <n v="13025"/>
    <d v="2030-04-13T00:00:00"/>
    <x v="8"/>
    <x v="3"/>
    <x v="3"/>
    <n v="1219"/>
    <x v="0"/>
    <x v="2"/>
    <n v="4"/>
    <n v="175.17"/>
    <n v="0.26"/>
    <n v="45.544199999999996"/>
    <n v="700.68"/>
    <x v="1"/>
    <x v="1"/>
    <n v="3"/>
    <x v="1"/>
    <n v="3.3"/>
    <n v="518.5"/>
  </r>
  <r>
    <n v="13026"/>
    <d v="2030-04-14T00:00:00"/>
    <x v="8"/>
    <x v="3"/>
    <x v="3"/>
    <n v="1904"/>
    <x v="1"/>
    <x v="3"/>
    <n v="6"/>
    <n v="359.76"/>
    <n v="0.28999999999999998"/>
    <n v="104.33039999999998"/>
    <n v="2158.56"/>
    <x v="0"/>
    <x v="0"/>
    <n v="8"/>
    <x v="0"/>
    <n v="4.5"/>
    <n v="1532.58"/>
  </r>
  <r>
    <n v="13027"/>
    <d v="2030-04-15T00:00:00"/>
    <x v="8"/>
    <x v="3"/>
    <x v="3"/>
    <n v="1025"/>
    <x v="1"/>
    <x v="0"/>
    <n v="3"/>
    <n v="98.13"/>
    <n v="0.23"/>
    <n v="22.569900000000001"/>
    <n v="294.39"/>
    <x v="0"/>
    <x v="2"/>
    <n v="1"/>
    <x v="0"/>
    <n v="4.4000000000000004"/>
    <n v="226.68"/>
  </r>
  <r>
    <n v="13028"/>
    <d v="2030-04-16T00:00:00"/>
    <x v="8"/>
    <x v="3"/>
    <x v="3"/>
    <n v="1520"/>
    <x v="1"/>
    <x v="1"/>
    <n v="7"/>
    <n v="166.74"/>
    <n v="0.26"/>
    <n v="43.352400000000003"/>
    <n v="1167.18"/>
    <x v="2"/>
    <x v="1"/>
    <n v="4"/>
    <x v="0"/>
    <n v="4.3"/>
    <n v="863.71"/>
  </r>
  <r>
    <n v="13029"/>
    <d v="2030-04-17T00:00:00"/>
    <x v="8"/>
    <x v="3"/>
    <x v="3"/>
    <n v="1782"/>
    <x v="3"/>
    <x v="3"/>
    <n v="3"/>
    <n v="334.56"/>
    <n v="0.1"/>
    <n v="33.456000000000003"/>
    <n v="1003.6800000000001"/>
    <x v="0"/>
    <x v="0"/>
    <n v="5"/>
    <x v="1"/>
    <n v="3.2"/>
    <n v="903.31"/>
  </r>
  <r>
    <n v="13030"/>
    <d v="2030-04-18T00:00:00"/>
    <x v="8"/>
    <x v="3"/>
    <x v="3"/>
    <n v="1009"/>
    <x v="3"/>
    <x v="1"/>
    <n v="3"/>
    <n v="153.94999999999999"/>
    <n v="0.35"/>
    <n v="53.882499999999993"/>
    <n v="461.84999999999997"/>
    <x v="2"/>
    <x v="0"/>
    <n v="6"/>
    <x v="1"/>
    <n v="3.6"/>
    <n v="300.2"/>
  </r>
  <r>
    <n v="13031"/>
    <d v="2030-04-19T00:00:00"/>
    <x v="8"/>
    <x v="3"/>
    <x v="3"/>
    <n v="1983"/>
    <x v="3"/>
    <x v="0"/>
    <n v="1"/>
    <n v="412.29"/>
    <n v="0.06"/>
    <n v="24.737400000000001"/>
    <n v="412.29"/>
    <x v="0"/>
    <x v="0"/>
    <n v="5"/>
    <x v="0"/>
    <n v="4.0999999999999996"/>
    <n v="387.55"/>
  </r>
  <r>
    <n v="13032"/>
    <d v="2030-04-20T00:00:00"/>
    <x v="8"/>
    <x v="3"/>
    <x v="3"/>
    <n v="1377"/>
    <x v="2"/>
    <x v="3"/>
    <n v="4"/>
    <n v="302.52"/>
    <n v="0.08"/>
    <n v="24.201599999999999"/>
    <n v="1210.08"/>
    <x v="1"/>
    <x v="0"/>
    <n v="5"/>
    <x v="2"/>
    <n v="1.4"/>
    <n v="1113.27"/>
  </r>
  <r>
    <n v="13033"/>
    <d v="2030-04-21T00:00:00"/>
    <x v="8"/>
    <x v="3"/>
    <x v="3"/>
    <n v="1632"/>
    <x v="2"/>
    <x v="3"/>
    <n v="7"/>
    <n v="466.61"/>
    <n v="0.1"/>
    <n v="46.661000000000001"/>
    <n v="3266.27"/>
    <x v="2"/>
    <x v="0"/>
    <n v="5"/>
    <x v="2"/>
    <n v="2.2000000000000002"/>
    <n v="2939.64"/>
  </r>
  <r>
    <n v="13034"/>
    <d v="2030-04-22T00:00:00"/>
    <x v="8"/>
    <x v="3"/>
    <x v="3"/>
    <n v="1636"/>
    <x v="2"/>
    <x v="3"/>
    <n v="3"/>
    <n v="569.72"/>
    <n v="0.34"/>
    <n v="193.70480000000003"/>
    <n v="1709.16"/>
    <x v="2"/>
    <x v="0"/>
    <n v="9"/>
    <x v="2"/>
    <n v="1.7"/>
    <n v="1128.05"/>
  </r>
  <r>
    <n v="13035"/>
    <d v="2030-04-23T00:00:00"/>
    <x v="8"/>
    <x v="3"/>
    <x v="3"/>
    <n v="1681"/>
    <x v="3"/>
    <x v="3"/>
    <n v="2"/>
    <n v="82.75"/>
    <n v="0.35"/>
    <n v="28.962499999999999"/>
    <n v="165.5"/>
    <x v="2"/>
    <x v="0"/>
    <n v="10"/>
    <x v="1"/>
    <n v="3"/>
    <n v="107.58"/>
  </r>
  <r>
    <n v="13036"/>
    <d v="2030-04-24T00:00:00"/>
    <x v="8"/>
    <x v="3"/>
    <x v="3"/>
    <n v="1583"/>
    <x v="2"/>
    <x v="0"/>
    <n v="2"/>
    <n v="210.78"/>
    <n v="0.28000000000000003"/>
    <n v="59.018400000000007"/>
    <n v="421.56"/>
    <x v="1"/>
    <x v="0"/>
    <n v="10"/>
    <x v="0"/>
    <n v="4.4000000000000004"/>
    <n v="303.52"/>
  </r>
  <r>
    <n v="13037"/>
    <d v="2030-04-25T00:00:00"/>
    <x v="8"/>
    <x v="3"/>
    <x v="3"/>
    <n v="1151"/>
    <x v="1"/>
    <x v="3"/>
    <n v="2"/>
    <n v="201.94"/>
    <n v="0.22"/>
    <n v="44.4268"/>
    <n v="403.88"/>
    <x v="1"/>
    <x v="1"/>
    <n v="3"/>
    <x v="2"/>
    <n v="1.9"/>
    <n v="315.02999999999997"/>
  </r>
  <r>
    <n v="13038"/>
    <d v="2030-04-26T00:00:00"/>
    <x v="8"/>
    <x v="3"/>
    <x v="3"/>
    <n v="1719"/>
    <x v="0"/>
    <x v="2"/>
    <n v="5"/>
    <n v="103.44"/>
    <n v="0.18"/>
    <n v="18.619199999999999"/>
    <n v="517.20000000000005"/>
    <x v="1"/>
    <x v="1"/>
    <n v="2"/>
    <x v="1"/>
    <n v="3.9"/>
    <n v="424.1"/>
  </r>
  <r>
    <n v="13039"/>
    <d v="2030-04-27T00:00:00"/>
    <x v="8"/>
    <x v="3"/>
    <x v="3"/>
    <n v="1048"/>
    <x v="0"/>
    <x v="2"/>
    <n v="4"/>
    <n v="489.03"/>
    <n v="0.34"/>
    <n v="166.27020000000002"/>
    <n v="1956.12"/>
    <x v="1"/>
    <x v="0"/>
    <n v="10"/>
    <x v="1"/>
    <n v="2.6"/>
    <n v="1291.04"/>
  </r>
  <r>
    <n v="13040"/>
    <d v="2030-04-28T00:00:00"/>
    <x v="8"/>
    <x v="3"/>
    <x v="3"/>
    <n v="1153"/>
    <x v="1"/>
    <x v="1"/>
    <n v="1"/>
    <n v="459.53"/>
    <n v="0.24"/>
    <n v="110.28719999999998"/>
    <n v="459.53"/>
    <x v="1"/>
    <x v="1"/>
    <n v="2"/>
    <x v="0"/>
    <n v="4.5999999999999996"/>
    <n v="349.24"/>
  </r>
  <r>
    <n v="13041"/>
    <d v="2030-04-29T00:00:00"/>
    <x v="8"/>
    <x v="3"/>
    <x v="3"/>
    <n v="1858"/>
    <x v="1"/>
    <x v="3"/>
    <n v="1"/>
    <n v="298.39"/>
    <n v="0.33"/>
    <n v="98.468699999999998"/>
    <n v="298.39"/>
    <x v="2"/>
    <x v="0"/>
    <n v="8"/>
    <x v="1"/>
    <n v="3.5"/>
    <n v="199.92"/>
  </r>
  <r>
    <n v="13042"/>
    <d v="2030-04-30T00:00:00"/>
    <x v="8"/>
    <x v="3"/>
    <x v="3"/>
    <n v="1292"/>
    <x v="2"/>
    <x v="2"/>
    <n v="4"/>
    <n v="329.6"/>
    <n v="0.11"/>
    <n v="36.256"/>
    <n v="1318.4"/>
    <x v="0"/>
    <x v="0"/>
    <n v="5"/>
    <x v="0"/>
    <n v="4.9000000000000004"/>
    <n v="1173.3800000000001"/>
  </r>
  <r>
    <n v="13043"/>
    <d v="2030-05-01T00:00:00"/>
    <x v="8"/>
    <x v="4"/>
    <x v="4"/>
    <n v="1579"/>
    <x v="3"/>
    <x v="2"/>
    <n v="6"/>
    <n v="49.83"/>
    <n v="0.12"/>
    <n v="5.9795999999999996"/>
    <n v="298.98"/>
    <x v="2"/>
    <x v="0"/>
    <n v="5"/>
    <x v="2"/>
    <n v="2"/>
    <n v="263.10000000000002"/>
  </r>
  <r>
    <n v="13044"/>
    <d v="2030-05-02T00:00:00"/>
    <x v="8"/>
    <x v="4"/>
    <x v="4"/>
    <n v="1049"/>
    <x v="3"/>
    <x v="2"/>
    <n v="7"/>
    <n v="339.97"/>
    <n v="0.3"/>
    <n v="101.991"/>
    <n v="2379.79"/>
    <x v="0"/>
    <x v="0"/>
    <n v="6"/>
    <x v="0"/>
    <n v="4.7"/>
    <n v="1665.85"/>
  </r>
  <r>
    <n v="13045"/>
    <d v="2030-05-03T00:00:00"/>
    <x v="8"/>
    <x v="4"/>
    <x v="4"/>
    <n v="1663"/>
    <x v="2"/>
    <x v="0"/>
    <n v="6"/>
    <n v="477.93"/>
    <n v="0.05"/>
    <n v="23.896500000000003"/>
    <n v="2867.58"/>
    <x v="0"/>
    <x v="0"/>
    <n v="9"/>
    <x v="2"/>
    <n v="2.4"/>
    <n v="2724.2"/>
  </r>
  <r>
    <n v="13046"/>
    <d v="2030-05-04T00:00:00"/>
    <x v="8"/>
    <x v="4"/>
    <x v="4"/>
    <n v="1530"/>
    <x v="1"/>
    <x v="3"/>
    <n v="5"/>
    <n v="350.69"/>
    <n v="0.33"/>
    <n v="115.7277"/>
    <n v="1753.45"/>
    <x v="1"/>
    <x v="0"/>
    <n v="7"/>
    <x v="1"/>
    <n v="3.5"/>
    <n v="1174.81"/>
  </r>
  <r>
    <n v="13047"/>
    <d v="2030-05-05T00:00:00"/>
    <x v="8"/>
    <x v="4"/>
    <x v="4"/>
    <n v="1611"/>
    <x v="3"/>
    <x v="0"/>
    <n v="4"/>
    <n v="170.2"/>
    <n v="0.18"/>
    <n v="30.635999999999996"/>
    <n v="680.8"/>
    <x v="1"/>
    <x v="0"/>
    <n v="5"/>
    <x v="2"/>
    <n v="1.7"/>
    <n v="558.26"/>
  </r>
  <r>
    <n v="13048"/>
    <d v="2030-05-06T00:00:00"/>
    <x v="8"/>
    <x v="4"/>
    <x v="4"/>
    <n v="1059"/>
    <x v="0"/>
    <x v="0"/>
    <n v="6"/>
    <n v="405.52"/>
    <n v="0.32"/>
    <n v="129.7664"/>
    <n v="2433.12"/>
    <x v="1"/>
    <x v="0"/>
    <n v="5"/>
    <x v="0"/>
    <n v="4"/>
    <n v="1654.52"/>
  </r>
  <r>
    <n v="13049"/>
    <d v="2030-05-07T00:00:00"/>
    <x v="8"/>
    <x v="4"/>
    <x v="4"/>
    <n v="1166"/>
    <x v="2"/>
    <x v="2"/>
    <n v="7"/>
    <n v="226.47"/>
    <n v="0.12"/>
    <n v="27.176399999999997"/>
    <n v="1585.29"/>
    <x v="0"/>
    <x v="0"/>
    <n v="10"/>
    <x v="0"/>
    <n v="4.9000000000000004"/>
    <n v="1395.06"/>
  </r>
  <r>
    <n v="13050"/>
    <d v="2030-05-08T00:00:00"/>
    <x v="8"/>
    <x v="4"/>
    <x v="4"/>
    <n v="1201"/>
    <x v="1"/>
    <x v="2"/>
    <n v="5"/>
    <n v="333.75"/>
    <n v="0.25"/>
    <n v="83.4375"/>
    <n v="1668.75"/>
    <x v="1"/>
    <x v="0"/>
    <n v="9"/>
    <x v="0"/>
    <n v="4.0999999999999996"/>
    <n v="1251.56"/>
  </r>
  <r>
    <n v="13051"/>
    <d v="2030-05-09T00:00:00"/>
    <x v="8"/>
    <x v="4"/>
    <x v="4"/>
    <n v="1856"/>
    <x v="2"/>
    <x v="1"/>
    <n v="3"/>
    <n v="300.23"/>
    <n v="0.17"/>
    <n v="51.039100000000005"/>
    <n v="900.69"/>
    <x v="2"/>
    <x v="0"/>
    <n v="9"/>
    <x v="1"/>
    <n v="3.5"/>
    <n v="747.57"/>
  </r>
  <r>
    <n v="13052"/>
    <d v="2030-05-10T00:00:00"/>
    <x v="8"/>
    <x v="4"/>
    <x v="4"/>
    <n v="1145"/>
    <x v="2"/>
    <x v="3"/>
    <n v="3"/>
    <n v="237.99"/>
    <n v="0.22"/>
    <n v="52.357800000000005"/>
    <n v="713.97"/>
    <x v="1"/>
    <x v="1"/>
    <n v="2"/>
    <x v="1"/>
    <n v="2.8"/>
    <n v="556.9"/>
  </r>
  <r>
    <n v="13053"/>
    <d v="2030-05-11T00:00:00"/>
    <x v="8"/>
    <x v="4"/>
    <x v="4"/>
    <n v="1914"/>
    <x v="0"/>
    <x v="3"/>
    <n v="5"/>
    <n v="435.54"/>
    <n v="0.18"/>
    <n v="78.397199999999998"/>
    <n v="2177.7000000000003"/>
    <x v="0"/>
    <x v="0"/>
    <n v="7"/>
    <x v="2"/>
    <n v="2.4"/>
    <n v="1785.71"/>
  </r>
  <r>
    <n v="13054"/>
    <d v="2030-05-12T00:00:00"/>
    <x v="8"/>
    <x v="4"/>
    <x v="4"/>
    <n v="1675"/>
    <x v="3"/>
    <x v="2"/>
    <n v="4"/>
    <n v="532.07000000000005"/>
    <n v="0.34"/>
    <n v="180.90380000000002"/>
    <n v="2128.2800000000002"/>
    <x v="1"/>
    <x v="0"/>
    <n v="10"/>
    <x v="1"/>
    <n v="2.7"/>
    <n v="1404.66"/>
  </r>
  <r>
    <n v="13055"/>
    <d v="2030-05-13T00:00:00"/>
    <x v="8"/>
    <x v="4"/>
    <x v="4"/>
    <n v="1969"/>
    <x v="3"/>
    <x v="2"/>
    <n v="3"/>
    <n v="18.05"/>
    <n v="0.24"/>
    <n v="4.3319999999999999"/>
    <n v="54.150000000000006"/>
    <x v="0"/>
    <x v="2"/>
    <n v="1"/>
    <x v="2"/>
    <n v="2.2999999999999998"/>
    <n v="41.15"/>
  </r>
  <r>
    <n v="13056"/>
    <d v="2030-05-14T00:00:00"/>
    <x v="8"/>
    <x v="4"/>
    <x v="4"/>
    <n v="1992"/>
    <x v="2"/>
    <x v="3"/>
    <n v="4"/>
    <n v="561.16999999999996"/>
    <n v="0.09"/>
    <n v="50.505299999999991"/>
    <n v="2244.6799999999998"/>
    <x v="1"/>
    <x v="1"/>
    <n v="4"/>
    <x v="0"/>
    <n v="4.3"/>
    <n v="2042.66"/>
  </r>
  <r>
    <n v="13057"/>
    <d v="2030-05-15T00:00:00"/>
    <x v="8"/>
    <x v="4"/>
    <x v="4"/>
    <n v="1438"/>
    <x v="3"/>
    <x v="1"/>
    <n v="6"/>
    <n v="314.24"/>
    <n v="0.32"/>
    <n v="100.55680000000001"/>
    <n v="1885.44"/>
    <x v="1"/>
    <x v="1"/>
    <n v="2"/>
    <x v="0"/>
    <n v="4.5999999999999996"/>
    <n v="1282.0999999999999"/>
  </r>
  <r>
    <n v="13058"/>
    <d v="2030-05-16T00:00:00"/>
    <x v="8"/>
    <x v="4"/>
    <x v="4"/>
    <n v="1241"/>
    <x v="1"/>
    <x v="2"/>
    <n v="3"/>
    <n v="424.93"/>
    <n v="0.1"/>
    <n v="42.493000000000002"/>
    <n v="1274.79"/>
    <x v="2"/>
    <x v="0"/>
    <n v="10"/>
    <x v="0"/>
    <n v="4.8"/>
    <n v="1147.31"/>
  </r>
  <r>
    <n v="13059"/>
    <d v="2030-05-17T00:00:00"/>
    <x v="8"/>
    <x v="4"/>
    <x v="4"/>
    <n v="1580"/>
    <x v="2"/>
    <x v="1"/>
    <n v="7"/>
    <n v="515.54"/>
    <n v="0.13"/>
    <n v="67.020200000000003"/>
    <n v="3608.7799999999997"/>
    <x v="0"/>
    <x v="0"/>
    <n v="9"/>
    <x v="1"/>
    <n v="2.7"/>
    <n v="3139.64"/>
  </r>
  <r>
    <n v="13060"/>
    <d v="2030-05-18T00:00:00"/>
    <x v="8"/>
    <x v="4"/>
    <x v="4"/>
    <n v="1686"/>
    <x v="1"/>
    <x v="0"/>
    <n v="7"/>
    <n v="288.26"/>
    <n v="0.04"/>
    <n v="11.5304"/>
    <n v="2017.82"/>
    <x v="2"/>
    <x v="0"/>
    <n v="6"/>
    <x v="1"/>
    <n v="3.2"/>
    <n v="1937.11"/>
  </r>
  <r>
    <n v="13061"/>
    <d v="2030-05-19T00:00:00"/>
    <x v="8"/>
    <x v="4"/>
    <x v="4"/>
    <n v="1560"/>
    <x v="2"/>
    <x v="2"/>
    <n v="6"/>
    <n v="503.46"/>
    <n v="0.31"/>
    <n v="156.07259999999999"/>
    <n v="3020.7599999999998"/>
    <x v="0"/>
    <x v="1"/>
    <n v="4"/>
    <x v="1"/>
    <n v="3.3"/>
    <n v="2084.3200000000002"/>
  </r>
  <r>
    <n v="13062"/>
    <d v="2030-05-20T00:00:00"/>
    <x v="8"/>
    <x v="4"/>
    <x v="4"/>
    <n v="1482"/>
    <x v="3"/>
    <x v="0"/>
    <n v="7"/>
    <n v="118.91"/>
    <n v="0.1"/>
    <n v="11.891"/>
    <n v="832.37"/>
    <x v="2"/>
    <x v="1"/>
    <n v="3"/>
    <x v="1"/>
    <n v="3.6"/>
    <n v="749.13"/>
  </r>
  <r>
    <n v="13063"/>
    <d v="2030-05-21T00:00:00"/>
    <x v="8"/>
    <x v="4"/>
    <x v="4"/>
    <n v="1107"/>
    <x v="1"/>
    <x v="2"/>
    <n v="4"/>
    <n v="108.11"/>
    <n v="0.09"/>
    <n v="9.7298999999999989"/>
    <n v="432.44"/>
    <x v="2"/>
    <x v="1"/>
    <n v="4"/>
    <x v="2"/>
    <n v="1"/>
    <n v="393.52"/>
  </r>
  <r>
    <n v="13064"/>
    <d v="2030-05-22T00:00:00"/>
    <x v="8"/>
    <x v="4"/>
    <x v="4"/>
    <n v="1225"/>
    <x v="2"/>
    <x v="0"/>
    <n v="4"/>
    <n v="399.62"/>
    <n v="0.32"/>
    <n v="127.8784"/>
    <n v="1598.48"/>
    <x v="1"/>
    <x v="1"/>
    <n v="2"/>
    <x v="0"/>
    <n v="4.4000000000000004"/>
    <n v="1086.97"/>
  </r>
  <r>
    <n v="13065"/>
    <d v="2030-05-23T00:00:00"/>
    <x v="8"/>
    <x v="4"/>
    <x v="4"/>
    <n v="1672"/>
    <x v="2"/>
    <x v="2"/>
    <n v="7"/>
    <n v="524.03"/>
    <n v="0.28000000000000003"/>
    <n v="146.72839999999999"/>
    <n v="3668.21"/>
    <x v="1"/>
    <x v="0"/>
    <n v="5"/>
    <x v="2"/>
    <n v="2.1"/>
    <n v="2641.11"/>
  </r>
  <r>
    <n v="13066"/>
    <d v="2030-05-24T00:00:00"/>
    <x v="8"/>
    <x v="4"/>
    <x v="4"/>
    <n v="1630"/>
    <x v="2"/>
    <x v="1"/>
    <n v="2"/>
    <n v="537.07000000000005"/>
    <n v="0.05"/>
    <n v="26.853500000000004"/>
    <n v="1074.1400000000001"/>
    <x v="1"/>
    <x v="0"/>
    <n v="9"/>
    <x v="1"/>
    <n v="2.9"/>
    <n v="1020.43"/>
  </r>
  <r>
    <n v="13067"/>
    <d v="2030-05-25T00:00:00"/>
    <x v="8"/>
    <x v="4"/>
    <x v="4"/>
    <n v="1660"/>
    <x v="2"/>
    <x v="1"/>
    <n v="5"/>
    <n v="391.59"/>
    <n v="0.27"/>
    <n v="105.72929999999999"/>
    <n v="1957.9499999999998"/>
    <x v="0"/>
    <x v="0"/>
    <n v="6"/>
    <x v="0"/>
    <n v="4.4000000000000004"/>
    <n v="1429.3"/>
  </r>
  <r>
    <n v="13068"/>
    <d v="2030-05-26T00:00:00"/>
    <x v="8"/>
    <x v="4"/>
    <x v="4"/>
    <n v="1976"/>
    <x v="1"/>
    <x v="1"/>
    <n v="1"/>
    <n v="322.41000000000003"/>
    <n v="0.32"/>
    <n v="103.17120000000001"/>
    <n v="322.41000000000003"/>
    <x v="0"/>
    <x v="1"/>
    <n v="2"/>
    <x v="0"/>
    <n v="5"/>
    <n v="219.24"/>
  </r>
  <r>
    <n v="13069"/>
    <d v="2030-05-27T00:00:00"/>
    <x v="8"/>
    <x v="4"/>
    <x v="4"/>
    <n v="1661"/>
    <x v="3"/>
    <x v="0"/>
    <n v="5"/>
    <n v="208.86"/>
    <n v="0.03"/>
    <n v="6.2658000000000005"/>
    <n v="1044.3000000000002"/>
    <x v="2"/>
    <x v="0"/>
    <n v="6"/>
    <x v="0"/>
    <n v="4.2"/>
    <n v="1012.97"/>
  </r>
  <r>
    <n v="13070"/>
    <d v="2030-05-28T00:00:00"/>
    <x v="8"/>
    <x v="4"/>
    <x v="4"/>
    <n v="1431"/>
    <x v="2"/>
    <x v="1"/>
    <n v="7"/>
    <n v="588.29999999999995"/>
    <n v="0.28999999999999998"/>
    <n v="170.60699999999997"/>
    <n v="4118.0999999999995"/>
    <x v="1"/>
    <x v="0"/>
    <n v="9"/>
    <x v="2"/>
    <n v="1.1000000000000001"/>
    <n v="2923.85"/>
  </r>
  <r>
    <n v="13071"/>
    <d v="2030-05-29T00:00:00"/>
    <x v="8"/>
    <x v="4"/>
    <x v="4"/>
    <n v="1804"/>
    <x v="2"/>
    <x v="0"/>
    <n v="4"/>
    <n v="202.02"/>
    <n v="0.19"/>
    <n v="38.383800000000001"/>
    <n v="808.08"/>
    <x v="1"/>
    <x v="1"/>
    <n v="4"/>
    <x v="1"/>
    <n v="2.5"/>
    <n v="654.54"/>
  </r>
  <r>
    <n v="13072"/>
    <d v="2030-05-30T00:00:00"/>
    <x v="8"/>
    <x v="4"/>
    <x v="4"/>
    <n v="1654"/>
    <x v="1"/>
    <x v="2"/>
    <n v="4"/>
    <n v="450.35"/>
    <n v="0.23"/>
    <n v="103.58050000000001"/>
    <n v="1801.4"/>
    <x v="0"/>
    <x v="2"/>
    <n v="1"/>
    <x v="2"/>
    <n v="2"/>
    <n v="1387.08"/>
  </r>
  <r>
    <n v="13073"/>
    <d v="2030-05-31T00:00:00"/>
    <x v="8"/>
    <x v="4"/>
    <x v="4"/>
    <n v="1418"/>
    <x v="3"/>
    <x v="0"/>
    <n v="5"/>
    <n v="326.20999999999998"/>
    <n v="0.17"/>
    <n v="55.4557"/>
    <n v="1631.05"/>
    <x v="1"/>
    <x v="1"/>
    <n v="2"/>
    <x v="0"/>
    <n v="4.9000000000000004"/>
    <n v="1353.77"/>
  </r>
  <r>
    <n v="13074"/>
    <d v="2030-06-01T00:00:00"/>
    <x v="8"/>
    <x v="5"/>
    <x v="5"/>
    <n v="1987"/>
    <x v="2"/>
    <x v="2"/>
    <n v="4"/>
    <n v="370.98"/>
    <n v="0.24"/>
    <n v="89.035200000000003"/>
    <n v="1483.92"/>
    <x v="0"/>
    <x v="0"/>
    <n v="5"/>
    <x v="2"/>
    <n v="2.1"/>
    <n v="1127.78"/>
  </r>
  <r>
    <n v="13075"/>
    <d v="2030-06-02T00:00:00"/>
    <x v="8"/>
    <x v="5"/>
    <x v="5"/>
    <n v="1454"/>
    <x v="2"/>
    <x v="3"/>
    <n v="6"/>
    <n v="245.19"/>
    <n v="0.01"/>
    <n v="2.4519000000000002"/>
    <n v="1471.1399999999999"/>
    <x v="1"/>
    <x v="0"/>
    <n v="10"/>
    <x v="0"/>
    <n v="4.8"/>
    <n v="1456.43"/>
  </r>
  <r>
    <n v="13076"/>
    <d v="2030-06-03T00:00:00"/>
    <x v="8"/>
    <x v="5"/>
    <x v="5"/>
    <n v="1159"/>
    <x v="1"/>
    <x v="3"/>
    <n v="3"/>
    <n v="579.41999999999996"/>
    <n v="0.27"/>
    <n v="156.4434"/>
    <n v="1738.2599999999998"/>
    <x v="1"/>
    <x v="0"/>
    <n v="7"/>
    <x v="0"/>
    <n v="4.8"/>
    <n v="1268.93"/>
  </r>
  <r>
    <n v="13077"/>
    <d v="2030-06-04T00:00:00"/>
    <x v="8"/>
    <x v="5"/>
    <x v="5"/>
    <n v="1522"/>
    <x v="2"/>
    <x v="3"/>
    <n v="4"/>
    <n v="349.43"/>
    <n v="0.01"/>
    <n v="3.4943"/>
    <n v="1397.72"/>
    <x v="0"/>
    <x v="0"/>
    <n v="8"/>
    <x v="0"/>
    <n v="4.4000000000000004"/>
    <n v="1383.74"/>
  </r>
  <r>
    <n v="13078"/>
    <d v="2030-06-05T00:00:00"/>
    <x v="8"/>
    <x v="5"/>
    <x v="5"/>
    <n v="1649"/>
    <x v="2"/>
    <x v="0"/>
    <n v="7"/>
    <n v="563.61"/>
    <n v="0.16"/>
    <n v="90.177599999999998"/>
    <n v="3945.27"/>
    <x v="1"/>
    <x v="1"/>
    <n v="3"/>
    <x v="2"/>
    <n v="1.4"/>
    <n v="3314.03"/>
  </r>
  <r>
    <n v="13079"/>
    <d v="2030-06-06T00:00:00"/>
    <x v="8"/>
    <x v="5"/>
    <x v="5"/>
    <n v="1968"/>
    <x v="3"/>
    <x v="3"/>
    <n v="7"/>
    <n v="19.440000000000001"/>
    <n v="0.05"/>
    <n v="0.97200000000000009"/>
    <n v="136.08000000000001"/>
    <x v="1"/>
    <x v="0"/>
    <n v="9"/>
    <x v="2"/>
    <n v="1"/>
    <n v="129.28"/>
  </r>
  <r>
    <n v="13080"/>
    <d v="2030-06-07T00:00:00"/>
    <x v="8"/>
    <x v="5"/>
    <x v="5"/>
    <n v="1589"/>
    <x v="1"/>
    <x v="3"/>
    <n v="5"/>
    <n v="350.01"/>
    <n v="0.28999999999999998"/>
    <n v="101.5029"/>
    <n v="1750.05"/>
    <x v="0"/>
    <x v="1"/>
    <n v="2"/>
    <x v="0"/>
    <n v="4.2"/>
    <n v="1242.54"/>
  </r>
  <r>
    <n v="13081"/>
    <d v="2030-06-08T00:00:00"/>
    <x v="8"/>
    <x v="5"/>
    <x v="5"/>
    <n v="1076"/>
    <x v="1"/>
    <x v="3"/>
    <n v="5"/>
    <n v="434.55"/>
    <n v="0.11"/>
    <n v="47.8005"/>
    <n v="2172.75"/>
    <x v="2"/>
    <x v="1"/>
    <n v="4"/>
    <x v="0"/>
    <n v="4.4000000000000004"/>
    <n v="1933.75"/>
  </r>
  <r>
    <n v="13082"/>
    <d v="2030-06-09T00:00:00"/>
    <x v="8"/>
    <x v="5"/>
    <x v="5"/>
    <n v="1508"/>
    <x v="3"/>
    <x v="2"/>
    <n v="5"/>
    <n v="450.87"/>
    <n v="0.16"/>
    <n v="72.139200000000002"/>
    <n v="2254.35"/>
    <x v="2"/>
    <x v="1"/>
    <n v="4"/>
    <x v="0"/>
    <n v="4.8"/>
    <n v="1893.65"/>
  </r>
  <r>
    <n v="13083"/>
    <d v="2030-06-10T00:00:00"/>
    <x v="8"/>
    <x v="5"/>
    <x v="5"/>
    <n v="1440"/>
    <x v="3"/>
    <x v="1"/>
    <n v="7"/>
    <n v="544.41"/>
    <n v="0.15"/>
    <n v="81.66149999999999"/>
    <n v="3810.87"/>
    <x v="2"/>
    <x v="0"/>
    <n v="6"/>
    <x v="2"/>
    <n v="1.9"/>
    <n v="3239.24"/>
  </r>
  <r>
    <n v="13084"/>
    <d v="2030-06-11T00:00:00"/>
    <x v="8"/>
    <x v="5"/>
    <x v="5"/>
    <n v="1253"/>
    <x v="2"/>
    <x v="0"/>
    <n v="2"/>
    <n v="17.57"/>
    <n v="0.27"/>
    <n v="4.7439"/>
    <n v="35.14"/>
    <x v="1"/>
    <x v="0"/>
    <n v="10"/>
    <x v="1"/>
    <n v="3.9"/>
    <n v="25.65"/>
  </r>
  <r>
    <n v="13085"/>
    <d v="2030-06-12T00:00:00"/>
    <x v="8"/>
    <x v="5"/>
    <x v="5"/>
    <n v="1920"/>
    <x v="1"/>
    <x v="3"/>
    <n v="7"/>
    <n v="15.19"/>
    <n v="0.17"/>
    <n v="2.5823"/>
    <n v="106.33"/>
    <x v="1"/>
    <x v="0"/>
    <n v="6"/>
    <x v="1"/>
    <n v="3.1"/>
    <n v="88.25"/>
  </r>
  <r>
    <n v="13086"/>
    <d v="2030-06-13T00:00:00"/>
    <x v="8"/>
    <x v="5"/>
    <x v="5"/>
    <n v="1769"/>
    <x v="2"/>
    <x v="2"/>
    <n v="6"/>
    <n v="291.27"/>
    <n v="0.28000000000000003"/>
    <n v="81.555599999999998"/>
    <n v="1747.62"/>
    <x v="2"/>
    <x v="1"/>
    <n v="3"/>
    <x v="2"/>
    <n v="2.2999999999999998"/>
    <n v="1258.29"/>
  </r>
  <r>
    <n v="13087"/>
    <d v="2030-06-14T00:00:00"/>
    <x v="8"/>
    <x v="5"/>
    <x v="5"/>
    <n v="1319"/>
    <x v="2"/>
    <x v="1"/>
    <n v="7"/>
    <n v="32.14"/>
    <n v="0.03"/>
    <n v="0.96419999999999995"/>
    <n v="224.98000000000002"/>
    <x v="1"/>
    <x v="0"/>
    <n v="9"/>
    <x v="1"/>
    <n v="3.4"/>
    <n v="218.23"/>
  </r>
  <r>
    <n v="13088"/>
    <d v="2030-06-15T00:00:00"/>
    <x v="8"/>
    <x v="5"/>
    <x v="5"/>
    <n v="1802"/>
    <x v="3"/>
    <x v="1"/>
    <n v="6"/>
    <n v="585.1"/>
    <n v="7.0000000000000007E-2"/>
    <n v="40.957000000000008"/>
    <n v="3510.6000000000004"/>
    <x v="1"/>
    <x v="0"/>
    <n v="11"/>
    <x v="1"/>
    <n v="3.2"/>
    <n v="3264.86"/>
  </r>
  <r>
    <n v="13089"/>
    <d v="2030-06-16T00:00:00"/>
    <x v="8"/>
    <x v="5"/>
    <x v="5"/>
    <n v="1262"/>
    <x v="0"/>
    <x v="1"/>
    <n v="7"/>
    <n v="144.91"/>
    <n v="0.19"/>
    <n v="27.532899999999998"/>
    <n v="1014.37"/>
    <x v="2"/>
    <x v="0"/>
    <n v="5"/>
    <x v="2"/>
    <n v="2.2000000000000002"/>
    <n v="821.64"/>
  </r>
  <r>
    <n v="13090"/>
    <d v="2030-06-17T00:00:00"/>
    <x v="8"/>
    <x v="5"/>
    <x v="5"/>
    <n v="1596"/>
    <x v="0"/>
    <x v="2"/>
    <n v="7"/>
    <n v="291.51"/>
    <n v="0.33"/>
    <n v="96.198300000000003"/>
    <n v="2040.57"/>
    <x v="1"/>
    <x v="1"/>
    <n v="2"/>
    <x v="2"/>
    <n v="2.1"/>
    <n v="1367.18"/>
  </r>
  <r>
    <n v="13091"/>
    <d v="2030-06-18T00:00:00"/>
    <x v="8"/>
    <x v="5"/>
    <x v="5"/>
    <n v="1657"/>
    <x v="1"/>
    <x v="3"/>
    <n v="2"/>
    <n v="50.77"/>
    <n v="0.03"/>
    <n v="1.5231000000000001"/>
    <n v="101.54"/>
    <x v="2"/>
    <x v="0"/>
    <n v="6"/>
    <x v="1"/>
    <n v="2.9"/>
    <n v="98.49"/>
  </r>
  <r>
    <n v="13092"/>
    <d v="2030-06-19T00:00:00"/>
    <x v="8"/>
    <x v="5"/>
    <x v="5"/>
    <n v="1834"/>
    <x v="2"/>
    <x v="1"/>
    <n v="6"/>
    <n v="320.39999999999998"/>
    <n v="0.02"/>
    <n v="6.4079999999999995"/>
    <n v="1922.3999999999999"/>
    <x v="1"/>
    <x v="1"/>
    <n v="3"/>
    <x v="1"/>
    <n v="2.9"/>
    <n v="1883.95"/>
  </r>
  <r>
    <n v="13093"/>
    <d v="2030-06-20T00:00:00"/>
    <x v="8"/>
    <x v="5"/>
    <x v="5"/>
    <n v="1553"/>
    <x v="2"/>
    <x v="2"/>
    <n v="2"/>
    <n v="237.27"/>
    <n v="0.05"/>
    <n v="11.863500000000002"/>
    <n v="474.54"/>
    <x v="1"/>
    <x v="0"/>
    <n v="8"/>
    <x v="2"/>
    <n v="2.2000000000000002"/>
    <n v="450.81"/>
  </r>
  <r>
    <n v="13094"/>
    <d v="2030-06-21T00:00:00"/>
    <x v="8"/>
    <x v="5"/>
    <x v="5"/>
    <n v="1373"/>
    <x v="3"/>
    <x v="2"/>
    <n v="6"/>
    <n v="41.13"/>
    <n v="0.22"/>
    <n v="9.0486000000000004"/>
    <n v="246.78000000000003"/>
    <x v="1"/>
    <x v="1"/>
    <n v="3"/>
    <x v="2"/>
    <n v="2.1"/>
    <n v="192.49"/>
  </r>
  <r>
    <n v="13095"/>
    <d v="2030-06-22T00:00:00"/>
    <x v="8"/>
    <x v="5"/>
    <x v="5"/>
    <n v="1636"/>
    <x v="1"/>
    <x v="0"/>
    <n v="2"/>
    <n v="211.05"/>
    <n v="0.14000000000000001"/>
    <n v="29.547000000000004"/>
    <n v="422.1"/>
    <x v="0"/>
    <x v="0"/>
    <n v="5"/>
    <x v="0"/>
    <n v="4.8"/>
    <n v="363.01"/>
  </r>
  <r>
    <n v="13096"/>
    <d v="2030-06-23T00:00:00"/>
    <x v="8"/>
    <x v="5"/>
    <x v="5"/>
    <n v="1166"/>
    <x v="1"/>
    <x v="2"/>
    <n v="2"/>
    <n v="243.99"/>
    <n v="0.28999999999999998"/>
    <n v="70.757099999999994"/>
    <n v="487.98"/>
    <x v="1"/>
    <x v="1"/>
    <n v="4"/>
    <x v="0"/>
    <n v="4.4000000000000004"/>
    <n v="346.47"/>
  </r>
  <r>
    <n v="13097"/>
    <d v="2030-06-24T00:00:00"/>
    <x v="8"/>
    <x v="5"/>
    <x v="5"/>
    <n v="1936"/>
    <x v="3"/>
    <x v="1"/>
    <n v="6"/>
    <n v="594.1"/>
    <n v="0.03"/>
    <n v="17.823"/>
    <n v="3564.6000000000004"/>
    <x v="2"/>
    <x v="1"/>
    <n v="4"/>
    <x v="0"/>
    <n v="4.3"/>
    <n v="3457.66"/>
  </r>
  <r>
    <n v="13098"/>
    <d v="2030-06-25T00:00:00"/>
    <x v="8"/>
    <x v="5"/>
    <x v="5"/>
    <n v="1752"/>
    <x v="3"/>
    <x v="1"/>
    <n v="2"/>
    <n v="136.61000000000001"/>
    <n v="7.0000000000000007E-2"/>
    <n v="9.5627000000000013"/>
    <n v="273.22000000000003"/>
    <x v="2"/>
    <x v="1"/>
    <n v="2"/>
    <x v="2"/>
    <n v="1.9"/>
    <n v="254.09"/>
  </r>
  <r>
    <n v="13099"/>
    <d v="2030-06-26T00:00:00"/>
    <x v="8"/>
    <x v="5"/>
    <x v="5"/>
    <n v="1458"/>
    <x v="3"/>
    <x v="2"/>
    <n v="7"/>
    <n v="333.7"/>
    <n v="0.11"/>
    <n v="36.707000000000001"/>
    <n v="2335.9"/>
    <x v="1"/>
    <x v="0"/>
    <n v="8"/>
    <x v="2"/>
    <n v="1.8"/>
    <n v="2078.9499999999998"/>
  </r>
  <r>
    <n v="13100"/>
    <d v="2030-06-27T00:00:00"/>
    <x v="8"/>
    <x v="5"/>
    <x v="5"/>
    <n v="1998"/>
    <x v="2"/>
    <x v="1"/>
    <n v="6"/>
    <n v="592.58000000000004"/>
    <n v="0.22"/>
    <n v="130.36760000000001"/>
    <n v="3555.4800000000005"/>
    <x v="2"/>
    <x v="1"/>
    <n v="3"/>
    <x v="0"/>
    <n v="4.2"/>
    <n v="2773.27"/>
  </r>
  <r>
    <n v="13101"/>
    <d v="2030-06-28T00:00:00"/>
    <x v="8"/>
    <x v="5"/>
    <x v="5"/>
    <n v="1279"/>
    <x v="3"/>
    <x v="2"/>
    <n v="2"/>
    <n v="478.33"/>
    <n v="0.24"/>
    <n v="114.7992"/>
    <n v="956.66"/>
    <x v="0"/>
    <x v="1"/>
    <n v="4"/>
    <x v="2"/>
    <n v="1.7"/>
    <n v="727.06"/>
  </r>
  <r>
    <n v="13102"/>
    <d v="2030-06-29T00:00:00"/>
    <x v="8"/>
    <x v="5"/>
    <x v="5"/>
    <n v="1699"/>
    <x v="0"/>
    <x v="1"/>
    <n v="7"/>
    <n v="596.12"/>
    <n v="0.04"/>
    <n v="23.844799999999999"/>
    <n v="4172.84"/>
    <x v="2"/>
    <x v="0"/>
    <n v="6"/>
    <x v="1"/>
    <n v="3"/>
    <n v="4005.93"/>
  </r>
  <r>
    <n v="13103"/>
    <d v="2030-06-30T00:00:00"/>
    <x v="8"/>
    <x v="5"/>
    <x v="5"/>
    <n v="1301"/>
    <x v="2"/>
    <x v="0"/>
    <n v="7"/>
    <n v="581.45000000000005"/>
    <n v="0.33"/>
    <n v="191.87850000000003"/>
    <n v="4070.1500000000005"/>
    <x v="1"/>
    <x v="0"/>
    <n v="9"/>
    <x v="2"/>
    <n v="1.9"/>
    <n v="2727"/>
  </r>
  <r>
    <n v="13104"/>
    <d v="2030-07-01T00:00:00"/>
    <x v="8"/>
    <x v="6"/>
    <x v="6"/>
    <n v="1530"/>
    <x v="1"/>
    <x v="3"/>
    <n v="5"/>
    <n v="301.38"/>
    <n v="0.12"/>
    <n v="36.165599999999998"/>
    <n v="1506.9"/>
    <x v="2"/>
    <x v="1"/>
    <n v="4"/>
    <x v="1"/>
    <n v="2.5"/>
    <n v="1326.07"/>
  </r>
  <r>
    <n v="13105"/>
    <d v="2030-07-02T00:00:00"/>
    <x v="8"/>
    <x v="6"/>
    <x v="6"/>
    <n v="1579"/>
    <x v="2"/>
    <x v="0"/>
    <n v="1"/>
    <n v="422.38"/>
    <n v="0.25"/>
    <n v="105.595"/>
    <n v="422.38"/>
    <x v="2"/>
    <x v="1"/>
    <n v="3"/>
    <x v="0"/>
    <n v="4.4000000000000004"/>
    <n v="316.77999999999997"/>
  </r>
  <r>
    <n v="13106"/>
    <d v="2030-07-03T00:00:00"/>
    <x v="8"/>
    <x v="6"/>
    <x v="6"/>
    <n v="1217"/>
    <x v="0"/>
    <x v="0"/>
    <n v="6"/>
    <n v="79.61"/>
    <n v="0.18"/>
    <n v="14.329799999999999"/>
    <n v="477.65999999999997"/>
    <x v="1"/>
    <x v="0"/>
    <n v="5"/>
    <x v="0"/>
    <n v="4.5999999999999996"/>
    <n v="391.68"/>
  </r>
  <r>
    <n v="13107"/>
    <d v="2030-07-04T00:00:00"/>
    <x v="8"/>
    <x v="6"/>
    <x v="6"/>
    <n v="1101"/>
    <x v="2"/>
    <x v="3"/>
    <n v="2"/>
    <n v="273.07"/>
    <n v="0.08"/>
    <n v="21.845600000000001"/>
    <n v="546.14"/>
    <x v="1"/>
    <x v="0"/>
    <n v="9"/>
    <x v="0"/>
    <n v="5"/>
    <n v="502.45"/>
  </r>
  <r>
    <n v="13108"/>
    <d v="2030-07-05T00:00:00"/>
    <x v="8"/>
    <x v="6"/>
    <x v="6"/>
    <n v="1553"/>
    <x v="1"/>
    <x v="1"/>
    <n v="5"/>
    <n v="488.28"/>
    <n v="0.3"/>
    <n v="146.48399999999998"/>
    <n v="2441.3999999999996"/>
    <x v="1"/>
    <x v="2"/>
    <n v="1"/>
    <x v="0"/>
    <n v="4.8"/>
    <n v="1708.98"/>
  </r>
  <r>
    <n v="13109"/>
    <d v="2030-07-06T00:00:00"/>
    <x v="8"/>
    <x v="6"/>
    <x v="6"/>
    <n v="1287"/>
    <x v="2"/>
    <x v="3"/>
    <n v="1"/>
    <n v="310.62"/>
    <n v="0.28999999999999998"/>
    <n v="90.079799999999992"/>
    <n v="310.62"/>
    <x v="1"/>
    <x v="0"/>
    <n v="5"/>
    <x v="1"/>
    <n v="3.7"/>
    <n v="220.54"/>
  </r>
  <r>
    <n v="13110"/>
    <d v="2030-07-07T00:00:00"/>
    <x v="8"/>
    <x v="6"/>
    <x v="6"/>
    <n v="1166"/>
    <x v="3"/>
    <x v="2"/>
    <n v="2"/>
    <n v="426.08"/>
    <n v="0.14000000000000001"/>
    <n v="59.651200000000003"/>
    <n v="852.16"/>
    <x v="1"/>
    <x v="0"/>
    <n v="11"/>
    <x v="1"/>
    <n v="2.7"/>
    <n v="732.86"/>
  </r>
  <r>
    <n v="13111"/>
    <d v="2030-07-08T00:00:00"/>
    <x v="8"/>
    <x v="6"/>
    <x v="6"/>
    <n v="1620"/>
    <x v="2"/>
    <x v="3"/>
    <n v="1"/>
    <n v="451.26"/>
    <n v="0.21"/>
    <n v="94.764600000000002"/>
    <n v="451.26"/>
    <x v="2"/>
    <x v="1"/>
    <n v="4"/>
    <x v="2"/>
    <n v="1.2"/>
    <n v="356.5"/>
  </r>
  <r>
    <n v="13112"/>
    <d v="2030-07-09T00:00:00"/>
    <x v="8"/>
    <x v="6"/>
    <x v="6"/>
    <n v="1035"/>
    <x v="2"/>
    <x v="0"/>
    <n v="6"/>
    <n v="163.28"/>
    <n v="0.09"/>
    <n v="14.6952"/>
    <n v="979.68000000000006"/>
    <x v="1"/>
    <x v="0"/>
    <n v="5"/>
    <x v="1"/>
    <n v="3.4"/>
    <n v="891.51"/>
  </r>
  <r>
    <n v="13113"/>
    <d v="2030-07-10T00:00:00"/>
    <x v="8"/>
    <x v="6"/>
    <x v="6"/>
    <n v="1743"/>
    <x v="1"/>
    <x v="3"/>
    <n v="7"/>
    <n v="527.28"/>
    <n v="0.24"/>
    <n v="126.54719999999999"/>
    <n v="3690.96"/>
    <x v="0"/>
    <x v="0"/>
    <n v="7"/>
    <x v="2"/>
    <n v="1.8"/>
    <n v="2805.13"/>
  </r>
  <r>
    <n v="13114"/>
    <d v="2030-07-11T00:00:00"/>
    <x v="8"/>
    <x v="6"/>
    <x v="6"/>
    <n v="1740"/>
    <x v="0"/>
    <x v="1"/>
    <n v="7"/>
    <n v="284"/>
    <n v="0.11"/>
    <n v="31.24"/>
    <n v="1988"/>
    <x v="2"/>
    <x v="0"/>
    <n v="7"/>
    <x v="0"/>
    <n v="4.4000000000000004"/>
    <n v="1769.32"/>
  </r>
  <r>
    <n v="13115"/>
    <d v="2030-07-12T00:00:00"/>
    <x v="8"/>
    <x v="6"/>
    <x v="6"/>
    <n v="1352"/>
    <x v="2"/>
    <x v="0"/>
    <n v="1"/>
    <n v="137.96"/>
    <n v="0.3"/>
    <n v="41.387999999999998"/>
    <n v="137.96"/>
    <x v="0"/>
    <x v="0"/>
    <n v="7"/>
    <x v="1"/>
    <n v="3.2"/>
    <n v="96.57"/>
  </r>
  <r>
    <n v="13116"/>
    <d v="2030-07-13T00:00:00"/>
    <x v="8"/>
    <x v="6"/>
    <x v="6"/>
    <n v="1675"/>
    <x v="2"/>
    <x v="2"/>
    <n v="7"/>
    <n v="521.27"/>
    <n v="0.08"/>
    <n v="41.701599999999999"/>
    <n v="3648.89"/>
    <x v="2"/>
    <x v="2"/>
    <n v="1"/>
    <x v="1"/>
    <n v="3.9"/>
    <n v="3356.98"/>
  </r>
  <r>
    <n v="13117"/>
    <d v="2030-07-14T00:00:00"/>
    <x v="8"/>
    <x v="6"/>
    <x v="6"/>
    <n v="1898"/>
    <x v="3"/>
    <x v="1"/>
    <n v="3"/>
    <n v="259.42"/>
    <n v="0.01"/>
    <n v="2.5942000000000003"/>
    <n v="778.26"/>
    <x v="1"/>
    <x v="0"/>
    <n v="9"/>
    <x v="1"/>
    <n v="3.7"/>
    <n v="770.48"/>
  </r>
  <r>
    <n v="13118"/>
    <d v="2030-07-15T00:00:00"/>
    <x v="8"/>
    <x v="6"/>
    <x v="6"/>
    <n v="1072"/>
    <x v="1"/>
    <x v="0"/>
    <n v="4"/>
    <n v="453.93"/>
    <n v="0.09"/>
    <n v="40.853699999999996"/>
    <n v="1815.72"/>
    <x v="2"/>
    <x v="0"/>
    <n v="7"/>
    <x v="2"/>
    <n v="2.4"/>
    <n v="1652.31"/>
  </r>
  <r>
    <n v="13119"/>
    <d v="2030-07-16T00:00:00"/>
    <x v="8"/>
    <x v="6"/>
    <x v="6"/>
    <n v="1647"/>
    <x v="0"/>
    <x v="2"/>
    <n v="7"/>
    <n v="335.6"/>
    <n v="7.0000000000000007E-2"/>
    <n v="23.492000000000004"/>
    <n v="2349.2000000000003"/>
    <x v="0"/>
    <x v="1"/>
    <n v="4"/>
    <x v="0"/>
    <n v="4"/>
    <n v="2184.7600000000002"/>
  </r>
  <r>
    <n v="13120"/>
    <d v="2030-07-17T00:00:00"/>
    <x v="8"/>
    <x v="6"/>
    <x v="6"/>
    <n v="1352"/>
    <x v="2"/>
    <x v="1"/>
    <n v="3"/>
    <n v="238.39"/>
    <n v="0.18"/>
    <n v="42.910199999999996"/>
    <n v="715.17"/>
    <x v="1"/>
    <x v="1"/>
    <n v="4"/>
    <x v="0"/>
    <n v="4.4000000000000004"/>
    <n v="586.44000000000005"/>
  </r>
  <r>
    <n v="13121"/>
    <d v="2030-07-18T00:00:00"/>
    <x v="8"/>
    <x v="6"/>
    <x v="6"/>
    <n v="1890"/>
    <x v="1"/>
    <x v="2"/>
    <n v="6"/>
    <n v="488.78"/>
    <n v="7.0000000000000007E-2"/>
    <n v="34.214600000000004"/>
    <n v="2932.68"/>
    <x v="1"/>
    <x v="1"/>
    <n v="2"/>
    <x v="0"/>
    <n v="4"/>
    <n v="2727.39"/>
  </r>
  <r>
    <n v="13122"/>
    <d v="2030-07-19T00:00:00"/>
    <x v="8"/>
    <x v="6"/>
    <x v="6"/>
    <n v="1069"/>
    <x v="2"/>
    <x v="3"/>
    <n v="6"/>
    <n v="356.91"/>
    <n v="0.27"/>
    <n v="96.365700000000018"/>
    <n v="2141.46"/>
    <x v="1"/>
    <x v="0"/>
    <n v="6"/>
    <x v="0"/>
    <n v="4.0999999999999996"/>
    <n v="1563.27"/>
  </r>
  <r>
    <n v="13123"/>
    <d v="2030-07-20T00:00:00"/>
    <x v="8"/>
    <x v="6"/>
    <x v="6"/>
    <n v="1424"/>
    <x v="2"/>
    <x v="3"/>
    <n v="1"/>
    <n v="243.48"/>
    <n v="0.08"/>
    <n v="19.478400000000001"/>
    <n v="243.48"/>
    <x v="1"/>
    <x v="0"/>
    <n v="10"/>
    <x v="2"/>
    <n v="2.4"/>
    <n v="224"/>
  </r>
  <r>
    <n v="13124"/>
    <d v="2030-07-21T00:00:00"/>
    <x v="8"/>
    <x v="6"/>
    <x v="6"/>
    <n v="1998"/>
    <x v="3"/>
    <x v="2"/>
    <n v="7"/>
    <n v="79.11"/>
    <n v="0.25"/>
    <n v="19.7775"/>
    <n v="553.77"/>
    <x v="1"/>
    <x v="1"/>
    <n v="3"/>
    <x v="0"/>
    <n v="4.8"/>
    <n v="415.33"/>
  </r>
  <r>
    <n v="13125"/>
    <d v="2030-07-22T00:00:00"/>
    <x v="8"/>
    <x v="6"/>
    <x v="6"/>
    <n v="1707"/>
    <x v="1"/>
    <x v="3"/>
    <n v="7"/>
    <n v="538.84"/>
    <n v="0.2"/>
    <n v="107.76800000000001"/>
    <n v="3771.88"/>
    <x v="1"/>
    <x v="2"/>
    <n v="1"/>
    <x v="1"/>
    <n v="2.7"/>
    <n v="3017.5"/>
  </r>
  <r>
    <n v="13126"/>
    <d v="2030-07-23T00:00:00"/>
    <x v="8"/>
    <x v="6"/>
    <x v="6"/>
    <n v="1780"/>
    <x v="3"/>
    <x v="2"/>
    <n v="7"/>
    <n v="35.75"/>
    <n v="0.35"/>
    <n v="12.512499999999999"/>
    <n v="250.25"/>
    <x v="1"/>
    <x v="0"/>
    <n v="5"/>
    <x v="0"/>
    <n v="4.5999999999999996"/>
    <n v="162.66"/>
  </r>
  <r>
    <n v="13127"/>
    <d v="2030-07-24T00:00:00"/>
    <x v="8"/>
    <x v="6"/>
    <x v="6"/>
    <n v="1560"/>
    <x v="2"/>
    <x v="1"/>
    <n v="5"/>
    <n v="519.96"/>
    <n v="0.35"/>
    <n v="181.98599999999999"/>
    <n v="2599.8000000000002"/>
    <x v="2"/>
    <x v="0"/>
    <n v="6"/>
    <x v="0"/>
    <n v="4.4000000000000004"/>
    <n v="1689.87"/>
  </r>
  <r>
    <n v="13128"/>
    <d v="2030-07-25T00:00:00"/>
    <x v="8"/>
    <x v="6"/>
    <x v="6"/>
    <n v="1827"/>
    <x v="1"/>
    <x v="0"/>
    <n v="2"/>
    <n v="225.58"/>
    <n v="0.3"/>
    <n v="67.674000000000007"/>
    <n v="451.16"/>
    <x v="1"/>
    <x v="0"/>
    <n v="11"/>
    <x v="2"/>
    <n v="1.5"/>
    <n v="315.81"/>
  </r>
  <r>
    <n v="13129"/>
    <d v="2030-07-26T00:00:00"/>
    <x v="8"/>
    <x v="6"/>
    <x v="6"/>
    <n v="1641"/>
    <x v="1"/>
    <x v="2"/>
    <n v="4"/>
    <n v="389.01"/>
    <n v="0.27"/>
    <n v="105.03270000000001"/>
    <n v="1556.04"/>
    <x v="2"/>
    <x v="0"/>
    <n v="5"/>
    <x v="0"/>
    <n v="4.9000000000000004"/>
    <n v="1135.9100000000001"/>
  </r>
  <r>
    <n v="13130"/>
    <d v="2030-07-27T00:00:00"/>
    <x v="8"/>
    <x v="6"/>
    <x v="6"/>
    <n v="1955"/>
    <x v="0"/>
    <x v="0"/>
    <n v="7"/>
    <n v="554.49"/>
    <n v="0.14000000000000001"/>
    <n v="77.628600000000006"/>
    <n v="3881.4300000000003"/>
    <x v="2"/>
    <x v="0"/>
    <n v="5"/>
    <x v="0"/>
    <n v="5"/>
    <n v="3338.03"/>
  </r>
  <r>
    <n v="13131"/>
    <d v="2030-07-28T00:00:00"/>
    <x v="8"/>
    <x v="6"/>
    <x v="6"/>
    <n v="1516"/>
    <x v="2"/>
    <x v="0"/>
    <n v="2"/>
    <n v="103.75"/>
    <n v="0.26"/>
    <n v="26.975000000000001"/>
    <n v="207.5"/>
    <x v="2"/>
    <x v="0"/>
    <n v="10"/>
    <x v="1"/>
    <n v="3.4"/>
    <n v="153.55000000000001"/>
  </r>
  <r>
    <n v="13132"/>
    <d v="2030-07-29T00:00:00"/>
    <x v="8"/>
    <x v="6"/>
    <x v="6"/>
    <n v="1427"/>
    <x v="2"/>
    <x v="2"/>
    <n v="5"/>
    <n v="346.67"/>
    <n v="0.33"/>
    <n v="114.40110000000001"/>
    <n v="1733.3500000000001"/>
    <x v="1"/>
    <x v="0"/>
    <n v="11"/>
    <x v="0"/>
    <n v="4.0999999999999996"/>
    <n v="1161.3399999999999"/>
  </r>
  <r>
    <n v="13133"/>
    <d v="2030-07-30T00:00:00"/>
    <x v="8"/>
    <x v="6"/>
    <x v="6"/>
    <n v="1538"/>
    <x v="1"/>
    <x v="3"/>
    <n v="6"/>
    <n v="462.19"/>
    <n v="0.01"/>
    <n v="4.6219000000000001"/>
    <n v="2773.14"/>
    <x v="2"/>
    <x v="0"/>
    <n v="8"/>
    <x v="0"/>
    <n v="4.7"/>
    <n v="2745.41"/>
  </r>
  <r>
    <n v="13134"/>
    <d v="2030-07-31T00:00:00"/>
    <x v="8"/>
    <x v="6"/>
    <x v="6"/>
    <n v="1159"/>
    <x v="1"/>
    <x v="1"/>
    <n v="4"/>
    <n v="458.19"/>
    <n v="0.19"/>
    <n v="87.056100000000001"/>
    <n v="1832.76"/>
    <x v="1"/>
    <x v="0"/>
    <n v="10"/>
    <x v="2"/>
    <n v="1.1000000000000001"/>
    <n v="1484.54"/>
  </r>
  <r>
    <n v="13135"/>
    <d v="2030-08-01T00:00:00"/>
    <x v="8"/>
    <x v="7"/>
    <x v="7"/>
    <n v="1148"/>
    <x v="2"/>
    <x v="0"/>
    <n v="3"/>
    <n v="322.49"/>
    <n v="0.08"/>
    <n v="25.799200000000003"/>
    <n v="967.47"/>
    <x v="1"/>
    <x v="2"/>
    <n v="1"/>
    <x v="0"/>
    <n v="4.7"/>
    <n v="890.07"/>
  </r>
  <r>
    <n v="13136"/>
    <d v="2030-08-02T00:00:00"/>
    <x v="8"/>
    <x v="7"/>
    <x v="7"/>
    <n v="1775"/>
    <x v="0"/>
    <x v="1"/>
    <n v="6"/>
    <n v="380.47"/>
    <n v="0.2"/>
    <n v="76.094000000000008"/>
    <n v="2282.8200000000002"/>
    <x v="2"/>
    <x v="0"/>
    <n v="8"/>
    <x v="1"/>
    <n v="3.5"/>
    <n v="1826.26"/>
  </r>
  <r>
    <n v="13137"/>
    <d v="2030-08-03T00:00:00"/>
    <x v="8"/>
    <x v="7"/>
    <x v="7"/>
    <n v="1229"/>
    <x v="2"/>
    <x v="0"/>
    <n v="6"/>
    <n v="458.15"/>
    <n v="0.16"/>
    <n v="73.304000000000002"/>
    <n v="2748.8999999999996"/>
    <x v="1"/>
    <x v="0"/>
    <n v="11"/>
    <x v="0"/>
    <n v="4.3"/>
    <n v="2309.08"/>
  </r>
  <r>
    <n v="13138"/>
    <d v="2030-08-04T00:00:00"/>
    <x v="8"/>
    <x v="7"/>
    <x v="7"/>
    <n v="1711"/>
    <x v="0"/>
    <x v="2"/>
    <n v="1"/>
    <n v="507"/>
    <n v="0.2"/>
    <n v="101.4"/>
    <n v="507"/>
    <x v="1"/>
    <x v="0"/>
    <n v="7"/>
    <x v="1"/>
    <n v="3.2"/>
    <n v="405.6"/>
  </r>
  <r>
    <n v="13139"/>
    <d v="2030-08-05T00:00:00"/>
    <x v="8"/>
    <x v="7"/>
    <x v="7"/>
    <n v="1561"/>
    <x v="2"/>
    <x v="3"/>
    <n v="5"/>
    <n v="460.66"/>
    <n v="0.19"/>
    <n v="87.525400000000005"/>
    <n v="2303.3000000000002"/>
    <x v="1"/>
    <x v="2"/>
    <n v="1"/>
    <x v="1"/>
    <n v="3.1"/>
    <n v="1865.67"/>
  </r>
  <r>
    <n v="13140"/>
    <d v="2030-08-06T00:00:00"/>
    <x v="8"/>
    <x v="7"/>
    <x v="7"/>
    <n v="1066"/>
    <x v="3"/>
    <x v="1"/>
    <n v="1"/>
    <n v="222.09"/>
    <n v="0.34"/>
    <n v="75.510600000000011"/>
    <n v="222.09"/>
    <x v="1"/>
    <x v="0"/>
    <n v="9"/>
    <x v="0"/>
    <n v="4.5999999999999996"/>
    <n v="146.58000000000001"/>
  </r>
  <r>
    <n v="13141"/>
    <d v="2030-08-07T00:00:00"/>
    <x v="8"/>
    <x v="7"/>
    <x v="7"/>
    <n v="1811"/>
    <x v="0"/>
    <x v="0"/>
    <n v="1"/>
    <n v="598.08000000000004"/>
    <n v="0.19"/>
    <n v="113.63520000000001"/>
    <n v="598.08000000000004"/>
    <x v="1"/>
    <x v="1"/>
    <n v="4"/>
    <x v="1"/>
    <n v="3"/>
    <n v="484.44"/>
  </r>
  <r>
    <n v="13142"/>
    <d v="2030-08-08T00:00:00"/>
    <x v="8"/>
    <x v="7"/>
    <x v="7"/>
    <n v="1380"/>
    <x v="2"/>
    <x v="2"/>
    <n v="2"/>
    <n v="269.18"/>
    <n v="0.3"/>
    <n v="80.754000000000005"/>
    <n v="538.36"/>
    <x v="0"/>
    <x v="0"/>
    <n v="7"/>
    <x v="1"/>
    <n v="2.9"/>
    <n v="376.85"/>
  </r>
  <r>
    <n v="13143"/>
    <d v="2030-08-09T00:00:00"/>
    <x v="8"/>
    <x v="7"/>
    <x v="7"/>
    <n v="1057"/>
    <x v="0"/>
    <x v="2"/>
    <n v="6"/>
    <n v="29.31"/>
    <n v="0.11"/>
    <n v="3.2241"/>
    <n v="175.85999999999999"/>
    <x v="1"/>
    <x v="1"/>
    <n v="3"/>
    <x v="1"/>
    <n v="3.4"/>
    <n v="156.52000000000001"/>
  </r>
  <r>
    <n v="13144"/>
    <d v="2030-08-10T00:00:00"/>
    <x v="8"/>
    <x v="7"/>
    <x v="7"/>
    <n v="1258"/>
    <x v="1"/>
    <x v="0"/>
    <n v="5"/>
    <n v="227.13"/>
    <n v="0.15"/>
    <n v="34.069499999999998"/>
    <n v="1135.6500000000001"/>
    <x v="2"/>
    <x v="0"/>
    <n v="8"/>
    <x v="1"/>
    <n v="3.1"/>
    <n v="965.3"/>
  </r>
  <r>
    <n v="13145"/>
    <d v="2030-08-11T00:00:00"/>
    <x v="8"/>
    <x v="7"/>
    <x v="7"/>
    <n v="1341"/>
    <x v="0"/>
    <x v="0"/>
    <n v="1"/>
    <n v="89.75"/>
    <n v="0.16"/>
    <n v="14.36"/>
    <n v="89.75"/>
    <x v="2"/>
    <x v="1"/>
    <n v="4"/>
    <x v="1"/>
    <n v="2.8"/>
    <n v="75.39"/>
  </r>
  <r>
    <n v="13146"/>
    <d v="2030-08-12T00:00:00"/>
    <x v="8"/>
    <x v="7"/>
    <x v="7"/>
    <n v="1837"/>
    <x v="3"/>
    <x v="0"/>
    <n v="3"/>
    <n v="86.04"/>
    <n v="0.1"/>
    <n v="8.604000000000001"/>
    <n v="258.12"/>
    <x v="2"/>
    <x v="1"/>
    <n v="2"/>
    <x v="2"/>
    <n v="1.7"/>
    <n v="232.31"/>
  </r>
  <r>
    <n v="13147"/>
    <d v="2030-08-13T00:00:00"/>
    <x v="8"/>
    <x v="7"/>
    <x v="7"/>
    <n v="1129"/>
    <x v="2"/>
    <x v="3"/>
    <n v="4"/>
    <n v="179.7"/>
    <n v="0.13"/>
    <n v="23.361000000000001"/>
    <n v="718.8"/>
    <x v="0"/>
    <x v="1"/>
    <n v="2"/>
    <x v="1"/>
    <n v="2.6"/>
    <n v="625.36"/>
  </r>
  <r>
    <n v="13148"/>
    <d v="2030-08-14T00:00:00"/>
    <x v="8"/>
    <x v="7"/>
    <x v="7"/>
    <n v="1726"/>
    <x v="2"/>
    <x v="0"/>
    <n v="7"/>
    <n v="46.22"/>
    <n v="0.21"/>
    <n v="9.7061999999999991"/>
    <n v="323.53999999999996"/>
    <x v="0"/>
    <x v="0"/>
    <n v="8"/>
    <x v="2"/>
    <n v="2.1"/>
    <n v="255.6"/>
  </r>
  <r>
    <n v="13149"/>
    <d v="2030-08-15T00:00:00"/>
    <x v="8"/>
    <x v="7"/>
    <x v="7"/>
    <n v="1171"/>
    <x v="2"/>
    <x v="0"/>
    <n v="5"/>
    <n v="417.78"/>
    <n v="0.2"/>
    <n v="83.555999999999997"/>
    <n v="2088.8999999999996"/>
    <x v="2"/>
    <x v="0"/>
    <n v="8"/>
    <x v="1"/>
    <n v="2.6"/>
    <n v="1671.12"/>
  </r>
  <r>
    <n v="13150"/>
    <d v="2030-08-16T00:00:00"/>
    <x v="8"/>
    <x v="7"/>
    <x v="7"/>
    <n v="1769"/>
    <x v="2"/>
    <x v="3"/>
    <n v="2"/>
    <n v="58.28"/>
    <n v="0.22"/>
    <n v="12.8216"/>
    <n v="116.56"/>
    <x v="0"/>
    <x v="2"/>
    <n v="1"/>
    <x v="1"/>
    <n v="3.4"/>
    <n v="90.92"/>
  </r>
  <r>
    <n v="13151"/>
    <d v="2030-08-17T00:00:00"/>
    <x v="8"/>
    <x v="7"/>
    <x v="7"/>
    <n v="1613"/>
    <x v="2"/>
    <x v="2"/>
    <n v="5"/>
    <n v="133.91999999999999"/>
    <n v="0.12"/>
    <n v="16.070399999999999"/>
    <n v="669.59999999999991"/>
    <x v="1"/>
    <x v="0"/>
    <n v="6"/>
    <x v="1"/>
    <n v="3.4"/>
    <n v="589.25"/>
  </r>
  <r>
    <n v="13152"/>
    <d v="2030-08-18T00:00:00"/>
    <x v="8"/>
    <x v="7"/>
    <x v="7"/>
    <n v="1208"/>
    <x v="2"/>
    <x v="0"/>
    <n v="6"/>
    <n v="69.349999999999994"/>
    <n v="0.11"/>
    <n v="7.6284999999999998"/>
    <n v="416.09999999999997"/>
    <x v="2"/>
    <x v="0"/>
    <n v="9"/>
    <x v="2"/>
    <n v="2"/>
    <n v="370.33"/>
  </r>
  <r>
    <n v="13153"/>
    <d v="2030-08-19T00:00:00"/>
    <x v="8"/>
    <x v="7"/>
    <x v="7"/>
    <n v="1802"/>
    <x v="1"/>
    <x v="1"/>
    <n v="2"/>
    <n v="51.95"/>
    <n v="0.21"/>
    <n v="10.9095"/>
    <n v="103.9"/>
    <x v="0"/>
    <x v="0"/>
    <n v="9"/>
    <x v="2"/>
    <n v="1.3"/>
    <n v="82.08"/>
  </r>
  <r>
    <n v="13154"/>
    <d v="2030-08-20T00:00:00"/>
    <x v="8"/>
    <x v="7"/>
    <x v="7"/>
    <n v="1353"/>
    <x v="3"/>
    <x v="2"/>
    <n v="4"/>
    <n v="171.63"/>
    <n v="0.05"/>
    <n v="8.5815000000000001"/>
    <n v="686.52"/>
    <x v="2"/>
    <x v="1"/>
    <n v="2"/>
    <x v="0"/>
    <n v="4"/>
    <n v="652.19000000000005"/>
  </r>
  <r>
    <n v="13155"/>
    <d v="2030-08-21T00:00:00"/>
    <x v="8"/>
    <x v="7"/>
    <x v="7"/>
    <n v="1470"/>
    <x v="2"/>
    <x v="1"/>
    <n v="3"/>
    <n v="349.56"/>
    <n v="0.09"/>
    <n v="31.4604"/>
    <n v="1048.68"/>
    <x v="0"/>
    <x v="0"/>
    <n v="8"/>
    <x v="1"/>
    <n v="3.1"/>
    <n v="954.3"/>
  </r>
  <r>
    <n v="13156"/>
    <d v="2030-08-22T00:00:00"/>
    <x v="8"/>
    <x v="7"/>
    <x v="7"/>
    <n v="1797"/>
    <x v="2"/>
    <x v="0"/>
    <n v="1"/>
    <n v="579.34"/>
    <n v="0.01"/>
    <n v="5.7934000000000001"/>
    <n v="579.34"/>
    <x v="1"/>
    <x v="0"/>
    <n v="8"/>
    <x v="1"/>
    <n v="2.8"/>
    <n v="573.54999999999995"/>
  </r>
  <r>
    <n v="13157"/>
    <d v="2030-08-23T00:00:00"/>
    <x v="8"/>
    <x v="7"/>
    <x v="7"/>
    <n v="1115"/>
    <x v="1"/>
    <x v="3"/>
    <n v="5"/>
    <n v="527.20000000000005"/>
    <n v="0.03"/>
    <n v="15.816000000000001"/>
    <n v="2636"/>
    <x v="1"/>
    <x v="1"/>
    <n v="4"/>
    <x v="2"/>
    <n v="1.5"/>
    <n v="2556.92"/>
  </r>
  <r>
    <n v="13158"/>
    <d v="2030-08-24T00:00:00"/>
    <x v="8"/>
    <x v="7"/>
    <x v="7"/>
    <n v="1263"/>
    <x v="2"/>
    <x v="3"/>
    <n v="2"/>
    <n v="527.41999999999996"/>
    <n v="0.09"/>
    <n v="47.467799999999997"/>
    <n v="1054.8399999999999"/>
    <x v="0"/>
    <x v="1"/>
    <n v="4"/>
    <x v="1"/>
    <n v="2.7"/>
    <n v="959.9"/>
  </r>
  <r>
    <n v="13159"/>
    <d v="2030-08-25T00:00:00"/>
    <x v="8"/>
    <x v="7"/>
    <x v="7"/>
    <n v="1661"/>
    <x v="2"/>
    <x v="3"/>
    <n v="4"/>
    <n v="118"/>
    <n v="0.01"/>
    <n v="1.18"/>
    <n v="472"/>
    <x v="1"/>
    <x v="0"/>
    <n v="5"/>
    <x v="0"/>
    <n v="4.3"/>
    <n v="467.28"/>
  </r>
  <r>
    <n v="13160"/>
    <d v="2030-08-26T00:00:00"/>
    <x v="8"/>
    <x v="7"/>
    <x v="7"/>
    <n v="1811"/>
    <x v="2"/>
    <x v="0"/>
    <n v="1"/>
    <n v="169.97"/>
    <n v="0.09"/>
    <n v="15.2973"/>
    <n v="169.97"/>
    <x v="2"/>
    <x v="0"/>
    <n v="11"/>
    <x v="1"/>
    <n v="3.3"/>
    <n v="154.66999999999999"/>
  </r>
  <r>
    <n v="13161"/>
    <d v="2030-08-27T00:00:00"/>
    <x v="8"/>
    <x v="7"/>
    <x v="7"/>
    <n v="1441"/>
    <x v="0"/>
    <x v="0"/>
    <n v="7"/>
    <n v="59.69"/>
    <n v="0.23"/>
    <n v="13.7287"/>
    <n v="417.83"/>
    <x v="1"/>
    <x v="0"/>
    <n v="10"/>
    <x v="2"/>
    <n v="1.4"/>
    <n v="321.73"/>
  </r>
  <r>
    <n v="13162"/>
    <d v="2030-08-28T00:00:00"/>
    <x v="8"/>
    <x v="7"/>
    <x v="7"/>
    <n v="1547"/>
    <x v="3"/>
    <x v="1"/>
    <n v="4"/>
    <n v="470.4"/>
    <n v="0.02"/>
    <n v="9.4079999999999995"/>
    <n v="1881.6"/>
    <x v="2"/>
    <x v="0"/>
    <n v="7"/>
    <x v="2"/>
    <n v="2.2999999999999998"/>
    <n v="1843.97"/>
  </r>
  <r>
    <n v="13163"/>
    <d v="2030-08-29T00:00:00"/>
    <x v="8"/>
    <x v="7"/>
    <x v="7"/>
    <n v="1452"/>
    <x v="1"/>
    <x v="3"/>
    <n v="3"/>
    <n v="55.84"/>
    <n v="0.15"/>
    <n v="8.3759999999999994"/>
    <n v="167.52"/>
    <x v="0"/>
    <x v="2"/>
    <n v="1"/>
    <x v="0"/>
    <n v="4.9000000000000004"/>
    <n v="142.38999999999999"/>
  </r>
  <r>
    <n v="13164"/>
    <d v="2030-08-30T00:00:00"/>
    <x v="8"/>
    <x v="7"/>
    <x v="7"/>
    <n v="1844"/>
    <x v="3"/>
    <x v="0"/>
    <n v="1"/>
    <n v="340.67"/>
    <n v="0.32"/>
    <n v="109.01440000000001"/>
    <n v="340.67"/>
    <x v="1"/>
    <x v="0"/>
    <n v="11"/>
    <x v="1"/>
    <n v="3.2"/>
    <n v="231.66"/>
  </r>
  <r>
    <n v="13165"/>
    <d v="2030-08-31T00:00:00"/>
    <x v="8"/>
    <x v="7"/>
    <x v="7"/>
    <n v="1476"/>
    <x v="1"/>
    <x v="2"/>
    <n v="1"/>
    <n v="160.01"/>
    <n v="0.28000000000000003"/>
    <n v="44.802800000000005"/>
    <n v="160.01"/>
    <x v="1"/>
    <x v="0"/>
    <n v="9"/>
    <x v="2"/>
    <n v="2.1"/>
    <n v="115.21"/>
  </r>
  <r>
    <n v="13166"/>
    <d v="2030-09-01T00:00:00"/>
    <x v="8"/>
    <x v="8"/>
    <x v="8"/>
    <n v="1286"/>
    <x v="3"/>
    <x v="0"/>
    <n v="7"/>
    <n v="157.41999999999999"/>
    <n v="0.11"/>
    <n v="17.316199999999998"/>
    <n v="1101.9399999999998"/>
    <x v="1"/>
    <x v="1"/>
    <n v="3"/>
    <x v="0"/>
    <n v="4.7"/>
    <n v="980.73"/>
  </r>
  <r>
    <n v="13167"/>
    <d v="2030-09-02T00:00:00"/>
    <x v="8"/>
    <x v="8"/>
    <x v="8"/>
    <n v="1302"/>
    <x v="3"/>
    <x v="0"/>
    <n v="1"/>
    <n v="594.57000000000005"/>
    <n v="0.32"/>
    <n v="190.26240000000001"/>
    <n v="594.57000000000005"/>
    <x v="0"/>
    <x v="0"/>
    <n v="11"/>
    <x v="2"/>
    <n v="2.2999999999999998"/>
    <n v="404.31"/>
  </r>
  <r>
    <n v="13168"/>
    <d v="2030-09-03T00:00:00"/>
    <x v="8"/>
    <x v="8"/>
    <x v="8"/>
    <n v="1310"/>
    <x v="1"/>
    <x v="2"/>
    <n v="2"/>
    <n v="457.72"/>
    <n v="0.12"/>
    <n v="54.926400000000001"/>
    <n v="915.44"/>
    <x v="2"/>
    <x v="1"/>
    <n v="4"/>
    <x v="1"/>
    <n v="3.9"/>
    <n v="805.59"/>
  </r>
  <r>
    <n v="13169"/>
    <d v="2030-09-04T00:00:00"/>
    <x v="8"/>
    <x v="8"/>
    <x v="8"/>
    <n v="1207"/>
    <x v="2"/>
    <x v="3"/>
    <n v="1"/>
    <n v="504.61"/>
    <n v="0.03"/>
    <n v="15.138299999999999"/>
    <n v="504.61"/>
    <x v="1"/>
    <x v="0"/>
    <n v="7"/>
    <x v="2"/>
    <n v="1.6"/>
    <n v="489.47"/>
  </r>
  <r>
    <n v="13170"/>
    <d v="2030-09-05T00:00:00"/>
    <x v="8"/>
    <x v="8"/>
    <x v="8"/>
    <n v="1617"/>
    <x v="2"/>
    <x v="2"/>
    <n v="4"/>
    <n v="349.61"/>
    <n v="0.35"/>
    <n v="122.3635"/>
    <n v="1398.44"/>
    <x v="1"/>
    <x v="0"/>
    <n v="5"/>
    <x v="2"/>
    <n v="1.6"/>
    <n v="908.99"/>
  </r>
  <r>
    <n v="13171"/>
    <d v="2030-09-06T00:00:00"/>
    <x v="8"/>
    <x v="8"/>
    <x v="8"/>
    <n v="1445"/>
    <x v="1"/>
    <x v="3"/>
    <n v="2"/>
    <n v="524.54"/>
    <n v="0.3"/>
    <n v="157.36199999999999"/>
    <n v="1049.08"/>
    <x v="0"/>
    <x v="0"/>
    <n v="5"/>
    <x v="1"/>
    <n v="3.2"/>
    <n v="734.36"/>
  </r>
  <r>
    <n v="13172"/>
    <d v="2030-09-07T00:00:00"/>
    <x v="8"/>
    <x v="8"/>
    <x v="8"/>
    <n v="1669"/>
    <x v="0"/>
    <x v="2"/>
    <n v="1"/>
    <n v="392.61"/>
    <n v="0.16"/>
    <n v="62.817600000000006"/>
    <n v="392.61"/>
    <x v="0"/>
    <x v="2"/>
    <n v="1"/>
    <x v="2"/>
    <n v="2"/>
    <n v="329.79"/>
  </r>
  <r>
    <n v="13173"/>
    <d v="2030-09-08T00:00:00"/>
    <x v="8"/>
    <x v="8"/>
    <x v="8"/>
    <n v="1632"/>
    <x v="1"/>
    <x v="1"/>
    <n v="4"/>
    <n v="568.51"/>
    <n v="0.23"/>
    <n v="130.75730000000001"/>
    <n v="2274.04"/>
    <x v="1"/>
    <x v="1"/>
    <n v="2"/>
    <x v="2"/>
    <n v="1.2"/>
    <n v="1751.01"/>
  </r>
  <r>
    <n v="13174"/>
    <d v="2030-09-09T00:00:00"/>
    <x v="8"/>
    <x v="8"/>
    <x v="8"/>
    <n v="1054"/>
    <x v="3"/>
    <x v="3"/>
    <n v="4"/>
    <n v="179.58"/>
    <n v="0.23"/>
    <n v="41.303400000000003"/>
    <n v="718.32"/>
    <x v="1"/>
    <x v="0"/>
    <n v="5"/>
    <x v="0"/>
    <n v="4.7"/>
    <n v="553.11"/>
  </r>
  <r>
    <n v="13175"/>
    <d v="2030-09-10T00:00:00"/>
    <x v="8"/>
    <x v="8"/>
    <x v="8"/>
    <n v="1911"/>
    <x v="0"/>
    <x v="0"/>
    <n v="5"/>
    <n v="363.26"/>
    <n v="7.0000000000000007E-2"/>
    <n v="25.4282"/>
    <n v="1816.3"/>
    <x v="2"/>
    <x v="1"/>
    <n v="2"/>
    <x v="2"/>
    <n v="1.2"/>
    <n v="1689.16"/>
  </r>
  <r>
    <n v="13176"/>
    <d v="2030-09-11T00:00:00"/>
    <x v="8"/>
    <x v="8"/>
    <x v="8"/>
    <n v="1011"/>
    <x v="2"/>
    <x v="1"/>
    <n v="4"/>
    <n v="418.73"/>
    <n v="7.0000000000000007E-2"/>
    <n v="29.311100000000003"/>
    <n v="1674.92"/>
    <x v="2"/>
    <x v="2"/>
    <n v="1"/>
    <x v="1"/>
    <n v="3.9"/>
    <n v="1557.68"/>
  </r>
  <r>
    <n v="13177"/>
    <d v="2030-09-12T00:00:00"/>
    <x v="8"/>
    <x v="8"/>
    <x v="8"/>
    <n v="1656"/>
    <x v="3"/>
    <x v="3"/>
    <n v="7"/>
    <n v="244.87"/>
    <n v="0.16"/>
    <n v="39.179200000000002"/>
    <n v="1714.0900000000001"/>
    <x v="0"/>
    <x v="0"/>
    <n v="10"/>
    <x v="2"/>
    <n v="2.2999999999999998"/>
    <n v="1439.84"/>
  </r>
  <r>
    <n v="13178"/>
    <d v="2030-09-13T00:00:00"/>
    <x v="8"/>
    <x v="8"/>
    <x v="8"/>
    <n v="1399"/>
    <x v="3"/>
    <x v="3"/>
    <n v="6"/>
    <n v="529.63"/>
    <n v="0.32"/>
    <n v="169.48160000000001"/>
    <n v="3177.7799999999997"/>
    <x v="2"/>
    <x v="1"/>
    <n v="3"/>
    <x v="0"/>
    <n v="4.7"/>
    <n v="2160.89"/>
  </r>
  <r>
    <n v="13179"/>
    <d v="2030-09-14T00:00:00"/>
    <x v="8"/>
    <x v="8"/>
    <x v="8"/>
    <n v="1907"/>
    <x v="0"/>
    <x v="3"/>
    <n v="3"/>
    <n v="588.17999999999995"/>
    <n v="0"/>
    <n v="0"/>
    <n v="1764.54"/>
    <x v="2"/>
    <x v="0"/>
    <n v="11"/>
    <x v="0"/>
    <n v="4.9000000000000004"/>
    <n v="1764.54"/>
  </r>
  <r>
    <n v="13180"/>
    <d v="2030-09-15T00:00:00"/>
    <x v="8"/>
    <x v="8"/>
    <x v="8"/>
    <n v="1647"/>
    <x v="0"/>
    <x v="2"/>
    <n v="1"/>
    <n v="303.86"/>
    <n v="0.27"/>
    <n v="82.042200000000008"/>
    <n v="303.86"/>
    <x v="2"/>
    <x v="2"/>
    <n v="1"/>
    <x v="2"/>
    <n v="2.2999999999999998"/>
    <n v="221.82"/>
  </r>
  <r>
    <n v="13181"/>
    <d v="2030-09-16T00:00:00"/>
    <x v="8"/>
    <x v="8"/>
    <x v="8"/>
    <n v="1979"/>
    <x v="3"/>
    <x v="3"/>
    <n v="7"/>
    <n v="243.52"/>
    <n v="0.02"/>
    <n v="4.8704000000000001"/>
    <n v="1704.64"/>
    <x v="0"/>
    <x v="0"/>
    <n v="10"/>
    <x v="1"/>
    <n v="3.4"/>
    <n v="1670.55"/>
  </r>
  <r>
    <n v="13182"/>
    <d v="2030-09-17T00:00:00"/>
    <x v="8"/>
    <x v="8"/>
    <x v="8"/>
    <n v="1514"/>
    <x v="2"/>
    <x v="0"/>
    <n v="1"/>
    <n v="291.08"/>
    <n v="0.17"/>
    <n v="49.483600000000003"/>
    <n v="291.08"/>
    <x v="1"/>
    <x v="0"/>
    <n v="8"/>
    <x v="0"/>
    <n v="4.0999999999999996"/>
    <n v="241.6"/>
  </r>
  <r>
    <n v="13183"/>
    <d v="2030-09-18T00:00:00"/>
    <x v="8"/>
    <x v="8"/>
    <x v="8"/>
    <n v="1655"/>
    <x v="3"/>
    <x v="3"/>
    <n v="1"/>
    <n v="513.85"/>
    <n v="0.22"/>
    <n v="113.04700000000001"/>
    <n v="513.85"/>
    <x v="1"/>
    <x v="0"/>
    <n v="8"/>
    <x v="2"/>
    <n v="1.5"/>
    <n v="400.8"/>
  </r>
  <r>
    <n v="13184"/>
    <d v="2030-09-19T00:00:00"/>
    <x v="8"/>
    <x v="8"/>
    <x v="8"/>
    <n v="1541"/>
    <x v="2"/>
    <x v="0"/>
    <n v="4"/>
    <n v="392.6"/>
    <n v="0.24"/>
    <n v="94.224000000000004"/>
    <n v="1570.4"/>
    <x v="1"/>
    <x v="0"/>
    <n v="8"/>
    <x v="1"/>
    <n v="3.8"/>
    <n v="1193.5"/>
  </r>
  <r>
    <n v="13185"/>
    <d v="2030-09-20T00:00:00"/>
    <x v="8"/>
    <x v="8"/>
    <x v="8"/>
    <n v="1236"/>
    <x v="3"/>
    <x v="0"/>
    <n v="4"/>
    <n v="41.19"/>
    <n v="0.02"/>
    <n v="0.82379999999999998"/>
    <n v="164.76"/>
    <x v="0"/>
    <x v="0"/>
    <n v="7"/>
    <x v="0"/>
    <n v="4.5999999999999996"/>
    <n v="161.46"/>
  </r>
  <r>
    <n v="13186"/>
    <d v="2030-09-21T00:00:00"/>
    <x v="8"/>
    <x v="8"/>
    <x v="8"/>
    <n v="1278"/>
    <x v="0"/>
    <x v="0"/>
    <n v="1"/>
    <n v="332.17"/>
    <n v="0.15"/>
    <n v="49.825499999999998"/>
    <n v="332.17"/>
    <x v="2"/>
    <x v="0"/>
    <n v="7"/>
    <x v="2"/>
    <n v="1.7"/>
    <n v="282.33999999999997"/>
  </r>
  <r>
    <n v="13187"/>
    <d v="2030-09-22T00:00:00"/>
    <x v="8"/>
    <x v="8"/>
    <x v="8"/>
    <n v="1347"/>
    <x v="1"/>
    <x v="1"/>
    <n v="6"/>
    <n v="25.12"/>
    <n v="0.2"/>
    <n v="5.0240000000000009"/>
    <n v="150.72"/>
    <x v="1"/>
    <x v="1"/>
    <n v="2"/>
    <x v="0"/>
    <n v="4.4000000000000004"/>
    <n v="120.58"/>
  </r>
  <r>
    <n v="13188"/>
    <d v="2030-09-23T00:00:00"/>
    <x v="8"/>
    <x v="8"/>
    <x v="8"/>
    <n v="1626"/>
    <x v="1"/>
    <x v="0"/>
    <n v="2"/>
    <n v="470.44"/>
    <n v="0.02"/>
    <n v="9.4087999999999994"/>
    <n v="940.88"/>
    <x v="2"/>
    <x v="0"/>
    <n v="9"/>
    <x v="2"/>
    <n v="1.5"/>
    <n v="922.06"/>
  </r>
  <r>
    <n v="13189"/>
    <d v="2030-09-24T00:00:00"/>
    <x v="8"/>
    <x v="8"/>
    <x v="8"/>
    <n v="1103"/>
    <x v="1"/>
    <x v="2"/>
    <n v="2"/>
    <n v="207.06"/>
    <n v="0.05"/>
    <n v="10.353000000000002"/>
    <n v="414.12"/>
    <x v="1"/>
    <x v="0"/>
    <n v="7"/>
    <x v="1"/>
    <n v="3.3"/>
    <n v="393.41"/>
  </r>
  <r>
    <n v="13190"/>
    <d v="2030-09-25T00:00:00"/>
    <x v="8"/>
    <x v="8"/>
    <x v="8"/>
    <n v="1629"/>
    <x v="1"/>
    <x v="3"/>
    <n v="3"/>
    <n v="291.12"/>
    <n v="0.23"/>
    <n v="66.957599999999999"/>
    <n v="873.36"/>
    <x v="1"/>
    <x v="0"/>
    <n v="5"/>
    <x v="2"/>
    <n v="2.4"/>
    <n v="672.49"/>
  </r>
  <r>
    <n v="13191"/>
    <d v="2030-09-26T00:00:00"/>
    <x v="8"/>
    <x v="8"/>
    <x v="8"/>
    <n v="1516"/>
    <x v="2"/>
    <x v="2"/>
    <n v="5"/>
    <n v="482.23"/>
    <n v="0.18"/>
    <n v="86.801400000000001"/>
    <n v="2411.15"/>
    <x v="1"/>
    <x v="1"/>
    <n v="4"/>
    <x v="1"/>
    <n v="2.9"/>
    <n v="1977.14"/>
  </r>
  <r>
    <n v="13192"/>
    <d v="2030-09-27T00:00:00"/>
    <x v="8"/>
    <x v="8"/>
    <x v="8"/>
    <n v="1979"/>
    <x v="3"/>
    <x v="1"/>
    <n v="7"/>
    <n v="42.17"/>
    <n v="0.06"/>
    <n v="2.5302000000000002"/>
    <n v="295.19"/>
    <x v="2"/>
    <x v="0"/>
    <n v="8"/>
    <x v="2"/>
    <n v="2.2000000000000002"/>
    <n v="277.48"/>
  </r>
  <r>
    <n v="13193"/>
    <d v="2030-09-28T00:00:00"/>
    <x v="8"/>
    <x v="8"/>
    <x v="8"/>
    <n v="1871"/>
    <x v="0"/>
    <x v="3"/>
    <n v="3"/>
    <n v="107.75"/>
    <n v="0.19"/>
    <n v="20.4725"/>
    <n v="323.25"/>
    <x v="2"/>
    <x v="0"/>
    <n v="5"/>
    <x v="2"/>
    <n v="2"/>
    <n v="261.83"/>
  </r>
  <r>
    <n v="13194"/>
    <d v="2030-09-29T00:00:00"/>
    <x v="8"/>
    <x v="8"/>
    <x v="8"/>
    <n v="1247"/>
    <x v="0"/>
    <x v="0"/>
    <n v="1"/>
    <n v="247.81"/>
    <n v="0.32"/>
    <n v="79.299199999999999"/>
    <n v="247.81"/>
    <x v="0"/>
    <x v="0"/>
    <n v="6"/>
    <x v="0"/>
    <n v="4"/>
    <n v="168.51"/>
  </r>
  <r>
    <n v="13195"/>
    <d v="2030-09-30T00:00:00"/>
    <x v="8"/>
    <x v="8"/>
    <x v="8"/>
    <n v="1363"/>
    <x v="2"/>
    <x v="3"/>
    <n v="7"/>
    <n v="149.51"/>
    <n v="0.01"/>
    <n v="1.4950999999999999"/>
    <n v="1046.57"/>
    <x v="0"/>
    <x v="1"/>
    <n v="4"/>
    <x v="2"/>
    <n v="1.9"/>
    <n v="1036.0999999999999"/>
  </r>
  <r>
    <n v="13196"/>
    <d v="2030-10-01T00:00:00"/>
    <x v="8"/>
    <x v="9"/>
    <x v="9"/>
    <n v="1320"/>
    <x v="0"/>
    <x v="1"/>
    <n v="1"/>
    <n v="212.67"/>
    <n v="0.22"/>
    <n v="46.787399999999998"/>
    <n v="212.67"/>
    <x v="1"/>
    <x v="1"/>
    <n v="2"/>
    <x v="1"/>
    <n v="2.6"/>
    <n v="165.88"/>
  </r>
  <r>
    <n v="13197"/>
    <d v="2030-10-02T00:00:00"/>
    <x v="8"/>
    <x v="9"/>
    <x v="9"/>
    <n v="1632"/>
    <x v="3"/>
    <x v="1"/>
    <n v="1"/>
    <n v="598.92999999999995"/>
    <n v="0.03"/>
    <n v="17.967899999999997"/>
    <n v="598.92999999999995"/>
    <x v="2"/>
    <x v="0"/>
    <n v="7"/>
    <x v="2"/>
    <n v="2.1"/>
    <n v="580.96"/>
  </r>
  <r>
    <n v="13198"/>
    <d v="2030-10-03T00:00:00"/>
    <x v="8"/>
    <x v="9"/>
    <x v="9"/>
    <n v="1285"/>
    <x v="2"/>
    <x v="2"/>
    <n v="5"/>
    <n v="497.87"/>
    <n v="0"/>
    <n v="0"/>
    <n v="2489.35"/>
    <x v="1"/>
    <x v="1"/>
    <n v="2"/>
    <x v="2"/>
    <n v="2"/>
    <n v="2489.35"/>
  </r>
  <r>
    <n v="13199"/>
    <d v="2030-10-04T00:00:00"/>
    <x v="8"/>
    <x v="9"/>
    <x v="9"/>
    <n v="1148"/>
    <x v="2"/>
    <x v="3"/>
    <n v="4"/>
    <n v="532.08000000000004"/>
    <n v="0.05"/>
    <n v="26.604000000000003"/>
    <n v="2128.3200000000002"/>
    <x v="1"/>
    <x v="0"/>
    <n v="11"/>
    <x v="1"/>
    <n v="3.5"/>
    <n v="2021.9"/>
  </r>
  <r>
    <n v="13200"/>
    <d v="2030-10-05T00:00:00"/>
    <x v="8"/>
    <x v="9"/>
    <x v="9"/>
    <n v="1083"/>
    <x v="2"/>
    <x v="3"/>
    <n v="5"/>
    <n v="563.17999999999995"/>
    <n v="0.15"/>
    <n v="84.47699999999999"/>
    <n v="2815.8999999999996"/>
    <x v="1"/>
    <x v="0"/>
    <n v="7"/>
    <x v="2"/>
    <n v="1.2"/>
    <n v="2393.5100000000002"/>
  </r>
  <r>
    <n v="13201"/>
    <d v="2030-10-06T00:00:00"/>
    <x v="8"/>
    <x v="9"/>
    <x v="9"/>
    <n v="1965"/>
    <x v="0"/>
    <x v="3"/>
    <n v="3"/>
    <n v="214.45"/>
    <n v="0.28000000000000003"/>
    <n v="60.045999999999999"/>
    <n v="643.34999999999991"/>
    <x v="1"/>
    <x v="0"/>
    <n v="7"/>
    <x v="0"/>
    <n v="4.2"/>
    <n v="463.21"/>
  </r>
  <r>
    <n v="13202"/>
    <d v="2030-10-07T00:00:00"/>
    <x v="8"/>
    <x v="9"/>
    <x v="9"/>
    <n v="1405"/>
    <x v="1"/>
    <x v="2"/>
    <n v="4"/>
    <n v="188.79"/>
    <n v="0.1"/>
    <n v="18.879000000000001"/>
    <n v="755.16"/>
    <x v="1"/>
    <x v="2"/>
    <n v="1"/>
    <x v="1"/>
    <n v="3.2"/>
    <n v="679.64"/>
  </r>
  <r>
    <n v="13203"/>
    <d v="2030-10-08T00:00:00"/>
    <x v="8"/>
    <x v="9"/>
    <x v="9"/>
    <n v="1977"/>
    <x v="3"/>
    <x v="1"/>
    <n v="4"/>
    <n v="151.93"/>
    <n v="0.22"/>
    <n v="33.424600000000005"/>
    <n v="607.72"/>
    <x v="1"/>
    <x v="0"/>
    <n v="10"/>
    <x v="0"/>
    <n v="4.3"/>
    <n v="474.02"/>
  </r>
  <r>
    <n v="13204"/>
    <d v="2030-10-09T00:00:00"/>
    <x v="8"/>
    <x v="9"/>
    <x v="9"/>
    <n v="1455"/>
    <x v="2"/>
    <x v="0"/>
    <n v="3"/>
    <n v="500.62"/>
    <n v="0.14000000000000001"/>
    <n v="70.086800000000011"/>
    <n v="1501.8600000000001"/>
    <x v="2"/>
    <x v="0"/>
    <n v="10"/>
    <x v="2"/>
    <n v="1.9"/>
    <n v="1291.5999999999999"/>
  </r>
  <r>
    <n v="13205"/>
    <d v="2030-10-10T00:00:00"/>
    <x v="8"/>
    <x v="9"/>
    <x v="9"/>
    <n v="1742"/>
    <x v="3"/>
    <x v="3"/>
    <n v="4"/>
    <n v="412.54"/>
    <n v="0.08"/>
    <n v="33.0032"/>
    <n v="1650.16"/>
    <x v="1"/>
    <x v="1"/>
    <n v="3"/>
    <x v="1"/>
    <n v="3.8"/>
    <n v="1518.15"/>
  </r>
  <r>
    <n v="13206"/>
    <d v="2030-10-11T00:00:00"/>
    <x v="8"/>
    <x v="9"/>
    <x v="9"/>
    <n v="1799"/>
    <x v="2"/>
    <x v="2"/>
    <n v="7"/>
    <n v="153.16"/>
    <n v="0.18"/>
    <n v="27.5688"/>
    <n v="1072.1199999999999"/>
    <x v="2"/>
    <x v="1"/>
    <n v="3"/>
    <x v="1"/>
    <n v="2.7"/>
    <n v="879.14"/>
  </r>
  <r>
    <n v="13207"/>
    <d v="2030-10-12T00:00:00"/>
    <x v="8"/>
    <x v="9"/>
    <x v="9"/>
    <n v="1160"/>
    <x v="1"/>
    <x v="2"/>
    <n v="2"/>
    <n v="235.54"/>
    <n v="0.28000000000000003"/>
    <n v="65.9512"/>
    <n v="471.08"/>
    <x v="1"/>
    <x v="0"/>
    <n v="11"/>
    <x v="2"/>
    <n v="1.3"/>
    <n v="339.18"/>
  </r>
  <r>
    <n v="13208"/>
    <d v="2030-10-13T00:00:00"/>
    <x v="8"/>
    <x v="9"/>
    <x v="9"/>
    <n v="1783"/>
    <x v="1"/>
    <x v="0"/>
    <n v="3"/>
    <n v="311.43"/>
    <n v="0.28999999999999998"/>
    <n v="90.314700000000002"/>
    <n v="934.29"/>
    <x v="1"/>
    <x v="0"/>
    <n v="6"/>
    <x v="0"/>
    <n v="4"/>
    <n v="663.35"/>
  </r>
  <r>
    <n v="13209"/>
    <d v="2030-10-14T00:00:00"/>
    <x v="8"/>
    <x v="9"/>
    <x v="9"/>
    <n v="1459"/>
    <x v="2"/>
    <x v="1"/>
    <n v="3"/>
    <n v="323.95999999999998"/>
    <n v="0.3"/>
    <n v="97.187999999999988"/>
    <n v="971.87999999999988"/>
    <x v="1"/>
    <x v="0"/>
    <n v="11"/>
    <x v="0"/>
    <n v="4"/>
    <n v="680.32"/>
  </r>
  <r>
    <n v="13210"/>
    <d v="2030-10-15T00:00:00"/>
    <x v="8"/>
    <x v="9"/>
    <x v="9"/>
    <n v="1549"/>
    <x v="3"/>
    <x v="3"/>
    <n v="2"/>
    <n v="534.91"/>
    <n v="0.12"/>
    <n v="64.1892"/>
    <n v="1069.82"/>
    <x v="1"/>
    <x v="1"/>
    <n v="3"/>
    <x v="2"/>
    <n v="2.1"/>
    <n v="941.44"/>
  </r>
  <r>
    <n v="13211"/>
    <d v="2030-10-16T00:00:00"/>
    <x v="8"/>
    <x v="9"/>
    <x v="9"/>
    <n v="1499"/>
    <x v="2"/>
    <x v="3"/>
    <n v="5"/>
    <n v="237.63"/>
    <n v="0.28000000000000003"/>
    <n v="66.5364"/>
    <n v="1188.1500000000001"/>
    <x v="1"/>
    <x v="0"/>
    <n v="9"/>
    <x v="0"/>
    <n v="4.7"/>
    <n v="855.47"/>
  </r>
  <r>
    <n v="13212"/>
    <d v="2030-10-17T00:00:00"/>
    <x v="8"/>
    <x v="9"/>
    <x v="9"/>
    <n v="1737"/>
    <x v="3"/>
    <x v="2"/>
    <n v="5"/>
    <n v="546.49"/>
    <n v="7.0000000000000007E-2"/>
    <n v="38.254300000000008"/>
    <n v="2732.45"/>
    <x v="2"/>
    <x v="0"/>
    <n v="5"/>
    <x v="0"/>
    <n v="4.0999999999999996"/>
    <n v="2541.1799999999998"/>
  </r>
  <r>
    <n v="13213"/>
    <d v="2030-10-18T00:00:00"/>
    <x v="8"/>
    <x v="9"/>
    <x v="9"/>
    <n v="1508"/>
    <x v="1"/>
    <x v="1"/>
    <n v="5"/>
    <n v="273.2"/>
    <n v="0.26"/>
    <n v="71.031999999999996"/>
    <n v="1366"/>
    <x v="2"/>
    <x v="0"/>
    <n v="6"/>
    <x v="2"/>
    <n v="2.2000000000000002"/>
    <n v="1010.84"/>
  </r>
  <r>
    <n v="13214"/>
    <d v="2030-10-19T00:00:00"/>
    <x v="8"/>
    <x v="9"/>
    <x v="9"/>
    <n v="1653"/>
    <x v="1"/>
    <x v="3"/>
    <n v="4"/>
    <n v="451.63"/>
    <n v="0.33"/>
    <n v="149.03790000000001"/>
    <n v="1806.52"/>
    <x v="1"/>
    <x v="0"/>
    <n v="6"/>
    <x v="2"/>
    <n v="2"/>
    <n v="1210.3699999999999"/>
  </r>
  <r>
    <n v="13215"/>
    <d v="2030-10-20T00:00:00"/>
    <x v="8"/>
    <x v="9"/>
    <x v="9"/>
    <n v="1803"/>
    <x v="2"/>
    <x v="0"/>
    <n v="2"/>
    <n v="559.20000000000005"/>
    <n v="0"/>
    <n v="0"/>
    <n v="1118.4000000000001"/>
    <x v="1"/>
    <x v="0"/>
    <n v="8"/>
    <x v="1"/>
    <n v="2.8"/>
    <n v="1118.4000000000001"/>
  </r>
  <r>
    <n v="13216"/>
    <d v="2030-10-21T00:00:00"/>
    <x v="8"/>
    <x v="9"/>
    <x v="9"/>
    <n v="1480"/>
    <x v="2"/>
    <x v="1"/>
    <n v="7"/>
    <n v="545.92999999999995"/>
    <n v="0.15"/>
    <n v="81.889499999999984"/>
    <n v="3821.5099999999998"/>
    <x v="0"/>
    <x v="0"/>
    <n v="10"/>
    <x v="2"/>
    <n v="2.2000000000000002"/>
    <n v="3248.28"/>
  </r>
  <r>
    <n v="13217"/>
    <d v="2030-10-22T00:00:00"/>
    <x v="8"/>
    <x v="9"/>
    <x v="9"/>
    <n v="1662"/>
    <x v="0"/>
    <x v="1"/>
    <n v="3"/>
    <n v="48.32"/>
    <n v="0.23"/>
    <n v="11.1136"/>
    <n v="144.96"/>
    <x v="1"/>
    <x v="0"/>
    <n v="11"/>
    <x v="2"/>
    <n v="1.9"/>
    <n v="111.62"/>
  </r>
  <r>
    <n v="13218"/>
    <d v="2030-10-23T00:00:00"/>
    <x v="8"/>
    <x v="9"/>
    <x v="9"/>
    <n v="1113"/>
    <x v="2"/>
    <x v="2"/>
    <n v="3"/>
    <n v="135.34"/>
    <n v="0.25"/>
    <n v="33.835000000000001"/>
    <n v="406.02"/>
    <x v="1"/>
    <x v="1"/>
    <n v="3"/>
    <x v="1"/>
    <n v="2.6"/>
    <n v="304.52"/>
  </r>
  <r>
    <n v="13219"/>
    <d v="2030-10-24T00:00:00"/>
    <x v="8"/>
    <x v="9"/>
    <x v="9"/>
    <n v="1748"/>
    <x v="3"/>
    <x v="2"/>
    <n v="3"/>
    <n v="293.99"/>
    <n v="0.06"/>
    <n v="17.639399999999998"/>
    <n v="881.97"/>
    <x v="2"/>
    <x v="0"/>
    <n v="9"/>
    <x v="2"/>
    <n v="1.1000000000000001"/>
    <n v="829.05"/>
  </r>
  <r>
    <n v="13220"/>
    <d v="2030-10-25T00:00:00"/>
    <x v="8"/>
    <x v="9"/>
    <x v="9"/>
    <n v="1577"/>
    <x v="0"/>
    <x v="3"/>
    <n v="4"/>
    <n v="267.45999999999998"/>
    <n v="0.34"/>
    <n v="90.936400000000006"/>
    <n v="1069.8399999999999"/>
    <x v="2"/>
    <x v="0"/>
    <n v="7"/>
    <x v="1"/>
    <n v="2.6"/>
    <n v="706.09"/>
  </r>
  <r>
    <n v="13221"/>
    <d v="2030-10-26T00:00:00"/>
    <x v="8"/>
    <x v="9"/>
    <x v="9"/>
    <n v="1360"/>
    <x v="2"/>
    <x v="2"/>
    <n v="4"/>
    <n v="389.92"/>
    <n v="0.22"/>
    <n v="85.78240000000001"/>
    <n v="1559.68"/>
    <x v="2"/>
    <x v="0"/>
    <n v="11"/>
    <x v="2"/>
    <n v="1.9"/>
    <n v="1216.55"/>
  </r>
  <r>
    <n v="13222"/>
    <d v="2030-10-27T00:00:00"/>
    <x v="8"/>
    <x v="9"/>
    <x v="9"/>
    <n v="1340"/>
    <x v="2"/>
    <x v="1"/>
    <n v="6"/>
    <n v="567.65"/>
    <n v="0.06"/>
    <n v="34.058999999999997"/>
    <n v="3405.8999999999996"/>
    <x v="2"/>
    <x v="0"/>
    <n v="6"/>
    <x v="2"/>
    <n v="2.1"/>
    <n v="3201.55"/>
  </r>
  <r>
    <n v="13223"/>
    <d v="2030-10-28T00:00:00"/>
    <x v="8"/>
    <x v="9"/>
    <x v="9"/>
    <n v="1769"/>
    <x v="3"/>
    <x v="3"/>
    <n v="7"/>
    <n v="80.760000000000005"/>
    <n v="0.01"/>
    <n v="0.8076000000000001"/>
    <n v="565.32000000000005"/>
    <x v="1"/>
    <x v="0"/>
    <n v="11"/>
    <x v="2"/>
    <n v="1.3"/>
    <n v="559.66999999999996"/>
  </r>
  <r>
    <n v="13224"/>
    <d v="2030-10-29T00:00:00"/>
    <x v="8"/>
    <x v="9"/>
    <x v="9"/>
    <n v="1986"/>
    <x v="0"/>
    <x v="3"/>
    <n v="5"/>
    <n v="279.33999999999997"/>
    <n v="0.27"/>
    <n v="75.421800000000005"/>
    <n v="1396.6999999999998"/>
    <x v="1"/>
    <x v="2"/>
    <n v="1"/>
    <x v="1"/>
    <n v="3.4"/>
    <n v="1019.59"/>
  </r>
  <r>
    <n v="13225"/>
    <d v="2030-10-30T00:00:00"/>
    <x v="8"/>
    <x v="9"/>
    <x v="9"/>
    <n v="1760"/>
    <x v="0"/>
    <x v="1"/>
    <n v="6"/>
    <n v="127.56"/>
    <n v="0.03"/>
    <n v="3.8268"/>
    <n v="765.36"/>
    <x v="1"/>
    <x v="1"/>
    <n v="4"/>
    <x v="1"/>
    <n v="2.9"/>
    <n v="742.4"/>
  </r>
  <r>
    <n v="13226"/>
    <d v="2030-10-31T00:00:00"/>
    <x v="8"/>
    <x v="9"/>
    <x v="9"/>
    <n v="1968"/>
    <x v="1"/>
    <x v="3"/>
    <n v="6"/>
    <n v="538.04999999999995"/>
    <n v="0.05"/>
    <n v="26.9025"/>
    <n v="3228.2999999999997"/>
    <x v="2"/>
    <x v="0"/>
    <n v="5"/>
    <x v="0"/>
    <n v="4"/>
    <n v="3066.88"/>
  </r>
  <r>
    <n v="13227"/>
    <d v="2030-11-01T00:00:00"/>
    <x v="8"/>
    <x v="10"/>
    <x v="10"/>
    <n v="1448"/>
    <x v="3"/>
    <x v="0"/>
    <n v="4"/>
    <n v="579.28"/>
    <n v="0.2"/>
    <n v="115.85599999999999"/>
    <n v="2317.12"/>
    <x v="0"/>
    <x v="1"/>
    <n v="2"/>
    <x v="0"/>
    <n v="4.9000000000000004"/>
    <n v="1853.7"/>
  </r>
  <r>
    <n v="13228"/>
    <d v="2030-11-02T00:00:00"/>
    <x v="8"/>
    <x v="10"/>
    <x v="10"/>
    <n v="1842"/>
    <x v="2"/>
    <x v="0"/>
    <n v="5"/>
    <n v="295.04000000000002"/>
    <n v="0.21"/>
    <n v="61.958400000000005"/>
    <n v="1475.2"/>
    <x v="1"/>
    <x v="2"/>
    <n v="1"/>
    <x v="2"/>
    <n v="1.5"/>
    <n v="1165.4100000000001"/>
  </r>
  <r>
    <n v="13229"/>
    <d v="2030-11-03T00:00:00"/>
    <x v="8"/>
    <x v="10"/>
    <x v="10"/>
    <n v="1834"/>
    <x v="0"/>
    <x v="3"/>
    <n v="5"/>
    <n v="75.849999999999994"/>
    <n v="0.24"/>
    <n v="18.203999999999997"/>
    <n v="379.25"/>
    <x v="1"/>
    <x v="1"/>
    <n v="2"/>
    <x v="2"/>
    <n v="2.1"/>
    <n v="288.23"/>
  </r>
  <r>
    <n v="13230"/>
    <d v="2030-11-04T00:00:00"/>
    <x v="8"/>
    <x v="10"/>
    <x v="10"/>
    <n v="1179"/>
    <x v="0"/>
    <x v="2"/>
    <n v="3"/>
    <n v="474.4"/>
    <n v="0.14000000000000001"/>
    <n v="66.415999999999997"/>
    <n v="1423.1999999999998"/>
    <x v="1"/>
    <x v="0"/>
    <n v="8"/>
    <x v="1"/>
    <n v="3.7"/>
    <n v="1223.95"/>
  </r>
  <r>
    <n v="13231"/>
    <d v="2030-11-05T00:00:00"/>
    <x v="8"/>
    <x v="10"/>
    <x v="10"/>
    <n v="1701"/>
    <x v="2"/>
    <x v="0"/>
    <n v="4"/>
    <n v="422.83"/>
    <n v="0.27"/>
    <n v="114.1641"/>
    <n v="1691.32"/>
    <x v="1"/>
    <x v="0"/>
    <n v="10"/>
    <x v="2"/>
    <n v="1.9"/>
    <n v="1234.6600000000001"/>
  </r>
  <r>
    <n v="13232"/>
    <d v="2030-11-06T00:00:00"/>
    <x v="8"/>
    <x v="10"/>
    <x v="10"/>
    <n v="1406"/>
    <x v="2"/>
    <x v="3"/>
    <n v="5"/>
    <n v="222.48"/>
    <n v="0.34"/>
    <n v="75.643200000000007"/>
    <n v="1112.3999999999999"/>
    <x v="1"/>
    <x v="0"/>
    <n v="6"/>
    <x v="2"/>
    <n v="1.1000000000000001"/>
    <n v="734.18"/>
  </r>
  <r>
    <n v="13233"/>
    <d v="2030-11-07T00:00:00"/>
    <x v="8"/>
    <x v="10"/>
    <x v="10"/>
    <n v="1665"/>
    <x v="2"/>
    <x v="0"/>
    <n v="6"/>
    <n v="534.13"/>
    <n v="0.09"/>
    <n v="48.0717"/>
    <n v="3204.7799999999997"/>
    <x v="2"/>
    <x v="0"/>
    <n v="10"/>
    <x v="2"/>
    <n v="1.4"/>
    <n v="2916.35"/>
  </r>
  <r>
    <n v="13234"/>
    <d v="2030-11-08T00:00:00"/>
    <x v="8"/>
    <x v="10"/>
    <x v="10"/>
    <n v="1195"/>
    <x v="2"/>
    <x v="2"/>
    <n v="2"/>
    <n v="585.86"/>
    <n v="0.25"/>
    <n v="146.465"/>
    <n v="1171.72"/>
    <x v="0"/>
    <x v="1"/>
    <n v="2"/>
    <x v="1"/>
    <n v="2.7"/>
    <n v="878.79"/>
  </r>
  <r>
    <n v="13235"/>
    <d v="2030-11-09T00:00:00"/>
    <x v="8"/>
    <x v="10"/>
    <x v="10"/>
    <n v="1465"/>
    <x v="3"/>
    <x v="1"/>
    <n v="2"/>
    <n v="341.34"/>
    <n v="0.32"/>
    <n v="109.22879999999999"/>
    <n v="682.68"/>
    <x v="1"/>
    <x v="0"/>
    <n v="9"/>
    <x v="1"/>
    <n v="2.7"/>
    <n v="464.22"/>
  </r>
  <r>
    <n v="13236"/>
    <d v="2030-11-10T00:00:00"/>
    <x v="8"/>
    <x v="10"/>
    <x v="10"/>
    <n v="1310"/>
    <x v="1"/>
    <x v="3"/>
    <n v="4"/>
    <n v="345.95"/>
    <n v="0.24"/>
    <n v="83.027999999999992"/>
    <n v="1383.8"/>
    <x v="1"/>
    <x v="0"/>
    <n v="8"/>
    <x v="0"/>
    <n v="4.9000000000000004"/>
    <n v="1051.69"/>
  </r>
  <r>
    <n v="13237"/>
    <d v="2030-11-11T00:00:00"/>
    <x v="8"/>
    <x v="10"/>
    <x v="10"/>
    <n v="1261"/>
    <x v="2"/>
    <x v="3"/>
    <n v="3"/>
    <n v="189.05"/>
    <n v="0.24"/>
    <n v="45.372"/>
    <n v="567.15000000000009"/>
    <x v="1"/>
    <x v="1"/>
    <n v="4"/>
    <x v="1"/>
    <n v="2.9"/>
    <n v="431.03"/>
  </r>
  <r>
    <n v="13238"/>
    <d v="2030-11-12T00:00:00"/>
    <x v="8"/>
    <x v="10"/>
    <x v="10"/>
    <n v="1418"/>
    <x v="2"/>
    <x v="3"/>
    <n v="3"/>
    <n v="356.94"/>
    <n v="0.08"/>
    <n v="28.555199999999999"/>
    <n v="1070.82"/>
    <x v="1"/>
    <x v="0"/>
    <n v="11"/>
    <x v="1"/>
    <n v="3.7"/>
    <n v="985.15"/>
  </r>
  <r>
    <n v="13239"/>
    <d v="2030-11-13T00:00:00"/>
    <x v="8"/>
    <x v="10"/>
    <x v="10"/>
    <n v="1405"/>
    <x v="0"/>
    <x v="3"/>
    <n v="5"/>
    <n v="272.19"/>
    <n v="0.19"/>
    <n v="51.716099999999997"/>
    <n v="1360.95"/>
    <x v="1"/>
    <x v="0"/>
    <n v="10"/>
    <x v="1"/>
    <n v="3"/>
    <n v="1102.3699999999999"/>
  </r>
  <r>
    <n v="13240"/>
    <d v="2030-11-14T00:00:00"/>
    <x v="8"/>
    <x v="10"/>
    <x v="10"/>
    <n v="1938"/>
    <x v="1"/>
    <x v="3"/>
    <n v="7"/>
    <n v="191.78"/>
    <n v="0.2"/>
    <n v="38.356000000000002"/>
    <n v="1342.46"/>
    <x v="2"/>
    <x v="0"/>
    <n v="7"/>
    <x v="2"/>
    <n v="2.1"/>
    <n v="1073.97"/>
  </r>
  <r>
    <n v="13241"/>
    <d v="2030-11-15T00:00:00"/>
    <x v="8"/>
    <x v="10"/>
    <x v="10"/>
    <n v="1142"/>
    <x v="1"/>
    <x v="3"/>
    <n v="4"/>
    <n v="54.3"/>
    <n v="0.25"/>
    <n v="13.574999999999999"/>
    <n v="217.2"/>
    <x v="1"/>
    <x v="1"/>
    <n v="3"/>
    <x v="2"/>
    <n v="1.4"/>
    <n v="162.9"/>
  </r>
  <r>
    <n v="13242"/>
    <d v="2030-11-16T00:00:00"/>
    <x v="8"/>
    <x v="10"/>
    <x v="10"/>
    <n v="1341"/>
    <x v="2"/>
    <x v="2"/>
    <n v="7"/>
    <n v="162.83000000000001"/>
    <n v="0.35"/>
    <n v="56.990499999999997"/>
    <n v="1139.8100000000002"/>
    <x v="0"/>
    <x v="0"/>
    <n v="6"/>
    <x v="0"/>
    <n v="4.4000000000000004"/>
    <n v="740.88"/>
  </r>
  <r>
    <n v="13243"/>
    <d v="2030-11-17T00:00:00"/>
    <x v="8"/>
    <x v="10"/>
    <x v="10"/>
    <n v="1315"/>
    <x v="0"/>
    <x v="1"/>
    <n v="2"/>
    <n v="130.74"/>
    <n v="0.01"/>
    <n v="1.3074000000000001"/>
    <n v="261.48"/>
    <x v="2"/>
    <x v="1"/>
    <n v="3"/>
    <x v="2"/>
    <n v="1.6"/>
    <n v="258.87"/>
  </r>
  <r>
    <n v="13244"/>
    <d v="2030-11-18T00:00:00"/>
    <x v="8"/>
    <x v="10"/>
    <x v="10"/>
    <n v="1100"/>
    <x v="3"/>
    <x v="2"/>
    <n v="6"/>
    <n v="332.09"/>
    <n v="0.02"/>
    <n v="6.6417999999999999"/>
    <n v="1992.54"/>
    <x v="2"/>
    <x v="0"/>
    <n v="10"/>
    <x v="2"/>
    <n v="1.4"/>
    <n v="1952.69"/>
  </r>
  <r>
    <n v="13245"/>
    <d v="2030-11-19T00:00:00"/>
    <x v="8"/>
    <x v="10"/>
    <x v="10"/>
    <n v="1243"/>
    <x v="2"/>
    <x v="2"/>
    <n v="5"/>
    <n v="366.98"/>
    <n v="0.03"/>
    <n v="11.009399999999999"/>
    <n v="1834.9"/>
    <x v="1"/>
    <x v="1"/>
    <n v="3"/>
    <x v="2"/>
    <n v="1.9"/>
    <n v="1779.85"/>
  </r>
  <r>
    <n v="13246"/>
    <d v="2030-11-20T00:00:00"/>
    <x v="8"/>
    <x v="10"/>
    <x v="10"/>
    <n v="1489"/>
    <x v="2"/>
    <x v="1"/>
    <n v="6"/>
    <n v="371.01"/>
    <n v="0.26"/>
    <n v="96.462599999999995"/>
    <n v="2226.06"/>
    <x v="2"/>
    <x v="0"/>
    <n v="11"/>
    <x v="2"/>
    <n v="1"/>
    <n v="1647.28"/>
  </r>
  <r>
    <n v="13247"/>
    <d v="2030-11-21T00:00:00"/>
    <x v="8"/>
    <x v="10"/>
    <x v="10"/>
    <n v="1011"/>
    <x v="2"/>
    <x v="2"/>
    <n v="7"/>
    <n v="242.09"/>
    <n v="0.05"/>
    <n v="12.104500000000002"/>
    <n v="1694.63"/>
    <x v="2"/>
    <x v="0"/>
    <n v="9"/>
    <x v="2"/>
    <n v="1.3"/>
    <n v="1609.9"/>
  </r>
  <r>
    <n v="13248"/>
    <d v="2030-11-22T00:00:00"/>
    <x v="8"/>
    <x v="10"/>
    <x v="10"/>
    <n v="1238"/>
    <x v="2"/>
    <x v="0"/>
    <n v="5"/>
    <n v="261.42"/>
    <n v="0.22"/>
    <n v="57.512400000000007"/>
    <n v="1307.1000000000001"/>
    <x v="1"/>
    <x v="0"/>
    <n v="6"/>
    <x v="1"/>
    <n v="3.5"/>
    <n v="1019.54"/>
  </r>
  <r>
    <n v="13249"/>
    <d v="2030-11-23T00:00:00"/>
    <x v="8"/>
    <x v="10"/>
    <x v="10"/>
    <n v="1560"/>
    <x v="1"/>
    <x v="2"/>
    <n v="1"/>
    <n v="503.03"/>
    <n v="0.11"/>
    <n v="55.333299999999994"/>
    <n v="503.03"/>
    <x v="1"/>
    <x v="0"/>
    <n v="8"/>
    <x v="2"/>
    <n v="2"/>
    <n v="447.7"/>
  </r>
  <r>
    <n v="13250"/>
    <d v="2030-11-24T00:00:00"/>
    <x v="8"/>
    <x v="10"/>
    <x v="10"/>
    <n v="1041"/>
    <x v="0"/>
    <x v="3"/>
    <n v="6"/>
    <n v="293.60000000000002"/>
    <n v="0.16"/>
    <n v="46.976000000000006"/>
    <n v="1761.6000000000001"/>
    <x v="0"/>
    <x v="1"/>
    <n v="4"/>
    <x v="2"/>
    <n v="2.4"/>
    <n v="1479.74"/>
  </r>
  <r>
    <n v="13251"/>
    <d v="2030-11-25T00:00:00"/>
    <x v="8"/>
    <x v="10"/>
    <x v="10"/>
    <n v="1677"/>
    <x v="1"/>
    <x v="0"/>
    <n v="4"/>
    <n v="592.85"/>
    <n v="0.08"/>
    <n v="47.428000000000004"/>
    <n v="2371.4"/>
    <x v="1"/>
    <x v="1"/>
    <n v="4"/>
    <x v="0"/>
    <n v="4.3"/>
    <n v="2181.69"/>
  </r>
  <r>
    <n v="13252"/>
    <d v="2030-11-26T00:00:00"/>
    <x v="8"/>
    <x v="10"/>
    <x v="10"/>
    <n v="1593"/>
    <x v="3"/>
    <x v="0"/>
    <n v="6"/>
    <n v="272.18"/>
    <n v="0.3"/>
    <n v="81.653999999999996"/>
    <n v="1633.08"/>
    <x v="1"/>
    <x v="0"/>
    <n v="8"/>
    <x v="0"/>
    <n v="4.0999999999999996"/>
    <n v="1143.1600000000001"/>
  </r>
  <r>
    <n v="13253"/>
    <d v="2030-11-27T00:00:00"/>
    <x v="8"/>
    <x v="10"/>
    <x v="10"/>
    <n v="1428"/>
    <x v="1"/>
    <x v="1"/>
    <n v="6"/>
    <n v="395"/>
    <n v="0.21"/>
    <n v="82.95"/>
    <n v="2370"/>
    <x v="1"/>
    <x v="0"/>
    <n v="7"/>
    <x v="1"/>
    <n v="3"/>
    <n v="1872.3"/>
  </r>
  <r>
    <n v="13254"/>
    <d v="2030-11-28T00:00:00"/>
    <x v="8"/>
    <x v="10"/>
    <x v="10"/>
    <n v="1802"/>
    <x v="3"/>
    <x v="2"/>
    <n v="5"/>
    <n v="44.46"/>
    <n v="0.33"/>
    <n v="14.671800000000001"/>
    <n v="222.3"/>
    <x v="1"/>
    <x v="0"/>
    <n v="5"/>
    <x v="1"/>
    <n v="3.5"/>
    <n v="148.94"/>
  </r>
  <r>
    <n v="13255"/>
    <d v="2030-11-29T00:00:00"/>
    <x v="8"/>
    <x v="10"/>
    <x v="10"/>
    <n v="1157"/>
    <x v="3"/>
    <x v="2"/>
    <n v="2"/>
    <n v="397.2"/>
    <n v="0.2"/>
    <n v="79.44"/>
    <n v="794.4"/>
    <x v="1"/>
    <x v="1"/>
    <n v="2"/>
    <x v="2"/>
    <n v="1.3"/>
    <n v="635.52"/>
  </r>
  <r>
    <n v="13256"/>
    <d v="2030-11-30T00:00:00"/>
    <x v="8"/>
    <x v="10"/>
    <x v="10"/>
    <n v="1215"/>
    <x v="2"/>
    <x v="0"/>
    <n v="7"/>
    <n v="513.08000000000004"/>
    <n v="0.04"/>
    <n v="20.523200000000003"/>
    <n v="3591.5600000000004"/>
    <x v="1"/>
    <x v="0"/>
    <n v="6"/>
    <x v="0"/>
    <n v="4"/>
    <n v="3447.9"/>
  </r>
  <r>
    <n v="13257"/>
    <d v="2030-12-01T00:00:00"/>
    <x v="8"/>
    <x v="11"/>
    <x v="11"/>
    <n v="1669"/>
    <x v="1"/>
    <x v="2"/>
    <n v="1"/>
    <n v="566.34"/>
    <n v="0.06"/>
    <n v="33.980400000000003"/>
    <n v="566.34"/>
    <x v="2"/>
    <x v="2"/>
    <n v="1"/>
    <x v="1"/>
    <n v="3.1"/>
    <n v="532.36"/>
  </r>
  <r>
    <n v="13258"/>
    <d v="2030-12-02T00:00:00"/>
    <x v="8"/>
    <x v="11"/>
    <x v="11"/>
    <n v="1461"/>
    <x v="1"/>
    <x v="2"/>
    <n v="6"/>
    <n v="598.42999999999995"/>
    <n v="0.35"/>
    <n v="209.45049999999998"/>
    <n v="3590.58"/>
    <x v="1"/>
    <x v="0"/>
    <n v="7"/>
    <x v="1"/>
    <n v="3.3"/>
    <n v="2333.88"/>
  </r>
  <r>
    <n v="13259"/>
    <d v="2030-12-03T00:00:00"/>
    <x v="8"/>
    <x v="11"/>
    <x v="11"/>
    <n v="1133"/>
    <x v="2"/>
    <x v="1"/>
    <n v="7"/>
    <n v="180.07"/>
    <n v="0.25"/>
    <n v="45.017499999999998"/>
    <n v="1260.49"/>
    <x v="2"/>
    <x v="0"/>
    <n v="9"/>
    <x v="1"/>
    <n v="3.7"/>
    <n v="945.37"/>
  </r>
  <r>
    <n v="13260"/>
    <d v="2030-12-04T00:00:00"/>
    <x v="8"/>
    <x v="11"/>
    <x v="11"/>
    <n v="1066"/>
    <x v="1"/>
    <x v="0"/>
    <n v="7"/>
    <n v="351.59"/>
    <n v="0.02"/>
    <n v="7.0317999999999996"/>
    <n v="2461.1299999999997"/>
    <x v="2"/>
    <x v="0"/>
    <n v="5"/>
    <x v="1"/>
    <n v="3"/>
    <n v="2411.91"/>
  </r>
  <r>
    <n v="13261"/>
    <d v="2030-12-05T00:00:00"/>
    <x v="8"/>
    <x v="11"/>
    <x v="11"/>
    <n v="1847"/>
    <x v="1"/>
    <x v="3"/>
    <n v="2"/>
    <n v="278.67"/>
    <n v="0.25"/>
    <n v="69.667500000000004"/>
    <n v="557.34"/>
    <x v="1"/>
    <x v="0"/>
    <n v="5"/>
    <x v="1"/>
    <n v="3.1"/>
    <n v="418"/>
  </r>
  <r>
    <n v="13262"/>
    <d v="2030-12-06T00:00:00"/>
    <x v="8"/>
    <x v="11"/>
    <x v="11"/>
    <n v="1006"/>
    <x v="0"/>
    <x v="0"/>
    <n v="3"/>
    <n v="344.83"/>
    <n v="0.14000000000000001"/>
    <n v="48.276200000000003"/>
    <n v="1034.49"/>
    <x v="2"/>
    <x v="0"/>
    <n v="7"/>
    <x v="1"/>
    <n v="3"/>
    <n v="889.66"/>
  </r>
  <r>
    <n v="13263"/>
    <d v="2030-12-07T00:00:00"/>
    <x v="8"/>
    <x v="11"/>
    <x v="11"/>
    <n v="1947"/>
    <x v="1"/>
    <x v="1"/>
    <n v="1"/>
    <n v="107.11"/>
    <n v="0.11"/>
    <n v="11.7821"/>
    <n v="107.11"/>
    <x v="2"/>
    <x v="0"/>
    <n v="5"/>
    <x v="1"/>
    <n v="3"/>
    <n v="95.33"/>
  </r>
  <r>
    <n v="13264"/>
    <d v="2030-12-08T00:00:00"/>
    <x v="8"/>
    <x v="11"/>
    <x v="11"/>
    <n v="1525"/>
    <x v="3"/>
    <x v="1"/>
    <n v="1"/>
    <n v="515.85"/>
    <n v="0.05"/>
    <n v="25.792500000000004"/>
    <n v="515.85"/>
    <x v="2"/>
    <x v="0"/>
    <n v="10"/>
    <x v="0"/>
    <n v="4"/>
    <n v="490.06"/>
  </r>
  <r>
    <n v="13265"/>
    <d v="2030-12-09T00:00:00"/>
    <x v="8"/>
    <x v="11"/>
    <x v="11"/>
    <n v="1072"/>
    <x v="1"/>
    <x v="1"/>
    <n v="7"/>
    <n v="547.1"/>
    <n v="0.28999999999999998"/>
    <n v="158.65899999999999"/>
    <n v="3829.7000000000003"/>
    <x v="2"/>
    <x v="1"/>
    <n v="4"/>
    <x v="1"/>
    <n v="2.7"/>
    <n v="2719.09"/>
  </r>
  <r>
    <n v="13266"/>
    <d v="2030-12-10T00:00:00"/>
    <x v="8"/>
    <x v="11"/>
    <x v="11"/>
    <n v="1398"/>
    <x v="3"/>
    <x v="2"/>
    <n v="5"/>
    <n v="278.05"/>
    <n v="0.02"/>
    <n v="5.5609999999999999"/>
    <n v="1390.25"/>
    <x v="2"/>
    <x v="2"/>
    <n v="1"/>
    <x v="2"/>
    <n v="1"/>
    <n v="1362.44"/>
  </r>
  <r>
    <n v="13267"/>
    <d v="2030-12-11T00:00:00"/>
    <x v="8"/>
    <x v="11"/>
    <x v="11"/>
    <n v="1404"/>
    <x v="1"/>
    <x v="0"/>
    <n v="6"/>
    <n v="179.05"/>
    <n v="0.1"/>
    <n v="17.905000000000001"/>
    <n v="1074.3000000000002"/>
    <x v="1"/>
    <x v="0"/>
    <n v="6"/>
    <x v="1"/>
    <n v="3.4"/>
    <n v="966.87"/>
  </r>
  <r>
    <n v="13268"/>
    <d v="2030-12-12T00:00:00"/>
    <x v="8"/>
    <x v="11"/>
    <x v="11"/>
    <n v="1674"/>
    <x v="0"/>
    <x v="2"/>
    <n v="3"/>
    <n v="97.39"/>
    <n v="0.11"/>
    <n v="10.712899999999999"/>
    <n v="292.17"/>
    <x v="2"/>
    <x v="0"/>
    <n v="9"/>
    <x v="0"/>
    <n v="4.8"/>
    <n v="260.02999999999997"/>
  </r>
  <r>
    <n v="13269"/>
    <d v="2030-12-13T00:00:00"/>
    <x v="8"/>
    <x v="11"/>
    <x v="11"/>
    <n v="1577"/>
    <x v="1"/>
    <x v="2"/>
    <n v="5"/>
    <n v="415"/>
    <n v="0.06"/>
    <n v="24.9"/>
    <n v="2075"/>
    <x v="1"/>
    <x v="1"/>
    <n v="4"/>
    <x v="2"/>
    <n v="2"/>
    <n v="1950.5"/>
  </r>
  <r>
    <n v="13270"/>
    <d v="2030-12-14T00:00:00"/>
    <x v="8"/>
    <x v="11"/>
    <x v="11"/>
    <n v="1858"/>
    <x v="1"/>
    <x v="0"/>
    <n v="4"/>
    <n v="197.66"/>
    <n v="0.18"/>
    <n v="35.578800000000001"/>
    <n v="790.64"/>
    <x v="2"/>
    <x v="0"/>
    <n v="10"/>
    <x v="0"/>
    <n v="4.3"/>
    <n v="648.32000000000005"/>
  </r>
  <r>
    <n v="13271"/>
    <d v="2030-12-15T00:00:00"/>
    <x v="8"/>
    <x v="11"/>
    <x v="11"/>
    <n v="1129"/>
    <x v="1"/>
    <x v="1"/>
    <n v="2"/>
    <n v="547.08000000000004"/>
    <n v="0"/>
    <n v="0"/>
    <n v="1094.1600000000001"/>
    <x v="1"/>
    <x v="0"/>
    <n v="11"/>
    <x v="1"/>
    <n v="2.8"/>
    <n v="1094.1600000000001"/>
  </r>
  <r>
    <n v="13272"/>
    <d v="2030-12-16T00:00:00"/>
    <x v="8"/>
    <x v="11"/>
    <x v="11"/>
    <n v="1930"/>
    <x v="1"/>
    <x v="3"/>
    <n v="2"/>
    <n v="407.54"/>
    <n v="0.11"/>
    <n v="44.8294"/>
    <n v="815.08"/>
    <x v="0"/>
    <x v="1"/>
    <n v="4"/>
    <x v="1"/>
    <n v="3.6"/>
    <n v="725.42"/>
  </r>
  <r>
    <n v="13273"/>
    <d v="2030-12-17T00:00:00"/>
    <x v="8"/>
    <x v="11"/>
    <x v="11"/>
    <n v="1465"/>
    <x v="2"/>
    <x v="3"/>
    <n v="5"/>
    <n v="392.73"/>
    <n v="0.33"/>
    <n v="129.60090000000002"/>
    <n v="1963.65"/>
    <x v="2"/>
    <x v="0"/>
    <n v="5"/>
    <x v="0"/>
    <n v="4.5999999999999996"/>
    <n v="1315.65"/>
  </r>
  <r>
    <n v="13274"/>
    <d v="2030-12-18T00:00:00"/>
    <x v="8"/>
    <x v="11"/>
    <x v="11"/>
    <n v="1205"/>
    <x v="2"/>
    <x v="0"/>
    <n v="7"/>
    <n v="342.25"/>
    <n v="0.11"/>
    <n v="37.647500000000001"/>
    <n v="2395.75"/>
    <x v="2"/>
    <x v="0"/>
    <n v="6"/>
    <x v="0"/>
    <n v="4.0999999999999996"/>
    <n v="2132.2199999999998"/>
  </r>
  <r>
    <n v="13275"/>
    <d v="2030-12-19T00:00:00"/>
    <x v="8"/>
    <x v="11"/>
    <x v="11"/>
    <n v="1787"/>
    <x v="2"/>
    <x v="0"/>
    <n v="2"/>
    <n v="41.78"/>
    <n v="0.13"/>
    <n v="5.4314"/>
    <n v="83.56"/>
    <x v="2"/>
    <x v="1"/>
    <n v="3"/>
    <x v="0"/>
    <n v="4.5"/>
    <n v="72.7"/>
  </r>
  <r>
    <n v="13276"/>
    <d v="2030-12-20T00:00:00"/>
    <x v="8"/>
    <x v="11"/>
    <x v="11"/>
    <n v="1977"/>
    <x v="0"/>
    <x v="1"/>
    <n v="6"/>
    <n v="560.16999999999996"/>
    <n v="0.17"/>
    <n v="95.228899999999996"/>
    <n v="3361.0199999999995"/>
    <x v="0"/>
    <x v="0"/>
    <n v="9"/>
    <x v="2"/>
    <n v="1"/>
    <n v="2789.65"/>
  </r>
  <r>
    <n v="13277"/>
    <d v="2030-12-21T00:00:00"/>
    <x v="8"/>
    <x v="11"/>
    <x v="11"/>
    <n v="1767"/>
    <x v="2"/>
    <x v="0"/>
    <n v="2"/>
    <n v="382.34"/>
    <n v="0.2"/>
    <n v="76.468000000000004"/>
    <n v="764.68"/>
    <x v="2"/>
    <x v="2"/>
    <n v="1"/>
    <x v="2"/>
    <n v="1.7"/>
    <n v="611.74"/>
  </r>
  <r>
    <n v="13278"/>
    <d v="2030-12-22T00:00:00"/>
    <x v="8"/>
    <x v="11"/>
    <x v="11"/>
    <n v="1265"/>
    <x v="2"/>
    <x v="0"/>
    <n v="6"/>
    <n v="596.53"/>
    <n v="0.28000000000000003"/>
    <n v="167.0284"/>
    <n v="3579.18"/>
    <x v="1"/>
    <x v="0"/>
    <n v="11"/>
    <x v="1"/>
    <n v="2.7"/>
    <n v="2577.0100000000002"/>
  </r>
  <r>
    <n v="13279"/>
    <d v="2030-12-23T00:00:00"/>
    <x v="8"/>
    <x v="11"/>
    <x v="11"/>
    <n v="1536"/>
    <x v="3"/>
    <x v="1"/>
    <n v="4"/>
    <n v="329.35"/>
    <n v="7.0000000000000007E-2"/>
    <n v="23.054500000000004"/>
    <n v="1317.4"/>
    <x v="0"/>
    <x v="0"/>
    <n v="6"/>
    <x v="0"/>
    <n v="4.4000000000000004"/>
    <n v="1225.18"/>
  </r>
  <r>
    <n v="13280"/>
    <d v="2030-12-24T00:00:00"/>
    <x v="8"/>
    <x v="11"/>
    <x v="11"/>
    <n v="1961"/>
    <x v="2"/>
    <x v="1"/>
    <n v="3"/>
    <n v="430.41"/>
    <n v="0.31"/>
    <n v="133.4271"/>
    <n v="1291.23"/>
    <x v="2"/>
    <x v="0"/>
    <n v="6"/>
    <x v="0"/>
    <n v="4.4000000000000004"/>
    <n v="890.95"/>
  </r>
  <r>
    <n v="13281"/>
    <d v="2030-12-25T00:00:00"/>
    <x v="8"/>
    <x v="11"/>
    <x v="11"/>
    <n v="1792"/>
    <x v="1"/>
    <x v="2"/>
    <n v="1"/>
    <n v="47.88"/>
    <n v="0.27"/>
    <n v="12.927600000000002"/>
    <n v="47.88"/>
    <x v="2"/>
    <x v="0"/>
    <n v="8"/>
    <x v="2"/>
    <n v="1.7"/>
    <n v="34.950000000000003"/>
  </r>
  <r>
    <n v="13282"/>
    <d v="2030-12-26T00:00:00"/>
    <x v="8"/>
    <x v="11"/>
    <x v="11"/>
    <n v="1252"/>
    <x v="2"/>
    <x v="0"/>
    <n v="5"/>
    <n v="384.57"/>
    <n v="0.25"/>
    <n v="96.142499999999998"/>
    <n v="1922.85"/>
    <x v="0"/>
    <x v="0"/>
    <n v="5"/>
    <x v="2"/>
    <n v="1.6"/>
    <n v="1442.14"/>
  </r>
  <r>
    <n v="13283"/>
    <d v="2030-12-27T00:00:00"/>
    <x v="8"/>
    <x v="11"/>
    <x v="11"/>
    <n v="1821"/>
    <x v="0"/>
    <x v="3"/>
    <n v="5"/>
    <n v="462.32"/>
    <n v="0.03"/>
    <n v="13.8696"/>
    <n v="2311.6"/>
    <x v="1"/>
    <x v="0"/>
    <n v="9"/>
    <x v="0"/>
    <n v="4.3"/>
    <n v="2242.25"/>
  </r>
  <r>
    <n v="13284"/>
    <d v="2030-12-28T00:00:00"/>
    <x v="8"/>
    <x v="11"/>
    <x v="11"/>
    <n v="1288"/>
    <x v="0"/>
    <x v="0"/>
    <n v="6"/>
    <n v="470.43"/>
    <n v="0.01"/>
    <n v="4.7042999999999999"/>
    <n v="2822.58"/>
    <x v="1"/>
    <x v="0"/>
    <n v="9"/>
    <x v="1"/>
    <n v="3.2"/>
    <n v="2794.35"/>
  </r>
  <r>
    <n v="13285"/>
    <d v="2030-12-29T00:00:00"/>
    <x v="8"/>
    <x v="11"/>
    <x v="11"/>
    <n v="1163"/>
    <x v="0"/>
    <x v="3"/>
    <n v="4"/>
    <n v="465.52"/>
    <n v="0.21"/>
    <n v="97.759199999999993"/>
    <n v="1862.08"/>
    <x v="2"/>
    <x v="1"/>
    <n v="2"/>
    <x v="1"/>
    <n v="3.5"/>
    <n v="1471.04"/>
  </r>
  <r>
    <n v="13286"/>
    <d v="2030-12-30T00:00:00"/>
    <x v="8"/>
    <x v="11"/>
    <x v="11"/>
    <n v="1094"/>
    <x v="1"/>
    <x v="3"/>
    <n v="4"/>
    <n v="147.38"/>
    <n v="0.3"/>
    <n v="44.213999999999999"/>
    <n v="589.52"/>
    <x v="2"/>
    <x v="0"/>
    <n v="5"/>
    <x v="0"/>
    <n v="4.2"/>
    <n v="412.66"/>
  </r>
  <r>
    <n v="13287"/>
    <d v="2030-12-31T00:00:00"/>
    <x v="8"/>
    <x v="11"/>
    <x v="11"/>
    <n v="1781"/>
    <x v="3"/>
    <x v="3"/>
    <n v="7"/>
    <n v="585.61"/>
    <n v="0.2"/>
    <n v="117.12200000000001"/>
    <n v="4099.2700000000004"/>
    <x v="1"/>
    <x v="0"/>
    <n v="7"/>
    <x v="2"/>
    <n v="1.8"/>
    <n v="3279.42"/>
  </r>
  <r>
    <n v="13288"/>
    <d v="2031-01-01T00:00:00"/>
    <x v="9"/>
    <x v="0"/>
    <x v="0"/>
    <n v="1832"/>
    <x v="2"/>
    <x v="2"/>
    <n v="1"/>
    <n v="597.17999999999995"/>
    <n v="7.0000000000000007E-2"/>
    <n v="41.802599999999998"/>
    <n v="597.17999999999995"/>
    <x v="2"/>
    <x v="1"/>
    <n v="2"/>
    <x v="2"/>
    <n v="1.5"/>
    <n v="555.38"/>
  </r>
  <r>
    <n v="13289"/>
    <d v="2031-01-02T00:00:00"/>
    <x v="9"/>
    <x v="0"/>
    <x v="0"/>
    <n v="1109"/>
    <x v="2"/>
    <x v="1"/>
    <n v="3"/>
    <n v="59.22"/>
    <n v="0.03"/>
    <n v="1.7766"/>
    <n v="177.66"/>
    <x v="2"/>
    <x v="0"/>
    <n v="7"/>
    <x v="0"/>
    <n v="4.4000000000000004"/>
    <n v="172.33"/>
  </r>
  <r>
    <n v="13290"/>
    <d v="2031-01-03T00:00:00"/>
    <x v="9"/>
    <x v="0"/>
    <x v="0"/>
    <n v="1335"/>
    <x v="2"/>
    <x v="1"/>
    <n v="5"/>
    <n v="562.82000000000005"/>
    <n v="0.24"/>
    <n v="135.07680000000002"/>
    <n v="2814.1000000000004"/>
    <x v="2"/>
    <x v="0"/>
    <n v="9"/>
    <x v="2"/>
    <n v="1.4"/>
    <n v="2138.7199999999998"/>
  </r>
  <r>
    <n v="13291"/>
    <d v="2031-01-04T00:00:00"/>
    <x v="9"/>
    <x v="0"/>
    <x v="0"/>
    <n v="1821"/>
    <x v="1"/>
    <x v="2"/>
    <n v="6"/>
    <n v="184.33"/>
    <n v="0.25"/>
    <n v="46.082500000000003"/>
    <n v="1105.98"/>
    <x v="0"/>
    <x v="0"/>
    <n v="8"/>
    <x v="2"/>
    <n v="1.4"/>
    <n v="829.48"/>
  </r>
  <r>
    <n v="13292"/>
    <d v="2031-01-05T00:00:00"/>
    <x v="9"/>
    <x v="0"/>
    <x v="0"/>
    <n v="1237"/>
    <x v="1"/>
    <x v="1"/>
    <n v="4"/>
    <n v="418.23"/>
    <n v="0.06"/>
    <n v="25.093800000000002"/>
    <n v="1672.92"/>
    <x v="1"/>
    <x v="0"/>
    <n v="10"/>
    <x v="2"/>
    <n v="2.1"/>
    <n v="1572.54"/>
  </r>
  <r>
    <n v="13293"/>
    <d v="2031-01-06T00:00:00"/>
    <x v="9"/>
    <x v="0"/>
    <x v="0"/>
    <n v="1380"/>
    <x v="1"/>
    <x v="2"/>
    <n v="5"/>
    <n v="212.79"/>
    <n v="0.01"/>
    <n v="2.1278999999999999"/>
    <n v="1063.95"/>
    <x v="2"/>
    <x v="0"/>
    <n v="9"/>
    <x v="2"/>
    <n v="2.2999999999999998"/>
    <n v="1053.31"/>
  </r>
  <r>
    <n v="13294"/>
    <d v="2031-01-07T00:00:00"/>
    <x v="9"/>
    <x v="0"/>
    <x v="0"/>
    <n v="1435"/>
    <x v="2"/>
    <x v="0"/>
    <n v="6"/>
    <n v="581.14"/>
    <n v="0.14000000000000001"/>
    <n v="81.3596"/>
    <n v="3486.84"/>
    <x v="2"/>
    <x v="1"/>
    <n v="4"/>
    <x v="2"/>
    <n v="2"/>
    <n v="2998.68"/>
  </r>
  <r>
    <n v="13295"/>
    <d v="2031-01-08T00:00:00"/>
    <x v="9"/>
    <x v="0"/>
    <x v="0"/>
    <n v="1898"/>
    <x v="1"/>
    <x v="2"/>
    <n v="2"/>
    <n v="74.38"/>
    <n v="0.2"/>
    <n v="14.875999999999999"/>
    <n v="148.76"/>
    <x v="1"/>
    <x v="0"/>
    <n v="8"/>
    <x v="0"/>
    <n v="4"/>
    <n v="119.01"/>
  </r>
  <r>
    <n v="13296"/>
    <d v="2031-01-09T00:00:00"/>
    <x v="9"/>
    <x v="0"/>
    <x v="0"/>
    <n v="1482"/>
    <x v="3"/>
    <x v="1"/>
    <n v="5"/>
    <n v="306.18"/>
    <n v="0.25"/>
    <n v="76.545000000000002"/>
    <n v="1530.9"/>
    <x v="1"/>
    <x v="0"/>
    <n v="9"/>
    <x v="0"/>
    <n v="4.9000000000000004"/>
    <n v="1148.18"/>
  </r>
  <r>
    <n v="13297"/>
    <d v="2031-01-10T00:00:00"/>
    <x v="9"/>
    <x v="0"/>
    <x v="0"/>
    <n v="1936"/>
    <x v="1"/>
    <x v="1"/>
    <n v="3"/>
    <n v="265.41000000000003"/>
    <n v="0.28000000000000003"/>
    <n v="74.31480000000002"/>
    <n v="796.23"/>
    <x v="1"/>
    <x v="0"/>
    <n v="10"/>
    <x v="2"/>
    <n v="1.8"/>
    <n v="573.29"/>
  </r>
  <r>
    <n v="13298"/>
    <d v="2031-01-11T00:00:00"/>
    <x v="9"/>
    <x v="0"/>
    <x v="0"/>
    <n v="1901"/>
    <x v="3"/>
    <x v="0"/>
    <n v="6"/>
    <n v="205.72"/>
    <n v="0.21"/>
    <n v="43.2012"/>
    <n v="1234.32"/>
    <x v="2"/>
    <x v="1"/>
    <n v="2"/>
    <x v="0"/>
    <n v="4.0999999999999996"/>
    <n v="975.11"/>
  </r>
  <r>
    <n v="13299"/>
    <d v="2031-01-12T00:00:00"/>
    <x v="9"/>
    <x v="0"/>
    <x v="0"/>
    <n v="1024"/>
    <x v="2"/>
    <x v="2"/>
    <n v="3"/>
    <n v="392.64"/>
    <n v="0.04"/>
    <n v="15.7056"/>
    <n v="1177.92"/>
    <x v="1"/>
    <x v="0"/>
    <n v="10"/>
    <x v="2"/>
    <n v="1.2"/>
    <n v="1130.8"/>
  </r>
  <r>
    <n v="13300"/>
    <d v="2031-01-13T00:00:00"/>
    <x v="9"/>
    <x v="0"/>
    <x v="0"/>
    <n v="1652"/>
    <x v="3"/>
    <x v="0"/>
    <n v="5"/>
    <n v="91.67"/>
    <n v="0.24"/>
    <n v="22.000799999999998"/>
    <n v="458.35"/>
    <x v="1"/>
    <x v="1"/>
    <n v="3"/>
    <x v="2"/>
    <n v="1.5"/>
    <n v="348.35"/>
  </r>
  <r>
    <n v="13301"/>
    <d v="2031-01-14T00:00:00"/>
    <x v="9"/>
    <x v="0"/>
    <x v="0"/>
    <n v="1116"/>
    <x v="1"/>
    <x v="3"/>
    <n v="2"/>
    <n v="434.25"/>
    <n v="0.34"/>
    <n v="147.64500000000001"/>
    <n v="868.5"/>
    <x v="1"/>
    <x v="2"/>
    <n v="1"/>
    <x v="1"/>
    <n v="3.1"/>
    <n v="573.21"/>
  </r>
  <r>
    <n v="13302"/>
    <d v="2031-01-15T00:00:00"/>
    <x v="9"/>
    <x v="0"/>
    <x v="0"/>
    <n v="1481"/>
    <x v="2"/>
    <x v="2"/>
    <n v="3"/>
    <n v="588.65"/>
    <n v="0.32"/>
    <n v="188.36799999999999"/>
    <n v="1765.9499999999998"/>
    <x v="2"/>
    <x v="2"/>
    <n v="1"/>
    <x v="0"/>
    <n v="5"/>
    <n v="1200.8499999999999"/>
  </r>
  <r>
    <n v="13303"/>
    <d v="2031-01-16T00:00:00"/>
    <x v="9"/>
    <x v="0"/>
    <x v="0"/>
    <n v="1391"/>
    <x v="2"/>
    <x v="0"/>
    <n v="4"/>
    <n v="485.67"/>
    <n v="0.31"/>
    <n v="150.55770000000001"/>
    <n v="1942.68"/>
    <x v="2"/>
    <x v="0"/>
    <n v="10"/>
    <x v="0"/>
    <n v="4.8"/>
    <n v="1340.45"/>
  </r>
  <r>
    <n v="13304"/>
    <d v="2031-01-17T00:00:00"/>
    <x v="9"/>
    <x v="0"/>
    <x v="0"/>
    <n v="1916"/>
    <x v="1"/>
    <x v="0"/>
    <n v="6"/>
    <n v="518.11"/>
    <n v="0.11"/>
    <n v="56.992100000000001"/>
    <n v="3108.66"/>
    <x v="2"/>
    <x v="0"/>
    <n v="6"/>
    <x v="2"/>
    <n v="1.4"/>
    <n v="2766.71"/>
  </r>
  <r>
    <n v="13305"/>
    <d v="2031-01-18T00:00:00"/>
    <x v="9"/>
    <x v="0"/>
    <x v="0"/>
    <n v="1993"/>
    <x v="3"/>
    <x v="1"/>
    <n v="5"/>
    <n v="225.39"/>
    <n v="0.26"/>
    <n v="58.601399999999998"/>
    <n v="1126.9499999999998"/>
    <x v="1"/>
    <x v="2"/>
    <n v="1"/>
    <x v="2"/>
    <n v="2"/>
    <n v="833.94"/>
  </r>
  <r>
    <n v="13306"/>
    <d v="2031-01-19T00:00:00"/>
    <x v="9"/>
    <x v="0"/>
    <x v="0"/>
    <n v="1963"/>
    <x v="1"/>
    <x v="2"/>
    <n v="2"/>
    <n v="205.06"/>
    <n v="0.3"/>
    <n v="61.518000000000001"/>
    <n v="410.12"/>
    <x v="2"/>
    <x v="0"/>
    <n v="5"/>
    <x v="0"/>
    <n v="4.8"/>
    <n v="287.08"/>
  </r>
  <r>
    <n v="13307"/>
    <d v="2031-01-20T00:00:00"/>
    <x v="9"/>
    <x v="0"/>
    <x v="0"/>
    <n v="1536"/>
    <x v="2"/>
    <x v="3"/>
    <n v="4"/>
    <n v="317.47000000000003"/>
    <n v="0.24"/>
    <n v="76.192800000000005"/>
    <n v="1269.8800000000001"/>
    <x v="2"/>
    <x v="0"/>
    <n v="6"/>
    <x v="2"/>
    <n v="1.6"/>
    <n v="965.11"/>
  </r>
  <r>
    <n v="13308"/>
    <d v="2031-01-21T00:00:00"/>
    <x v="9"/>
    <x v="0"/>
    <x v="0"/>
    <n v="1078"/>
    <x v="0"/>
    <x v="3"/>
    <n v="5"/>
    <n v="41.75"/>
    <n v="0.09"/>
    <n v="3.7574999999999998"/>
    <n v="208.75"/>
    <x v="1"/>
    <x v="0"/>
    <n v="9"/>
    <x v="0"/>
    <n v="4"/>
    <n v="189.96"/>
  </r>
  <r>
    <n v="13309"/>
    <d v="2031-01-22T00:00:00"/>
    <x v="9"/>
    <x v="0"/>
    <x v="0"/>
    <n v="1579"/>
    <x v="3"/>
    <x v="2"/>
    <n v="7"/>
    <n v="568.03"/>
    <n v="0.33"/>
    <n v="187.44990000000001"/>
    <n v="3976.21"/>
    <x v="1"/>
    <x v="0"/>
    <n v="6"/>
    <x v="2"/>
    <n v="1"/>
    <n v="2664.06"/>
  </r>
  <r>
    <n v="13310"/>
    <d v="2031-01-23T00:00:00"/>
    <x v="9"/>
    <x v="0"/>
    <x v="0"/>
    <n v="1172"/>
    <x v="1"/>
    <x v="2"/>
    <n v="2"/>
    <n v="99.11"/>
    <n v="0.16"/>
    <n v="15.8576"/>
    <n v="198.22"/>
    <x v="0"/>
    <x v="1"/>
    <n v="4"/>
    <x v="1"/>
    <n v="3.5"/>
    <n v="166.5"/>
  </r>
  <r>
    <n v="13311"/>
    <d v="2031-01-24T00:00:00"/>
    <x v="9"/>
    <x v="0"/>
    <x v="0"/>
    <n v="1955"/>
    <x v="1"/>
    <x v="0"/>
    <n v="4"/>
    <n v="543.26"/>
    <n v="0.05"/>
    <n v="27.163"/>
    <n v="2173.04"/>
    <x v="2"/>
    <x v="2"/>
    <n v="1"/>
    <x v="1"/>
    <n v="3"/>
    <n v="2064.39"/>
  </r>
  <r>
    <n v="13312"/>
    <d v="2031-01-25T00:00:00"/>
    <x v="9"/>
    <x v="0"/>
    <x v="0"/>
    <n v="1011"/>
    <x v="2"/>
    <x v="1"/>
    <n v="3"/>
    <n v="63.9"/>
    <n v="0.04"/>
    <n v="2.556"/>
    <n v="191.7"/>
    <x v="2"/>
    <x v="0"/>
    <n v="6"/>
    <x v="1"/>
    <n v="2.9"/>
    <n v="184.03"/>
  </r>
  <r>
    <n v="13313"/>
    <d v="2031-01-26T00:00:00"/>
    <x v="9"/>
    <x v="0"/>
    <x v="0"/>
    <n v="1799"/>
    <x v="1"/>
    <x v="1"/>
    <n v="5"/>
    <n v="496.24"/>
    <n v="0.23"/>
    <n v="114.13520000000001"/>
    <n v="2481.1999999999998"/>
    <x v="1"/>
    <x v="0"/>
    <n v="7"/>
    <x v="0"/>
    <n v="4.3"/>
    <n v="1910.52"/>
  </r>
  <r>
    <n v="13314"/>
    <d v="2031-01-27T00:00:00"/>
    <x v="9"/>
    <x v="0"/>
    <x v="0"/>
    <n v="1127"/>
    <x v="1"/>
    <x v="1"/>
    <n v="5"/>
    <n v="103.9"/>
    <n v="0.15"/>
    <n v="15.585000000000001"/>
    <n v="519.5"/>
    <x v="0"/>
    <x v="0"/>
    <n v="5"/>
    <x v="2"/>
    <n v="1.3"/>
    <n v="441.58"/>
  </r>
  <r>
    <n v="13315"/>
    <d v="2031-01-28T00:00:00"/>
    <x v="9"/>
    <x v="0"/>
    <x v="0"/>
    <n v="1607"/>
    <x v="0"/>
    <x v="2"/>
    <n v="3"/>
    <n v="37.31"/>
    <n v="0.03"/>
    <n v="1.1193"/>
    <n v="111.93"/>
    <x v="2"/>
    <x v="0"/>
    <n v="6"/>
    <x v="1"/>
    <n v="2.5"/>
    <n v="108.57"/>
  </r>
  <r>
    <n v="13316"/>
    <d v="2031-01-29T00:00:00"/>
    <x v="9"/>
    <x v="0"/>
    <x v="0"/>
    <n v="1091"/>
    <x v="1"/>
    <x v="1"/>
    <n v="7"/>
    <n v="435.9"/>
    <n v="0.26"/>
    <n v="113.334"/>
    <n v="3051.2999999999997"/>
    <x v="0"/>
    <x v="0"/>
    <n v="10"/>
    <x v="1"/>
    <n v="2.8"/>
    <n v="2257.96"/>
  </r>
  <r>
    <n v="13317"/>
    <d v="2031-01-30T00:00:00"/>
    <x v="9"/>
    <x v="0"/>
    <x v="0"/>
    <n v="1652"/>
    <x v="1"/>
    <x v="0"/>
    <n v="1"/>
    <n v="178.96"/>
    <n v="0.28000000000000003"/>
    <n v="50.108800000000009"/>
    <n v="178.96"/>
    <x v="0"/>
    <x v="0"/>
    <n v="8"/>
    <x v="2"/>
    <n v="1.5"/>
    <n v="128.85"/>
  </r>
  <r>
    <n v="13318"/>
    <d v="2031-01-31T00:00:00"/>
    <x v="9"/>
    <x v="0"/>
    <x v="0"/>
    <n v="1542"/>
    <x v="1"/>
    <x v="2"/>
    <n v="4"/>
    <n v="432.98"/>
    <n v="0.25"/>
    <n v="108.245"/>
    <n v="1731.92"/>
    <x v="0"/>
    <x v="2"/>
    <n v="1"/>
    <x v="2"/>
    <n v="1.3"/>
    <n v="1298.94"/>
  </r>
  <r>
    <n v="13319"/>
    <d v="2031-02-01T00:00:00"/>
    <x v="9"/>
    <x v="1"/>
    <x v="1"/>
    <n v="1845"/>
    <x v="0"/>
    <x v="2"/>
    <n v="3"/>
    <n v="339.72"/>
    <n v="7.0000000000000007E-2"/>
    <n v="23.780400000000004"/>
    <n v="1019.1600000000001"/>
    <x v="0"/>
    <x v="0"/>
    <n v="8"/>
    <x v="2"/>
    <n v="1.7"/>
    <n v="947.82"/>
  </r>
  <r>
    <n v="13320"/>
    <d v="2031-02-02T00:00:00"/>
    <x v="9"/>
    <x v="1"/>
    <x v="1"/>
    <n v="1531"/>
    <x v="3"/>
    <x v="1"/>
    <n v="5"/>
    <n v="78.650000000000006"/>
    <n v="0.24"/>
    <n v="18.876000000000001"/>
    <n v="393.25"/>
    <x v="1"/>
    <x v="0"/>
    <n v="11"/>
    <x v="2"/>
    <n v="2"/>
    <n v="298.87"/>
  </r>
  <r>
    <n v="13321"/>
    <d v="2031-02-03T00:00:00"/>
    <x v="9"/>
    <x v="1"/>
    <x v="1"/>
    <n v="1657"/>
    <x v="1"/>
    <x v="3"/>
    <n v="4"/>
    <n v="560.29999999999995"/>
    <n v="0"/>
    <n v="0"/>
    <n v="2241.1999999999998"/>
    <x v="0"/>
    <x v="1"/>
    <n v="2"/>
    <x v="0"/>
    <n v="4.9000000000000004"/>
    <n v="2241.1999999999998"/>
  </r>
  <r>
    <n v="13322"/>
    <d v="2031-02-04T00:00:00"/>
    <x v="9"/>
    <x v="1"/>
    <x v="1"/>
    <n v="1988"/>
    <x v="3"/>
    <x v="3"/>
    <n v="7"/>
    <n v="279.60000000000002"/>
    <n v="0.11"/>
    <n v="30.756000000000004"/>
    <n v="1957.2000000000003"/>
    <x v="1"/>
    <x v="1"/>
    <n v="2"/>
    <x v="1"/>
    <n v="2.9"/>
    <n v="1741.91"/>
  </r>
  <r>
    <n v="13323"/>
    <d v="2031-02-05T00:00:00"/>
    <x v="9"/>
    <x v="1"/>
    <x v="1"/>
    <n v="1827"/>
    <x v="1"/>
    <x v="0"/>
    <n v="4"/>
    <n v="444.65"/>
    <n v="0.14000000000000001"/>
    <n v="62.251000000000005"/>
    <n v="1778.6"/>
    <x v="0"/>
    <x v="0"/>
    <n v="8"/>
    <x v="1"/>
    <n v="3"/>
    <n v="1529.6"/>
  </r>
  <r>
    <n v="13324"/>
    <d v="2031-02-06T00:00:00"/>
    <x v="9"/>
    <x v="1"/>
    <x v="1"/>
    <n v="1446"/>
    <x v="1"/>
    <x v="1"/>
    <n v="1"/>
    <n v="308.10000000000002"/>
    <n v="0.28999999999999998"/>
    <n v="89.349000000000004"/>
    <n v="308.10000000000002"/>
    <x v="1"/>
    <x v="1"/>
    <n v="2"/>
    <x v="1"/>
    <n v="3.8"/>
    <n v="218.75"/>
  </r>
  <r>
    <n v="13325"/>
    <d v="2031-02-07T00:00:00"/>
    <x v="9"/>
    <x v="1"/>
    <x v="1"/>
    <n v="1389"/>
    <x v="2"/>
    <x v="1"/>
    <n v="5"/>
    <n v="368.55"/>
    <n v="0.14000000000000001"/>
    <n v="51.597000000000008"/>
    <n v="1842.75"/>
    <x v="2"/>
    <x v="0"/>
    <n v="8"/>
    <x v="1"/>
    <n v="3.7"/>
    <n v="1584.76"/>
  </r>
  <r>
    <n v="13326"/>
    <d v="2031-02-08T00:00:00"/>
    <x v="9"/>
    <x v="1"/>
    <x v="1"/>
    <n v="1671"/>
    <x v="1"/>
    <x v="2"/>
    <n v="2"/>
    <n v="192.12"/>
    <n v="0"/>
    <n v="0"/>
    <n v="384.24"/>
    <x v="1"/>
    <x v="0"/>
    <n v="5"/>
    <x v="1"/>
    <n v="3"/>
    <n v="384.24"/>
  </r>
  <r>
    <n v="13327"/>
    <d v="2031-02-09T00:00:00"/>
    <x v="9"/>
    <x v="1"/>
    <x v="1"/>
    <n v="1860"/>
    <x v="2"/>
    <x v="2"/>
    <n v="1"/>
    <n v="132.21"/>
    <n v="0.12"/>
    <n v="15.8652"/>
    <n v="132.21"/>
    <x v="2"/>
    <x v="0"/>
    <n v="9"/>
    <x v="2"/>
    <n v="2.4"/>
    <n v="116.34"/>
  </r>
  <r>
    <n v="13328"/>
    <d v="2031-02-10T00:00:00"/>
    <x v="9"/>
    <x v="1"/>
    <x v="1"/>
    <n v="1042"/>
    <x v="0"/>
    <x v="1"/>
    <n v="1"/>
    <n v="332.4"/>
    <n v="0.17"/>
    <n v="56.508000000000003"/>
    <n v="332.4"/>
    <x v="1"/>
    <x v="0"/>
    <n v="9"/>
    <x v="2"/>
    <n v="2.2999999999999998"/>
    <n v="275.89"/>
  </r>
  <r>
    <n v="13329"/>
    <d v="2031-02-11T00:00:00"/>
    <x v="9"/>
    <x v="1"/>
    <x v="1"/>
    <n v="1253"/>
    <x v="2"/>
    <x v="2"/>
    <n v="2"/>
    <n v="272.52999999999997"/>
    <n v="0.33"/>
    <n v="89.934899999999999"/>
    <n v="545.05999999999995"/>
    <x v="1"/>
    <x v="0"/>
    <n v="8"/>
    <x v="2"/>
    <n v="1.2"/>
    <n v="365.19"/>
  </r>
  <r>
    <n v="13330"/>
    <d v="2031-02-12T00:00:00"/>
    <x v="9"/>
    <x v="1"/>
    <x v="1"/>
    <n v="1129"/>
    <x v="0"/>
    <x v="1"/>
    <n v="2"/>
    <n v="243.22"/>
    <n v="0.33"/>
    <n v="80.262600000000006"/>
    <n v="486.44"/>
    <x v="0"/>
    <x v="0"/>
    <n v="9"/>
    <x v="0"/>
    <n v="4.5999999999999996"/>
    <n v="325.91000000000003"/>
  </r>
  <r>
    <n v="13331"/>
    <d v="2031-02-13T00:00:00"/>
    <x v="9"/>
    <x v="1"/>
    <x v="1"/>
    <n v="1059"/>
    <x v="1"/>
    <x v="0"/>
    <n v="7"/>
    <n v="408.45"/>
    <n v="0.06"/>
    <n v="24.506999999999998"/>
    <n v="2859.15"/>
    <x v="2"/>
    <x v="0"/>
    <n v="7"/>
    <x v="0"/>
    <n v="4.0999999999999996"/>
    <n v="2687.6"/>
  </r>
  <r>
    <n v="13332"/>
    <d v="2031-02-14T00:00:00"/>
    <x v="9"/>
    <x v="1"/>
    <x v="1"/>
    <n v="1662"/>
    <x v="1"/>
    <x v="2"/>
    <n v="7"/>
    <n v="418.95"/>
    <n v="0.06"/>
    <n v="25.136999999999997"/>
    <n v="2932.65"/>
    <x v="1"/>
    <x v="0"/>
    <n v="8"/>
    <x v="1"/>
    <n v="3.5"/>
    <n v="2756.69"/>
  </r>
  <r>
    <n v="13333"/>
    <d v="2031-02-15T00:00:00"/>
    <x v="9"/>
    <x v="1"/>
    <x v="1"/>
    <n v="1466"/>
    <x v="1"/>
    <x v="1"/>
    <n v="1"/>
    <n v="41.86"/>
    <n v="0.06"/>
    <n v="2.5116000000000001"/>
    <n v="41.86"/>
    <x v="1"/>
    <x v="0"/>
    <n v="6"/>
    <x v="1"/>
    <n v="2.6"/>
    <n v="39.35"/>
  </r>
  <r>
    <n v="13334"/>
    <d v="2031-02-16T00:00:00"/>
    <x v="9"/>
    <x v="1"/>
    <x v="1"/>
    <n v="1286"/>
    <x v="2"/>
    <x v="2"/>
    <n v="4"/>
    <n v="213.17"/>
    <n v="0.28000000000000003"/>
    <n v="59.687600000000003"/>
    <n v="852.68"/>
    <x v="1"/>
    <x v="0"/>
    <n v="9"/>
    <x v="1"/>
    <n v="3.3"/>
    <n v="613.92999999999995"/>
  </r>
  <r>
    <n v="13335"/>
    <d v="2031-02-17T00:00:00"/>
    <x v="9"/>
    <x v="1"/>
    <x v="1"/>
    <n v="1516"/>
    <x v="1"/>
    <x v="0"/>
    <n v="3"/>
    <n v="255.88"/>
    <n v="0"/>
    <n v="0"/>
    <n v="767.64"/>
    <x v="2"/>
    <x v="1"/>
    <n v="2"/>
    <x v="1"/>
    <n v="2.9"/>
    <n v="767.64"/>
  </r>
  <r>
    <n v="13336"/>
    <d v="2031-02-18T00:00:00"/>
    <x v="9"/>
    <x v="1"/>
    <x v="1"/>
    <n v="1466"/>
    <x v="2"/>
    <x v="2"/>
    <n v="3"/>
    <n v="71.680000000000007"/>
    <n v="0.04"/>
    <n v="2.8672000000000004"/>
    <n v="215.04000000000002"/>
    <x v="0"/>
    <x v="1"/>
    <n v="3"/>
    <x v="2"/>
    <n v="2.1"/>
    <n v="206.44"/>
  </r>
  <r>
    <n v="13337"/>
    <d v="2031-02-19T00:00:00"/>
    <x v="9"/>
    <x v="1"/>
    <x v="1"/>
    <n v="1929"/>
    <x v="1"/>
    <x v="1"/>
    <n v="1"/>
    <n v="153"/>
    <n v="0.19"/>
    <n v="29.07"/>
    <n v="153"/>
    <x v="2"/>
    <x v="1"/>
    <n v="2"/>
    <x v="2"/>
    <n v="2.2000000000000002"/>
    <n v="123.93"/>
  </r>
  <r>
    <n v="13338"/>
    <d v="2031-02-20T00:00:00"/>
    <x v="9"/>
    <x v="1"/>
    <x v="1"/>
    <n v="1777"/>
    <x v="1"/>
    <x v="2"/>
    <n v="4"/>
    <n v="45.21"/>
    <n v="0.09"/>
    <n v="4.0689000000000002"/>
    <n v="180.84"/>
    <x v="1"/>
    <x v="0"/>
    <n v="6"/>
    <x v="0"/>
    <n v="4.5"/>
    <n v="164.56"/>
  </r>
  <r>
    <n v="13339"/>
    <d v="2031-02-21T00:00:00"/>
    <x v="9"/>
    <x v="1"/>
    <x v="1"/>
    <n v="1344"/>
    <x v="3"/>
    <x v="2"/>
    <n v="2"/>
    <n v="597.79999999999995"/>
    <n v="0.03"/>
    <n v="17.933999999999997"/>
    <n v="1195.5999999999999"/>
    <x v="1"/>
    <x v="1"/>
    <n v="3"/>
    <x v="1"/>
    <n v="3.5"/>
    <n v="1159.73"/>
  </r>
  <r>
    <n v="13340"/>
    <d v="2031-02-22T00:00:00"/>
    <x v="9"/>
    <x v="1"/>
    <x v="1"/>
    <n v="1641"/>
    <x v="2"/>
    <x v="1"/>
    <n v="6"/>
    <n v="445.89"/>
    <n v="0.13"/>
    <n v="57.965699999999998"/>
    <n v="2675.34"/>
    <x v="0"/>
    <x v="0"/>
    <n v="11"/>
    <x v="2"/>
    <n v="1"/>
    <n v="2327.5500000000002"/>
  </r>
  <r>
    <n v="13341"/>
    <d v="2031-02-23T00:00:00"/>
    <x v="9"/>
    <x v="1"/>
    <x v="1"/>
    <n v="1381"/>
    <x v="2"/>
    <x v="3"/>
    <n v="1"/>
    <n v="66.16"/>
    <n v="0.1"/>
    <n v="6.6159999999999997"/>
    <n v="66.16"/>
    <x v="1"/>
    <x v="2"/>
    <n v="1"/>
    <x v="2"/>
    <n v="2.2999999999999998"/>
    <n v="59.54"/>
  </r>
  <r>
    <n v="13342"/>
    <d v="2031-02-24T00:00:00"/>
    <x v="9"/>
    <x v="1"/>
    <x v="1"/>
    <n v="1778"/>
    <x v="1"/>
    <x v="2"/>
    <n v="5"/>
    <n v="26.85"/>
    <n v="0.18"/>
    <n v="4.8330000000000002"/>
    <n v="134.25"/>
    <x v="2"/>
    <x v="1"/>
    <n v="4"/>
    <x v="2"/>
    <n v="2.4"/>
    <n v="110.08"/>
  </r>
  <r>
    <n v="13343"/>
    <d v="2031-02-25T00:00:00"/>
    <x v="9"/>
    <x v="1"/>
    <x v="1"/>
    <n v="1689"/>
    <x v="0"/>
    <x v="2"/>
    <n v="4"/>
    <n v="435.78"/>
    <n v="0.34"/>
    <n v="148.1652"/>
    <n v="1743.12"/>
    <x v="1"/>
    <x v="0"/>
    <n v="5"/>
    <x v="1"/>
    <n v="3.8"/>
    <n v="1150.46"/>
  </r>
  <r>
    <n v="13344"/>
    <d v="2031-02-26T00:00:00"/>
    <x v="9"/>
    <x v="1"/>
    <x v="1"/>
    <n v="1252"/>
    <x v="3"/>
    <x v="0"/>
    <n v="5"/>
    <n v="271.93"/>
    <n v="0.04"/>
    <n v="10.8772"/>
    <n v="1359.65"/>
    <x v="2"/>
    <x v="0"/>
    <n v="11"/>
    <x v="1"/>
    <n v="3.8"/>
    <n v="1305.26"/>
  </r>
  <r>
    <n v="13345"/>
    <d v="2031-02-27T00:00:00"/>
    <x v="9"/>
    <x v="1"/>
    <x v="1"/>
    <n v="1926"/>
    <x v="1"/>
    <x v="3"/>
    <n v="5"/>
    <n v="475.28"/>
    <n v="0.13"/>
    <n v="61.7864"/>
    <n v="2376.3999999999996"/>
    <x v="0"/>
    <x v="1"/>
    <n v="4"/>
    <x v="1"/>
    <n v="2.9"/>
    <n v="2067.4699999999998"/>
  </r>
  <r>
    <n v="13346"/>
    <d v="2031-02-28T00:00:00"/>
    <x v="9"/>
    <x v="1"/>
    <x v="1"/>
    <n v="1055"/>
    <x v="1"/>
    <x v="0"/>
    <n v="1"/>
    <n v="555.23"/>
    <n v="0.33"/>
    <n v="183.22590000000002"/>
    <n v="555.23"/>
    <x v="1"/>
    <x v="0"/>
    <n v="6"/>
    <x v="0"/>
    <n v="4.8"/>
    <n v="372"/>
  </r>
  <r>
    <n v="13347"/>
    <d v="2031-03-01T00:00:00"/>
    <x v="9"/>
    <x v="2"/>
    <x v="2"/>
    <n v="1462"/>
    <x v="2"/>
    <x v="1"/>
    <n v="4"/>
    <n v="365.59"/>
    <n v="0.31"/>
    <n v="113.3329"/>
    <n v="1462.36"/>
    <x v="2"/>
    <x v="1"/>
    <n v="3"/>
    <x v="0"/>
    <n v="4.5"/>
    <n v="1009.03"/>
  </r>
  <r>
    <n v="13348"/>
    <d v="2031-03-02T00:00:00"/>
    <x v="9"/>
    <x v="2"/>
    <x v="2"/>
    <n v="1456"/>
    <x v="0"/>
    <x v="1"/>
    <n v="5"/>
    <n v="124.46"/>
    <n v="0.14000000000000001"/>
    <n v="17.424400000000002"/>
    <n v="622.29999999999995"/>
    <x v="2"/>
    <x v="0"/>
    <n v="10"/>
    <x v="0"/>
    <n v="4.5"/>
    <n v="535.17999999999995"/>
  </r>
  <r>
    <n v="13349"/>
    <d v="2031-03-03T00:00:00"/>
    <x v="9"/>
    <x v="2"/>
    <x v="2"/>
    <n v="1982"/>
    <x v="3"/>
    <x v="0"/>
    <n v="7"/>
    <n v="472.58"/>
    <n v="0.24"/>
    <n v="113.41919999999999"/>
    <n v="3308.06"/>
    <x v="1"/>
    <x v="0"/>
    <n v="6"/>
    <x v="2"/>
    <n v="2.4"/>
    <n v="2514.13"/>
  </r>
  <r>
    <n v="13350"/>
    <d v="2031-03-04T00:00:00"/>
    <x v="9"/>
    <x v="2"/>
    <x v="2"/>
    <n v="1082"/>
    <x v="2"/>
    <x v="2"/>
    <n v="7"/>
    <n v="574.15"/>
    <n v="0.03"/>
    <n v="17.224499999999999"/>
    <n v="4019.0499999999997"/>
    <x v="1"/>
    <x v="0"/>
    <n v="10"/>
    <x v="1"/>
    <n v="2.7"/>
    <n v="3898.48"/>
  </r>
  <r>
    <n v="13351"/>
    <d v="2031-03-05T00:00:00"/>
    <x v="9"/>
    <x v="2"/>
    <x v="2"/>
    <n v="1904"/>
    <x v="1"/>
    <x v="3"/>
    <n v="4"/>
    <n v="354.44"/>
    <n v="0.25"/>
    <n v="88.61"/>
    <n v="1417.76"/>
    <x v="2"/>
    <x v="2"/>
    <n v="1"/>
    <x v="1"/>
    <n v="2.7"/>
    <n v="1063.32"/>
  </r>
  <r>
    <n v="13352"/>
    <d v="2031-03-06T00:00:00"/>
    <x v="9"/>
    <x v="2"/>
    <x v="2"/>
    <n v="1098"/>
    <x v="2"/>
    <x v="0"/>
    <n v="3"/>
    <n v="413.97"/>
    <n v="0.34"/>
    <n v="140.74980000000002"/>
    <n v="1241.9100000000001"/>
    <x v="1"/>
    <x v="0"/>
    <n v="6"/>
    <x v="1"/>
    <n v="2.8"/>
    <n v="819.66"/>
  </r>
  <r>
    <n v="13353"/>
    <d v="2031-03-07T00:00:00"/>
    <x v="9"/>
    <x v="2"/>
    <x v="2"/>
    <n v="1148"/>
    <x v="0"/>
    <x v="0"/>
    <n v="6"/>
    <n v="212.42"/>
    <n v="0.19"/>
    <n v="40.3598"/>
    <n v="1274.52"/>
    <x v="0"/>
    <x v="0"/>
    <n v="8"/>
    <x v="0"/>
    <n v="4.5999999999999996"/>
    <n v="1032.3599999999999"/>
  </r>
  <r>
    <n v="13354"/>
    <d v="2031-03-08T00:00:00"/>
    <x v="9"/>
    <x v="2"/>
    <x v="2"/>
    <n v="1328"/>
    <x v="2"/>
    <x v="1"/>
    <n v="5"/>
    <n v="238.19"/>
    <n v="0.17"/>
    <n v="40.4923"/>
    <n v="1190.95"/>
    <x v="1"/>
    <x v="0"/>
    <n v="10"/>
    <x v="2"/>
    <n v="2"/>
    <n v="988.49"/>
  </r>
  <r>
    <n v="13355"/>
    <d v="2031-03-09T00:00:00"/>
    <x v="9"/>
    <x v="2"/>
    <x v="2"/>
    <n v="1155"/>
    <x v="1"/>
    <x v="2"/>
    <n v="5"/>
    <n v="444.77"/>
    <n v="7.0000000000000007E-2"/>
    <n v="31.133900000000001"/>
    <n v="2223.85"/>
    <x v="1"/>
    <x v="0"/>
    <n v="8"/>
    <x v="0"/>
    <n v="4.2"/>
    <n v="2068.1799999999998"/>
  </r>
  <r>
    <n v="13356"/>
    <d v="2031-03-10T00:00:00"/>
    <x v="9"/>
    <x v="2"/>
    <x v="2"/>
    <n v="1189"/>
    <x v="2"/>
    <x v="3"/>
    <n v="4"/>
    <n v="557.75"/>
    <n v="0.22"/>
    <n v="122.705"/>
    <n v="2231"/>
    <x v="1"/>
    <x v="2"/>
    <n v="1"/>
    <x v="1"/>
    <n v="3.1"/>
    <n v="1740.18"/>
  </r>
  <r>
    <n v="13357"/>
    <d v="2031-03-11T00:00:00"/>
    <x v="9"/>
    <x v="2"/>
    <x v="2"/>
    <n v="1493"/>
    <x v="3"/>
    <x v="0"/>
    <n v="7"/>
    <n v="382.96"/>
    <n v="0.21"/>
    <n v="80.421599999999998"/>
    <n v="2680.72"/>
    <x v="1"/>
    <x v="0"/>
    <n v="7"/>
    <x v="2"/>
    <n v="2"/>
    <n v="2117.77"/>
  </r>
  <r>
    <n v="13358"/>
    <d v="2031-03-12T00:00:00"/>
    <x v="9"/>
    <x v="2"/>
    <x v="2"/>
    <n v="1882"/>
    <x v="3"/>
    <x v="3"/>
    <n v="6"/>
    <n v="477.06"/>
    <n v="0.23"/>
    <n v="109.72380000000001"/>
    <n v="2862.36"/>
    <x v="2"/>
    <x v="0"/>
    <n v="10"/>
    <x v="1"/>
    <n v="3.1"/>
    <n v="2204.02"/>
  </r>
  <r>
    <n v="13359"/>
    <d v="2031-03-13T00:00:00"/>
    <x v="9"/>
    <x v="2"/>
    <x v="2"/>
    <n v="1262"/>
    <x v="3"/>
    <x v="3"/>
    <n v="3"/>
    <n v="115.41"/>
    <n v="0.01"/>
    <n v="1.1540999999999999"/>
    <n v="346.23"/>
    <x v="1"/>
    <x v="0"/>
    <n v="10"/>
    <x v="2"/>
    <n v="1.8"/>
    <n v="342.77"/>
  </r>
  <r>
    <n v="13360"/>
    <d v="2031-03-14T00:00:00"/>
    <x v="9"/>
    <x v="2"/>
    <x v="2"/>
    <n v="1079"/>
    <x v="1"/>
    <x v="0"/>
    <n v="5"/>
    <n v="139"/>
    <n v="0.19"/>
    <n v="26.41"/>
    <n v="695"/>
    <x v="2"/>
    <x v="1"/>
    <n v="4"/>
    <x v="2"/>
    <n v="1.4"/>
    <n v="562.95000000000005"/>
  </r>
  <r>
    <n v="13361"/>
    <d v="2031-03-15T00:00:00"/>
    <x v="9"/>
    <x v="2"/>
    <x v="2"/>
    <n v="1399"/>
    <x v="0"/>
    <x v="3"/>
    <n v="1"/>
    <n v="326.24"/>
    <n v="0.21"/>
    <n v="68.510400000000004"/>
    <n v="326.24"/>
    <x v="0"/>
    <x v="0"/>
    <n v="6"/>
    <x v="0"/>
    <n v="4.4000000000000004"/>
    <n v="257.73"/>
  </r>
  <r>
    <n v="13362"/>
    <d v="2031-03-16T00:00:00"/>
    <x v="9"/>
    <x v="2"/>
    <x v="2"/>
    <n v="1763"/>
    <x v="2"/>
    <x v="1"/>
    <n v="7"/>
    <n v="118.28"/>
    <n v="7.0000000000000007E-2"/>
    <n v="8.2796000000000003"/>
    <n v="827.96"/>
    <x v="2"/>
    <x v="0"/>
    <n v="6"/>
    <x v="1"/>
    <n v="3.8"/>
    <n v="770"/>
  </r>
  <r>
    <n v="13363"/>
    <d v="2031-03-17T00:00:00"/>
    <x v="9"/>
    <x v="2"/>
    <x v="2"/>
    <n v="1608"/>
    <x v="2"/>
    <x v="2"/>
    <n v="4"/>
    <n v="386.47"/>
    <n v="7.0000000000000007E-2"/>
    <n v="27.052900000000005"/>
    <n v="1545.88"/>
    <x v="1"/>
    <x v="0"/>
    <n v="5"/>
    <x v="2"/>
    <n v="1.8"/>
    <n v="1437.67"/>
  </r>
  <r>
    <n v="13364"/>
    <d v="2031-03-18T00:00:00"/>
    <x v="9"/>
    <x v="2"/>
    <x v="2"/>
    <n v="1259"/>
    <x v="2"/>
    <x v="2"/>
    <n v="4"/>
    <n v="185.62"/>
    <n v="0.1"/>
    <n v="18.562000000000001"/>
    <n v="742.48"/>
    <x v="0"/>
    <x v="0"/>
    <n v="10"/>
    <x v="0"/>
    <n v="4.8"/>
    <n v="668.23"/>
  </r>
  <r>
    <n v="13365"/>
    <d v="2031-03-19T00:00:00"/>
    <x v="9"/>
    <x v="2"/>
    <x v="2"/>
    <n v="1771"/>
    <x v="0"/>
    <x v="2"/>
    <n v="7"/>
    <n v="478.05"/>
    <n v="0.25"/>
    <n v="119.5125"/>
    <n v="3346.35"/>
    <x v="1"/>
    <x v="0"/>
    <n v="9"/>
    <x v="2"/>
    <n v="1.1000000000000001"/>
    <n v="2509.7600000000002"/>
  </r>
  <r>
    <n v="13366"/>
    <d v="2031-03-20T00:00:00"/>
    <x v="9"/>
    <x v="2"/>
    <x v="2"/>
    <n v="1614"/>
    <x v="1"/>
    <x v="1"/>
    <n v="5"/>
    <n v="487.74"/>
    <n v="0.21"/>
    <n v="102.4254"/>
    <n v="2438.6999999999998"/>
    <x v="2"/>
    <x v="0"/>
    <n v="11"/>
    <x v="2"/>
    <n v="2.2999999999999998"/>
    <n v="1926.57"/>
  </r>
  <r>
    <n v="13367"/>
    <d v="2031-03-21T00:00:00"/>
    <x v="9"/>
    <x v="2"/>
    <x v="2"/>
    <n v="1551"/>
    <x v="3"/>
    <x v="1"/>
    <n v="3"/>
    <n v="286.32"/>
    <n v="0.3"/>
    <n v="85.896000000000001"/>
    <n v="858.96"/>
    <x v="1"/>
    <x v="0"/>
    <n v="10"/>
    <x v="2"/>
    <n v="1.1000000000000001"/>
    <n v="601.27"/>
  </r>
  <r>
    <n v="13368"/>
    <d v="2031-03-22T00:00:00"/>
    <x v="9"/>
    <x v="2"/>
    <x v="2"/>
    <n v="1784"/>
    <x v="3"/>
    <x v="1"/>
    <n v="5"/>
    <n v="120.77"/>
    <n v="0.1"/>
    <n v="12.077"/>
    <n v="603.85"/>
    <x v="1"/>
    <x v="0"/>
    <n v="8"/>
    <x v="2"/>
    <n v="1.6"/>
    <n v="543.46"/>
  </r>
  <r>
    <n v="13369"/>
    <d v="2031-03-23T00:00:00"/>
    <x v="9"/>
    <x v="2"/>
    <x v="2"/>
    <n v="1100"/>
    <x v="2"/>
    <x v="2"/>
    <n v="7"/>
    <n v="393.36"/>
    <n v="0.32"/>
    <n v="125.87520000000001"/>
    <n v="2753.52"/>
    <x v="0"/>
    <x v="0"/>
    <n v="6"/>
    <x v="2"/>
    <n v="1.7"/>
    <n v="1872.39"/>
  </r>
  <r>
    <n v="13370"/>
    <d v="2031-03-24T00:00:00"/>
    <x v="9"/>
    <x v="2"/>
    <x v="2"/>
    <n v="1358"/>
    <x v="2"/>
    <x v="3"/>
    <n v="2"/>
    <n v="595.78"/>
    <n v="0.26"/>
    <n v="154.90279999999998"/>
    <n v="1191.56"/>
    <x v="1"/>
    <x v="1"/>
    <n v="4"/>
    <x v="0"/>
    <n v="4.2"/>
    <n v="881.75"/>
  </r>
  <r>
    <n v="13371"/>
    <d v="2031-03-25T00:00:00"/>
    <x v="9"/>
    <x v="2"/>
    <x v="2"/>
    <n v="1379"/>
    <x v="2"/>
    <x v="1"/>
    <n v="5"/>
    <n v="379.22"/>
    <n v="0.14000000000000001"/>
    <n v="53.090800000000009"/>
    <n v="1896.1000000000001"/>
    <x v="2"/>
    <x v="1"/>
    <n v="4"/>
    <x v="0"/>
    <n v="5"/>
    <n v="1630.65"/>
  </r>
  <r>
    <n v="13372"/>
    <d v="2031-03-26T00:00:00"/>
    <x v="9"/>
    <x v="2"/>
    <x v="2"/>
    <n v="1819"/>
    <x v="1"/>
    <x v="0"/>
    <n v="6"/>
    <n v="35.93"/>
    <n v="0.03"/>
    <n v="1.0778999999999999"/>
    <n v="215.57999999999998"/>
    <x v="1"/>
    <x v="0"/>
    <n v="9"/>
    <x v="0"/>
    <n v="4.5"/>
    <n v="209.11"/>
  </r>
  <r>
    <n v="13373"/>
    <d v="2031-03-27T00:00:00"/>
    <x v="9"/>
    <x v="2"/>
    <x v="2"/>
    <n v="1220"/>
    <x v="2"/>
    <x v="1"/>
    <n v="7"/>
    <n v="25.12"/>
    <n v="0.09"/>
    <n v="2.2608000000000001"/>
    <n v="175.84"/>
    <x v="2"/>
    <x v="1"/>
    <n v="4"/>
    <x v="1"/>
    <n v="3.5"/>
    <n v="160.01"/>
  </r>
  <r>
    <n v="13374"/>
    <d v="2031-03-28T00:00:00"/>
    <x v="9"/>
    <x v="2"/>
    <x v="2"/>
    <n v="1819"/>
    <x v="2"/>
    <x v="0"/>
    <n v="6"/>
    <n v="202.41"/>
    <n v="0.33"/>
    <n v="66.795299999999997"/>
    <n v="1214.46"/>
    <x v="2"/>
    <x v="0"/>
    <n v="7"/>
    <x v="1"/>
    <n v="3.9"/>
    <n v="813.69"/>
  </r>
  <r>
    <n v="13375"/>
    <d v="2031-03-29T00:00:00"/>
    <x v="9"/>
    <x v="2"/>
    <x v="2"/>
    <n v="1419"/>
    <x v="0"/>
    <x v="2"/>
    <n v="7"/>
    <n v="129.53"/>
    <n v="0.11"/>
    <n v="14.2483"/>
    <n v="906.71"/>
    <x v="1"/>
    <x v="0"/>
    <n v="6"/>
    <x v="1"/>
    <n v="3.1"/>
    <n v="806.97"/>
  </r>
  <r>
    <n v="13376"/>
    <d v="2031-03-30T00:00:00"/>
    <x v="9"/>
    <x v="2"/>
    <x v="2"/>
    <n v="1123"/>
    <x v="0"/>
    <x v="0"/>
    <n v="2"/>
    <n v="490.63"/>
    <n v="0.12"/>
    <n v="58.875599999999999"/>
    <n v="981.26"/>
    <x v="2"/>
    <x v="1"/>
    <n v="2"/>
    <x v="1"/>
    <n v="2.7"/>
    <n v="863.51"/>
  </r>
  <r>
    <n v="13377"/>
    <d v="2031-03-31T00:00:00"/>
    <x v="9"/>
    <x v="2"/>
    <x v="2"/>
    <n v="1421"/>
    <x v="2"/>
    <x v="1"/>
    <n v="6"/>
    <n v="509.21"/>
    <n v="7.0000000000000007E-2"/>
    <n v="35.6447"/>
    <n v="3055.2599999999998"/>
    <x v="2"/>
    <x v="0"/>
    <n v="5"/>
    <x v="1"/>
    <n v="3.8"/>
    <n v="2841.39"/>
  </r>
  <r>
    <n v="13378"/>
    <d v="2031-04-01T00:00:00"/>
    <x v="9"/>
    <x v="3"/>
    <x v="3"/>
    <n v="1230"/>
    <x v="2"/>
    <x v="1"/>
    <n v="6"/>
    <n v="166.29"/>
    <n v="0.28000000000000003"/>
    <n v="46.561199999999999"/>
    <n v="997.74"/>
    <x v="2"/>
    <x v="1"/>
    <n v="3"/>
    <x v="0"/>
    <n v="4.9000000000000004"/>
    <n v="718.37"/>
  </r>
  <r>
    <n v="13379"/>
    <d v="2031-04-02T00:00:00"/>
    <x v="9"/>
    <x v="3"/>
    <x v="3"/>
    <n v="1689"/>
    <x v="2"/>
    <x v="3"/>
    <n v="1"/>
    <n v="205.5"/>
    <n v="0.1"/>
    <n v="20.55"/>
    <n v="205.5"/>
    <x v="2"/>
    <x v="0"/>
    <n v="9"/>
    <x v="2"/>
    <n v="1.1000000000000001"/>
    <n v="184.95"/>
  </r>
  <r>
    <n v="13380"/>
    <d v="2031-04-03T00:00:00"/>
    <x v="9"/>
    <x v="3"/>
    <x v="3"/>
    <n v="1062"/>
    <x v="3"/>
    <x v="2"/>
    <n v="4"/>
    <n v="153.19999999999999"/>
    <n v="0.12"/>
    <n v="18.383999999999997"/>
    <n v="612.79999999999995"/>
    <x v="2"/>
    <x v="0"/>
    <n v="10"/>
    <x v="2"/>
    <n v="2.2999999999999998"/>
    <n v="539.26"/>
  </r>
  <r>
    <n v="13381"/>
    <d v="2031-04-04T00:00:00"/>
    <x v="9"/>
    <x v="3"/>
    <x v="3"/>
    <n v="1484"/>
    <x v="3"/>
    <x v="0"/>
    <n v="6"/>
    <n v="546.4"/>
    <n v="0.15"/>
    <n v="81.96"/>
    <n v="3278.3999999999996"/>
    <x v="1"/>
    <x v="2"/>
    <n v="1"/>
    <x v="2"/>
    <n v="2.2999999999999998"/>
    <n v="2786.64"/>
  </r>
  <r>
    <n v="13382"/>
    <d v="2031-04-05T00:00:00"/>
    <x v="9"/>
    <x v="3"/>
    <x v="3"/>
    <n v="1627"/>
    <x v="2"/>
    <x v="2"/>
    <n v="4"/>
    <n v="309.05"/>
    <n v="0.15"/>
    <n v="46.357500000000002"/>
    <n v="1236.2"/>
    <x v="2"/>
    <x v="0"/>
    <n v="10"/>
    <x v="1"/>
    <n v="2.7"/>
    <n v="1050.77"/>
  </r>
  <r>
    <n v="13383"/>
    <d v="2031-04-06T00:00:00"/>
    <x v="9"/>
    <x v="3"/>
    <x v="3"/>
    <n v="1702"/>
    <x v="2"/>
    <x v="1"/>
    <n v="7"/>
    <n v="398.84"/>
    <n v="0.14000000000000001"/>
    <n v="55.837600000000002"/>
    <n v="2791.8799999999997"/>
    <x v="2"/>
    <x v="1"/>
    <n v="4"/>
    <x v="1"/>
    <n v="3.5"/>
    <n v="2401.02"/>
  </r>
  <r>
    <n v="13384"/>
    <d v="2031-04-07T00:00:00"/>
    <x v="9"/>
    <x v="3"/>
    <x v="3"/>
    <n v="1573"/>
    <x v="3"/>
    <x v="3"/>
    <n v="3"/>
    <n v="258.06"/>
    <n v="0.18"/>
    <n v="46.450800000000001"/>
    <n v="774.18000000000006"/>
    <x v="1"/>
    <x v="1"/>
    <n v="4"/>
    <x v="1"/>
    <n v="3.1"/>
    <n v="634.83000000000004"/>
  </r>
  <r>
    <n v="13385"/>
    <d v="2031-04-08T00:00:00"/>
    <x v="9"/>
    <x v="3"/>
    <x v="3"/>
    <n v="1767"/>
    <x v="1"/>
    <x v="1"/>
    <n v="5"/>
    <n v="384.14"/>
    <n v="0.28999999999999998"/>
    <n v="111.40059999999998"/>
    <n v="1920.6999999999998"/>
    <x v="0"/>
    <x v="0"/>
    <n v="9"/>
    <x v="2"/>
    <n v="1.1000000000000001"/>
    <n v="1363.7"/>
  </r>
  <r>
    <n v="13386"/>
    <d v="2031-04-09T00:00:00"/>
    <x v="9"/>
    <x v="3"/>
    <x v="3"/>
    <n v="1482"/>
    <x v="2"/>
    <x v="1"/>
    <n v="1"/>
    <n v="240.73"/>
    <n v="0.28999999999999998"/>
    <n v="69.811699999999988"/>
    <n v="240.73"/>
    <x v="1"/>
    <x v="2"/>
    <n v="1"/>
    <x v="1"/>
    <n v="2.6"/>
    <n v="170.92"/>
  </r>
  <r>
    <n v="13387"/>
    <d v="2031-04-10T00:00:00"/>
    <x v="9"/>
    <x v="3"/>
    <x v="3"/>
    <n v="1518"/>
    <x v="1"/>
    <x v="1"/>
    <n v="7"/>
    <n v="213.71"/>
    <n v="0.28000000000000003"/>
    <n v="59.838800000000006"/>
    <n v="1495.97"/>
    <x v="1"/>
    <x v="1"/>
    <n v="2"/>
    <x v="1"/>
    <n v="3.5"/>
    <n v="1077.0999999999999"/>
  </r>
  <r>
    <n v="13388"/>
    <d v="2031-04-11T00:00:00"/>
    <x v="9"/>
    <x v="3"/>
    <x v="3"/>
    <n v="1154"/>
    <x v="2"/>
    <x v="0"/>
    <n v="2"/>
    <n v="386.17"/>
    <n v="0.04"/>
    <n v="15.446800000000001"/>
    <n v="772.34"/>
    <x v="1"/>
    <x v="2"/>
    <n v="1"/>
    <x v="1"/>
    <n v="3"/>
    <n v="741.45"/>
  </r>
  <r>
    <n v="13389"/>
    <d v="2031-04-12T00:00:00"/>
    <x v="9"/>
    <x v="3"/>
    <x v="3"/>
    <n v="1091"/>
    <x v="1"/>
    <x v="1"/>
    <n v="3"/>
    <n v="360.77"/>
    <n v="0.28000000000000003"/>
    <n v="101.01560000000001"/>
    <n v="1082.31"/>
    <x v="1"/>
    <x v="2"/>
    <n v="1"/>
    <x v="0"/>
    <n v="4.5"/>
    <n v="779.26"/>
  </r>
  <r>
    <n v="13390"/>
    <d v="2031-04-13T00:00:00"/>
    <x v="9"/>
    <x v="3"/>
    <x v="3"/>
    <n v="1981"/>
    <x v="3"/>
    <x v="2"/>
    <n v="1"/>
    <n v="186.71"/>
    <n v="0.04"/>
    <n v="7.4684000000000008"/>
    <n v="186.71"/>
    <x v="1"/>
    <x v="2"/>
    <n v="1"/>
    <x v="1"/>
    <n v="2.6"/>
    <n v="179.24"/>
  </r>
  <r>
    <n v="13391"/>
    <d v="2031-04-14T00:00:00"/>
    <x v="9"/>
    <x v="3"/>
    <x v="3"/>
    <n v="1525"/>
    <x v="3"/>
    <x v="2"/>
    <n v="1"/>
    <n v="102.37"/>
    <n v="0.04"/>
    <n v="4.0948000000000002"/>
    <n v="102.37"/>
    <x v="0"/>
    <x v="1"/>
    <n v="3"/>
    <x v="2"/>
    <n v="1.1000000000000001"/>
    <n v="98.28"/>
  </r>
  <r>
    <n v="13392"/>
    <d v="2031-04-15T00:00:00"/>
    <x v="9"/>
    <x v="3"/>
    <x v="3"/>
    <n v="1454"/>
    <x v="1"/>
    <x v="3"/>
    <n v="7"/>
    <n v="230.62"/>
    <n v="0.33"/>
    <n v="76.104600000000005"/>
    <n v="1614.3400000000001"/>
    <x v="1"/>
    <x v="0"/>
    <n v="11"/>
    <x v="2"/>
    <n v="2.1"/>
    <n v="1081.6099999999999"/>
  </r>
  <r>
    <n v="13393"/>
    <d v="2031-04-16T00:00:00"/>
    <x v="9"/>
    <x v="3"/>
    <x v="3"/>
    <n v="1740"/>
    <x v="0"/>
    <x v="2"/>
    <n v="2"/>
    <n v="257.89"/>
    <n v="0.28999999999999998"/>
    <n v="74.788099999999986"/>
    <n v="515.78"/>
    <x v="2"/>
    <x v="1"/>
    <n v="4"/>
    <x v="2"/>
    <n v="1.5"/>
    <n v="366.2"/>
  </r>
  <r>
    <n v="13394"/>
    <d v="2031-04-17T00:00:00"/>
    <x v="9"/>
    <x v="3"/>
    <x v="3"/>
    <n v="1597"/>
    <x v="1"/>
    <x v="1"/>
    <n v="2"/>
    <n v="382.78"/>
    <n v="0.19"/>
    <n v="72.728200000000001"/>
    <n v="765.56"/>
    <x v="1"/>
    <x v="0"/>
    <n v="10"/>
    <x v="2"/>
    <n v="2"/>
    <n v="620.1"/>
  </r>
  <r>
    <n v="13395"/>
    <d v="2031-04-18T00:00:00"/>
    <x v="9"/>
    <x v="3"/>
    <x v="3"/>
    <n v="1644"/>
    <x v="3"/>
    <x v="1"/>
    <n v="4"/>
    <n v="550"/>
    <n v="0.31"/>
    <n v="170.5"/>
    <n v="2200"/>
    <x v="2"/>
    <x v="1"/>
    <n v="2"/>
    <x v="2"/>
    <n v="2.4"/>
    <n v="1518"/>
  </r>
  <r>
    <n v="13396"/>
    <d v="2031-04-19T00:00:00"/>
    <x v="9"/>
    <x v="3"/>
    <x v="3"/>
    <n v="1509"/>
    <x v="1"/>
    <x v="2"/>
    <n v="5"/>
    <n v="36.17"/>
    <n v="0.35"/>
    <n v="12.6595"/>
    <n v="180.85000000000002"/>
    <x v="0"/>
    <x v="2"/>
    <n v="1"/>
    <x v="1"/>
    <n v="3.7"/>
    <n v="117.55"/>
  </r>
  <r>
    <n v="13397"/>
    <d v="2031-04-20T00:00:00"/>
    <x v="9"/>
    <x v="3"/>
    <x v="3"/>
    <n v="1182"/>
    <x v="0"/>
    <x v="3"/>
    <n v="7"/>
    <n v="157.54"/>
    <n v="0.21"/>
    <n v="33.083399999999997"/>
    <n v="1102.78"/>
    <x v="1"/>
    <x v="0"/>
    <n v="5"/>
    <x v="2"/>
    <n v="2.2999999999999998"/>
    <n v="871.2"/>
  </r>
  <r>
    <n v="13398"/>
    <d v="2031-04-21T00:00:00"/>
    <x v="9"/>
    <x v="3"/>
    <x v="3"/>
    <n v="1385"/>
    <x v="0"/>
    <x v="3"/>
    <n v="3"/>
    <n v="128.32"/>
    <n v="0.21"/>
    <n v="26.947199999999999"/>
    <n v="384.96"/>
    <x v="0"/>
    <x v="0"/>
    <n v="6"/>
    <x v="0"/>
    <n v="4.5"/>
    <n v="304.12"/>
  </r>
  <r>
    <n v="13399"/>
    <d v="2031-04-22T00:00:00"/>
    <x v="9"/>
    <x v="3"/>
    <x v="3"/>
    <n v="1573"/>
    <x v="2"/>
    <x v="2"/>
    <n v="5"/>
    <n v="308.83999999999997"/>
    <n v="0.26"/>
    <n v="80.298400000000001"/>
    <n v="1544.1999999999998"/>
    <x v="0"/>
    <x v="1"/>
    <n v="2"/>
    <x v="2"/>
    <n v="2.2000000000000002"/>
    <n v="1142.71"/>
  </r>
  <r>
    <n v="13400"/>
    <d v="2031-04-23T00:00:00"/>
    <x v="9"/>
    <x v="3"/>
    <x v="3"/>
    <n v="1730"/>
    <x v="0"/>
    <x v="0"/>
    <n v="3"/>
    <n v="266.37"/>
    <n v="0.08"/>
    <n v="21.3096"/>
    <n v="799.11"/>
    <x v="2"/>
    <x v="1"/>
    <n v="3"/>
    <x v="2"/>
    <n v="1.5"/>
    <n v="735.18"/>
  </r>
  <r>
    <n v="13401"/>
    <d v="2031-04-24T00:00:00"/>
    <x v="9"/>
    <x v="3"/>
    <x v="3"/>
    <n v="1404"/>
    <x v="3"/>
    <x v="0"/>
    <n v="1"/>
    <n v="441.49"/>
    <n v="0.06"/>
    <n v="26.4894"/>
    <n v="441.49"/>
    <x v="1"/>
    <x v="0"/>
    <n v="10"/>
    <x v="2"/>
    <n v="1.7"/>
    <n v="415"/>
  </r>
  <r>
    <n v="13402"/>
    <d v="2031-04-25T00:00:00"/>
    <x v="9"/>
    <x v="3"/>
    <x v="3"/>
    <n v="1245"/>
    <x v="3"/>
    <x v="0"/>
    <n v="6"/>
    <n v="156.81"/>
    <n v="0.27"/>
    <n v="42.338700000000003"/>
    <n v="940.86"/>
    <x v="2"/>
    <x v="1"/>
    <n v="3"/>
    <x v="0"/>
    <n v="4.7"/>
    <n v="686.83"/>
  </r>
  <r>
    <n v="13403"/>
    <d v="2031-04-26T00:00:00"/>
    <x v="9"/>
    <x v="3"/>
    <x v="3"/>
    <n v="1741"/>
    <x v="2"/>
    <x v="0"/>
    <n v="6"/>
    <n v="362.78"/>
    <n v="0.12"/>
    <n v="43.533599999999993"/>
    <n v="2176.6799999999998"/>
    <x v="0"/>
    <x v="1"/>
    <n v="2"/>
    <x v="1"/>
    <n v="2.8"/>
    <n v="1915.48"/>
  </r>
  <r>
    <n v="13404"/>
    <d v="2031-04-27T00:00:00"/>
    <x v="9"/>
    <x v="3"/>
    <x v="3"/>
    <n v="1590"/>
    <x v="3"/>
    <x v="2"/>
    <n v="7"/>
    <n v="532.05999999999995"/>
    <n v="0.05"/>
    <n v="26.602999999999998"/>
    <n v="3724.4199999999996"/>
    <x v="1"/>
    <x v="1"/>
    <n v="4"/>
    <x v="1"/>
    <n v="2.6"/>
    <n v="3538.2"/>
  </r>
  <r>
    <n v="13405"/>
    <d v="2031-04-28T00:00:00"/>
    <x v="9"/>
    <x v="3"/>
    <x v="3"/>
    <n v="1660"/>
    <x v="0"/>
    <x v="3"/>
    <n v="2"/>
    <n v="547.75"/>
    <n v="0.11"/>
    <n v="60.252499999999998"/>
    <n v="1095.5"/>
    <x v="2"/>
    <x v="0"/>
    <n v="5"/>
    <x v="2"/>
    <n v="1.3"/>
    <n v="975"/>
  </r>
  <r>
    <n v="13406"/>
    <d v="2031-04-29T00:00:00"/>
    <x v="9"/>
    <x v="3"/>
    <x v="3"/>
    <n v="1649"/>
    <x v="2"/>
    <x v="1"/>
    <n v="2"/>
    <n v="575.89"/>
    <n v="0.13"/>
    <n v="74.865700000000004"/>
    <n v="1151.78"/>
    <x v="1"/>
    <x v="0"/>
    <n v="8"/>
    <x v="1"/>
    <n v="3.9"/>
    <n v="1002.05"/>
  </r>
  <r>
    <n v="13407"/>
    <d v="2031-04-30T00:00:00"/>
    <x v="9"/>
    <x v="3"/>
    <x v="3"/>
    <n v="1470"/>
    <x v="0"/>
    <x v="1"/>
    <n v="1"/>
    <n v="467.36"/>
    <n v="0.34"/>
    <n v="158.90240000000003"/>
    <n v="467.36"/>
    <x v="1"/>
    <x v="0"/>
    <n v="6"/>
    <x v="1"/>
    <n v="3.8"/>
    <n v="308.45999999999998"/>
  </r>
  <r>
    <n v="13408"/>
    <d v="2031-05-01T00:00:00"/>
    <x v="9"/>
    <x v="4"/>
    <x v="4"/>
    <n v="1825"/>
    <x v="2"/>
    <x v="2"/>
    <n v="1"/>
    <n v="545"/>
    <n v="0.24"/>
    <n v="130.79999999999998"/>
    <n v="545"/>
    <x v="0"/>
    <x v="0"/>
    <n v="9"/>
    <x v="1"/>
    <n v="2.5"/>
    <n v="414.2"/>
  </r>
  <r>
    <n v="13409"/>
    <d v="2031-05-02T00:00:00"/>
    <x v="9"/>
    <x v="4"/>
    <x v="4"/>
    <n v="1887"/>
    <x v="2"/>
    <x v="1"/>
    <n v="3"/>
    <n v="152.19999999999999"/>
    <n v="0.19"/>
    <n v="28.917999999999999"/>
    <n v="456.59999999999997"/>
    <x v="1"/>
    <x v="1"/>
    <n v="3"/>
    <x v="1"/>
    <n v="3.8"/>
    <n v="369.85"/>
  </r>
  <r>
    <n v="13410"/>
    <d v="2031-05-03T00:00:00"/>
    <x v="9"/>
    <x v="4"/>
    <x v="4"/>
    <n v="1422"/>
    <x v="1"/>
    <x v="0"/>
    <n v="1"/>
    <n v="130.58000000000001"/>
    <n v="0.34"/>
    <n v="44.397200000000005"/>
    <n v="130.58000000000001"/>
    <x v="1"/>
    <x v="0"/>
    <n v="10"/>
    <x v="1"/>
    <n v="2.5"/>
    <n v="86.18"/>
  </r>
  <r>
    <n v="13411"/>
    <d v="2031-05-04T00:00:00"/>
    <x v="9"/>
    <x v="4"/>
    <x v="4"/>
    <n v="1900"/>
    <x v="1"/>
    <x v="3"/>
    <n v="7"/>
    <n v="18.8"/>
    <n v="0.32"/>
    <n v="6.016"/>
    <n v="131.6"/>
    <x v="2"/>
    <x v="0"/>
    <n v="9"/>
    <x v="2"/>
    <n v="1.3"/>
    <n v="89.49"/>
  </r>
  <r>
    <n v="13412"/>
    <d v="2031-05-05T00:00:00"/>
    <x v="9"/>
    <x v="4"/>
    <x v="4"/>
    <n v="1064"/>
    <x v="1"/>
    <x v="2"/>
    <n v="3"/>
    <n v="428.5"/>
    <n v="0.18"/>
    <n v="77.13"/>
    <n v="1285.5"/>
    <x v="1"/>
    <x v="0"/>
    <n v="11"/>
    <x v="0"/>
    <n v="4"/>
    <n v="1054.1099999999999"/>
  </r>
  <r>
    <n v="13413"/>
    <d v="2031-05-06T00:00:00"/>
    <x v="9"/>
    <x v="4"/>
    <x v="4"/>
    <n v="1012"/>
    <x v="2"/>
    <x v="3"/>
    <n v="5"/>
    <n v="563.41999999999996"/>
    <n v="0.32"/>
    <n v="180.2944"/>
    <n v="2817.1"/>
    <x v="1"/>
    <x v="0"/>
    <n v="11"/>
    <x v="0"/>
    <n v="4.9000000000000004"/>
    <n v="1915.63"/>
  </r>
  <r>
    <n v="13414"/>
    <d v="2031-05-07T00:00:00"/>
    <x v="9"/>
    <x v="4"/>
    <x v="4"/>
    <n v="1212"/>
    <x v="0"/>
    <x v="2"/>
    <n v="2"/>
    <n v="124.36"/>
    <n v="0.14000000000000001"/>
    <n v="17.410400000000003"/>
    <n v="248.72"/>
    <x v="2"/>
    <x v="1"/>
    <n v="4"/>
    <x v="1"/>
    <n v="3.6"/>
    <n v="213.9"/>
  </r>
  <r>
    <n v="13415"/>
    <d v="2031-05-08T00:00:00"/>
    <x v="9"/>
    <x v="4"/>
    <x v="4"/>
    <n v="1985"/>
    <x v="2"/>
    <x v="2"/>
    <n v="2"/>
    <n v="387.61"/>
    <n v="0.08"/>
    <n v="31.008800000000001"/>
    <n v="775.22"/>
    <x v="1"/>
    <x v="0"/>
    <n v="8"/>
    <x v="2"/>
    <n v="2.1"/>
    <n v="713.2"/>
  </r>
  <r>
    <n v="13416"/>
    <d v="2031-05-09T00:00:00"/>
    <x v="9"/>
    <x v="4"/>
    <x v="4"/>
    <n v="1241"/>
    <x v="2"/>
    <x v="2"/>
    <n v="6"/>
    <n v="451.68"/>
    <n v="0.08"/>
    <n v="36.134399999999999"/>
    <n v="2710.08"/>
    <x v="1"/>
    <x v="0"/>
    <n v="10"/>
    <x v="2"/>
    <n v="2.1"/>
    <n v="2493.27"/>
  </r>
  <r>
    <n v="13417"/>
    <d v="2031-05-10T00:00:00"/>
    <x v="9"/>
    <x v="4"/>
    <x v="4"/>
    <n v="1492"/>
    <x v="2"/>
    <x v="2"/>
    <n v="6"/>
    <n v="557.65"/>
    <n v="0.23"/>
    <n v="128.2595"/>
    <n v="3345.8999999999996"/>
    <x v="1"/>
    <x v="0"/>
    <n v="7"/>
    <x v="0"/>
    <n v="4.7"/>
    <n v="2576.34"/>
  </r>
  <r>
    <n v="13418"/>
    <d v="2031-05-11T00:00:00"/>
    <x v="9"/>
    <x v="4"/>
    <x v="4"/>
    <n v="1212"/>
    <x v="1"/>
    <x v="3"/>
    <n v="7"/>
    <n v="393.41"/>
    <n v="0.18"/>
    <n v="70.813800000000001"/>
    <n v="2753.8700000000003"/>
    <x v="2"/>
    <x v="0"/>
    <n v="7"/>
    <x v="2"/>
    <n v="2.2000000000000002"/>
    <n v="2258.17"/>
  </r>
  <r>
    <n v="13419"/>
    <d v="2031-05-12T00:00:00"/>
    <x v="9"/>
    <x v="4"/>
    <x v="4"/>
    <n v="1692"/>
    <x v="0"/>
    <x v="1"/>
    <n v="2"/>
    <n v="582.62"/>
    <n v="0.23"/>
    <n v="134.0026"/>
    <n v="1165.24"/>
    <x v="0"/>
    <x v="0"/>
    <n v="9"/>
    <x v="0"/>
    <n v="4.0999999999999996"/>
    <n v="897.23"/>
  </r>
  <r>
    <n v="13420"/>
    <d v="2031-05-13T00:00:00"/>
    <x v="9"/>
    <x v="4"/>
    <x v="4"/>
    <n v="1337"/>
    <x v="3"/>
    <x v="2"/>
    <n v="7"/>
    <n v="216.63"/>
    <n v="0.24"/>
    <n v="51.991199999999999"/>
    <n v="1516.4099999999999"/>
    <x v="0"/>
    <x v="0"/>
    <n v="10"/>
    <x v="1"/>
    <n v="3.6"/>
    <n v="1152.47"/>
  </r>
  <r>
    <n v="13421"/>
    <d v="2031-05-14T00:00:00"/>
    <x v="9"/>
    <x v="4"/>
    <x v="4"/>
    <n v="1996"/>
    <x v="3"/>
    <x v="0"/>
    <n v="5"/>
    <n v="219.71"/>
    <n v="0.01"/>
    <n v="2.1971000000000003"/>
    <n v="1098.55"/>
    <x v="1"/>
    <x v="1"/>
    <n v="2"/>
    <x v="1"/>
    <n v="3.4"/>
    <n v="1087.56"/>
  </r>
  <r>
    <n v="13422"/>
    <d v="2031-05-15T00:00:00"/>
    <x v="9"/>
    <x v="4"/>
    <x v="4"/>
    <n v="1172"/>
    <x v="2"/>
    <x v="2"/>
    <n v="5"/>
    <n v="332.66"/>
    <n v="0.02"/>
    <n v="6.6532000000000009"/>
    <n v="1663.3000000000002"/>
    <x v="2"/>
    <x v="0"/>
    <n v="5"/>
    <x v="2"/>
    <n v="1.7"/>
    <n v="1630.03"/>
  </r>
  <r>
    <n v="13423"/>
    <d v="2031-05-16T00:00:00"/>
    <x v="9"/>
    <x v="4"/>
    <x v="4"/>
    <n v="1671"/>
    <x v="1"/>
    <x v="3"/>
    <n v="4"/>
    <n v="239.35"/>
    <n v="0.19"/>
    <n v="45.476500000000001"/>
    <n v="957.4"/>
    <x v="0"/>
    <x v="1"/>
    <n v="3"/>
    <x v="2"/>
    <n v="1.1000000000000001"/>
    <n v="775.49"/>
  </r>
  <r>
    <n v="13424"/>
    <d v="2031-05-17T00:00:00"/>
    <x v="9"/>
    <x v="4"/>
    <x v="4"/>
    <n v="1163"/>
    <x v="1"/>
    <x v="2"/>
    <n v="3"/>
    <n v="15.83"/>
    <n v="7.0000000000000007E-2"/>
    <n v="1.1081000000000001"/>
    <n v="47.49"/>
    <x v="1"/>
    <x v="0"/>
    <n v="7"/>
    <x v="1"/>
    <n v="3"/>
    <n v="44.17"/>
  </r>
  <r>
    <n v="13425"/>
    <d v="2031-05-18T00:00:00"/>
    <x v="9"/>
    <x v="4"/>
    <x v="4"/>
    <n v="1464"/>
    <x v="1"/>
    <x v="0"/>
    <n v="6"/>
    <n v="443.09"/>
    <n v="0.22"/>
    <n v="97.479799999999997"/>
    <n v="2658.54"/>
    <x v="0"/>
    <x v="1"/>
    <n v="3"/>
    <x v="0"/>
    <n v="5"/>
    <n v="2073.66"/>
  </r>
  <r>
    <n v="13426"/>
    <d v="2031-05-19T00:00:00"/>
    <x v="9"/>
    <x v="4"/>
    <x v="4"/>
    <n v="1994"/>
    <x v="2"/>
    <x v="3"/>
    <n v="3"/>
    <n v="454.75"/>
    <n v="0.19"/>
    <n v="86.402500000000003"/>
    <n v="1364.25"/>
    <x v="0"/>
    <x v="0"/>
    <n v="5"/>
    <x v="2"/>
    <n v="1.8"/>
    <n v="1105.04"/>
  </r>
  <r>
    <n v="13427"/>
    <d v="2031-05-20T00:00:00"/>
    <x v="9"/>
    <x v="4"/>
    <x v="4"/>
    <n v="1496"/>
    <x v="3"/>
    <x v="2"/>
    <n v="6"/>
    <n v="451.98"/>
    <n v="0.21"/>
    <n v="94.915800000000004"/>
    <n v="2711.88"/>
    <x v="1"/>
    <x v="0"/>
    <n v="5"/>
    <x v="1"/>
    <n v="3.1"/>
    <n v="2142.39"/>
  </r>
  <r>
    <n v="13428"/>
    <d v="2031-05-21T00:00:00"/>
    <x v="9"/>
    <x v="4"/>
    <x v="4"/>
    <n v="1699"/>
    <x v="1"/>
    <x v="0"/>
    <n v="4"/>
    <n v="216.84"/>
    <n v="0.11"/>
    <n v="23.852399999999999"/>
    <n v="867.36"/>
    <x v="1"/>
    <x v="1"/>
    <n v="2"/>
    <x v="1"/>
    <n v="3.7"/>
    <n v="771.95"/>
  </r>
  <r>
    <n v="13429"/>
    <d v="2031-05-22T00:00:00"/>
    <x v="9"/>
    <x v="4"/>
    <x v="4"/>
    <n v="1394"/>
    <x v="3"/>
    <x v="3"/>
    <n v="2"/>
    <n v="320.54000000000002"/>
    <n v="0.22"/>
    <n v="70.518799999999999"/>
    <n v="641.08000000000004"/>
    <x v="1"/>
    <x v="0"/>
    <n v="11"/>
    <x v="1"/>
    <n v="2.9"/>
    <n v="500.04"/>
  </r>
  <r>
    <n v="13430"/>
    <d v="2031-05-23T00:00:00"/>
    <x v="9"/>
    <x v="4"/>
    <x v="4"/>
    <n v="1702"/>
    <x v="1"/>
    <x v="2"/>
    <n v="7"/>
    <n v="225.58"/>
    <n v="0.28999999999999998"/>
    <n v="65.418199999999999"/>
    <n v="1579.0600000000002"/>
    <x v="1"/>
    <x v="2"/>
    <n v="1"/>
    <x v="1"/>
    <n v="3"/>
    <n v="1121.1300000000001"/>
  </r>
  <r>
    <n v="13431"/>
    <d v="2031-05-24T00:00:00"/>
    <x v="9"/>
    <x v="4"/>
    <x v="4"/>
    <n v="1916"/>
    <x v="2"/>
    <x v="0"/>
    <n v="3"/>
    <n v="24.38"/>
    <n v="0.35"/>
    <n v="8.5329999999999995"/>
    <n v="73.14"/>
    <x v="0"/>
    <x v="0"/>
    <n v="6"/>
    <x v="1"/>
    <n v="3.6"/>
    <n v="47.54"/>
  </r>
  <r>
    <n v="13432"/>
    <d v="2031-05-25T00:00:00"/>
    <x v="9"/>
    <x v="4"/>
    <x v="4"/>
    <n v="1307"/>
    <x v="1"/>
    <x v="3"/>
    <n v="6"/>
    <n v="344.03"/>
    <n v="0.28999999999999998"/>
    <n v="99.768699999999981"/>
    <n v="2064.1799999999998"/>
    <x v="0"/>
    <x v="2"/>
    <n v="1"/>
    <x v="0"/>
    <n v="4.3"/>
    <n v="1465.57"/>
  </r>
  <r>
    <n v="13433"/>
    <d v="2031-05-26T00:00:00"/>
    <x v="9"/>
    <x v="4"/>
    <x v="4"/>
    <n v="1767"/>
    <x v="2"/>
    <x v="2"/>
    <n v="3"/>
    <n v="87.4"/>
    <n v="0.2"/>
    <n v="17.48"/>
    <n v="262.20000000000005"/>
    <x v="1"/>
    <x v="0"/>
    <n v="9"/>
    <x v="2"/>
    <n v="2.2999999999999998"/>
    <n v="209.76"/>
  </r>
  <r>
    <n v="13434"/>
    <d v="2031-05-27T00:00:00"/>
    <x v="9"/>
    <x v="4"/>
    <x v="4"/>
    <n v="1182"/>
    <x v="0"/>
    <x v="3"/>
    <n v="2"/>
    <n v="61.82"/>
    <n v="7.0000000000000007E-2"/>
    <n v="4.3274000000000008"/>
    <n v="123.64"/>
    <x v="2"/>
    <x v="0"/>
    <n v="10"/>
    <x v="0"/>
    <n v="4.5999999999999996"/>
    <n v="114.99"/>
  </r>
  <r>
    <n v="13435"/>
    <d v="2031-05-28T00:00:00"/>
    <x v="9"/>
    <x v="4"/>
    <x v="4"/>
    <n v="1628"/>
    <x v="1"/>
    <x v="0"/>
    <n v="7"/>
    <n v="456.97"/>
    <n v="0.24"/>
    <n v="109.67280000000001"/>
    <n v="3198.79"/>
    <x v="2"/>
    <x v="0"/>
    <n v="5"/>
    <x v="1"/>
    <n v="2.9"/>
    <n v="2431.08"/>
  </r>
  <r>
    <n v="13436"/>
    <d v="2031-05-29T00:00:00"/>
    <x v="9"/>
    <x v="4"/>
    <x v="4"/>
    <n v="1793"/>
    <x v="2"/>
    <x v="2"/>
    <n v="1"/>
    <n v="20.56"/>
    <n v="0.33"/>
    <n v="6.7847999999999997"/>
    <n v="20.56"/>
    <x v="1"/>
    <x v="2"/>
    <n v="1"/>
    <x v="1"/>
    <n v="3.6"/>
    <n v="13.78"/>
  </r>
  <r>
    <n v="13437"/>
    <d v="2031-05-30T00:00:00"/>
    <x v="9"/>
    <x v="4"/>
    <x v="4"/>
    <n v="1509"/>
    <x v="0"/>
    <x v="2"/>
    <n v="6"/>
    <n v="576.02"/>
    <n v="7.0000000000000007E-2"/>
    <n v="40.321400000000004"/>
    <n v="3456.12"/>
    <x v="2"/>
    <x v="0"/>
    <n v="8"/>
    <x v="2"/>
    <n v="1.4"/>
    <n v="3214.19"/>
  </r>
  <r>
    <n v="13438"/>
    <d v="2031-05-31T00:00:00"/>
    <x v="9"/>
    <x v="4"/>
    <x v="4"/>
    <n v="1707"/>
    <x v="1"/>
    <x v="2"/>
    <n v="1"/>
    <n v="316.42"/>
    <n v="0.09"/>
    <n v="28.477800000000002"/>
    <n v="316.42"/>
    <x v="0"/>
    <x v="2"/>
    <n v="1"/>
    <x v="1"/>
    <n v="3"/>
    <n v="287.94"/>
  </r>
  <r>
    <n v="13439"/>
    <d v="2031-06-01T00:00:00"/>
    <x v="9"/>
    <x v="5"/>
    <x v="5"/>
    <n v="1545"/>
    <x v="2"/>
    <x v="0"/>
    <n v="4"/>
    <n v="590.05999999999995"/>
    <n v="0.05"/>
    <n v="29.503"/>
    <n v="2360.2399999999998"/>
    <x v="1"/>
    <x v="1"/>
    <n v="4"/>
    <x v="2"/>
    <n v="1.1000000000000001"/>
    <n v="2242.23"/>
  </r>
  <r>
    <n v="13440"/>
    <d v="2031-06-02T00:00:00"/>
    <x v="9"/>
    <x v="5"/>
    <x v="5"/>
    <n v="1563"/>
    <x v="1"/>
    <x v="1"/>
    <n v="7"/>
    <n v="48.93"/>
    <n v="0.26"/>
    <n v="12.7218"/>
    <n v="342.51"/>
    <x v="1"/>
    <x v="0"/>
    <n v="7"/>
    <x v="1"/>
    <n v="2.6"/>
    <n v="253.46"/>
  </r>
  <r>
    <n v="13441"/>
    <d v="2031-06-03T00:00:00"/>
    <x v="9"/>
    <x v="5"/>
    <x v="5"/>
    <n v="1623"/>
    <x v="2"/>
    <x v="2"/>
    <n v="5"/>
    <n v="356.36"/>
    <n v="0.14000000000000001"/>
    <n v="49.890400000000007"/>
    <n v="1781.8000000000002"/>
    <x v="1"/>
    <x v="1"/>
    <n v="4"/>
    <x v="2"/>
    <n v="1.2"/>
    <n v="1532.35"/>
  </r>
  <r>
    <n v="13442"/>
    <d v="2031-06-04T00:00:00"/>
    <x v="9"/>
    <x v="5"/>
    <x v="5"/>
    <n v="1763"/>
    <x v="3"/>
    <x v="0"/>
    <n v="3"/>
    <n v="219.36"/>
    <n v="0.02"/>
    <n v="4.3872"/>
    <n v="658.08"/>
    <x v="1"/>
    <x v="0"/>
    <n v="5"/>
    <x v="0"/>
    <n v="4.5999999999999996"/>
    <n v="644.91999999999996"/>
  </r>
  <r>
    <n v="13443"/>
    <d v="2031-06-05T00:00:00"/>
    <x v="9"/>
    <x v="5"/>
    <x v="5"/>
    <n v="1593"/>
    <x v="3"/>
    <x v="3"/>
    <n v="6"/>
    <n v="508.44"/>
    <n v="0.31"/>
    <n v="157.6164"/>
    <n v="3050.64"/>
    <x v="1"/>
    <x v="0"/>
    <n v="7"/>
    <x v="1"/>
    <n v="3.7"/>
    <n v="2104.94"/>
  </r>
  <r>
    <n v="13444"/>
    <d v="2031-06-06T00:00:00"/>
    <x v="9"/>
    <x v="5"/>
    <x v="5"/>
    <n v="1743"/>
    <x v="0"/>
    <x v="3"/>
    <n v="3"/>
    <n v="226.32"/>
    <n v="0.2"/>
    <n v="45.264000000000003"/>
    <n v="678.96"/>
    <x v="1"/>
    <x v="1"/>
    <n v="4"/>
    <x v="0"/>
    <n v="4.2"/>
    <n v="543.16999999999996"/>
  </r>
  <r>
    <n v="13445"/>
    <d v="2031-06-07T00:00:00"/>
    <x v="9"/>
    <x v="5"/>
    <x v="5"/>
    <n v="1226"/>
    <x v="1"/>
    <x v="0"/>
    <n v="4"/>
    <n v="167.39"/>
    <n v="0.12"/>
    <n v="20.086799999999997"/>
    <n v="669.56"/>
    <x v="2"/>
    <x v="0"/>
    <n v="5"/>
    <x v="1"/>
    <n v="2.9"/>
    <n v="589.21"/>
  </r>
  <r>
    <n v="13446"/>
    <d v="2031-06-08T00:00:00"/>
    <x v="9"/>
    <x v="5"/>
    <x v="5"/>
    <n v="1744"/>
    <x v="1"/>
    <x v="1"/>
    <n v="4"/>
    <n v="516.66999999999996"/>
    <n v="0.12"/>
    <n v="62.000399999999992"/>
    <n v="2066.6799999999998"/>
    <x v="2"/>
    <x v="0"/>
    <n v="7"/>
    <x v="0"/>
    <n v="4.4000000000000004"/>
    <n v="1818.68"/>
  </r>
  <r>
    <n v="13447"/>
    <d v="2031-06-09T00:00:00"/>
    <x v="9"/>
    <x v="5"/>
    <x v="5"/>
    <n v="1732"/>
    <x v="3"/>
    <x v="0"/>
    <n v="3"/>
    <n v="234.17"/>
    <n v="0.1"/>
    <n v="23.417000000000002"/>
    <n v="702.51"/>
    <x v="1"/>
    <x v="2"/>
    <n v="1"/>
    <x v="0"/>
    <n v="4.5"/>
    <n v="632.26"/>
  </r>
  <r>
    <n v="13448"/>
    <d v="2031-06-10T00:00:00"/>
    <x v="9"/>
    <x v="5"/>
    <x v="5"/>
    <n v="1435"/>
    <x v="2"/>
    <x v="3"/>
    <n v="6"/>
    <n v="24.85"/>
    <n v="0.16"/>
    <n v="3.9760000000000004"/>
    <n v="149.10000000000002"/>
    <x v="1"/>
    <x v="1"/>
    <n v="3"/>
    <x v="2"/>
    <n v="2.4"/>
    <n v="125.24"/>
  </r>
  <r>
    <n v="13449"/>
    <d v="2031-06-11T00:00:00"/>
    <x v="9"/>
    <x v="5"/>
    <x v="5"/>
    <n v="1924"/>
    <x v="1"/>
    <x v="3"/>
    <n v="7"/>
    <n v="243.32"/>
    <n v="0.12"/>
    <n v="29.198399999999999"/>
    <n v="1703.24"/>
    <x v="0"/>
    <x v="2"/>
    <n v="1"/>
    <x v="1"/>
    <n v="2.5"/>
    <n v="1498.85"/>
  </r>
  <r>
    <n v="13450"/>
    <d v="2031-06-12T00:00:00"/>
    <x v="9"/>
    <x v="5"/>
    <x v="5"/>
    <n v="1421"/>
    <x v="1"/>
    <x v="2"/>
    <n v="2"/>
    <n v="397.9"/>
    <n v="0.19"/>
    <n v="75.600999999999999"/>
    <n v="795.8"/>
    <x v="0"/>
    <x v="1"/>
    <n v="3"/>
    <x v="1"/>
    <n v="3"/>
    <n v="644.6"/>
  </r>
  <r>
    <n v="13451"/>
    <d v="2031-06-13T00:00:00"/>
    <x v="9"/>
    <x v="5"/>
    <x v="5"/>
    <n v="1553"/>
    <x v="2"/>
    <x v="1"/>
    <n v="7"/>
    <n v="163.80000000000001"/>
    <n v="0.27"/>
    <n v="44.226000000000006"/>
    <n v="1146.6000000000001"/>
    <x v="1"/>
    <x v="0"/>
    <n v="11"/>
    <x v="2"/>
    <n v="1.2"/>
    <n v="837.02"/>
  </r>
  <r>
    <n v="13452"/>
    <d v="2031-06-14T00:00:00"/>
    <x v="9"/>
    <x v="5"/>
    <x v="5"/>
    <n v="1020"/>
    <x v="1"/>
    <x v="0"/>
    <n v="2"/>
    <n v="267.70999999999998"/>
    <n v="0.24"/>
    <n v="64.250399999999999"/>
    <n v="535.41999999999996"/>
    <x v="1"/>
    <x v="1"/>
    <n v="2"/>
    <x v="0"/>
    <n v="5"/>
    <n v="406.92"/>
  </r>
  <r>
    <n v="13453"/>
    <d v="2031-06-15T00:00:00"/>
    <x v="9"/>
    <x v="5"/>
    <x v="5"/>
    <n v="1553"/>
    <x v="0"/>
    <x v="3"/>
    <n v="5"/>
    <n v="48.18"/>
    <n v="0.1"/>
    <n v="4.8180000000000005"/>
    <n v="240.9"/>
    <x v="0"/>
    <x v="0"/>
    <n v="5"/>
    <x v="2"/>
    <n v="2.4"/>
    <n v="216.81"/>
  </r>
  <r>
    <n v="13454"/>
    <d v="2031-06-16T00:00:00"/>
    <x v="9"/>
    <x v="5"/>
    <x v="5"/>
    <n v="1396"/>
    <x v="0"/>
    <x v="3"/>
    <n v="7"/>
    <n v="359.03"/>
    <n v="0.19"/>
    <n v="68.215699999999998"/>
    <n v="2513.21"/>
    <x v="1"/>
    <x v="0"/>
    <n v="10"/>
    <x v="1"/>
    <n v="2.9"/>
    <n v="2035.7"/>
  </r>
  <r>
    <n v="13455"/>
    <d v="2031-06-17T00:00:00"/>
    <x v="9"/>
    <x v="5"/>
    <x v="5"/>
    <n v="1624"/>
    <x v="2"/>
    <x v="3"/>
    <n v="3"/>
    <n v="457.43"/>
    <n v="0.28999999999999998"/>
    <n v="132.65469999999999"/>
    <n v="1372.29"/>
    <x v="1"/>
    <x v="0"/>
    <n v="5"/>
    <x v="0"/>
    <n v="4"/>
    <n v="974.33"/>
  </r>
  <r>
    <n v="13456"/>
    <d v="2031-06-18T00:00:00"/>
    <x v="9"/>
    <x v="5"/>
    <x v="5"/>
    <n v="1104"/>
    <x v="2"/>
    <x v="0"/>
    <n v="3"/>
    <n v="256.79000000000002"/>
    <n v="0.02"/>
    <n v="5.1358000000000006"/>
    <n v="770.37000000000012"/>
    <x v="1"/>
    <x v="0"/>
    <n v="10"/>
    <x v="2"/>
    <n v="2.2000000000000002"/>
    <n v="754.96"/>
  </r>
  <r>
    <n v="13457"/>
    <d v="2031-06-19T00:00:00"/>
    <x v="9"/>
    <x v="5"/>
    <x v="5"/>
    <n v="1191"/>
    <x v="2"/>
    <x v="0"/>
    <n v="6"/>
    <n v="260.83999999999997"/>
    <n v="0.03"/>
    <n v="7.8251999999999988"/>
    <n v="1565.04"/>
    <x v="1"/>
    <x v="0"/>
    <n v="9"/>
    <x v="2"/>
    <n v="1.8"/>
    <n v="1518.09"/>
  </r>
  <r>
    <n v="13458"/>
    <d v="2031-06-20T00:00:00"/>
    <x v="9"/>
    <x v="5"/>
    <x v="5"/>
    <n v="1016"/>
    <x v="0"/>
    <x v="1"/>
    <n v="3"/>
    <n v="66.650000000000006"/>
    <n v="0.19"/>
    <n v="12.663500000000001"/>
    <n v="199.95000000000002"/>
    <x v="1"/>
    <x v="0"/>
    <n v="8"/>
    <x v="2"/>
    <n v="1.5"/>
    <n v="161.96"/>
  </r>
  <r>
    <n v="13459"/>
    <d v="2031-06-21T00:00:00"/>
    <x v="9"/>
    <x v="5"/>
    <x v="5"/>
    <n v="1119"/>
    <x v="2"/>
    <x v="2"/>
    <n v="6"/>
    <n v="133.13999999999999"/>
    <n v="0.22"/>
    <n v="29.290799999999997"/>
    <n v="798.83999999999992"/>
    <x v="1"/>
    <x v="1"/>
    <n v="3"/>
    <x v="1"/>
    <n v="3.1"/>
    <n v="623.1"/>
  </r>
  <r>
    <n v="13460"/>
    <d v="2031-06-22T00:00:00"/>
    <x v="9"/>
    <x v="5"/>
    <x v="5"/>
    <n v="1392"/>
    <x v="3"/>
    <x v="2"/>
    <n v="3"/>
    <n v="105.49"/>
    <n v="7.0000000000000007E-2"/>
    <n v="7.3843000000000005"/>
    <n v="316.46999999999997"/>
    <x v="2"/>
    <x v="2"/>
    <n v="1"/>
    <x v="2"/>
    <n v="1"/>
    <n v="294.32"/>
  </r>
  <r>
    <n v="13461"/>
    <d v="2031-06-23T00:00:00"/>
    <x v="9"/>
    <x v="5"/>
    <x v="5"/>
    <n v="1424"/>
    <x v="2"/>
    <x v="2"/>
    <n v="4"/>
    <n v="296.79000000000002"/>
    <n v="0.26"/>
    <n v="77.165400000000005"/>
    <n v="1187.1600000000001"/>
    <x v="0"/>
    <x v="0"/>
    <n v="5"/>
    <x v="1"/>
    <n v="3.8"/>
    <n v="878.5"/>
  </r>
  <r>
    <n v="13462"/>
    <d v="2031-06-24T00:00:00"/>
    <x v="9"/>
    <x v="5"/>
    <x v="5"/>
    <n v="1128"/>
    <x v="1"/>
    <x v="3"/>
    <n v="1"/>
    <n v="324.61"/>
    <n v="0.23"/>
    <n v="74.660300000000007"/>
    <n v="324.61"/>
    <x v="0"/>
    <x v="0"/>
    <n v="11"/>
    <x v="1"/>
    <n v="2.8"/>
    <n v="249.95"/>
  </r>
  <r>
    <n v="13463"/>
    <d v="2031-06-25T00:00:00"/>
    <x v="9"/>
    <x v="5"/>
    <x v="5"/>
    <n v="1129"/>
    <x v="1"/>
    <x v="2"/>
    <n v="3"/>
    <n v="570.13"/>
    <n v="0.32"/>
    <n v="182.44159999999999"/>
    <n v="1710.3899999999999"/>
    <x v="1"/>
    <x v="1"/>
    <n v="3"/>
    <x v="1"/>
    <n v="3.1"/>
    <n v="1163.07"/>
  </r>
  <r>
    <n v="13464"/>
    <d v="2031-06-26T00:00:00"/>
    <x v="9"/>
    <x v="5"/>
    <x v="5"/>
    <n v="1571"/>
    <x v="3"/>
    <x v="3"/>
    <n v="1"/>
    <n v="57.84"/>
    <n v="0.06"/>
    <n v="3.4704000000000002"/>
    <n v="57.84"/>
    <x v="1"/>
    <x v="0"/>
    <n v="5"/>
    <x v="2"/>
    <n v="2.1"/>
    <n v="54.37"/>
  </r>
  <r>
    <n v="13465"/>
    <d v="2031-06-27T00:00:00"/>
    <x v="9"/>
    <x v="5"/>
    <x v="5"/>
    <n v="1559"/>
    <x v="2"/>
    <x v="1"/>
    <n v="2"/>
    <n v="365.92"/>
    <n v="0.26"/>
    <n v="95.139200000000002"/>
    <n v="731.84"/>
    <x v="2"/>
    <x v="0"/>
    <n v="9"/>
    <x v="2"/>
    <n v="1.7"/>
    <n v="541.55999999999995"/>
  </r>
  <r>
    <n v="13466"/>
    <d v="2031-06-28T00:00:00"/>
    <x v="9"/>
    <x v="5"/>
    <x v="5"/>
    <n v="1028"/>
    <x v="1"/>
    <x v="3"/>
    <n v="5"/>
    <n v="323"/>
    <n v="0.03"/>
    <n v="9.69"/>
    <n v="1615"/>
    <x v="2"/>
    <x v="0"/>
    <n v="11"/>
    <x v="1"/>
    <n v="3.8"/>
    <n v="1566.55"/>
  </r>
  <r>
    <n v="13467"/>
    <d v="2031-06-29T00:00:00"/>
    <x v="9"/>
    <x v="5"/>
    <x v="5"/>
    <n v="1096"/>
    <x v="2"/>
    <x v="1"/>
    <n v="7"/>
    <n v="317"/>
    <n v="0.2"/>
    <n v="63.400000000000006"/>
    <n v="2219"/>
    <x v="1"/>
    <x v="2"/>
    <n v="1"/>
    <x v="2"/>
    <n v="1.8"/>
    <n v="1775.2"/>
  </r>
  <r>
    <n v="13468"/>
    <d v="2031-06-30T00:00:00"/>
    <x v="9"/>
    <x v="5"/>
    <x v="5"/>
    <n v="1009"/>
    <x v="3"/>
    <x v="1"/>
    <n v="7"/>
    <n v="525.79999999999995"/>
    <n v="0.19"/>
    <n v="99.901999999999987"/>
    <n v="3680.5999999999995"/>
    <x v="1"/>
    <x v="2"/>
    <n v="1"/>
    <x v="0"/>
    <n v="4.0999999999999996"/>
    <n v="2981.29"/>
  </r>
  <r>
    <n v="13469"/>
    <d v="2031-07-01T00:00:00"/>
    <x v="9"/>
    <x v="6"/>
    <x v="6"/>
    <n v="1241"/>
    <x v="0"/>
    <x v="2"/>
    <n v="2"/>
    <n v="135.24"/>
    <n v="0.14000000000000001"/>
    <n v="18.933600000000002"/>
    <n v="270.48"/>
    <x v="1"/>
    <x v="0"/>
    <n v="9"/>
    <x v="2"/>
    <n v="1.8"/>
    <n v="232.61"/>
  </r>
  <r>
    <n v="13470"/>
    <d v="2031-07-02T00:00:00"/>
    <x v="9"/>
    <x v="6"/>
    <x v="6"/>
    <n v="1825"/>
    <x v="2"/>
    <x v="2"/>
    <n v="3"/>
    <n v="38.85"/>
    <n v="0.3"/>
    <n v="11.654999999999999"/>
    <n v="116.55000000000001"/>
    <x v="1"/>
    <x v="1"/>
    <n v="3"/>
    <x v="1"/>
    <n v="3.5"/>
    <n v="81.59"/>
  </r>
  <r>
    <n v="13471"/>
    <d v="2031-07-03T00:00:00"/>
    <x v="9"/>
    <x v="6"/>
    <x v="6"/>
    <n v="1955"/>
    <x v="0"/>
    <x v="3"/>
    <n v="7"/>
    <n v="408.28"/>
    <n v="0"/>
    <n v="0"/>
    <n v="2857.96"/>
    <x v="1"/>
    <x v="0"/>
    <n v="10"/>
    <x v="1"/>
    <n v="3.6"/>
    <n v="2857.96"/>
  </r>
  <r>
    <n v="13472"/>
    <d v="2031-07-04T00:00:00"/>
    <x v="9"/>
    <x v="6"/>
    <x v="6"/>
    <n v="1231"/>
    <x v="1"/>
    <x v="0"/>
    <n v="6"/>
    <n v="216.92"/>
    <n v="0.18"/>
    <n v="39.045599999999993"/>
    <n v="1301.52"/>
    <x v="0"/>
    <x v="0"/>
    <n v="5"/>
    <x v="1"/>
    <n v="3"/>
    <n v="1067.25"/>
  </r>
  <r>
    <n v="13473"/>
    <d v="2031-07-05T00:00:00"/>
    <x v="9"/>
    <x v="6"/>
    <x v="6"/>
    <n v="1788"/>
    <x v="2"/>
    <x v="2"/>
    <n v="2"/>
    <n v="25.29"/>
    <n v="0.08"/>
    <n v="2.0232000000000001"/>
    <n v="50.58"/>
    <x v="1"/>
    <x v="0"/>
    <n v="9"/>
    <x v="0"/>
    <n v="5"/>
    <n v="46.53"/>
  </r>
  <r>
    <n v="13474"/>
    <d v="2031-07-06T00:00:00"/>
    <x v="9"/>
    <x v="6"/>
    <x v="6"/>
    <n v="1283"/>
    <x v="1"/>
    <x v="2"/>
    <n v="4"/>
    <n v="162.05000000000001"/>
    <n v="0.26"/>
    <n v="42.133000000000003"/>
    <n v="648.20000000000005"/>
    <x v="0"/>
    <x v="0"/>
    <n v="11"/>
    <x v="1"/>
    <n v="2.5"/>
    <n v="479.67"/>
  </r>
  <r>
    <n v="13475"/>
    <d v="2031-07-07T00:00:00"/>
    <x v="9"/>
    <x v="6"/>
    <x v="6"/>
    <n v="1714"/>
    <x v="2"/>
    <x v="0"/>
    <n v="1"/>
    <n v="195.96"/>
    <n v="0.02"/>
    <n v="3.9192000000000005"/>
    <n v="195.96"/>
    <x v="0"/>
    <x v="0"/>
    <n v="5"/>
    <x v="0"/>
    <n v="4.5"/>
    <n v="192.04"/>
  </r>
  <r>
    <n v="13476"/>
    <d v="2031-07-08T00:00:00"/>
    <x v="9"/>
    <x v="6"/>
    <x v="6"/>
    <n v="1758"/>
    <x v="3"/>
    <x v="0"/>
    <n v="6"/>
    <n v="375.85"/>
    <n v="0.28999999999999998"/>
    <n v="108.9965"/>
    <n v="2255.1000000000004"/>
    <x v="1"/>
    <x v="1"/>
    <n v="3"/>
    <x v="2"/>
    <n v="1.7"/>
    <n v="1601.12"/>
  </r>
  <r>
    <n v="13477"/>
    <d v="2031-07-09T00:00:00"/>
    <x v="9"/>
    <x v="6"/>
    <x v="6"/>
    <n v="1801"/>
    <x v="3"/>
    <x v="2"/>
    <n v="7"/>
    <n v="115.96"/>
    <n v="0.28999999999999998"/>
    <n v="33.628399999999999"/>
    <n v="811.71999999999991"/>
    <x v="2"/>
    <x v="0"/>
    <n v="9"/>
    <x v="2"/>
    <n v="2.2999999999999998"/>
    <n v="576.32000000000005"/>
  </r>
  <r>
    <n v="13478"/>
    <d v="2031-07-10T00:00:00"/>
    <x v="9"/>
    <x v="6"/>
    <x v="6"/>
    <n v="1775"/>
    <x v="2"/>
    <x v="0"/>
    <n v="6"/>
    <n v="256.64"/>
    <n v="0.28999999999999998"/>
    <n v="74.425599999999989"/>
    <n v="1539.84"/>
    <x v="2"/>
    <x v="0"/>
    <n v="7"/>
    <x v="2"/>
    <n v="1.6"/>
    <n v="1093.29"/>
  </r>
  <r>
    <n v="13479"/>
    <d v="2031-07-11T00:00:00"/>
    <x v="9"/>
    <x v="6"/>
    <x v="6"/>
    <n v="1954"/>
    <x v="1"/>
    <x v="3"/>
    <n v="3"/>
    <n v="297.25"/>
    <n v="0.05"/>
    <n v="14.862500000000001"/>
    <n v="891.75"/>
    <x v="1"/>
    <x v="0"/>
    <n v="7"/>
    <x v="1"/>
    <n v="3.4"/>
    <n v="847.16"/>
  </r>
  <r>
    <n v="13480"/>
    <d v="2031-07-12T00:00:00"/>
    <x v="9"/>
    <x v="6"/>
    <x v="6"/>
    <n v="1725"/>
    <x v="3"/>
    <x v="1"/>
    <n v="4"/>
    <n v="283.64999999999998"/>
    <n v="0.22"/>
    <n v="62.402999999999999"/>
    <n v="1134.5999999999999"/>
    <x v="1"/>
    <x v="0"/>
    <n v="8"/>
    <x v="1"/>
    <n v="3.6"/>
    <n v="884.99"/>
  </r>
  <r>
    <n v="13481"/>
    <d v="2031-07-13T00:00:00"/>
    <x v="9"/>
    <x v="6"/>
    <x v="6"/>
    <n v="1199"/>
    <x v="0"/>
    <x v="1"/>
    <n v="1"/>
    <n v="584.76"/>
    <n v="0.01"/>
    <n v="5.8475999999999999"/>
    <n v="584.76"/>
    <x v="2"/>
    <x v="0"/>
    <n v="11"/>
    <x v="1"/>
    <n v="2.8"/>
    <n v="578.91"/>
  </r>
  <r>
    <n v="13482"/>
    <d v="2031-07-14T00:00:00"/>
    <x v="9"/>
    <x v="6"/>
    <x v="6"/>
    <n v="1944"/>
    <x v="1"/>
    <x v="2"/>
    <n v="4"/>
    <n v="41.62"/>
    <n v="0.3"/>
    <n v="12.485999999999999"/>
    <n v="166.48"/>
    <x v="2"/>
    <x v="0"/>
    <n v="5"/>
    <x v="1"/>
    <n v="3.9"/>
    <n v="116.54"/>
  </r>
  <r>
    <n v="13483"/>
    <d v="2031-07-15T00:00:00"/>
    <x v="9"/>
    <x v="6"/>
    <x v="6"/>
    <n v="1078"/>
    <x v="0"/>
    <x v="2"/>
    <n v="2"/>
    <n v="571.32000000000005"/>
    <n v="0.25"/>
    <n v="142.83000000000001"/>
    <n v="1142.6400000000001"/>
    <x v="2"/>
    <x v="1"/>
    <n v="2"/>
    <x v="0"/>
    <n v="4.5"/>
    <n v="856.98"/>
  </r>
  <r>
    <n v="13484"/>
    <d v="2031-07-16T00:00:00"/>
    <x v="9"/>
    <x v="6"/>
    <x v="6"/>
    <n v="1912"/>
    <x v="1"/>
    <x v="3"/>
    <n v="3"/>
    <n v="355.43"/>
    <n v="0.19"/>
    <n v="67.531700000000001"/>
    <n v="1066.29"/>
    <x v="2"/>
    <x v="0"/>
    <n v="11"/>
    <x v="0"/>
    <n v="4.0999999999999996"/>
    <n v="863.69"/>
  </r>
  <r>
    <n v="13485"/>
    <d v="2031-07-17T00:00:00"/>
    <x v="9"/>
    <x v="6"/>
    <x v="6"/>
    <n v="1955"/>
    <x v="1"/>
    <x v="0"/>
    <n v="6"/>
    <n v="480.5"/>
    <n v="0.26"/>
    <n v="124.93"/>
    <n v="2883"/>
    <x v="1"/>
    <x v="0"/>
    <n v="9"/>
    <x v="2"/>
    <n v="2"/>
    <n v="2133.42"/>
  </r>
  <r>
    <n v="13486"/>
    <d v="2031-07-18T00:00:00"/>
    <x v="9"/>
    <x v="6"/>
    <x v="6"/>
    <n v="1854"/>
    <x v="3"/>
    <x v="2"/>
    <n v="6"/>
    <n v="266.77999999999997"/>
    <n v="0.03"/>
    <n v="8.0033999999999992"/>
    <n v="1600.6799999999998"/>
    <x v="2"/>
    <x v="1"/>
    <n v="3"/>
    <x v="2"/>
    <n v="2.2999999999999998"/>
    <n v="1552.66"/>
  </r>
  <r>
    <n v="13487"/>
    <d v="2031-07-19T00:00:00"/>
    <x v="9"/>
    <x v="6"/>
    <x v="6"/>
    <n v="1855"/>
    <x v="1"/>
    <x v="1"/>
    <n v="2"/>
    <n v="280.5"/>
    <n v="0.19"/>
    <n v="53.295000000000002"/>
    <n v="561"/>
    <x v="1"/>
    <x v="0"/>
    <n v="11"/>
    <x v="1"/>
    <n v="2.5"/>
    <n v="454.41"/>
  </r>
  <r>
    <n v="13488"/>
    <d v="2031-07-20T00:00:00"/>
    <x v="9"/>
    <x v="6"/>
    <x v="6"/>
    <n v="1172"/>
    <x v="1"/>
    <x v="3"/>
    <n v="6"/>
    <n v="529.41"/>
    <n v="0.1"/>
    <n v="52.941000000000003"/>
    <n v="3176.46"/>
    <x v="2"/>
    <x v="1"/>
    <n v="2"/>
    <x v="2"/>
    <n v="1.8"/>
    <n v="2858.81"/>
  </r>
  <r>
    <n v="13489"/>
    <d v="2031-07-21T00:00:00"/>
    <x v="9"/>
    <x v="6"/>
    <x v="6"/>
    <n v="1466"/>
    <x v="1"/>
    <x v="3"/>
    <n v="5"/>
    <n v="539.12"/>
    <n v="0.34"/>
    <n v="183.30080000000001"/>
    <n v="2695.6"/>
    <x v="0"/>
    <x v="0"/>
    <n v="10"/>
    <x v="2"/>
    <n v="2.4"/>
    <n v="1779.1"/>
  </r>
  <r>
    <n v="13490"/>
    <d v="2031-07-22T00:00:00"/>
    <x v="9"/>
    <x v="6"/>
    <x v="6"/>
    <n v="1580"/>
    <x v="3"/>
    <x v="0"/>
    <n v="3"/>
    <n v="154.63"/>
    <n v="0.3"/>
    <n v="46.388999999999996"/>
    <n v="463.89"/>
    <x v="2"/>
    <x v="0"/>
    <n v="10"/>
    <x v="2"/>
    <n v="2"/>
    <n v="324.72000000000003"/>
  </r>
  <r>
    <n v="13491"/>
    <d v="2031-07-23T00:00:00"/>
    <x v="9"/>
    <x v="6"/>
    <x v="6"/>
    <n v="1415"/>
    <x v="3"/>
    <x v="2"/>
    <n v="2"/>
    <n v="131.56"/>
    <n v="0.26"/>
    <n v="34.205600000000004"/>
    <n v="263.12"/>
    <x v="2"/>
    <x v="0"/>
    <n v="5"/>
    <x v="0"/>
    <n v="5"/>
    <n v="194.71"/>
  </r>
  <r>
    <n v="13492"/>
    <d v="2031-07-24T00:00:00"/>
    <x v="9"/>
    <x v="6"/>
    <x v="6"/>
    <n v="1939"/>
    <x v="1"/>
    <x v="2"/>
    <n v="3"/>
    <n v="305.3"/>
    <n v="0.33"/>
    <n v="100.74900000000001"/>
    <n v="915.90000000000009"/>
    <x v="2"/>
    <x v="0"/>
    <n v="8"/>
    <x v="0"/>
    <n v="4.0999999999999996"/>
    <n v="613.65"/>
  </r>
  <r>
    <n v="13493"/>
    <d v="2031-07-25T00:00:00"/>
    <x v="9"/>
    <x v="6"/>
    <x v="6"/>
    <n v="1448"/>
    <x v="2"/>
    <x v="3"/>
    <n v="1"/>
    <n v="541.66"/>
    <n v="0.12"/>
    <n v="64.999199999999988"/>
    <n v="541.66"/>
    <x v="2"/>
    <x v="1"/>
    <n v="3"/>
    <x v="0"/>
    <n v="4.4000000000000004"/>
    <n v="476.66"/>
  </r>
  <r>
    <n v="13494"/>
    <d v="2031-07-26T00:00:00"/>
    <x v="9"/>
    <x v="6"/>
    <x v="6"/>
    <n v="1086"/>
    <x v="1"/>
    <x v="1"/>
    <n v="3"/>
    <n v="203.58"/>
    <n v="0.32"/>
    <n v="65.145600000000002"/>
    <n v="610.74"/>
    <x v="2"/>
    <x v="0"/>
    <n v="6"/>
    <x v="0"/>
    <n v="4.7"/>
    <n v="415.3"/>
  </r>
  <r>
    <n v="13495"/>
    <d v="2031-07-27T00:00:00"/>
    <x v="9"/>
    <x v="6"/>
    <x v="6"/>
    <n v="1100"/>
    <x v="1"/>
    <x v="2"/>
    <n v="3"/>
    <n v="396.43"/>
    <n v="0.11"/>
    <n v="43.607300000000002"/>
    <n v="1189.29"/>
    <x v="1"/>
    <x v="0"/>
    <n v="9"/>
    <x v="1"/>
    <n v="3.7"/>
    <n v="1058.47"/>
  </r>
  <r>
    <n v="13496"/>
    <d v="2031-07-28T00:00:00"/>
    <x v="9"/>
    <x v="6"/>
    <x v="6"/>
    <n v="1007"/>
    <x v="2"/>
    <x v="1"/>
    <n v="1"/>
    <n v="429.27"/>
    <n v="0.26"/>
    <n v="111.61020000000001"/>
    <n v="429.27"/>
    <x v="0"/>
    <x v="1"/>
    <n v="2"/>
    <x v="2"/>
    <n v="1.7"/>
    <n v="317.66000000000003"/>
  </r>
  <r>
    <n v="13497"/>
    <d v="2031-07-29T00:00:00"/>
    <x v="9"/>
    <x v="6"/>
    <x v="6"/>
    <n v="1844"/>
    <x v="3"/>
    <x v="3"/>
    <n v="2"/>
    <n v="470.52"/>
    <n v="0.26"/>
    <n v="122.3352"/>
    <n v="941.04"/>
    <x v="1"/>
    <x v="0"/>
    <n v="8"/>
    <x v="0"/>
    <n v="4"/>
    <n v="696.37"/>
  </r>
  <r>
    <n v="13498"/>
    <d v="2031-07-30T00:00:00"/>
    <x v="9"/>
    <x v="6"/>
    <x v="6"/>
    <n v="1199"/>
    <x v="1"/>
    <x v="2"/>
    <n v="3"/>
    <n v="344.9"/>
    <n v="0.01"/>
    <n v="3.4489999999999998"/>
    <n v="1034.6999999999998"/>
    <x v="1"/>
    <x v="0"/>
    <n v="10"/>
    <x v="2"/>
    <n v="1.1000000000000001"/>
    <n v="1024.3499999999999"/>
  </r>
  <r>
    <n v="13499"/>
    <d v="2031-07-31T00:00:00"/>
    <x v="9"/>
    <x v="6"/>
    <x v="6"/>
    <n v="1504"/>
    <x v="2"/>
    <x v="1"/>
    <n v="4"/>
    <n v="250.44"/>
    <n v="0.13"/>
    <n v="32.557200000000002"/>
    <n v="1001.76"/>
    <x v="1"/>
    <x v="0"/>
    <n v="7"/>
    <x v="2"/>
    <n v="1.5"/>
    <n v="871.53"/>
  </r>
  <r>
    <n v="13500"/>
    <d v="2031-08-01T00:00:00"/>
    <x v="9"/>
    <x v="7"/>
    <x v="7"/>
    <n v="1086"/>
    <x v="2"/>
    <x v="3"/>
    <n v="3"/>
    <n v="580.70000000000005"/>
    <n v="0.01"/>
    <n v="5.8070000000000004"/>
    <n v="1742.1000000000001"/>
    <x v="1"/>
    <x v="1"/>
    <n v="3"/>
    <x v="2"/>
    <n v="1.1000000000000001"/>
    <n v="1724.68"/>
  </r>
  <r>
    <n v="13501"/>
    <d v="2031-08-02T00:00:00"/>
    <x v="9"/>
    <x v="7"/>
    <x v="7"/>
    <n v="1042"/>
    <x v="2"/>
    <x v="1"/>
    <n v="2"/>
    <n v="372.63"/>
    <n v="0.35"/>
    <n v="130.4205"/>
    <n v="745.26"/>
    <x v="2"/>
    <x v="2"/>
    <n v="1"/>
    <x v="2"/>
    <n v="1.5"/>
    <n v="484.42"/>
  </r>
  <r>
    <n v="13502"/>
    <d v="2031-08-03T00:00:00"/>
    <x v="9"/>
    <x v="7"/>
    <x v="7"/>
    <n v="1384"/>
    <x v="0"/>
    <x v="2"/>
    <n v="6"/>
    <n v="441.21"/>
    <n v="0.04"/>
    <n v="17.648399999999999"/>
    <n v="2647.2599999999998"/>
    <x v="1"/>
    <x v="0"/>
    <n v="6"/>
    <x v="0"/>
    <n v="4"/>
    <n v="2541.37"/>
  </r>
  <r>
    <n v="13503"/>
    <d v="2031-08-04T00:00:00"/>
    <x v="9"/>
    <x v="7"/>
    <x v="7"/>
    <n v="1620"/>
    <x v="2"/>
    <x v="0"/>
    <n v="7"/>
    <n v="216.81"/>
    <n v="0.19"/>
    <n v="41.193899999999999"/>
    <n v="1517.67"/>
    <x v="0"/>
    <x v="1"/>
    <n v="2"/>
    <x v="0"/>
    <n v="4.5"/>
    <n v="1229.31"/>
  </r>
  <r>
    <n v="13504"/>
    <d v="2031-08-05T00:00:00"/>
    <x v="9"/>
    <x v="7"/>
    <x v="7"/>
    <n v="1434"/>
    <x v="2"/>
    <x v="1"/>
    <n v="1"/>
    <n v="406.92"/>
    <n v="0.28000000000000003"/>
    <n v="113.93760000000002"/>
    <n v="406.92"/>
    <x v="1"/>
    <x v="1"/>
    <n v="3"/>
    <x v="2"/>
    <n v="2.1"/>
    <n v="292.98"/>
  </r>
  <r>
    <n v="13505"/>
    <d v="2031-08-06T00:00:00"/>
    <x v="9"/>
    <x v="7"/>
    <x v="7"/>
    <n v="1407"/>
    <x v="1"/>
    <x v="0"/>
    <n v="6"/>
    <n v="165.81"/>
    <n v="7.0000000000000007E-2"/>
    <n v="11.606700000000002"/>
    <n v="994.86"/>
    <x v="1"/>
    <x v="0"/>
    <n v="5"/>
    <x v="2"/>
    <n v="1.5"/>
    <n v="925.22"/>
  </r>
  <r>
    <n v="13506"/>
    <d v="2031-08-07T00:00:00"/>
    <x v="9"/>
    <x v="7"/>
    <x v="7"/>
    <n v="1482"/>
    <x v="2"/>
    <x v="2"/>
    <n v="2"/>
    <n v="158.38"/>
    <n v="0.17"/>
    <n v="26.924600000000002"/>
    <n v="316.76"/>
    <x v="1"/>
    <x v="0"/>
    <n v="11"/>
    <x v="2"/>
    <n v="2.1"/>
    <n v="262.91000000000003"/>
  </r>
  <r>
    <n v="13507"/>
    <d v="2031-08-08T00:00:00"/>
    <x v="9"/>
    <x v="7"/>
    <x v="7"/>
    <n v="1663"/>
    <x v="2"/>
    <x v="0"/>
    <n v="5"/>
    <n v="433.11"/>
    <n v="0.21"/>
    <n v="90.953100000000006"/>
    <n v="2165.5500000000002"/>
    <x v="2"/>
    <x v="0"/>
    <n v="8"/>
    <x v="1"/>
    <n v="3.6"/>
    <n v="1710.78"/>
  </r>
  <r>
    <n v="13508"/>
    <d v="2031-08-09T00:00:00"/>
    <x v="9"/>
    <x v="7"/>
    <x v="7"/>
    <n v="1016"/>
    <x v="2"/>
    <x v="3"/>
    <n v="7"/>
    <n v="320.02"/>
    <n v="0.06"/>
    <n v="19.201199999999996"/>
    <n v="2240.14"/>
    <x v="0"/>
    <x v="1"/>
    <n v="2"/>
    <x v="2"/>
    <n v="2.4"/>
    <n v="2105.73"/>
  </r>
  <r>
    <n v="13509"/>
    <d v="2031-08-10T00:00:00"/>
    <x v="9"/>
    <x v="7"/>
    <x v="7"/>
    <n v="1644"/>
    <x v="1"/>
    <x v="0"/>
    <n v="6"/>
    <n v="414.72"/>
    <n v="0.27"/>
    <n v="111.97440000000002"/>
    <n v="2488.3200000000002"/>
    <x v="2"/>
    <x v="0"/>
    <n v="6"/>
    <x v="0"/>
    <n v="4.8"/>
    <n v="1816.47"/>
  </r>
  <r>
    <n v="13510"/>
    <d v="2031-08-11T00:00:00"/>
    <x v="9"/>
    <x v="7"/>
    <x v="7"/>
    <n v="1147"/>
    <x v="1"/>
    <x v="1"/>
    <n v="3"/>
    <n v="172.62"/>
    <n v="0.1"/>
    <n v="17.262"/>
    <n v="517.86"/>
    <x v="1"/>
    <x v="2"/>
    <n v="1"/>
    <x v="2"/>
    <n v="1.5"/>
    <n v="466.07"/>
  </r>
  <r>
    <n v="13511"/>
    <d v="2031-08-12T00:00:00"/>
    <x v="9"/>
    <x v="7"/>
    <x v="7"/>
    <n v="1276"/>
    <x v="1"/>
    <x v="1"/>
    <n v="7"/>
    <n v="365.25"/>
    <n v="7.0000000000000007E-2"/>
    <n v="25.567500000000003"/>
    <n v="2556.75"/>
    <x v="0"/>
    <x v="0"/>
    <n v="7"/>
    <x v="0"/>
    <n v="5"/>
    <n v="2377.7800000000002"/>
  </r>
  <r>
    <n v="13512"/>
    <d v="2031-08-13T00:00:00"/>
    <x v="9"/>
    <x v="7"/>
    <x v="7"/>
    <n v="1231"/>
    <x v="1"/>
    <x v="0"/>
    <n v="3"/>
    <n v="274.7"/>
    <n v="0.2"/>
    <n v="54.94"/>
    <n v="824.09999999999991"/>
    <x v="1"/>
    <x v="1"/>
    <n v="4"/>
    <x v="2"/>
    <n v="1"/>
    <n v="659.28"/>
  </r>
  <r>
    <n v="13513"/>
    <d v="2031-08-14T00:00:00"/>
    <x v="9"/>
    <x v="7"/>
    <x v="7"/>
    <n v="1825"/>
    <x v="0"/>
    <x v="3"/>
    <n v="1"/>
    <n v="364.22"/>
    <n v="0.14000000000000001"/>
    <n v="50.990800000000007"/>
    <n v="364.22"/>
    <x v="2"/>
    <x v="2"/>
    <n v="1"/>
    <x v="1"/>
    <n v="2.8"/>
    <n v="313.23"/>
  </r>
  <r>
    <n v="13514"/>
    <d v="2031-08-15T00:00:00"/>
    <x v="9"/>
    <x v="7"/>
    <x v="7"/>
    <n v="1926"/>
    <x v="1"/>
    <x v="2"/>
    <n v="3"/>
    <n v="185.16"/>
    <n v="0.32"/>
    <n v="59.251199999999997"/>
    <n v="555.48"/>
    <x v="1"/>
    <x v="0"/>
    <n v="9"/>
    <x v="2"/>
    <n v="2"/>
    <n v="377.73"/>
  </r>
  <r>
    <n v="13515"/>
    <d v="2031-08-16T00:00:00"/>
    <x v="9"/>
    <x v="7"/>
    <x v="7"/>
    <n v="1365"/>
    <x v="2"/>
    <x v="0"/>
    <n v="7"/>
    <n v="433.54"/>
    <n v="0.31"/>
    <n v="134.3974"/>
    <n v="3034.78"/>
    <x v="1"/>
    <x v="0"/>
    <n v="9"/>
    <x v="1"/>
    <n v="3.3"/>
    <n v="2094"/>
  </r>
  <r>
    <n v="13516"/>
    <d v="2031-08-17T00:00:00"/>
    <x v="9"/>
    <x v="7"/>
    <x v="7"/>
    <n v="1227"/>
    <x v="2"/>
    <x v="1"/>
    <n v="4"/>
    <n v="486.47"/>
    <n v="0.17"/>
    <n v="82.699900000000014"/>
    <n v="1945.88"/>
    <x v="1"/>
    <x v="0"/>
    <n v="11"/>
    <x v="2"/>
    <n v="1.4"/>
    <n v="1615.08"/>
  </r>
  <r>
    <n v="13517"/>
    <d v="2031-08-18T00:00:00"/>
    <x v="9"/>
    <x v="7"/>
    <x v="7"/>
    <n v="1650"/>
    <x v="1"/>
    <x v="1"/>
    <n v="4"/>
    <n v="167.05"/>
    <n v="0.13"/>
    <n v="21.716500000000003"/>
    <n v="668.2"/>
    <x v="1"/>
    <x v="1"/>
    <n v="3"/>
    <x v="0"/>
    <n v="4.5"/>
    <n v="581.33000000000004"/>
  </r>
  <r>
    <n v="13518"/>
    <d v="2031-08-19T00:00:00"/>
    <x v="9"/>
    <x v="7"/>
    <x v="7"/>
    <n v="1435"/>
    <x v="3"/>
    <x v="0"/>
    <n v="6"/>
    <n v="190.86"/>
    <n v="0.11"/>
    <n v="20.994600000000002"/>
    <n v="1145.1600000000001"/>
    <x v="0"/>
    <x v="0"/>
    <n v="6"/>
    <x v="2"/>
    <n v="1.5"/>
    <n v="1019.19"/>
  </r>
  <r>
    <n v="13519"/>
    <d v="2031-08-20T00:00:00"/>
    <x v="9"/>
    <x v="7"/>
    <x v="7"/>
    <n v="1398"/>
    <x v="2"/>
    <x v="0"/>
    <n v="2"/>
    <n v="401.78"/>
    <n v="0.09"/>
    <n v="36.160199999999996"/>
    <n v="803.56"/>
    <x v="2"/>
    <x v="0"/>
    <n v="7"/>
    <x v="1"/>
    <n v="3.3"/>
    <n v="731.24"/>
  </r>
  <r>
    <n v="13520"/>
    <d v="2031-08-21T00:00:00"/>
    <x v="9"/>
    <x v="7"/>
    <x v="7"/>
    <n v="1210"/>
    <x v="3"/>
    <x v="0"/>
    <n v="1"/>
    <n v="421.92"/>
    <n v="0.19"/>
    <n v="80.1648"/>
    <n v="421.92"/>
    <x v="0"/>
    <x v="1"/>
    <n v="4"/>
    <x v="2"/>
    <n v="1.1000000000000001"/>
    <n v="341.76"/>
  </r>
  <r>
    <n v="13521"/>
    <d v="2031-08-22T00:00:00"/>
    <x v="9"/>
    <x v="7"/>
    <x v="7"/>
    <n v="1390"/>
    <x v="2"/>
    <x v="2"/>
    <n v="5"/>
    <n v="426.9"/>
    <n v="0.28000000000000003"/>
    <n v="119.53200000000001"/>
    <n v="2134.5"/>
    <x v="2"/>
    <x v="0"/>
    <n v="6"/>
    <x v="2"/>
    <n v="2.2000000000000002"/>
    <n v="1536.84"/>
  </r>
  <r>
    <n v="13522"/>
    <d v="2031-08-23T00:00:00"/>
    <x v="9"/>
    <x v="7"/>
    <x v="7"/>
    <n v="1498"/>
    <x v="1"/>
    <x v="1"/>
    <n v="6"/>
    <n v="414.38"/>
    <n v="0.11"/>
    <n v="45.581800000000001"/>
    <n v="2486.2799999999997"/>
    <x v="2"/>
    <x v="0"/>
    <n v="9"/>
    <x v="2"/>
    <n v="1.6"/>
    <n v="2212.79"/>
  </r>
  <r>
    <n v="13523"/>
    <d v="2031-08-24T00:00:00"/>
    <x v="9"/>
    <x v="7"/>
    <x v="7"/>
    <n v="1539"/>
    <x v="3"/>
    <x v="1"/>
    <n v="2"/>
    <n v="244.79"/>
    <n v="7.0000000000000007E-2"/>
    <n v="17.135300000000001"/>
    <n v="489.58"/>
    <x v="2"/>
    <x v="0"/>
    <n v="10"/>
    <x v="0"/>
    <n v="4.9000000000000004"/>
    <n v="455.31"/>
  </r>
  <r>
    <n v="13524"/>
    <d v="2031-08-25T00:00:00"/>
    <x v="9"/>
    <x v="7"/>
    <x v="7"/>
    <n v="1562"/>
    <x v="2"/>
    <x v="1"/>
    <n v="1"/>
    <n v="245.99"/>
    <n v="0.17"/>
    <n v="41.818300000000008"/>
    <n v="245.99"/>
    <x v="0"/>
    <x v="0"/>
    <n v="6"/>
    <x v="2"/>
    <n v="1"/>
    <n v="204.17"/>
  </r>
  <r>
    <n v="13525"/>
    <d v="2031-08-26T00:00:00"/>
    <x v="9"/>
    <x v="7"/>
    <x v="7"/>
    <n v="1490"/>
    <x v="1"/>
    <x v="2"/>
    <n v="7"/>
    <n v="164.07"/>
    <n v="0.02"/>
    <n v="3.2814000000000001"/>
    <n v="1148.49"/>
    <x v="1"/>
    <x v="0"/>
    <n v="7"/>
    <x v="2"/>
    <n v="2.4"/>
    <n v="1125.52"/>
  </r>
  <r>
    <n v="13526"/>
    <d v="2031-08-27T00:00:00"/>
    <x v="9"/>
    <x v="7"/>
    <x v="7"/>
    <n v="1441"/>
    <x v="2"/>
    <x v="3"/>
    <n v="1"/>
    <n v="106.75"/>
    <n v="0.25"/>
    <n v="26.6875"/>
    <n v="106.75"/>
    <x v="1"/>
    <x v="0"/>
    <n v="6"/>
    <x v="2"/>
    <n v="2.2000000000000002"/>
    <n v="80.06"/>
  </r>
  <r>
    <n v="13527"/>
    <d v="2031-08-28T00:00:00"/>
    <x v="9"/>
    <x v="7"/>
    <x v="7"/>
    <n v="1260"/>
    <x v="3"/>
    <x v="1"/>
    <n v="7"/>
    <n v="420.16"/>
    <n v="0.18"/>
    <n v="75.628799999999998"/>
    <n v="2941.1200000000003"/>
    <x v="2"/>
    <x v="0"/>
    <n v="7"/>
    <x v="1"/>
    <n v="3.6"/>
    <n v="2411.7199999999998"/>
  </r>
  <r>
    <n v="13528"/>
    <d v="2031-08-29T00:00:00"/>
    <x v="9"/>
    <x v="7"/>
    <x v="7"/>
    <n v="1772"/>
    <x v="2"/>
    <x v="1"/>
    <n v="6"/>
    <n v="69.52"/>
    <n v="0.17"/>
    <n v="11.8184"/>
    <n v="417.12"/>
    <x v="0"/>
    <x v="2"/>
    <n v="1"/>
    <x v="2"/>
    <n v="1.2"/>
    <n v="346.21"/>
  </r>
  <r>
    <n v="13529"/>
    <d v="2031-08-30T00:00:00"/>
    <x v="9"/>
    <x v="7"/>
    <x v="7"/>
    <n v="1349"/>
    <x v="0"/>
    <x v="3"/>
    <n v="2"/>
    <n v="563.61"/>
    <n v="0.11"/>
    <n v="61.997100000000003"/>
    <n v="1127.22"/>
    <x v="0"/>
    <x v="0"/>
    <n v="6"/>
    <x v="0"/>
    <n v="4.2"/>
    <n v="1003.23"/>
  </r>
  <r>
    <n v="13530"/>
    <d v="2031-08-31T00:00:00"/>
    <x v="9"/>
    <x v="7"/>
    <x v="7"/>
    <n v="1351"/>
    <x v="2"/>
    <x v="2"/>
    <n v="2"/>
    <n v="498.61"/>
    <n v="0.32"/>
    <n v="159.55520000000001"/>
    <n v="997.22"/>
    <x v="2"/>
    <x v="0"/>
    <n v="9"/>
    <x v="1"/>
    <n v="2.9"/>
    <n v="678.11"/>
  </r>
  <r>
    <n v="13531"/>
    <d v="2031-09-01T00:00:00"/>
    <x v="9"/>
    <x v="8"/>
    <x v="8"/>
    <n v="1519"/>
    <x v="0"/>
    <x v="3"/>
    <n v="3"/>
    <n v="516.64"/>
    <n v="0.03"/>
    <n v="15.499199999999998"/>
    <n v="1549.92"/>
    <x v="1"/>
    <x v="0"/>
    <n v="11"/>
    <x v="1"/>
    <n v="2.8"/>
    <n v="1503.42"/>
  </r>
  <r>
    <n v="13532"/>
    <d v="2031-09-02T00:00:00"/>
    <x v="9"/>
    <x v="8"/>
    <x v="8"/>
    <n v="1319"/>
    <x v="1"/>
    <x v="3"/>
    <n v="5"/>
    <n v="545.4"/>
    <n v="0.3"/>
    <n v="163.61999999999998"/>
    <n v="2727"/>
    <x v="1"/>
    <x v="1"/>
    <n v="3"/>
    <x v="2"/>
    <n v="1.9"/>
    <n v="1908.9"/>
  </r>
  <r>
    <n v="13533"/>
    <d v="2031-09-03T00:00:00"/>
    <x v="9"/>
    <x v="8"/>
    <x v="8"/>
    <n v="1137"/>
    <x v="3"/>
    <x v="3"/>
    <n v="4"/>
    <n v="254.03"/>
    <n v="0.13"/>
    <n v="33.023900000000005"/>
    <n v="1016.12"/>
    <x v="0"/>
    <x v="0"/>
    <n v="6"/>
    <x v="1"/>
    <n v="3"/>
    <n v="884.02"/>
  </r>
  <r>
    <n v="13534"/>
    <d v="2031-09-04T00:00:00"/>
    <x v="9"/>
    <x v="8"/>
    <x v="8"/>
    <n v="1549"/>
    <x v="2"/>
    <x v="3"/>
    <n v="3"/>
    <n v="510.32"/>
    <n v="0.31"/>
    <n v="158.19919999999999"/>
    <n v="1530.96"/>
    <x v="1"/>
    <x v="1"/>
    <n v="4"/>
    <x v="1"/>
    <n v="2.5"/>
    <n v="1056.3599999999999"/>
  </r>
  <r>
    <n v="13535"/>
    <d v="2031-09-05T00:00:00"/>
    <x v="9"/>
    <x v="8"/>
    <x v="8"/>
    <n v="1622"/>
    <x v="0"/>
    <x v="2"/>
    <n v="1"/>
    <n v="107.47"/>
    <n v="0.26"/>
    <n v="27.9422"/>
    <n v="107.47"/>
    <x v="1"/>
    <x v="0"/>
    <n v="7"/>
    <x v="2"/>
    <n v="2"/>
    <n v="79.53"/>
  </r>
  <r>
    <n v="13536"/>
    <d v="2031-09-06T00:00:00"/>
    <x v="9"/>
    <x v="8"/>
    <x v="8"/>
    <n v="1991"/>
    <x v="2"/>
    <x v="2"/>
    <n v="5"/>
    <n v="27.66"/>
    <n v="0.04"/>
    <n v="1.1064000000000001"/>
    <n v="138.30000000000001"/>
    <x v="0"/>
    <x v="0"/>
    <n v="7"/>
    <x v="2"/>
    <n v="1.7"/>
    <n v="132.77000000000001"/>
  </r>
  <r>
    <n v="13537"/>
    <d v="2031-09-07T00:00:00"/>
    <x v="9"/>
    <x v="8"/>
    <x v="8"/>
    <n v="1367"/>
    <x v="2"/>
    <x v="3"/>
    <n v="5"/>
    <n v="474.16"/>
    <n v="0.28999999999999998"/>
    <n v="137.50639999999999"/>
    <n v="2370.8000000000002"/>
    <x v="1"/>
    <x v="0"/>
    <n v="9"/>
    <x v="1"/>
    <n v="3.9"/>
    <n v="1683.27"/>
  </r>
  <r>
    <n v="13538"/>
    <d v="2031-09-08T00:00:00"/>
    <x v="9"/>
    <x v="8"/>
    <x v="8"/>
    <n v="1219"/>
    <x v="1"/>
    <x v="0"/>
    <n v="2"/>
    <n v="58.76"/>
    <n v="0.24"/>
    <n v="14.102399999999999"/>
    <n v="117.52"/>
    <x v="2"/>
    <x v="1"/>
    <n v="4"/>
    <x v="2"/>
    <n v="1.6"/>
    <n v="89.32"/>
  </r>
  <r>
    <n v="13539"/>
    <d v="2031-09-09T00:00:00"/>
    <x v="9"/>
    <x v="8"/>
    <x v="8"/>
    <n v="1336"/>
    <x v="2"/>
    <x v="0"/>
    <n v="5"/>
    <n v="593.29"/>
    <n v="0.01"/>
    <n v="5.9329000000000001"/>
    <n v="2966.45"/>
    <x v="2"/>
    <x v="0"/>
    <n v="8"/>
    <x v="2"/>
    <n v="1.7"/>
    <n v="2936.79"/>
  </r>
  <r>
    <n v="13540"/>
    <d v="2031-09-10T00:00:00"/>
    <x v="9"/>
    <x v="8"/>
    <x v="8"/>
    <n v="1222"/>
    <x v="2"/>
    <x v="0"/>
    <n v="6"/>
    <n v="409.76"/>
    <n v="0.05"/>
    <n v="20.488"/>
    <n v="2458.56"/>
    <x v="1"/>
    <x v="0"/>
    <n v="8"/>
    <x v="1"/>
    <n v="3.3"/>
    <n v="2335.63"/>
  </r>
  <r>
    <n v="13541"/>
    <d v="2031-09-11T00:00:00"/>
    <x v="9"/>
    <x v="8"/>
    <x v="8"/>
    <n v="1647"/>
    <x v="0"/>
    <x v="0"/>
    <n v="5"/>
    <n v="455.77"/>
    <n v="0.22"/>
    <n v="100.26939999999999"/>
    <n v="2278.85"/>
    <x v="1"/>
    <x v="0"/>
    <n v="8"/>
    <x v="2"/>
    <n v="1.9"/>
    <n v="1777.5"/>
  </r>
  <r>
    <n v="13542"/>
    <d v="2031-09-12T00:00:00"/>
    <x v="9"/>
    <x v="8"/>
    <x v="8"/>
    <n v="1767"/>
    <x v="0"/>
    <x v="1"/>
    <n v="1"/>
    <n v="158.80000000000001"/>
    <n v="0.23"/>
    <n v="36.524000000000001"/>
    <n v="158.80000000000001"/>
    <x v="1"/>
    <x v="0"/>
    <n v="8"/>
    <x v="1"/>
    <n v="2.8"/>
    <n v="122.28"/>
  </r>
  <r>
    <n v="13543"/>
    <d v="2031-09-13T00:00:00"/>
    <x v="9"/>
    <x v="8"/>
    <x v="8"/>
    <n v="1359"/>
    <x v="1"/>
    <x v="2"/>
    <n v="6"/>
    <n v="409.21"/>
    <n v="0.26"/>
    <n v="106.3946"/>
    <n v="2455.2599999999998"/>
    <x v="2"/>
    <x v="0"/>
    <n v="6"/>
    <x v="1"/>
    <n v="3.2"/>
    <n v="1816.89"/>
  </r>
  <r>
    <n v="13544"/>
    <d v="2031-09-14T00:00:00"/>
    <x v="9"/>
    <x v="8"/>
    <x v="8"/>
    <n v="1920"/>
    <x v="0"/>
    <x v="2"/>
    <n v="6"/>
    <n v="40.28"/>
    <n v="0.25"/>
    <n v="10.07"/>
    <n v="241.68"/>
    <x v="2"/>
    <x v="0"/>
    <n v="8"/>
    <x v="2"/>
    <n v="2.1"/>
    <n v="181.26"/>
  </r>
  <r>
    <n v="13545"/>
    <d v="2031-09-15T00:00:00"/>
    <x v="9"/>
    <x v="8"/>
    <x v="8"/>
    <n v="1328"/>
    <x v="1"/>
    <x v="3"/>
    <n v="3"/>
    <n v="505.13"/>
    <n v="0.23"/>
    <n v="116.1799"/>
    <n v="1515.3899999999999"/>
    <x v="1"/>
    <x v="0"/>
    <n v="6"/>
    <x v="2"/>
    <n v="2.4"/>
    <n v="1166.8499999999999"/>
  </r>
  <r>
    <n v="13546"/>
    <d v="2031-09-16T00:00:00"/>
    <x v="9"/>
    <x v="8"/>
    <x v="8"/>
    <n v="1961"/>
    <x v="2"/>
    <x v="1"/>
    <n v="5"/>
    <n v="114.23"/>
    <n v="0.27"/>
    <n v="30.842100000000002"/>
    <n v="571.15"/>
    <x v="0"/>
    <x v="0"/>
    <n v="10"/>
    <x v="2"/>
    <n v="1.8"/>
    <n v="416.94"/>
  </r>
  <r>
    <n v="13547"/>
    <d v="2031-09-17T00:00:00"/>
    <x v="9"/>
    <x v="8"/>
    <x v="8"/>
    <n v="1462"/>
    <x v="3"/>
    <x v="3"/>
    <n v="2"/>
    <n v="422.95"/>
    <n v="0.2"/>
    <n v="84.59"/>
    <n v="845.9"/>
    <x v="1"/>
    <x v="1"/>
    <n v="2"/>
    <x v="1"/>
    <n v="2.8"/>
    <n v="676.72"/>
  </r>
  <r>
    <n v="13548"/>
    <d v="2031-09-18T00:00:00"/>
    <x v="9"/>
    <x v="8"/>
    <x v="8"/>
    <n v="1945"/>
    <x v="3"/>
    <x v="3"/>
    <n v="7"/>
    <n v="146.32"/>
    <n v="0.09"/>
    <n v="13.168799999999999"/>
    <n v="1024.24"/>
    <x v="1"/>
    <x v="1"/>
    <n v="3"/>
    <x v="0"/>
    <n v="5"/>
    <n v="932.06"/>
  </r>
  <r>
    <n v="13549"/>
    <d v="2031-09-19T00:00:00"/>
    <x v="9"/>
    <x v="8"/>
    <x v="8"/>
    <n v="1962"/>
    <x v="0"/>
    <x v="2"/>
    <n v="3"/>
    <n v="55.05"/>
    <n v="0.32"/>
    <n v="17.616"/>
    <n v="165.14999999999998"/>
    <x v="1"/>
    <x v="0"/>
    <n v="6"/>
    <x v="1"/>
    <n v="2.5"/>
    <n v="112.3"/>
  </r>
  <r>
    <n v="13550"/>
    <d v="2031-09-20T00:00:00"/>
    <x v="9"/>
    <x v="8"/>
    <x v="8"/>
    <n v="1560"/>
    <x v="2"/>
    <x v="1"/>
    <n v="2"/>
    <n v="296.67"/>
    <n v="0.01"/>
    <n v="2.9667000000000003"/>
    <n v="593.34"/>
    <x v="1"/>
    <x v="0"/>
    <n v="7"/>
    <x v="1"/>
    <n v="3.6"/>
    <n v="587.41"/>
  </r>
  <r>
    <n v="13551"/>
    <d v="2031-09-21T00:00:00"/>
    <x v="9"/>
    <x v="8"/>
    <x v="8"/>
    <n v="1803"/>
    <x v="3"/>
    <x v="0"/>
    <n v="5"/>
    <n v="114.03"/>
    <n v="0.13"/>
    <n v="14.8239"/>
    <n v="570.15"/>
    <x v="0"/>
    <x v="1"/>
    <n v="4"/>
    <x v="1"/>
    <n v="3.5"/>
    <n v="496.03"/>
  </r>
  <r>
    <n v="13552"/>
    <d v="2031-09-22T00:00:00"/>
    <x v="9"/>
    <x v="8"/>
    <x v="8"/>
    <n v="1381"/>
    <x v="2"/>
    <x v="2"/>
    <n v="3"/>
    <n v="441.72"/>
    <n v="0.26"/>
    <n v="114.84720000000002"/>
    <n v="1325.16"/>
    <x v="1"/>
    <x v="2"/>
    <n v="1"/>
    <x v="0"/>
    <n v="4.0999999999999996"/>
    <n v="980.62"/>
  </r>
  <r>
    <n v="13553"/>
    <d v="2031-09-23T00:00:00"/>
    <x v="9"/>
    <x v="8"/>
    <x v="8"/>
    <n v="1835"/>
    <x v="2"/>
    <x v="1"/>
    <n v="5"/>
    <n v="153.97999999999999"/>
    <n v="0.15"/>
    <n v="23.096999999999998"/>
    <n v="769.9"/>
    <x v="1"/>
    <x v="1"/>
    <n v="4"/>
    <x v="1"/>
    <n v="3.8"/>
    <n v="654.41999999999996"/>
  </r>
  <r>
    <n v="13554"/>
    <d v="2031-09-24T00:00:00"/>
    <x v="9"/>
    <x v="8"/>
    <x v="8"/>
    <n v="1589"/>
    <x v="2"/>
    <x v="1"/>
    <n v="1"/>
    <n v="215.35"/>
    <n v="0.01"/>
    <n v="2.1535000000000002"/>
    <n v="215.35"/>
    <x v="0"/>
    <x v="0"/>
    <n v="6"/>
    <x v="2"/>
    <n v="1"/>
    <n v="213.2"/>
  </r>
  <r>
    <n v="13555"/>
    <d v="2031-09-25T00:00:00"/>
    <x v="9"/>
    <x v="8"/>
    <x v="8"/>
    <n v="1616"/>
    <x v="0"/>
    <x v="2"/>
    <n v="3"/>
    <n v="346.95"/>
    <n v="0.02"/>
    <n v="6.9390000000000001"/>
    <n v="1040.8499999999999"/>
    <x v="2"/>
    <x v="0"/>
    <n v="8"/>
    <x v="2"/>
    <n v="2.2000000000000002"/>
    <n v="1020.03"/>
  </r>
  <r>
    <n v="13556"/>
    <d v="2031-09-26T00:00:00"/>
    <x v="9"/>
    <x v="8"/>
    <x v="8"/>
    <n v="1168"/>
    <x v="3"/>
    <x v="2"/>
    <n v="2"/>
    <n v="181.71"/>
    <n v="0.23"/>
    <n v="41.793300000000002"/>
    <n v="363.42"/>
    <x v="1"/>
    <x v="1"/>
    <n v="4"/>
    <x v="0"/>
    <n v="4.5"/>
    <n v="279.83"/>
  </r>
  <r>
    <n v="13557"/>
    <d v="2031-09-27T00:00:00"/>
    <x v="9"/>
    <x v="8"/>
    <x v="8"/>
    <n v="1216"/>
    <x v="3"/>
    <x v="3"/>
    <n v="1"/>
    <n v="236.12"/>
    <n v="0.34"/>
    <n v="80.280800000000013"/>
    <n v="236.12"/>
    <x v="0"/>
    <x v="0"/>
    <n v="10"/>
    <x v="1"/>
    <n v="3.2"/>
    <n v="155.84"/>
  </r>
  <r>
    <n v="13558"/>
    <d v="2031-09-28T00:00:00"/>
    <x v="9"/>
    <x v="8"/>
    <x v="8"/>
    <n v="1377"/>
    <x v="1"/>
    <x v="3"/>
    <n v="4"/>
    <n v="492.14"/>
    <n v="0.19"/>
    <n v="93.506599999999992"/>
    <n v="1968.56"/>
    <x v="2"/>
    <x v="2"/>
    <n v="1"/>
    <x v="2"/>
    <n v="1.4"/>
    <n v="1594.53"/>
  </r>
  <r>
    <n v="13559"/>
    <d v="2031-09-29T00:00:00"/>
    <x v="9"/>
    <x v="8"/>
    <x v="8"/>
    <n v="1118"/>
    <x v="2"/>
    <x v="3"/>
    <n v="2"/>
    <n v="119.84"/>
    <n v="0.18"/>
    <n v="21.571200000000001"/>
    <n v="239.68"/>
    <x v="1"/>
    <x v="0"/>
    <n v="5"/>
    <x v="2"/>
    <n v="2.1"/>
    <n v="196.54"/>
  </r>
  <r>
    <n v="13560"/>
    <d v="2031-09-30T00:00:00"/>
    <x v="9"/>
    <x v="8"/>
    <x v="8"/>
    <n v="1189"/>
    <x v="2"/>
    <x v="0"/>
    <n v="7"/>
    <n v="63.09"/>
    <n v="0.11"/>
    <n v="6.9399000000000006"/>
    <n v="441.63"/>
    <x v="2"/>
    <x v="0"/>
    <n v="7"/>
    <x v="2"/>
    <n v="2.1"/>
    <n v="393.05"/>
  </r>
  <r>
    <n v="13561"/>
    <d v="2031-10-01T00:00:00"/>
    <x v="9"/>
    <x v="9"/>
    <x v="9"/>
    <n v="1766"/>
    <x v="2"/>
    <x v="2"/>
    <n v="5"/>
    <n v="207.09"/>
    <n v="0.09"/>
    <n v="18.638099999999998"/>
    <n v="1035.45"/>
    <x v="0"/>
    <x v="0"/>
    <n v="6"/>
    <x v="0"/>
    <n v="4.5"/>
    <n v="942.26"/>
  </r>
  <r>
    <n v="13562"/>
    <d v="2031-10-02T00:00:00"/>
    <x v="9"/>
    <x v="9"/>
    <x v="9"/>
    <n v="1369"/>
    <x v="1"/>
    <x v="1"/>
    <n v="2"/>
    <n v="263.26"/>
    <n v="0.01"/>
    <n v="2.6326000000000001"/>
    <n v="526.52"/>
    <x v="2"/>
    <x v="1"/>
    <n v="3"/>
    <x v="1"/>
    <n v="3.2"/>
    <n v="521.25"/>
  </r>
  <r>
    <n v="13563"/>
    <d v="2031-10-03T00:00:00"/>
    <x v="9"/>
    <x v="9"/>
    <x v="9"/>
    <n v="1777"/>
    <x v="3"/>
    <x v="2"/>
    <n v="4"/>
    <n v="332.46"/>
    <n v="0.1"/>
    <n v="33.246000000000002"/>
    <n v="1329.84"/>
    <x v="2"/>
    <x v="0"/>
    <n v="7"/>
    <x v="1"/>
    <n v="3.4"/>
    <n v="1196.8599999999999"/>
  </r>
  <r>
    <n v="13564"/>
    <d v="2031-10-04T00:00:00"/>
    <x v="9"/>
    <x v="9"/>
    <x v="9"/>
    <n v="1148"/>
    <x v="1"/>
    <x v="1"/>
    <n v="2"/>
    <n v="232.87"/>
    <n v="0.16"/>
    <n v="37.2592"/>
    <n v="465.74"/>
    <x v="0"/>
    <x v="1"/>
    <n v="4"/>
    <x v="1"/>
    <n v="2.5"/>
    <n v="391.22"/>
  </r>
  <r>
    <n v="13565"/>
    <d v="2031-10-05T00:00:00"/>
    <x v="9"/>
    <x v="9"/>
    <x v="9"/>
    <n v="1675"/>
    <x v="2"/>
    <x v="0"/>
    <n v="1"/>
    <n v="477.1"/>
    <n v="7.0000000000000007E-2"/>
    <n v="33.397000000000006"/>
    <n v="477.1"/>
    <x v="2"/>
    <x v="0"/>
    <n v="5"/>
    <x v="2"/>
    <n v="1.2"/>
    <n v="443.7"/>
  </r>
  <r>
    <n v="13566"/>
    <d v="2031-10-06T00:00:00"/>
    <x v="9"/>
    <x v="9"/>
    <x v="9"/>
    <n v="1651"/>
    <x v="2"/>
    <x v="2"/>
    <n v="6"/>
    <n v="38"/>
    <n v="0.03"/>
    <n v="1.1399999999999999"/>
    <n v="228"/>
    <x v="1"/>
    <x v="0"/>
    <n v="11"/>
    <x v="2"/>
    <n v="1.3"/>
    <n v="221.16"/>
  </r>
  <r>
    <n v="13567"/>
    <d v="2031-10-07T00:00:00"/>
    <x v="9"/>
    <x v="9"/>
    <x v="9"/>
    <n v="1858"/>
    <x v="2"/>
    <x v="1"/>
    <n v="2"/>
    <n v="267.58"/>
    <n v="0.25"/>
    <n v="66.894999999999996"/>
    <n v="535.16"/>
    <x v="1"/>
    <x v="0"/>
    <n v="7"/>
    <x v="1"/>
    <n v="2.7"/>
    <n v="401.37"/>
  </r>
  <r>
    <n v="13568"/>
    <d v="2031-10-08T00:00:00"/>
    <x v="9"/>
    <x v="9"/>
    <x v="9"/>
    <n v="1487"/>
    <x v="1"/>
    <x v="1"/>
    <n v="3"/>
    <n v="238.62"/>
    <n v="0.31"/>
    <n v="73.972200000000001"/>
    <n v="715.86"/>
    <x v="2"/>
    <x v="1"/>
    <n v="2"/>
    <x v="2"/>
    <n v="1.7"/>
    <n v="493.94"/>
  </r>
  <r>
    <n v="13569"/>
    <d v="2031-10-09T00:00:00"/>
    <x v="9"/>
    <x v="9"/>
    <x v="9"/>
    <n v="1769"/>
    <x v="0"/>
    <x v="3"/>
    <n v="7"/>
    <n v="393.83"/>
    <n v="0.33"/>
    <n v="129.9639"/>
    <n v="2756.81"/>
    <x v="1"/>
    <x v="1"/>
    <n v="4"/>
    <x v="2"/>
    <n v="1.4"/>
    <n v="1847.06"/>
  </r>
  <r>
    <n v="13570"/>
    <d v="2031-10-10T00:00:00"/>
    <x v="9"/>
    <x v="9"/>
    <x v="9"/>
    <n v="1373"/>
    <x v="1"/>
    <x v="0"/>
    <n v="4"/>
    <n v="580.27"/>
    <n v="0.22"/>
    <n v="127.65939999999999"/>
    <n v="2321.08"/>
    <x v="0"/>
    <x v="1"/>
    <n v="4"/>
    <x v="2"/>
    <n v="2"/>
    <n v="1810.44"/>
  </r>
  <r>
    <n v="13571"/>
    <d v="2031-10-11T00:00:00"/>
    <x v="9"/>
    <x v="9"/>
    <x v="9"/>
    <n v="1780"/>
    <x v="3"/>
    <x v="2"/>
    <n v="2"/>
    <n v="313.57"/>
    <n v="0.02"/>
    <n v="6.2713999999999999"/>
    <n v="627.14"/>
    <x v="1"/>
    <x v="0"/>
    <n v="6"/>
    <x v="0"/>
    <n v="4"/>
    <n v="614.6"/>
  </r>
  <r>
    <n v="13572"/>
    <d v="2031-10-12T00:00:00"/>
    <x v="9"/>
    <x v="9"/>
    <x v="9"/>
    <n v="1692"/>
    <x v="1"/>
    <x v="3"/>
    <n v="4"/>
    <n v="592.32000000000005"/>
    <n v="0.26"/>
    <n v="154.00320000000002"/>
    <n v="2369.2800000000002"/>
    <x v="2"/>
    <x v="0"/>
    <n v="11"/>
    <x v="2"/>
    <n v="1.3"/>
    <n v="1753.27"/>
  </r>
  <r>
    <n v="13573"/>
    <d v="2031-10-13T00:00:00"/>
    <x v="9"/>
    <x v="9"/>
    <x v="9"/>
    <n v="1159"/>
    <x v="1"/>
    <x v="0"/>
    <n v="6"/>
    <n v="191.82"/>
    <n v="0.04"/>
    <n v="7.6727999999999996"/>
    <n v="1150.92"/>
    <x v="2"/>
    <x v="0"/>
    <n v="7"/>
    <x v="1"/>
    <n v="2.8"/>
    <n v="1104.8800000000001"/>
  </r>
  <r>
    <n v="13574"/>
    <d v="2031-10-14T00:00:00"/>
    <x v="9"/>
    <x v="9"/>
    <x v="9"/>
    <n v="1350"/>
    <x v="2"/>
    <x v="3"/>
    <n v="1"/>
    <n v="33.06"/>
    <n v="0.23"/>
    <n v="7.6038000000000006"/>
    <n v="33.06"/>
    <x v="2"/>
    <x v="1"/>
    <n v="4"/>
    <x v="0"/>
    <n v="4.3"/>
    <n v="25.46"/>
  </r>
  <r>
    <n v="13575"/>
    <d v="2031-10-15T00:00:00"/>
    <x v="9"/>
    <x v="9"/>
    <x v="9"/>
    <n v="1911"/>
    <x v="0"/>
    <x v="2"/>
    <n v="3"/>
    <n v="111.91"/>
    <n v="0.27"/>
    <n v="30.215700000000002"/>
    <n v="335.73"/>
    <x v="1"/>
    <x v="0"/>
    <n v="10"/>
    <x v="2"/>
    <n v="2.1"/>
    <n v="245.08"/>
  </r>
  <r>
    <n v="13576"/>
    <d v="2031-10-16T00:00:00"/>
    <x v="9"/>
    <x v="9"/>
    <x v="9"/>
    <n v="1287"/>
    <x v="3"/>
    <x v="1"/>
    <n v="5"/>
    <n v="246.15"/>
    <n v="0.25"/>
    <n v="61.537500000000001"/>
    <n v="1230.75"/>
    <x v="1"/>
    <x v="2"/>
    <n v="1"/>
    <x v="2"/>
    <n v="2.2000000000000002"/>
    <n v="923.06"/>
  </r>
  <r>
    <n v="13577"/>
    <d v="2031-10-17T00:00:00"/>
    <x v="9"/>
    <x v="9"/>
    <x v="9"/>
    <n v="1287"/>
    <x v="2"/>
    <x v="2"/>
    <n v="2"/>
    <n v="200.06"/>
    <n v="0.33"/>
    <n v="66.019800000000004"/>
    <n v="400.12"/>
    <x v="2"/>
    <x v="2"/>
    <n v="1"/>
    <x v="0"/>
    <n v="4.5"/>
    <n v="268.08"/>
  </r>
  <r>
    <n v="13578"/>
    <d v="2031-10-18T00:00:00"/>
    <x v="9"/>
    <x v="9"/>
    <x v="9"/>
    <n v="1891"/>
    <x v="1"/>
    <x v="0"/>
    <n v="1"/>
    <n v="71.78"/>
    <n v="0.26"/>
    <n v="18.662800000000001"/>
    <n v="71.78"/>
    <x v="0"/>
    <x v="0"/>
    <n v="5"/>
    <x v="1"/>
    <n v="3.6"/>
    <n v="53.12"/>
  </r>
  <r>
    <n v="13579"/>
    <d v="2031-10-19T00:00:00"/>
    <x v="9"/>
    <x v="9"/>
    <x v="9"/>
    <n v="1225"/>
    <x v="1"/>
    <x v="2"/>
    <n v="4"/>
    <n v="268.11"/>
    <n v="0.24"/>
    <n v="64.346400000000003"/>
    <n v="1072.44"/>
    <x v="2"/>
    <x v="2"/>
    <n v="1"/>
    <x v="0"/>
    <n v="4.2"/>
    <n v="815.05"/>
  </r>
  <r>
    <n v="13580"/>
    <d v="2031-10-20T00:00:00"/>
    <x v="9"/>
    <x v="9"/>
    <x v="9"/>
    <n v="1522"/>
    <x v="1"/>
    <x v="0"/>
    <n v="6"/>
    <n v="212.8"/>
    <n v="0.09"/>
    <n v="19.152000000000001"/>
    <n v="1276.8000000000002"/>
    <x v="1"/>
    <x v="1"/>
    <n v="3"/>
    <x v="2"/>
    <n v="2.2000000000000002"/>
    <n v="1161.8900000000001"/>
  </r>
  <r>
    <n v="13581"/>
    <d v="2031-10-21T00:00:00"/>
    <x v="9"/>
    <x v="9"/>
    <x v="9"/>
    <n v="1521"/>
    <x v="0"/>
    <x v="3"/>
    <n v="7"/>
    <n v="86.73"/>
    <n v="0.32"/>
    <n v="27.753600000000002"/>
    <n v="607.11"/>
    <x v="1"/>
    <x v="0"/>
    <n v="9"/>
    <x v="0"/>
    <n v="5"/>
    <n v="412.83"/>
  </r>
  <r>
    <n v="13582"/>
    <d v="2031-10-22T00:00:00"/>
    <x v="9"/>
    <x v="9"/>
    <x v="9"/>
    <n v="1782"/>
    <x v="1"/>
    <x v="0"/>
    <n v="4"/>
    <n v="188.23"/>
    <n v="0.06"/>
    <n v="11.293799999999999"/>
    <n v="752.92"/>
    <x v="0"/>
    <x v="1"/>
    <n v="3"/>
    <x v="2"/>
    <n v="1.6"/>
    <n v="707.74"/>
  </r>
  <r>
    <n v="13583"/>
    <d v="2031-10-23T00:00:00"/>
    <x v="9"/>
    <x v="9"/>
    <x v="9"/>
    <n v="1272"/>
    <x v="1"/>
    <x v="1"/>
    <n v="7"/>
    <n v="533.57000000000005"/>
    <n v="0.32"/>
    <n v="170.74240000000003"/>
    <n v="3734.9900000000002"/>
    <x v="0"/>
    <x v="1"/>
    <n v="3"/>
    <x v="0"/>
    <n v="4.8"/>
    <n v="2539.79"/>
  </r>
  <r>
    <n v="13584"/>
    <d v="2031-10-24T00:00:00"/>
    <x v="9"/>
    <x v="9"/>
    <x v="9"/>
    <n v="1935"/>
    <x v="2"/>
    <x v="1"/>
    <n v="6"/>
    <n v="191.7"/>
    <n v="0.11"/>
    <n v="21.087"/>
    <n v="1150.1999999999998"/>
    <x v="1"/>
    <x v="0"/>
    <n v="9"/>
    <x v="0"/>
    <n v="4.5999999999999996"/>
    <n v="1023.68"/>
  </r>
  <r>
    <n v="13585"/>
    <d v="2031-10-25T00:00:00"/>
    <x v="9"/>
    <x v="9"/>
    <x v="9"/>
    <n v="1401"/>
    <x v="2"/>
    <x v="1"/>
    <n v="7"/>
    <n v="432.66"/>
    <n v="0.05"/>
    <n v="21.633000000000003"/>
    <n v="3028.6200000000003"/>
    <x v="2"/>
    <x v="0"/>
    <n v="5"/>
    <x v="1"/>
    <n v="3.2"/>
    <n v="2877.19"/>
  </r>
  <r>
    <n v="13586"/>
    <d v="2031-10-26T00:00:00"/>
    <x v="9"/>
    <x v="9"/>
    <x v="9"/>
    <n v="1182"/>
    <x v="2"/>
    <x v="3"/>
    <n v="6"/>
    <n v="373.05"/>
    <n v="0.28999999999999998"/>
    <n v="108.1845"/>
    <n v="2238.3000000000002"/>
    <x v="1"/>
    <x v="0"/>
    <n v="8"/>
    <x v="1"/>
    <n v="3.3"/>
    <n v="1589.19"/>
  </r>
  <r>
    <n v="13587"/>
    <d v="2031-10-27T00:00:00"/>
    <x v="9"/>
    <x v="9"/>
    <x v="9"/>
    <n v="1968"/>
    <x v="2"/>
    <x v="0"/>
    <n v="1"/>
    <n v="264.89999999999998"/>
    <n v="0"/>
    <n v="0"/>
    <n v="264.89999999999998"/>
    <x v="2"/>
    <x v="0"/>
    <n v="10"/>
    <x v="0"/>
    <n v="4.0999999999999996"/>
    <n v="264.89999999999998"/>
  </r>
  <r>
    <n v="13588"/>
    <d v="2031-10-28T00:00:00"/>
    <x v="9"/>
    <x v="9"/>
    <x v="9"/>
    <n v="1664"/>
    <x v="3"/>
    <x v="3"/>
    <n v="2"/>
    <n v="154.83000000000001"/>
    <n v="0.28999999999999998"/>
    <n v="44.900700000000001"/>
    <n v="309.66000000000003"/>
    <x v="0"/>
    <x v="0"/>
    <n v="9"/>
    <x v="2"/>
    <n v="2.2000000000000002"/>
    <n v="219.86"/>
  </r>
  <r>
    <n v="13589"/>
    <d v="2031-10-29T00:00:00"/>
    <x v="9"/>
    <x v="9"/>
    <x v="9"/>
    <n v="1487"/>
    <x v="3"/>
    <x v="2"/>
    <n v="5"/>
    <n v="230.87"/>
    <n v="0.09"/>
    <n v="20.778299999999998"/>
    <n v="1154.3499999999999"/>
    <x v="1"/>
    <x v="0"/>
    <n v="6"/>
    <x v="1"/>
    <n v="3.1"/>
    <n v="1050.46"/>
  </r>
  <r>
    <n v="13590"/>
    <d v="2031-10-30T00:00:00"/>
    <x v="9"/>
    <x v="9"/>
    <x v="9"/>
    <n v="1826"/>
    <x v="2"/>
    <x v="2"/>
    <n v="2"/>
    <n v="361.38"/>
    <n v="0.31"/>
    <n v="112.0278"/>
    <n v="722.76"/>
    <x v="2"/>
    <x v="0"/>
    <n v="7"/>
    <x v="0"/>
    <n v="4.5999999999999996"/>
    <n v="498.7"/>
  </r>
  <r>
    <n v="13591"/>
    <d v="2031-10-31T00:00:00"/>
    <x v="9"/>
    <x v="9"/>
    <x v="9"/>
    <n v="1845"/>
    <x v="3"/>
    <x v="2"/>
    <n v="3"/>
    <n v="220.19"/>
    <n v="0.24"/>
    <n v="52.845599999999997"/>
    <n v="660.56999999999994"/>
    <x v="1"/>
    <x v="0"/>
    <n v="7"/>
    <x v="2"/>
    <n v="1.3"/>
    <n v="502.03"/>
  </r>
  <r>
    <n v="13592"/>
    <d v="2031-11-01T00:00:00"/>
    <x v="9"/>
    <x v="10"/>
    <x v="10"/>
    <n v="1123"/>
    <x v="2"/>
    <x v="2"/>
    <n v="2"/>
    <n v="140.71"/>
    <n v="0.23"/>
    <n v="32.363300000000002"/>
    <n v="281.42"/>
    <x v="1"/>
    <x v="0"/>
    <n v="7"/>
    <x v="0"/>
    <n v="4.5999999999999996"/>
    <n v="216.69"/>
  </r>
  <r>
    <n v="13593"/>
    <d v="2031-11-02T00:00:00"/>
    <x v="9"/>
    <x v="10"/>
    <x v="10"/>
    <n v="1984"/>
    <x v="2"/>
    <x v="1"/>
    <n v="6"/>
    <n v="83.13"/>
    <n v="0.13"/>
    <n v="10.806900000000001"/>
    <n v="498.78"/>
    <x v="2"/>
    <x v="1"/>
    <n v="4"/>
    <x v="1"/>
    <n v="3.9"/>
    <n v="433.94"/>
  </r>
  <r>
    <n v="13594"/>
    <d v="2031-11-03T00:00:00"/>
    <x v="9"/>
    <x v="10"/>
    <x v="10"/>
    <n v="1625"/>
    <x v="2"/>
    <x v="0"/>
    <n v="6"/>
    <n v="529.66"/>
    <n v="0.02"/>
    <n v="10.5932"/>
    <n v="3177.96"/>
    <x v="1"/>
    <x v="1"/>
    <n v="2"/>
    <x v="0"/>
    <n v="4.0999999999999996"/>
    <n v="3114.4"/>
  </r>
  <r>
    <n v="13595"/>
    <d v="2031-11-04T00:00:00"/>
    <x v="9"/>
    <x v="10"/>
    <x v="10"/>
    <n v="1789"/>
    <x v="1"/>
    <x v="1"/>
    <n v="3"/>
    <n v="272.58"/>
    <n v="0.28999999999999998"/>
    <n v="79.048199999999994"/>
    <n v="817.74"/>
    <x v="2"/>
    <x v="1"/>
    <n v="2"/>
    <x v="2"/>
    <n v="1.3"/>
    <n v="580.6"/>
  </r>
  <r>
    <n v="13596"/>
    <d v="2031-11-05T00:00:00"/>
    <x v="9"/>
    <x v="10"/>
    <x v="10"/>
    <n v="1413"/>
    <x v="2"/>
    <x v="0"/>
    <n v="4"/>
    <n v="380.75"/>
    <n v="0.06"/>
    <n v="22.844999999999999"/>
    <n v="1523"/>
    <x v="1"/>
    <x v="0"/>
    <n v="7"/>
    <x v="2"/>
    <n v="1.8"/>
    <n v="1431.62"/>
  </r>
  <r>
    <n v="13597"/>
    <d v="2031-11-06T00:00:00"/>
    <x v="9"/>
    <x v="10"/>
    <x v="10"/>
    <n v="1979"/>
    <x v="1"/>
    <x v="0"/>
    <n v="6"/>
    <n v="301.89"/>
    <n v="0.13"/>
    <n v="39.245699999999999"/>
    <n v="1811.34"/>
    <x v="2"/>
    <x v="0"/>
    <n v="10"/>
    <x v="0"/>
    <n v="4.7"/>
    <n v="1575.87"/>
  </r>
  <r>
    <n v="13598"/>
    <d v="2031-11-07T00:00:00"/>
    <x v="9"/>
    <x v="10"/>
    <x v="10"/>
    <n v="1724"/>
    <x v="1"/>
    <x v="3"/>
    <n v="3"/>
    <n v="525.45000000000005"/>
    <n v="0.21"/>
    <n v="110.34450000000001"/>
    <n v="1576.3500000000001"/>
    <x v="1"/>
    <x v="0"/>
    <n v="7"/>
    <x v="2"/>
    <n v="1.5"/>
    <n v="1245.32"/>
  </r>
  <r>
    <n v="13599"/>
    <d v="2031-11-08T00:00:00"/>
    <x v="9"/>
    <x v="10"/>
    <x v="10"/>
    <n v="1171"/>
    <x v="0"/>
    <x v="2"/>
    <n v="6"/>
    <n v="334.96"/>
    <n v="0.17"/>
    <n v="56.943199999999997"/>
    <n v="2009.7599999999998"/>
    <x v="2"/>
    <x v="0"/>
    <n v="10"/>
    <x v="1"/>
    <n v="3.5"/>
    <n v="1668.1"/>
  </r>
  <r>
    <n v="13600"/>
    <d v="2031-11-09T00:00:00"/>
    <x v="9"/>
    <x v="10"/>
    <x v="10"/>
    <n v="1287"/>
    <x v="2"/>
    <x v="0"/>
    <n v="5"/>
    <n v="296.26"/>
    <n v="7.0000000000000007E-2"/>
    <n v="20.738200000000003"/>
    <n v="1481.3"/>
    <x v="2"/>
    <x v="0"/>
    <n v="7"/>
    <x v="0"/>
    <n v="4.0999999999999996"/>
    <n v="1377.61"/>
  </r>
  <r>
    <n v="13601"/>
    <d v="2031-11-10T00:00:00"/>
    <x v="9"/>
    <x v="10"/>
    <x v="10"/>
    <n v="1434"/>
    <x v="2"/>
    <x v="2"/>
    <n v="6"/>
    <n v="555.89"/>
    <n v="0.05"/>
    <n v="27.794499999999999"/>
    <n v="3335.34"/>
    <x v="0"/>
    <x v="0"/>
    <n v="8"/>
    <x v="2"/>
    <n v="1.9"/>
    <n v="3168.57"/>
  </r>
  <r>
    <n v="13602"/>
    <d v="2031-11-11T00:00:00"/>
    <x v="9"/>
    <x v="10"/>
    <x v="10"/>
    <n v="1685"/>
    <x v="2"/>
    <x v="2"/>
    <n v="1"/>
    <n v="436.02"/>
    <n v="0.04"/>
    <n v="17.440799999999999"/>
    <n v="436.02"/>
    <x v="0"/>
    <x v="1"/>
    <n v="3"/>
    <x v="1"/>
    <n v="3.8"/>
    <n v="418.58"/>
  </r>
  <r>
    <n v="13603"/>
    <d v="2031-11-12T00:00:00"/>
    <x v="9"/>
    <x v="10"/>
    <x v="10"/>
    <n v="1112"/>
    <x v="1"/>
    <x v="2"/>
    <n v="3"/>
    <n v="80.260000000000005"/>
    <n v="0.3"/>
    <n v="24.077999999999999"/>
    <n v="240.78000000000003"/>
    <x v="1"/>
    <x v="0"/>
    <n v="11"/>
    <x v="2"/>
    <n v="1.3"/>
    <n v="168.55"/>
  </r>
  <r>
    <n v="13604"/>
    <d v="2031-11-13T00:00:00"/>
    <x v="9"/>
    <x v="10"/>
    <x v="10"/>
    <n v="1887"/>
    <x v="2"/>
    <x v="1"/>
    <n v="7"/>
    <n v="118.96"/>
    <n v="0.01"/>
    <n v="1.1896"/>
    <n v="832.71999999999991"/>
    <x v="1"/>
    <x v="0"/>
    <n v="5"/>
    <x v="1"/>
    <n v="3"/>
    <n v="824.39"/>
  </r>
  <r>
    <n v="13605"/>
    <d v="2031-11-14T00:00:00"/>
    <x v="9"/>
    <x v="10"/>
    <x v="10"/>
    <n v="1916"/>
    <x v="3"/>
    <x v="2"/>
    <n v="2"/>
    <n v="475.47"/>
    <n v="0.34"/>
    <n v="161.65980000000002"/>
    <n v="950.94"/>
    <x v="2"/>
    <x v="0"/>
    <n v="6"/>
    <x v="2"/>
    <n v="2.2999999999999998"/>
    <n v="627.62"/>
  </r>
  <r>
    <n v="13606"/>
    <d v="2031-11-15T00:00:00"/>
    <x v="9"/>
    <x v="10"/>
    <x v="10"/>
    <n v="1994"/>
    <x v="1"/>
    <x v="0"/>
    <n v="3"/>
    <n v="503.97"/>
    <n v="7.0000000000000007E-2"/>
    <n v="35.277900000000002"/>
    <n v="1511.91"/>
    <x v="2"/>
    <x v="0"/>
    <n v="8"/>
    <x v="1"/>
    <n v="3.6"/>
    <n v="1406.08"/>
  </r>
  <r>
    <n v="13607"/>
    <d v="2031-11-16T00:00:00"/>
    <x v="9"/>
    <x v="10"/>
    <x v="10"/>
    <n v="1121"/>
    <x v="1"/>
    <x v="1"/>
    <n v="4"/>
    <n v="333.94"/>
    <n v="0.04"/>
    <n v="13.3576"/>
    <n v="1335.76"/>
    <x v="1"/>
    <x v="0"/>
    <n v="8"/>
    <x v="0"/>
    <n v="4.5999999999999996"/>
    <n v="1282.33"/>
  </r>
  <r>
    <n v="13608"/>
    <d v="2031-11-17T00:00:00"/>
    <x v="9"/>
    <x v="10"/>
    <x v="10"/>
    <n v="1543"/>
    <x v="1"/>
    <x v="2"/>
    <n v="6"/>
    <n v="339.36"/>
    <n v="0.2"/>
    <n v="67.872"/>
    <n v="2036.16"/>
    <x v="1"/>
    <x v="0"/>
    <n v="10"/>
    <x v="2"/>
    <n v="1.5"/>
    <n v="1628.93"/>
  </r>
  <r>
    <n v="13609"/>
    <d v="2031-11-18T00:00:00"/>
    <x v="9"/>
    <x v="10"/>
    <x v="10"/>
    <n v="1221"/>
    <x v="2"/>
    <x v="3"/>
    <n v="3"/>
    <n v="384.68"/>
    <n v="0.03"/>
    <n v="11.5404"/>
    <n v="1154.04"/>
    <x v="2"/>
    <x v="1"/>
    <n v="3"/>
    <x v="1"/>
    <n v="2.8"/>
    <n v="1119.42"/>
  </r>
  <r>
    <n v="13610"/>
    <d v="2031-11-19T00:00:00"/>
    <x v="9"/>
    <x v="10"/>
    <x v="10"/>
    <n v="1630"/>
    <x v="2"/>
    <x v="2"/>
    <n v="5"/>
    <n v="271.88"/>
    <n v="0.21"/>
    <n v="57.094799999999999"/>
    <n v="1359.4"/>
    <x v="0"/>
    <x v="1"/>
    <n v="4"/>
    <x v="1"/>
    <n v="2.7"/>
    <n v="1073.93"/>
  </r>
  <r>
    <n v="13611"/>
    <d v="2031-11-20T00:00:00"/>
    <x v="9"/>
    <x v="10"/>
    <x v="10"/>
    <n v="1038"/>
    <x v="2"/>
    <x v="2"/>
    <n v="3"/>
    <n v="412.92"/>
    <n v="0.3"/>
    <n v="123.876"/>
    <n v="1238.76"/>
    <x v="0"/>
    <x v="0"/>
    <n v="6"/>
    <x v="2"/>
    <n v="2.2999999999999998"/>
    <n v="867.13"/>
  </r>
  <r>
    <n v="13612"/>
    <d v="2031-11-21T00:00:00"/>
    <x v="9"/>
    <x v="10"/>
    <x v="10"/>
    <n v="1496"/>
    <x v="1"/>
    <x v="1"/>
    <n v="5"/>
    <n v="78.459999999999994"/>
    <n v="0.02"/>
    <n v="1.5691999999999999"/>
    <n v="392.29999999999995"/>
    <x v="1"/>
    <x v="1"/>
    <n v="4"/>
    <x v="1"/>
    <n v="2.9"/>
    <n v="384.45"/>
  </r>
  <r>
    <n v="13613"/>
    <d v="2031-11-22T00:00:00"/>
    <x v="9"/>
    <x v="10"/>
    <x v="10"/>
    <n v="1779"/>
    <x v="2"/>
    <x v="0"/>
    <n v="6"/>
    <n v="577.35"/>
    <n v="0.28000000000000003"/>
    <n v="161.65800000000002"/>
    <n v="3464.1000000000004"/>
    <x v="1"/>
    <x v="0"/>
    <n v="10"/>
    <x v="0"/>
    <n v="4.5"/>
    <n v="2494.15"/>
  </r>
  <r>
    <n v="13614"/>
    <d v="2031-11-23T00:00:00"/>
    <x v="9"/>
    <x v="10"/>
    <x v="10"/>
    <n v="1232"/>
    <x v="2"/>
    <x v="2"/>
    <n v="2"/>
    <n v="453.84"/>
    <n v="0.14000000000000001"/>
    <n v="63.537600000000005"/>
    <n v="907.68"/>
    <x v="1"/>
    <x v="1"/>
    <n v="4"/>
    <x v="0"/>
    <n v="4.9000000000000004"/>
    <n v="780.6"/>
  </r>
  <r>
    <n v="13615"/>
    <d v="2031-11-24T00:00:00"/>
    <x v="9"/>
    <x v="10"/>
    <x v="10"/>
    <n v="1942"/>
    <x v="0"/>
    <x v="1"/>
    <n v="6"/>
    <n v="384.24"/>
    <n v="0.06"/>
    <n v="23.054400000000001"/>
    <n v="2305.44"/>
    <x v="2"/>
    <x v="0"/>
    <n v="5"/>
    <x v="2"/>
    <n v="1"/>
    <n v="2167.11"/>
  </r>
  <r>
    <n v="13616"/>
    <d v="2031-11-25T00:00:00"/>
    <x v="9"/>
    <x v="10"/>
    <x v="10"/>
    <n v="1529"/>
    <x v="2"/>
    <x v="1"/>
    <n v="4"/>
    <n v="200.05"/>
    <n v="0.06"/>
    <n v="12.003"/>
    <n v="800.2"/>
    <x v="2"/>
    <x v="0"/>
    <n v="10"/>
    <x v="0"/>
    <n v="4"/>
    <n v="752.19"/>
  </r>
  <r>
    <n v="13617"/>
    <d v="2031-11-26T00:00:00"/>
    <x v="9"/>
    <x v="10"/>
    <x v="10"/>
    <n v="1148"/>
    <x v="3"/>
    <x v="0"/>
    <n v="1"/>
    <n v="109.16"/>
    <n v="0.32"/>
    <n v="34.931199999999997"/>
    <n v="109.16"/>
    <x v="2"/>
    <x v="0"/>
    <n v="7"/>
    <x v="1"/>
    <n v="3.5"/>
    <n v="74.23"/>
  </r>
  <r>
    <n v="13618"/>
    <d v="2031-11-27T00:00:00"/>
    <x v="9"/>
    <x v="10"/>
    <x v="10"/>
    <n v="1396"/>
    <x v="3"/>
    <x v="1"/>
    <n v="2"/>
    <n v="254.47"/>
    <n v="0.04"/>
    <n v="10.178800000000001"/>
    <n v="508.94"/>
    <x v="2"/>
    <x v="1"/>
    <n v="2"/>
    <x v="0"/>
    <n v="5"/>
    <n v="488.58"/>
  </r>
  <r>
    <n v="13619"/>
    <d v="2031-11-28T00:00:00"/>
    <x v="9"/>
    <x v="10"/>
    <x v="10"/>
    <n v="1660"/>
    <x v="2"/>
    <x v="0"/>
    <n v="2"/>
    <n v="402.02"/>
    <n v="0.3"/>
    <n v="120.60599999999999"/>
    <n v="804.04"/>
    <x v="1"/>
    <x v="1"/>
    <n v="2"/>
    <x v="2"/>
    <n v="1.4"/>
    <n v="562.83000000000004"/>
  </r>
  <r>
    <n v="13620"/>
    <d v="2031-11-29T00:00:00"/>
    <x v="9"/>
    <x v="10"/>
    <x v="10"/>
    <n v="1637"/>
    <x v="2"/>
    <x v="3"/>
    <n v="1"/>
    <n v="385.72"/>
    <n v="0.19"/>
    <n v="73.286799999999999"/>
    <n v="385.72"/>
    <x v="1"/>
    <x v="0"/>
    <n v="10"/>
    <x v="0"/>
    <n v="4.2"/>
    <n v="312.43"/>
  </r>
  <r>
    <n v="13621"/>
    <d v="2031-11-30T00:00:00"/>
    <x v="9"/>
    <x v="10"/>
    <x v="10"/>
    <n v="1903"/>
    <x v="2"/>
    <x v="2"/>
    <n v="3"/>
    <n v="238.85"/>
    <n v="0.01"/>
    <n v="2.3885000000000001"/>
    <n v="716.55"/>
    <x v="0"/>
    <x v="0"/>
    <n v="9"/>
    <x v="0"/>
    <n v="4.7"/>
    <n v="709.38"/>
  </r>
  <r>
    <n v="13622"/>
    <d v="2031-12-01T00:00:00"/>
    <x v="9"/>
    <x v="11"/>
    <x v="11"/>
    <n v="1301"/>
    <x v="3"/>
    <x v="1"/>
    <n v="6"/>
    <n v="373.77"/>
    <n v="0.16"/>
    <n v="59.803199999999997"/>
    <n v="2242.62"/>
    <x v="1"/>
    <x v="1"/>
    <n v="4"/>
    <x v="0"/>
    <n v="4.5999999999999996"/>
    <n v="1883.8"/>
  </r>
  <r>
    <n v="13623"/>
    <d v="2031-12-02T00:00:00"/>
    <x v="9"/>
    <x v="11"/>
    <x v="11"/>
    <n v="1359"/>
    <x v="1"/>
    <x v="3"/>
    <n v="3"/>
    <n v="491.04"/>
    <n v="0.28999999999999998"/>
    <n v="142.4016"/>
    <n v="1473.1200000000001"/>
    <x v="1"/>
    <x v="0"/>
    <n v="5"/>
    <x v="1"/>
    <n v="3.2"/>
    <n v="1045.92"/>
  </r>
  <r>
    <n v="13624"/>
    <d v="2031-12-03T00:00:00"/>
    <x v="9"/>
    <x v="11"/>
    <x v="11"/>
    <n v="1237"/>
    <x v="3"/>
    <x v="1"/>
    <n v="3"/>
    <n v="30.38"/>
    <n v="0.25"/>
    <n v="7.5949999999999998"/>
    <n v="91.14"/>
    <x v="2"/>
    <x v="1"/>
    <n v="3"/>
    <x v="2"/>
    <n v="2.2999999999999998"/>
    <n v="68.36"/>
  </r>
  <r>
    <n v="13625"/>
    <d v="2031-12-04T00:00:00"/>
    <x v="9"/>
    <x v="11"/>
    <x v="11"/>
    <n v="1646"/>
    <x v="0"/>
    <x v="1"/>
    <n v="6"/>
    <n v="278.61"/>
    <n v="0.17"/>
    <n v="47.363700000000009"/>
    <n v="1671.66"/>
    <x v="2"/>
    <x v="1"/>
    <n v="2"/>
    <x v="1"/>
    <n v="3.6"/>
    <n v="1387.48"/>
  </r>
  <r>
    <n v="13626"/>
    <d v="2031-12-05T00:00:00"/>
    <x v="9"/>
    <x v="11"/>
    <x v="11"/>
    <n v="1662"/>
    <x v="3"/>
    <x v="3"/>
    <n v="4"/>
    <n v="458.75"/>
    <n v="0.3"/>
    <n v="137.625"/>
    <n v="1835"/>
    <x v="0"/>
    <x v="0"/>
    <n v="10"/>
    <x v="2"/>
    <n v="2.2000000000000002"/>
    <n v="1284.5"/>
  </r>
  <r>
    <n v="13627"/>
    <d v="2031-12-06T00:00:00"/>
    <x v="9"/>
    <x v="11"/>
    <x v="11"/>
    <n v="1235"/>
    <x v="2"/>
    <x v="1"/>
    <n v="2"/>
    <n v="334.49"/>
    <n v="0.04"/>
    <n v="13.3796"/>
    <n v="668.98"/>
    <x v="1"/>
    <x v="0"/>
    <n v="8"/>
    <x v="1"/>
    <n v="2.6"/>
    <n v="642.22"/>
  </r>
  <r>
    <n v="13628"/>
    <d v="2031-12-07T00:00:00"/>
    <x v="9"/>
    <x v="11"/>
    <x v="11"/>
    <n v="1735"/>
    <x v="2"/>
    <x v="1"/>
    <n v="5"/>
    <n v="396.11"/>
    <n v="0.32"/>
    <n v="126.7552"/>
    <n v="1980.5500000000002"/>
    <x v="2"/>
    <x v="1"/>
    <n v="4"/>
    <x v="1"/>
    <n v="2.8"/>
    <n v="1346.77"/>
  </r>
  <r>
    <n v="13629"/>
    <d v="2031-12-08T00:00:00"/>
    <x v="9"/>
    <x v="11"/>
    <x v="11"/>
    <n v="1202"/>
    <x v="3"/>
    <x v="3"/>
    <n v="1"/>
    <n v="317.26"/>
    <n v="0.3"/>
    <n v="95.177999999999997"/>
    <n v="317.26"/>
    <x v="2"/>
    <x v="2"/>
    <n v="1"/>
    <x v="2"/>
    <n v="2.2000000000000002"/>
    <n v="222.08"/>
  </r>
  <r>
    <n v="13630"/>
    <d v="2031-12-09T00:00:00"/>
    <x v="9"/>
    <x v="11"/>
    <x v="11"/>
    <n v="1255"/>
    <x v="2"/>
    <x v="1"/>
    <n v="2"/>
    <n v="595.25"/>
    <n v="0.25"/>
    <n v="148.8125"/>
    <n v="1190.5"/>
    <x v="0"/>
    <x v="0"/>
    <n v="6"/>
    <x v="2"/>
    <n v="2.4"/>
    <n v="892.88"/>
  </r>
  <r>
    <n v="13631"/>
    <d v="2031-12-10T00:00:00"/>
    <x v="9"/>
    <x v="11"/>
    <x v="11"/>
    <n v="1597"/>
    <x v="2"/>
    <x v="0"/>
    <n v="3"/>
    <n v="46.95"/>
    <n v="0.28999999999999998"/>
    <n v="13.615499999999999"/>
    <n v="140.85000000000002"/>
    <x v="2"/>
    <x v="0"/>
    <n v="6"/>
    <x v="2"/>
    <n v="1"/>
    <n v="100"/>
  </r>
  <r>
    <n v="13632"/>
    <d v="2031-12-11T00:00:00"/>
    <x v="9"/>
    <x v="11"/>
    <x v="11"/>
    <n v="1661"/>
    <x v="3"/>
    <x v="1"/>
    <n v="1"/>
    <n v="302.26"/>
    <n v="0.19"/>
    <n v="57.429400000000001"/>
    <n v="302.26"/>
    <x v="0"/>
    <x v="1"/>
    <n v="2"/>
    <x v="2"/>
    <n v="2.2000000000000002"/>
    <n v="244.83"/>
  </r>
  <r>
    <n v="13633"/>
    <d v="2031-12-12T00:00:00"/>
    <x v="9"/>
    <x v="11"/>
    <x v="11"/>
    <n v="1234"/>
    <x v="1"/>
    <x v="2"/>
    <n v="5"/>
    <n v="68.48"/>
    <n v="0.24"/>
    <n v="16.435200000000002"/>
    <n v="342.40000000000003"/>
    <x v="1"/>
    <x v="1"/>
    <n v="2"/>
    <x v="1"/>
    <n v="2.9"/>
    <n v="260.22000000000003"/>
  </r>
  <r>
    <n v="13634"/>
    <d v="2031-12-13T00:00:00"/>
    <x v="9"/>
    <x v="11"/>
    <x v="11"/>
    <n v="1344"/>
    <x v="0"/>
    <x v="1"/>
    <n v="2"/>
    <n v="108.47"/>
    <n v="0.2"/>
    <n v="21.694000000000003"/>
    <n v="216.94"/>
    <x v="2"/>
    <x v="0"/>
    <n v="8"/>
    <x v="2"/>
    <n v="1.7"/>
    <n v="173.55"/>
  </r>
  <r>
    <n v="13635"/>
    <d v="2031-12-14T00:00:00"/>
    <x v="9"/>
    <x v="11"/>
    <x v="11"/>
    <n v="1533"/>
    <x v="3"/>
    <x v="2"/>
    <n v="2"/>
    <n v="239.08"/>
    <n v="0.12"/>
    <n v="28.689600000000002"/>
    <n v="478.16"/>
    <x v="1"/>
    <x v="0"/>
    <n v="11"/>
    <x v="0"/>
    <n v="4.2"/>
    <n v="420.78"/>
  </r>
  <r>
    <n v="13636"/>
    <d v="2031-12-15T00:00:00"/>
    <x v="9"/>
    <x v="11"/>
    <x v="11"/>
    <n v="1859"/>
    <x v="2"/>
    <x v="2"/>
    <n v="4"/>
    <n v="105.99"/>
    <n v="0.2"/>
    <n v="21.198"/>
    <n v="423.96"/>
    <x v="1"/>
    <x v="0"/>
    <n v="7"/>
    <x v="1"/>
    <n v="3.2"/>
    <n v="339.17"/>
  </r>
  <r>
    <n v="13637"/>
    <d v="2031-12-16T00:00:00"/>
    <x v="9"/>
    <x v="11"/>
    <x v="11"/>
    <n v="1796"/>
    <x v="0"/>
    <x v="1"/>
    <n v="2"/>
    <n v="578.76"/>
    <n v="0.09"/>
    <n v="52.0884"/>
    <n v="1157.52"/>
    <x v="1"/>
    <x v="1"/>
    <n v="2"/>
    <x v="0"/>
    <n v="4.2"/>
    <n v="1053.3399999999999"/>
  </r>
  <r>
    <n v="13638"/>
    <d v="2031-12-17T00:00:00"/>
    <x v="9"/>
    <x v="11"/>
    <x v="11"/>
    <n v="1780"/>
    <x v="2"/>
    <x v="3"/>
    <n v="2"/>
    <n v="568.87"/>
    <n v="0.15"/>
    <n v="85.330500000000001"/>
    <n v="1137.74"/>
    <x v="2"/>
    <x v="0"/>
    <n v="10"/>
    <x v="2"/>
    <n v="1.5"/>
    <n v="967.08"/>
  </r>
  <r>
    <n v="13639"/>
    <d v="2031-12-18T00:00:00"/>
    <x v="9"/>
    <x v="11"/>
    <x v="11"/>
    <n v="1465"/>
    <x v="2"/>
    <x v="0"/>
    <n v="5"/>
    <n v="211.62"/>
    <n v="0.1"/>
    <n v="21.162000000000003"/>
    <n v="1058.0999999999999"/>
    <x v="1"/>
    <x v="2"/>
    <n v="1"/>
    <x v="0"/>
    <n v="4.3"/>
    <n v="952.29"/>
  </r>
  <r>
    <n v="13640"/>
    <d v="2031-12-19T00:00:00"/>
    <x v="9"/>
    <x v="11"/>
    <x v="11"/>
    <n v="1769"/>
    <x v="1"/>
    <x v="0"/>
    <n v="5"/>
    <n v="389.25"/>
    <n v="0.04"/>
    <n v="15.57"/>
    <n v="1946.25"/>
    <x v="0"/>
    <x v="0"/>
    <n v="11"/>
    <x v="0"/>
    <n v="4.8"/>
    <n v="1868.4"/>
  </r>
  <r>
    <n v="13641"/>
    <d v="2031-12-20T00:00:00"/>
    <x v="9"/>
    <x v="11"/>
    <x v="11"/>
    <n v="1540"/>
    <x v="2"/>
    <x v="1"/>
    <n v="1"/>
    <n v="327.25"/>
    <n v="0.11"/>
    <n v="35.997500000000002"/>
    <n v="327.25"/>
    <x v="2"/>
    <x v="0"/>
    <n v="8"/>
    <x v="2"/>
    <n v="2.4"/>
    <n v="291.25"/>
  </r>
  <r>
    <n v="13642"/>
    <d v="2031-12-21T00:00:00"/>
    <x v="9"/>
    <x v="11"/>
    <x v="11"/>
    <n v="1212"/>
    <x v="1"/>
    <x v="3"/>
    <n v="3"/>
    <n v="492.12"/>
    <n v="0.3"/>
    <n v="147.636"/>
    <n v="1476.3600000000001"/>
    <x v="1"/>
    <x v="0"/>
    <n v="10"/>
    <x v="2"/>
    <n v="2.1"/>
    <n v="1033.45"/>
  </r>
  <r>
    <n v="13643"/>
    <d v="2031-12-22T00:00:00"/>
    <x v="9"/>
    <x v="11"/>
    <x v="11"/>
    <n v="1462"/>
    <x v="2"/>
    <x v="3"/>
    <n v="5"/>
    <n v="382.06"/>
    <n v="0.13"/>
    <n v="49.6678"/>
    <n v="1910.3"/>
    <x v="2"/>
    <x v="1"/>
    <n v="2"/>
    <x v="1"/>
    <n v="3.6"/>
    <n v="1661.96"/>
  </r>
  <r>
    <n v="13644"/>
    <d v="2031-12-23T00:00:00"/>
    <x v="9"/>
    <x v="11"/>
    <x v="11"/>
    <n v="1435"/>
    <x v="1"/>
    <x v="0"/>
    <n v="1"/>
    <n v="15.15"/>
    <n v="0.26"/>
    <n v="3.9390000000000001"/>
    <n v="15.15"/>
    <x v="1"/>
    <x v="0"/>
    <n v="5"/>
    <x v="1"/>
    <n v="3.5"/>
    <n v="11.21"/>
  </r>
  <r>
    <n v="13645"/>
    <d v="2031-12-24T00:00:00"/>
    <x v="9"/>
    <x v="11"/>
    <x v="11"/>
    <n v="1282"/>
    <x v="1"/>
    <x v="3"/>
    <n v="2"/>
    <n v="461.46"/>
    <n v="0.06"/>
    <n v="27.687599999999996"/>
    <n v="922.92"/>
    <x v="1"/>
    <x v="0"/>
    <n v="6"/>
    <x v="2"/>
    <n v="1.4"/>
    <n v="867.54"/>
  </r>
  <r>
    <n v="13646"/>
    <d v="2031-12-25T00:00:00"/>
    <x v="9"/>
    <x v="11"/>
    <x v="11"/>
    <n v="1561"/>
    <x v="3"/>
    <x v="1"/>
    <n v="1"/>
    <n v="451.91"/>
    <n v="0.15"/>
    <n v="67.786500000000004"/>
    <n v="451.91"/>
    <x v="2"/>
    <x v="0"/>
    <n v="10"/>
    <x v="0"/>
    <n v="4.7"/>
    <n v="384.12"/>
  </r>
  <r>
    <n v="13647"/>
    <d v="2031-12-26T00:00:00"/>
    <x v="9"/>
    <x v="11"/>
    <x v="11"/>
    <n v="1606"/>
    <x v="3"/>
    <x v="1"/>
    <n v="1"/>
    <n v="313.19"/>
    <n v="0.04"/>
    <n v="12.5276"/>
    <n v="313.19"/>
    <x v="0"/>
    <x v="2"/>
    <n v="1"/>
    <x v="1"/>
    <n v="2.9"/>
    <n v="300.66000000000003"/>
  </r>
  <r>
    <n v="13648"/>
    <d v="2031-12-27T00:00:00"/>
    <x v="9"/>
    <x v="11"/>
    <x v="11"/>
    <n v="1462"/>
    <x v="2"/>
    <x v="3"/>
    <n v="1"/>
    <n v="543.21"/>
    <n v="0.05"/>
    <n v="27.160500000000003"/>
    <n v="543.21"/>
    <x v="2"/>
    <x v="1"/>
    <n v="2"/>
    <x v="0"/>
    <n v="4.0999999999999996"/>
    <n v="516.04999999999995"/>
  </r>
  <r>
    <n v="13649"/>
    <d v="2031-12-28T00:00:00"/>
    <x v="9"/>
    <x v="11"/>
    <x v="11"/>
    <n v="1406"/>
    <x v="1"/>
    <x v="1"/>
    <n v="6"/>
    <n v="546.44000000000005"/>
    <n v="0.22"/>
    <n v="120.21680000000001"/>
    <n v="3278.6400000000003"/>
    <x v="0"/>
    <x v="0"/>
    <n v="10"/>
    <x v="2"/>
    <n v="2.4"/>
    <n v="2557.34"/>
  </r>
  <r>
    <n v="13650"/>
    <d v="2031-12-29T00:00:00"/>
    <x v="9"/>
    <x v="11"/>
    <x v="11"/>
    <n v="1087"/>
    <x v="1"/>
    <x v="2"/>
    <n v="1"/>
    <n v="321.49"/>
    <n v="0.21"/>
    <n v="67.512900000000002"/>
    <n v="321.49"/>
    <x v="2"/>
    <x v="1"/>
    <n v="4"/>
    <x v="2"/>
    <n v="2"/>
    <n v="253.98"/>
  </r>
  <r>
    <n v="13651"/>
    <d v="2031-12-30T00:00:00"/>
    <x v="9"/>
    <x v="11"/>
    <x v="11"/>
    <n v="1043"/>
    <x v="2"/>
    <x v="0"/>
    <n v="5"/>
    <n v="370.67"/>
    <n v="7.0000000000000007E-2"/>
    <n v="25.946900000000003"/>
    <n v="1853.3500000000001"/>
    <x v="1"/>
    <x v="1"/>
    <n v="2"/>
    <x v="2"/>
    <n v="1.4"/>
    <n v="1723.62"/>
  </r>
  <r>
    <n v="13652"/>
    <d v="2031-12-31T00:00:00"/>
    <x v="9"/>
    <x v="11"/>
    <x v="11"/>
    <n v="1460"/>
    <x v="3"/>
    <x v="1"/>
    <n v="7"/>
    <n v="597.97"/>
    <n v="0.17"/>
    <n v="101.65490000000001"/>
    <n v="4185.79"/>
    <x v="2"/>
    <x v="0"/>
    <n v="11"/>
    <x v="2"/>
    <n v="2.1"/>
    <n v="3474.21"/>
  </r>
  <r>
    <n v="13653"/>
    <d v="2032-01-01T00:00:00"/>
    <x v="10"/>
    <x v="0"/>
    <x v="0"/>
    <n v="1277"/>
    <x v="3"/>
    <x v="3"/>
    <n v="7"/>
    <n v="189.81"/>
    <n v="0.3"/>
    <n v="56.942999999999998"/>
    <n v="1328.67"/>
    <x v="2"/>
    <x v="0"/>
    <n v="6"/>
    <x v="0"/>
    <n v="5"/>
    <n v="930.07"/>
  </r>
  <r>
    <n v="13654"/>
    <d v="2032-01-02T00:00:00"/>
    <x v="10"/>
    <x v="0"/>
    <x v="0"/>
    <n v="1682"/>
    <x v="2"/>
    <x v="0"/>
    <n v="7"/>
    <n v="204.9"/>
    <n v="0.06"/>
    <n v="12.294"/>
    <n v="1434.3"/>
    <x v="1"/>
    <x v="1"/>
    <n v="4"/>
    <x v="1"/>
    <n v="3.6"/>
    <n v="1348.24"/>
  </r>
  <r>
    <n v="13655"/>
    <d v="2032-01-03T00:00:00"/>
    <x v="10"/>
    <x v="0"/>
    <x v="0"/>
    <n v="1420"/>
    <x v="1"/>
    <x v="1"/>
    <n v="7"/>
    <n v="121.92"/>
    <n v="0.01"/>
    <n v="1.2192000000000001"/>
    <n v="853.44"/>
    <x v="0"/>
    <x v="0"/>
    <n v="11"/>
    <x v="0"/>
    <n v="4.2"/>
    <n v="844.91"/>
  </r>
  <r>
    <n v="13656"/>
    <d v="2032-01-04T00:00:00"/>
    <x v="10"/>
    <x v="0"/>
    <x v="0"/>
    <n v="1700"/>
    <x v="2"/>
    <x v="0"/>
    <n v="6"/>
    <n v="539.08000000000004"/>
    <n v="0.23"/>
    <n v="123.98840000000001"/>
    <n v="3234.4800000000005"/>
    <x v="2"/>
    <x v="1"/>
    <n v="3"/>
    <x v="0"/>
    <n v="4.8"/>
    <n v="2490.5500000000002"/>
  </r>
  <r>
    <n v="13657"/>
    <d v="2032-01-05T00:00:00"/>
    <x v="10"/>
    <x v="0"/>
    <x v="0"/>
    <n v="1352"/>
    <x v="1"/>
    <x v="3"/>
    <n v="3"/>
    <n v="450.53"/>
    <n v="0.02"/>
    <n v="9.0106000000000002"/>
    <n v="1351.59"/>
    <x v="1"/>
    <x v="0"/>
    <n v="6"/>
    <x v="2"/>
    <n v="1.3"/>
    <n v="1324.56"/>
  </r>
  <r>
    <n v="13658"/>
    <d v="2032-01-06T00:00:00"/>
    <x v="10"/>
    <x v="0"/>
    <x v="0"/>
    <n v="1695"/>
    <x v="2"/>
    <x v="2"/>
    <n v="1"/>
    <n v="76.8"/>
    <n v="0.34"/>
    <n v="26.112000000000002"/>
    <n v="76.8"/>
    <x v="0"/>
    <x v="0"/>
    <n v="9"/>
    <x v="2"/>
    <n v="1.7"/>
    <n v="50.69"/>
  </r>
  <r>
    <n v="13659"/>
    <d v="2032-01-07T00:00:00"/>
    <x v="10"/>
    <x v="0"/>
    <x v="0"/>
    <n v="1514"/>
    <x v="0"/>
    <x v="2"/>
    <n v="4"/>
    <n v="589.33000000000004"/>
    <n v="0.21"/>
    <n v="123.75930000000001"/>
    <n v="2357.3200000000002"/>
    <x v="1"/>
    <x v="0"/>
    <n v="8"/>
    <x v="0"/>
    <n v="4.7"/>
    <n v="1862.28"/>
  </r>
  <r>
    <n v="13660"/>
    <d v="2032-01-08T00:00:00"/>
    <x v="10"/>
    <x v="0"/>
    <x v="0"/>
    <n v="1702"/>
    <x v="3"/>
    <x v="1"/>
    <n v="7"/>
    <n v="442.61"/>
    <n v="0.16"/>
    <n v="70.817599999999999"/>
    <n v="3098.27"/>
    <x v="0"/>
    <x v="1"/>
    <n v="2"/>
    <x v="1"/>
    <n v="3.3"/>
    <n v="2602.5500000000002"/>
  </r>
  <r>
    <n v="13661"/>
    <d v="2032-01-09T00:00:00"/>
    <x v="10"/>
    <x v="0"/>
    <x v="0"/>
    <n v="1629"/>
    <x v="1"/>
    <x v="2"/>
    <n v="2"/>
    <n v="512.55999999999995"/>
    <n v="0.15"/>
    <n v="76.883999999999986"/>
    <n v="1025.1199999999999"/>
    <x v="1"/>
    <x v="1"/>
    <n v="3"/>
    <x v="1"/>
    <n v="3.5"/>
    <n v="871.35"/>
  </r>
  <r>
    <n v="13662"/>
    <d v="2032-01-10T00:00:00"/>
    <x v="10"/>
    <x v="0"/>
    <x v="0"/>
    <n v="1018"/>
    <x v="1"/>
    <x v="1"/>
    <n v="7"/>
    <n v="43.17"/>
    <n v="0.2"/>
    <n v="8.6340000000000003"/>
    <n v="302.19"/>
    <x v="2"/>
    <x v="1"/>
    <n v="2"/>
    <x v="1"/>
    <n v="2.7"/>
    <n v="241.75"/>
  </r>
  <r>
    <n v="13663"/>
    <d v="2032-01-11T00:00:00"/>
    <x v="10"/>
    <x v="0"/>
    <x v="0"/>
    <n v="1022"/>
    <x v="0"/>
    <x v="0"/>
    <n v="7"/>
    <n v="310.39999999999998"/>
    <n v="0.03"/>
    <n v="9.3119999999999994"/>
    <n v="2172.7999999999997"/>
    <x v="2"/>
    <x v="0"/>
    <n v="10"/>
    <x v="0"/>
    <n v="4.3"/>
    <n v="2107.62"/>
  </r>
  <r>
    <n v="13664"/>
    <d v="2032-01-12T00:00:00"/>
    <x v="10"/>
    <x v="0"/>
    <x v="0"/>
    <n v="1412"/>
    <x v="1"/>
    <x v="1"/>
    <n v="2"/>
    <n v="423.68"/>
    <n v="0.33"/>
    <n v="139.81440000000001"/>
    <n v="847.36"/>
    <x v="2"/>
    <x v="0"/>
    <n v="7"/>
    <x v="1"/>
    <n v="3.1"/>
    <n v="567.73"/>
  </r>
  <r>
    <n v="13665"/>
    <d v="2032-01-13T00:00:00"/>
    <x v="10"/>
    <x v="0"/>
    <x v="0"/>
    <n v="1029"/>
    <x v="2"/>
    <x v="1"/>
    <n v="6"/>
    <n v="332.62"/>
    <n v="0.22"/>
    <n v="73.176400000000001"/>
    <n v="1995.72"/>
    <x v="1"/>
    <x v="0"/>
    <n v="9"/>
    <x v="0"/>
    <n v="4.3"/>
    <n v="1556.66"/>
  </r>
  <r>
    <n v="13666"/>
    <d v="2032-01-14T00:00:00"/>
    <x v="10"/>
    <x v="0"/>
    <x v="0"/>
    <n v="1806"/>
    <x v="1"/>
    <x v="1"/>
    <n v="2"/>
    <n v="404.99"/>
    <n v="0.06"/>
    <n v="24.299399999999999"/>
    <n v="809.98"/>
    <x v="1"/>
    <x v="2"/>
    <n v="1"/>
    <x v="0"/>
    <n v="5"/>
    <n v="761.38"/>
  </r>
  <r>
    <n v="13667"/>
    <d v="2032-01-15T00:00:00"/>
    <x v="10"/>
    <x v="0"/>
    <x v="0"/>
    <n v="1107"/>
    <x v="3"/>
    <x v="2"/>
    <n v="2"/>
    <n v="493.46"/>
    <n v="0.2"/>
    <n v="98.692000000000007"/>
    <n v="986.92"/>
    <x v="1"/>
    <x v="0"/>
    <n v="11"/>
    <x v="1"/>
    <n v="3.6"/>
    <n v="789.54"/>
  </r>
  <r>
    <n v="13668"/>
    <d v="2032-01-16T00:00:00"/>
    <x v="10"/>
    <x v="0"/>
    <x v="0"/>
    <n v="1366"/>
    <x v="1"/>
    <x v="1"/>
    <n v="6"/>
    <n v="233.99"/>
    <n v="0.05"/>
    <n v="11.6995"/>
    <n v="1403.94"/>
    <x v="0"/>
    <x v="1"/>
    <n v="3"/>
    <x v="1"/>
    <n v="3.1"/>
    <n v="1333.74"/>
  </r>
  <r>
    <n v="13669"/>
    <d v="2032-01-17T00:00:00"/>
    <x v="10"/>
    <x v="0"/>
    <x v="0"/>
    <n v="1280"/>
    <x v="3"/>
    <x v="3"/>
    <n v="2"/>
    <n v="511.47"/>
    <n v="0.01"/>
    <n v="5.1147"/>
    <n v="1022.94"/>
    <x v="1"/>
    <x v="0"/>
    <n v="6"/>
    <x v="1"/>
    <n v="2.5"/>
    <n v="1012.71"/>
  </r>
  <r>
    <n v="13670"/>
    <d v="2032-01-18T00:00:00"/>
    <x v="10"/>
    <x v="0"/>
    <x v="0"/>
    <n v="1127"/>
    <x v="0"/>
    <x v="1"/>
    <n v="1"/>
    <n v="110.31"/>
    <n v="0.22"/>
    <n v="24.2682"/>
    <n v="110.31"/>
    <x v="2"/>
    <x v="1"/>
    <n v="4"/>
    <x v="2"/>
    <n v="1.8"/>
    <n v="86.04"/>
  </r>
  <r>
    <n v="13671"/>
    <d v="2032-01-19T00:00:00"/>
    <x v="10"/>
    <x v="0"/>
    <x v="0"/>
    <n v="1228"/>
    <x v="0"/>
    <x v="0"/>
    <n v="7"/>
    <n v="173.47"/>
    <n v="0.23"/>
    <n v="39.898099999999999"/>
    <n v="1214.29"/>
    <x v="0"/>
    <x v="0"/>
    <n v="10"/>
    <x v="1"/>
    <n v="3.6"/>
    <n v="935"/>
  </r>
  <r>
    <n v="13672"/>
    <d v="2032-01-20T00:00:00"/>
    <x v="10"/>
    <x v="0"/>
    <x v="0"/>
    <n v="1110"/>
    <x v="0"/>
    <x v="3"/>
    <n v="3"/>
    <n v="40.36"/>
    <n v="0.2"/>
    <n v="8.072000000000001"/>
    <n v="121.08"/>
    <x v="0"/>
    <x v="0"/>
    <n v="10"/>
    <x v="2"/>
    <n v="1.3"/>
    <n v="96.86"/>
  </r>
  <r>
    <n v="13673"/>
    <d v="2032-01-21T00:00:00"/>
    <x v="10"/>
    <x v="0"/>
    <x v="0"/>
    <n v="1135"/>
    <x v="2"/>
    <x v="0"/>
    <n v="6"/>
    <n v="228.19"/>
    <n v="0.06"/>
    <n v="13.6914"/>
    <n v="1369.1399999999999"/>
    <x v="1"/>
    <x v="2"/>
    <n v="1"/>
    <x v="0"/>
    <n v="4.8"/>
    <n v="1286.99"/>
  </r>
  <r>
    <n v="13674"/>
    <d v="2032-01-22T00:00:00"/>
    <x v="10"/>
    <x v="0"/>
    <x v="0"/>
    <n v="1361"/>
    <x v="1"/>
    <x v="0"/>
    <n v="4"/>
    <n v="237.25"/>
    <n v="0.21"/>
    <n v="49.822499999999998"/>
    <n v="949"/>
    <x v="0"/>
    <x v="0"/>
    <n v="9"/>
    <x v="1"/>
    <n v="3.6"/>
    <n v="749.71"/>
  </r>
  <r>
    <n v="13675"/>
    <d v="2032-01-23T00:00:00"/>
    <x v="10"/>
    <x v="0"/>
    <x v="0"/>
    <n v="1185"/>
    <x v="3"/>
    <x v="0"/>
    <n v="6"/>
    <n v="486.08"/>
    <n v="0.02"/>
    <n v="9.7216000000000005"/>
    <n v="2916.48"/>
    <x v="1"/>
    <x v="0"/>
    <n v="7"/>
    <x v="0"/>
    <n v="4.8"/>
    <n v="2858.15"/>
  </r>
  <r>
    <n v="13676"/>
    <d v="2032-01-24T00:00:00"/>
    <x v="10"/>
    <x v="0"/>
    <x v="0"/>
    <n v="1655"/>
    <x v="3"/>
    <x v="3"/>
    <n v="5"/>
    <n v="397.08"/>
    <n v="0.21"/>
    <n v="83.386799999999994"/>
    <n v="1985.3999999999999"/>
    <x v="2"/>
    <x v="0"/>
    <n v="11"/>
    <x v="2"/>
    <n v="2.1"/>
    <n v="1568.47"/>
  </r>
  <r>
    <n v="13677"/>
    <d v="2032-01-25T00:00:00"/>
    <x v="10"/>
    <x v="0"/>
    <x v="0"/>
    <n v="1583"/>
    <x v="1"/>
    <x v="3"/>
    <n v="4"/>
    <n v="270.48"/>
    <n v="0.19"/>
    <n v="51.391200000000005"/>
    <n v="1081.92"/>
    <x v="2"/>
    <x v="0"/>
    <n v="7"/>
    <x v="0"/>
    <n v="4.8"/>
    <n v="876.36"/>
  </r>
  <r>
    <n v="13678"/>
    <d v="2032-01-26T00:00:00"/>
    <x v="10"/>
    <x v="0"/>
    <x v="0"/>
    <n v="1128"/>
    <x v="2"/>
    <x v="2"/>
    <n v="5"/>
    <n v="396.49"/>
    <n v="0.23"/>
    <n v="91.192700000000002"/>
    <n v="1982.45"/>
    <x v="1"/>
    <x v="2"/>
    <n v="1"/>
    <x v="1"/>
    <n v="3.4"/>
    <n v="1526.49"/>
  </r>
  <r>
    <n v="13679"/>
    <d v="2032-01-27T00:00:00"/>
    <x v="10"/>
    <x v="0"/>
    <x v="0"/>
    <n v="1875"/>
    <x v="3"/>
    <x v="3"/>
    <n v="6"/>
    <n v="45.88"/>
    <n v="0.31"/>
    <n v="14.222800000000001"/>
    <n v="275.28000000000003"/>
    <x v="1"/>
    <x v="0"/>
    <n v="9"/>
    <x v="0"/>
    <n v="4.2"/>
    <n v="189.94"/>
  </r>
  <r>
    <n v="13680"/>
    <d v="2032-01-28T00:00:00"/>
    <x v="10"/>
    <x v="0"/>
    <x v="0"/>
    <n v="1260"/>
    <x v="3"/>
    <x v="1"/>
    <n v="5"/>
    <n v="120.46"/>
    <n v="0.3"/>
    <n v="36.137999999999998"/>
    <n v="602.29999999999995"/>
    <x v="2"/>
    <x v="0"/>
    <n v="8"/>
    <x v="2"/>
    <n v="1.7"/>
    <n v="421.61"/>
  </r>
  <r>
    <n v="13681"/>
    <d v="2032-01-29T00:00:00"/>
    <x v="10"/>
    <x v="0"/>
    <x v="0"/>
    <n v="1514"/>
    <x v="2"/>
    <x v="0"/>
    <n v="4"/>
    <n v="381.76"/>
    <n v="0.34"/>
    <n v="129.79840000000002"/>
    <n v="1527.04"/>
    <x v="1"/>
    <x v="0"/>
    <n v="11"/>
    <x v="1"/>
    <n v="3"/>
    <n v="1007.85"/>
  </r>
  <r>
    <n v="13682"/>
    <d v="2032-01-30T00:00:00"/>
    <x v="10"/>
    <x v="0"/>
    <x v="0"/>
    <n v="1448"/>
    <x v="1"/>
    <x v="2"/>
    <n v="1"/>
    <n v="390.2"/>
    <n v="0.34"/>
    <n v="132.66800000000001"/>
    <n v="390.2"/>
    <x v="0"/>
    <x v="0"/>
    <n v="10"/>
    <x v="1"/>
    <n v="3.3"/>
    <n v="257.52999999999997"/>
  </r>
  <r>
    <n v="13683"/>
    <d v="2032-01-31T00:00:00"/>
    <x v="10"/>
    <x v="0"/>
    <x v="0"/>
    <n v="1899"/>
    <x v="2"/>
    <x v="3"/>
    <n v="6"/>
    <n v="467.87"/>
    <n v="0.27"/>
    <n v="126.32490000000001"/>
    <n v="2807.2200000000003"/>
    <x v="1"/>
    <x v="0"/>
    <n v="5"/>
    <x v="1"/>
    <n v="2.6"/>
    <n v="2049.27"/>
  </r>
  <r>
    <n v="13684"/>
    <d v="2032-02-01T00:00:00"/>
    <x v="10"/>
    <x v="1"/>
    <x v="1"/>
    <n v="1103"/>
    <x v="2"/>
    <x v="0"/>
    <n v="6"/>
    <n v="250.75"/>
    <n v="0.33"/>
    <n v="82.747500000000002"/>
    <n v="1504.5"/>
    <x v="0"/>
    <x v="1"/>
    <n v="4"/>
    <x v="2"/>
    <n v="2"/>
    <n v="1008.01"/>
  </r>
  <r>
    <n v="13685"/>
    <d v="2032-02-02T00:00:00"/>
    <x v="10"/>
    <x v="1"/>
    <x v="1"/>
    <n v="1482"/>
    <x v="2"/>
    <x v="3"/>
    <n v="2"/>
    <n v="437.69"/>
    <n v="0.3"/>
    <n v="131.30699999999999"/>
    <n v="875.38"/>
    <x v="2"/>
    <x v="2"/>
    <n v="1"/>
    <x v="0"/>
    <n v="4.5999999999999996"/>
    <n v="612.77"/>
  </r>
  <r>
    <n v="13686"/>
    <d v="2032-02-03T00:00:00"/>
    <x v="10"/>
    <x v="1"/>
    <x v="1"/>
    <n v="1223"/>
    <x v="1"/>
    <x v="2"/>
    <n v="6"/>
    <n v="415.13"/>
    <n v="0.25"/>
    <n v="103.7825"/>
    <n v="2490.7799999999997"/>
    <x v="0"/>
    <x v="0"/>
    <n v="9"/>
    <x v="2"/>
    <n v="1.3"/>
    <n v="1868.08"/>
  </r>
  <r>
    <n v="13687"/>
    <d v="2032-02-04T00:00:00"/>
    <x v="10"/>
    <x v="1"/>
    <x v="1"/>
    <n v="1831"/>
    <x v="1"/>
    <x v="3"/>
    <n v="7"/>
    <n v="578.59"/>
    <n v="0.03"/>
    <n v="17.357700000000001"/>
    <n v="4050.13"/>
    <x v="2"/>
    <x v="0"/>
    <n v="8"/>
    <x v="2"/>
    <n v="1.6"/>
    <n v="3928.63"/>
  </r>
  <r>
    <n v="13688"/>
    <d v="2032-02-05T00:00:00"/>
    <x v="10"/>
    <x v="1"/>
    <x v="1"/>
    <n v="1873"/>
    <x v="1"/>
    <x v="3"/>
    <n v="7"/>
    <n v="140.85"/>
    <n v="0.02"/>
    <n v="2.8169999999999997"/>
    <n v="985.94999999999993"/>
    <x v="0"/>
    <x v="1"/>
    <n v="2"/>
    <x v="2"/>
    <n v="2.2999999999999998"/>
    <n v="966.23"/>
  </r>
  <r>
    <n v="13689"/>
    <d v="2032-02-06T00:00:00"/>
    <x v="10"/>
    <x v="1"/>
    <x v="1"/>
    <n v="1865"/>
    <x v="3"/>
    <x v="0"/>
    <n v="6"/>
    <n v="337.73"/>
    <n v="0.28999999999999998"/>
    <n v="97.941699999999997"/>
    <n v="2026.38"/>
    <x v="1"/>
    <x v="1"/>
    <n v="4"/>
    <x v="0"/>
    <n v="4.7"/>
    <n v="1438.73"/>
  </r>
  <r>
    <n v="13690"/>
    <d v="2032-02-07T00:00:00"/>
    <x v="10"/>
    <x v="1"/>
    <x v="1"/>
    <n v="1490"/>
    <x v="3"/>
    <x v="1"/>
    <n v="1"/>
    <n v="367.03"/>
    <n v="0.17"/>
    <n v="62.395099999999999"/>
    <n v="367.03"/>
    <x v="2"/>
    <x v="1"/>
    <n v="4"/>
    <x v="1"/>
    <n v="3.3"/>
    <n v="304.63"/>
  </r>
  <r>
    <n v="13691"/>
    <d v="2032-02-08T00:00:00"/>
    <x v="10"/>
    <x v="1"/>
    <x v="1"/>
    <n v="1472"/>
    <x v="2"/>
    <x v="3"/>
    <n v="2"/>
    <n v="599.21"/>
    <n v="0.28999999999999998"/>
    <n v="173.77090000000001"/>
    <n v="1198.42"/>
    <x v="1"/>
    <x v="0"/>
    <n v="7"/>
    <x v="1"/>
    <n v="2.5"/>
    <n v="850.88"/>
  </r>
  <r>
    <n v="13692"/>
    <d v="2032-02-09T00:00:00"/>
    <x v="10"/>
    <x v="1"/>
    <x v="1"/>
    <n v="1009"/>
    <x v="2"/>
    <x v="2"/>
    <n v="3"/>
    <n v="132.69"/>
    <n v="0.11"/>
    <n v="14.5959"/>
    <n v="398.07"/>
    <x v="1"/>
    <x v="1"/>
    <n v="3"/>
    <x v="1"/>
    <n v="2.6"/>
    <n v="354.28"/>
  </r>
  <r>
    <n v="13693"/>
    <d v="2032-02-10T00:00:00"/>
    <x v="10"/>
    <x v="1"/>
    <x v="1"/>
    <n v="1404"/>
    <x v="0"/>
    <x v="3"/>
    <n v="5"/>
    <n v="321.08"/>
    <n v="0.14000000000000001"/>
    <n v="44.9512"/>
    <n v="1605.3999999999999"/>
    <x v="2"/>
    <x v="0"/>
    <n v="8"/>
    <x v="0"/>
    <n v="4.4000000000000004"/>
    <n v="1380.64"/>
  </r>
  <r>
    <n v="13694"/>
    <d v="2032-02-11T00:00:00"/>
    <x v="10"/>
    <x v="1"/>
    <x v="1"/>
    <n v="1895"/>
    <x v="2"/>
    <x v="3"/>
    <n v="4"/>
    <n v="217.52"/>
    <n v="0.25"/>
    <n v="54.38"/>
    <n v="870.08"/>
    <x v="2"/>
    <x v="0"/>
    <n v="11"/>
    <x v="2"/>
    <n v="1.1000000000000001"/>
    <n v="652.55999999999995"/>
  </r>
  <r>
    <n v="13695"/>
    <d v="2032-02-12T00:00:00"/>
    <x v="10"/>
    <x v="1"/>
    <x v="1"/>
    <n v="1301"/>
    <x v="0"/>
    <x v="1"/>
    <n v="3"/>
    <n v="322.64999999999998"/>
    <n v="0.32"/>
    <n v="103.24799999999999"/>
    <n v="967.94999999999993"/>
    <x v="1"/>
    <x v="0"/>
    <n v="7"/>
    <x v="2"/>
    <n v="1"/>
    <n v="658.21"/>
  </r>
  <r>
    <n v="13696"/>
    <d v="2032-02-13T00:00:00"/>
    <x v="10"/>
    <x v="1"/>
    <x v="1"/>
    <n v="1230"/>
    <x v="3"/>
    <x v="0"/>
    <n v="2"/>
    <n v="150.80000000000001"/>
    <n v="0.03"/>
    <n v="4.524"/>
    <n v="301.60000000000002"/>
    <x v="2"/>
    <x v="0"/>
    <n v="10"/>
    <x v="2"/>
    <n v="1.2"/>
    <n v="292.55"/>
  </r>
  <r>
    <n v="13697"/>
    <d v="2032-02-14T00:00:00"/>
    <x v="10"/>
    <x v="1"/>
    <x v="1"/>
    <n v="1730"/>
    <x v="1"/>
    <x v="2"/>
    <n v="7"/>
    <n v="42.85"/>
    <n v="0.3"/>
    <n v="12.855"/>
    <n v="299.95"/>
    <x v="2"/>
    <x v="1"/>
    <n v="4"/>
    <x v="1"/>
    <n v="2.9"/>
    <n v="209.96"/>
  </r>
  <r>
    <n v="13698"/>
    <d v="2032-02-15T00:00:00"/>
    <x v="10"/>
    <x v="1"/>
    <x v="1"/>
    <n v="1922"/>
    <x v="0"/>
    <x v="0"/>
    <n v="7"/>
    <n v="349.95"/>
    <n v="0.28000000000000003"/>
    <n v="97.986000000000004"/>
    <n v="2449.65"/>
    <x v="1"/>
    <x v="0"/>
    <n v="9"/>
    <x v="1"/>
    <n v="3.3"/>
    <n v="1763.75"/>
  </r>
  <r>
    <n v="13699"/>
    <d v="2032-02-16T00:00:00"/>
    <x v="10"/>
    <x v="1"/>
    <x v="1"/>
    <n v="1065"/>
    <x v="2"/>
    <x v="0"/>
    <n v="7"/>
    <n v="211.47"/>
    <n v="0.11"/>
    <n v="23.261700000000001"/>
    <n v="1480.29"/>
    <x v="2"/>
    <x v="0"/>
    <n v="6"/>
    <x v="1"/>
    <n v="3.5"/>
    <n v="1317.46"/>
  </r>
  <r>
    <n v="13700"/>
    <d v="2032-02-17T00:00:00"/>
    <x v="10"/>
    <x v="1"/>
    <x v="1"/>
    <n v="1936"/>
    <x v="2"/>
    <x v="0"/>
    <n v="1"/>
    <n v="121.44"/>
    <n v="0.12"/>
    <n v="14.572799999999999"/>
    <n v="121.44"/>
    <x v="2"/>
    <x v="1"/>
    <n v="3"/>
    <x v="1"/>
    <n v="3.9"/>
    <n v="106.87"/>
  </r>
  <r>
    <n v="13701"/>
    <d v="2032-02-18T00:00:00"/>
    <x v="10"/>
    <x v="1"/>
    <x v="1"/>
    <n v="1111"/>
    <x v="1"/>
    <x v="3"/>
    <n v="7"/>
    <n v="204.5"/>
    <n v="0.02"/>
    <n v="4.09"/>
    <n v="1431.5"/>
    <x v="1"/>
    <x v="0"/>
    <n v="7"/>
    <x v="2"/>
    <n v="1.8"/>
    <n v="1402.87"/>
  </r>
  <r>
    <n v="13702"/>
    <d v="2032-02-19T00:00:00"/>
    <x v="10"/>
    <x v="1"/>
    <x v="1"/>
    <n v="1012"/>
    <x v="1"/>
    <x v="1"/>
    <n v="4"/>
    <n v="43.83"/>
    <n v="0.01"/>
    <n v="0.43829999999999997"/>
    <n v="175.32"/>
    <x v="2"/>
    <x v="0"/>
    <n v="6"/>
    <x v="2"/>
    <n v="2"/>
    <n v="173.57"/>
  </r>
  <r>
    <n v="13703"/>
    <d v="2032-02-20T00:00:00"/>
    <x v="10"/>
    <x v="1"/>
    <x v="1"/>
    <n v="1392"/>
    <x v="0"/>
    <x v="3"/>
    <n v="5"/>
    <n v="571.01"/>
    <n v="0.17"/>
    <n v="97.071700000000007"/>
    <n v="2855.05"/>
    <x v="2"/>
    <x v="0"/>
    <n v="8"/>
    <x v="2"/>
    <n v="2"/>
    <n v="2369.69"/>
  </r>
  <r>
    <n v="13704"/>
    <d v="2032-02-21T00:00:00"/>
    <x v="10"/>
    <x v="1"/>
    <x v="1"/>
    <n v="1499"/>
    <x v="2"/>
    <x v="2"/>
    <n v="6"/>
    <n v="354.97"/>
    <n v="0.03"/>
    <n v="10.649100000000001"/>
    <n v="2129.8200000000002"/>
    <x v="0"/>
    <x v="0"/>
    <n v="5"/>
    <x v="2"/>
    <n v="1.6"/>
    <n v="2065.9299999999998"/>
  </r>
  <r>
    <n v="13705"/>
    <d v="2032-02-22T00:00:00"/>
    <x v="10"/>
    <x v="1"/>
    <x v="1"/>
    <n v="1931"/>
    <x v="1"/>
    <x v="1"/>
    <n v="6"/>
    <n v="491.64"/>
    <n v="7.0000000000000007E-2"/>
    <n v="34.4148"/>
    <n v="2949.84"/>
    <x v="1"/>
    <x v="0"/>
    <n v="6"/>
    <x v="2"/>
    <n v="2"/>
    <n v="2743.35"/>
  </r>
  <r>
    <n v="13706"/>
    <d v="2032-02-23T00:00:00"/>
    <x v="10"/>
    <x v="1"/>
    <x v="1"/>
    <n v="1597"/>
    <x v="1"/>
    <x v="0"/>
    <n v="3"/>
    <n v="262.52"/>
    <n v="0.3"/>
    <n v="78.755999999999986"/>
    <n v="787.56"/>
    <x v="0"/>
    <x v="2"/>
    <n v="1"/>
    <x v="1"/>
    <n v="3.5"/>
    <n v="551.29"/>
  </r>
  <r>
    <n v="13707"/>
    <d v="2032-02-24T00:00:00"/>
    <x v="10"/>
    <x v="1"/>
    <x v="1"/>
    <n v="1233"/>
    <x v="3"/>
    <x v="1"/>
    <n v="5"/>
    <n v="543.44000000000005"/>
    <n v="0.2"/>
    <n v="108.68800000000002"/>
    <n v="2717.2000000000003"/>
    <x v="1"/>
    <x v="0"/>
    <n v="8"/>
    <x v="1"/>
    <n v="2.5"/>
    <n v="2173.7600000000002"/>
  </r>
  <r>
    <n v="13708"/>
    <d v="2032-02-25T00:00:00"/>
    <x v="10"/>
    <x v="1"/>
    <x v="1"/>
    <n v="1601"/>
    <x v="2"/>
    <x v="2"/>
    <n v="2"/>
    <n v="297.74"/>
    <n v="0.22"/>
    <n v="65.502800000000008"/>
    <n v="595.48"/>
    <x v="1"/>
    <x v="2"/>
    <n v="1"/>
    <x v="0"/>
    <n v="4.0999999999999996"/>
    <n v="464.47"/>
  </r>
  <r>
    <n v="13709"/>
    <d v="2032-02-26T00:00:00"/>
    <x v="10"/>
    <x v="1"/>
    <x v="1"/>
    <n v="1313"/>
    <x v="1"/>
    <x v="3"/>
    <n v="5"/>
    <n v="350.76"/>
    <n v="7.0000000000000007E-2"/>
    <n v="24.5532"/>
    <n v="1753.8"/>
    <x v="1"/>
    <x v="1"/>
    <n v="3"/>
    <x v="1"/>
    <n v="3.1"/>
    <n v="1631.03"/>
  </r>
  <r>
    <n v="13710"/>
    <d v="2032-02-27T00:00:00"/>
    <x v="10"/>
    <x v="1"/>
    <x v="1"/>
    <n v="1565"/>
    <x v="3"/>
    <x v="3"/>
    <n v="1"/>
    <n v="302.7"/>
    <n v="0.28999999999999998"/>
    <n v="87.782999999999987"/>
    <n v="302.7"/>
    <x v="0"/>
    <x v="1"/>
    <n v="2"/>
    <x v="2"/>
    <n v="1.8"/>
    <n v="214.92"/>
  </r>
  <r>
    <n v="13711"/>
    <d v="2032-02-28T00:00:00"/>
    <x v="10"/>
    <x v="1"/>
    <x v="1"/>
    <n v="1011"/>
    <x v="2"/>
    <x v="0"/>
    <n v="3"/>
    <n v="443.97"/>
    <n v="0.3"/>
    <n v="133.191"/>
    <n v="1331.91"/>
    <x v="2"/>
    <x v="0"/>
    <n v="6"/>
    <x v="1"/>
    <n v="2.9"/>
    <n v="932.34"/>
  </r>
  <r>
    <n v="13712"/>
    <d v="2032-02-29T00:00:00"/>
    <x v="10"/>
    <x v="1"/>
    <x v="1"/>
    <n v="1208"/>
    <x v="3"/>
    <x v="3"/>
    <n v="3"/>
    <n v="346.49"/>
    <n v="0.18"/>
    <n v="62.368200000000002"/>
    <n v="1039.47"/>
    <x v="1"/>
    <x v="0"/>
    <n v="8"/>
    <x v="1"/>
    <n v="3.4"/>
    <n v="852.37"/>
  </r>
  <r>
    <n v="13713"/>
    <d v="2032-03-01T00:00:00"/>
    <x v="10"/>
    <x v="2"/>
    <x v="2"/>
    <n v="1973"/>
    <x v="1"/>
    <x v="3"/>
    <n v="1"/>
    <n v="173.89"/>
    <n v="0.32"/>
    <n v="55.644799999999996"/>
    <n v="173.89"/>
    <x v="1"/>
    <x v="0"/>
    <n v="8"/>
    <x v="0"/>
    <n v="4.5"/>
    <n v="118.25"/>
  </r>
  <r>
    <n v="13714"/>
    <d v="2032-03-02T00:00:00"/>
    <x v="10"/>
    <x v="2"/>
    <x v="2"/>
    <n v="1013"/>
    <x v="3"/>
    <x v="2"/>
    <n v="5"/>
    <n v="100.14"/>
    <n v="0.3"/>
    <n v="30.041999999999998"/>
    <n v="500.7"/>
    <x v="1"/>
    <x v="0"/>
    <n v="7"/>
    <x v="0"/>
    <n v="4.3"/>
    <n v="350.49"/>
  </r>
  <r>
    <n v="13715"/>
    <d v="2032-03-03T00:00:00"/>
    <x v="10"/>
    <x v="2"/>
    <x v="2"/>
    <n v="1632"/>
    <x v="3"/>
    <x v="1"/>
    <n v="7"/>
    <n v="369.58"/>
    <n v="0.26"/>
    <n v="96.090800000000002"/>
    <n v="2587.06"/>
    <x v="1"/>
    <x v="0"/>
    <n v="7"/>
    <x v="1"/>
    <n v="2.7"/>
    <n v="1914.42"/>
  </r>
  <r>
    <n v="13716"/>
    <d v="2032-03-04T00:00:00"/>
    <x v="10"/>
    <x v="2"/>
    <x v="2"/>
    <n v="1417"/>
    <x v="2"/>
    <x v="3"/>
    <n v="1"/>
    <n v="301.17"/>
    <n v="0.26"/>
    <n v="78.304200000000009"/>
    <n v="301.17"/>
    <x v="2"/>
    <x v="0"/>
    <n v="8"/>
    <x v="1"/>
    <n v="3.6"/>
    <n v="222.87"/>
  </r>
  <r>
    <n v="13717"/>
    <d v="2032-03-05T00:00:00"/>
    <x v="10"/>
    <x v="2"/>
    <x v="2"/>
    <n v="1436"/>
    <x v="1"/>
    <x v="2"/>
    <n v="7"/>
    <n v="71.150000000000006"/>
    <n v="0.04"/>
    <n v="2.8460000000000001"/>
    <n v="498.05000000000007"/>
    <x v="2"/>
    <x v="0"/>
    <n v="5"/>
    <x v="2"/>
    <n v="2.2000000000000002"/>
    <n v="478.13"/>
  </r>
  <r>
    <n v="13718"/>
    <d v="2032-03-06T00:00:00"/>
    <x v="10"/>
    <x v="2"/>
    <x v="2"/>
    <n v="1376"/>
    <x v="0"/>
    <x v="2"/>
    <n v="4"/>
    <n v="246.44"/>
    <n v="0.09"/>
    <n v="22.179600000000001"/>
    <n v="985.76"/>
    <x v="0"/>
    <x v="1"/>
    <n v="3"/>
    <x v="1"/>
    <n v="3.5"/>
    <n v="897.04"/>
  </r>
  <r>
    <n v="13719"/>
    <d v="2032-03-07T00:00:00"/>
    <x v="10"/>
    <x v="2"/>
    <x v="2"/>
    <n v="1019"/>
    <x v="1"/>
    <x v="0"/>
    <n v="1"/>
    <n v="316.14"/>
    <n v="0.02"/>
    <n v="6.3228"/>
    <n v="316.14"/>
    <x v="0"/>
    <x v="1"/>
    <n v="2"/>
    <x v="0"/>
    <n v="4.7"/>
    <n v="309.82"/>
  </r>
  <r>
    <n v="13720"/>
    <d v="2032-03-08T00:00:00"/>
    <x v="10"/>
    <x v="2"/>
    <x v="2"/>
    <n v="1586"/>
    <x v="0"/>
    <x v="2"/>
    <n v="7"/>
    <n v="498.73"/>
    <n v="0"/>
    <n v="0"/>
    <n v="3491.11"/>
    <x v="2"/>
    <x v="1"/>
    <n v="3"/>
    <x v="1"/>
    <n v="3.5"/>
    <n v="3491.11"/>
  </r>
  <r>
    <n v="13721"/>
    <d v="2032-03-09T00:00:00"/>
    <x v="10"/>
    <x v="2"/>
    <x v="2"/>
    <n v="1911"/>
    <x v="1"/>
    <x v="0"/>
    <n v="5"/>
    <n v="59.52"/>
    <n v="0.06"/>
    <n v="3.5712000000000002"/>
    <n v="297.60000000000002"/>
    <x v="1"/>
    <x v="0"/>
    <n v="11"/>
    <x v="2"/>
    <n v="2.2000000000000002"/>
    <n v="279.74"/>
  </r>
  <r>
    <n v="13722"/>
    <d v="2032-03-10T00:00:00"/>
    <x v="10"/>
    <x v="2"/>
    <x v="2"/>
    <n v="1754"/>
    <x v="2"/>
    <x v="3"/>
    <n v="7"/>
    <n v="218.87"/>
    <n v="0.31"/>
    <n v="67.849699999999999"/>
    <n v="1532.0900000000001"/>
    <x v="1"/>
    <x v="0"/>
    <n v="11"/>
    <x v="1"/>
    <n v="3.6"/>
    <n v="1057.1400000000001"/>
  </r>
  <r>
    <n v="13723"/>
    <d v="2032-03-11T00:00:00"/>
    <x v="10"/>
    <x v="2"/>
    <x v="2"/>
    <n v="1734"/>
    <x v="1"/>
    <x v="0"/>
    <n v="1"/>
    <n v="496.25"/>
    <n v="0.08"/>
    <n v="39.700000000000003"/>
    <n v="496.25"/>
    <x v="2"/>
    <x v="1"/>
    <n v="3"/>
    <x v="0"/>
    <n v="4.5999999999999996"/>
    <n v="456.55"/>
  </r>
  <r>
    <n v="13724"/>
    <d v="2032-03-12T00:00:00"/>
    <x v="10"/>
    <x v="2"/>
    <x v="2"/>
    <n v="1069"/>
    <x v="0"/>
    <x v="2"/>
    <n v="2"/>
    <n v="394.33"/>
    <n v="0.34"/>
    <n v="134.07220000000001"/>
    <n v="788.66"/>
    <x v="2"/>
    <x v="0"/>
    <n v="7"/>
    <x v="2"/>
    <n v="1.5"/>
    <n v="520.52"/>
  </r>
  <r>
    <n v="13725"/>
    <d v="2032-03-13T00:00:00"/>
    <x v="10"/>
    <x v="2"/>
    <x v="2"/>
    <n v="1823"/>
    <x v="2"/>
    <x v="1"/>
    <n v="6"/>
    <n v="184.63"/>
    <n v="0.21"/>
    <n v="38.772299999999994"/>
    <n v="1107.78"/>
    <x v="2"/>
    <x v="2"/>
    <n v="1"/>
    <x v="1"/>
    <n v="2.9"/>
    <n v="875.15"/>
  </r>
  <r>
    <n v="13726"/>
    <d v="2032-03-14T00:00:00"/>
    <x v="10"/>
    <x v="2"/>
    <x v="2"/>
    <n v="1210"/>
    <x v="0"/>
    <x v="1"/>
    <n v="1"/>
    <n v="509.52"/>
    <n v="0.08"/>
    <n v="40.761600000000001"/>
    <n v="509.52"/>
    <x v="0"/>
    <x v="0"/>
    <n v="7"/>
    <x v="2"/>
    <n v="2.2999999999999998"/>
    <n v="468.76"/>
  </r>
  <r>
    <n v="13727"/>
    <d v="2032-03-15T00:00:00"/>
    <x v="10"/>
    <x v="2"/>
    <x v="2"/>
    <n v="1100"/>
    <x v="0"/>
    <x v="3"/>
    <n v="6"/>
    <n v="303.58"/>
    <n v="0.17"/>
    <n v="51.608600000000003"/>
    <n v="1821.48"/>
    <x v="0"/>
    <x v="0"/>
    <n v="6"/>
    <x v="2"/>
    <n v="2"/>
    <n v="1511.83"/>
  </r>
  <r>
    <n v="13728"/>
    <d v="2032-03-16T00:00:00"/>
    <x v="10"/>
    <x v="2"/>
    <x v="2"/>
    <n v="1697"/>
    <x v="1"/>
    <x v="3"/>
    <n v="1"/>
    <n v="306.54000000000002"/>
    <n v="0.08"/>
    <n v="24.523200000000003"/>
    <n v="306.54000000000002"/>
    <x v="1"/>
    <x v="0"/>
    <n v="11"/>
    <x v="1"/>
    <n v="2.6"/>
    <n v="282.02"/>
  </r>
  <r>
    <n v="13729"/>
    <d v="2032-03-17T00:00:00"/>
    <x v="10"/>
    <x v="2"/>
    <x v="2"/>
    <n v="1131"/>
    <x v="2"/>
    <x v="1"/>
    <n v="5"/>
    <n v="586.29999999999995"/>
    <n v="0.34"/>
    <n v="199.34200000000001"/>
    <n v="2931.5"/>
    <x v="1"/>
    <x v="0"/>
    <n v="10"/>
    <x v="1"/>
    <n v="2.6"/>
    <n v="1934.79"/>
  </r>
  <r>
    <n v="13730"/>
    <d v="2032-03-18T00:00:00"/>
    <x v="10"/>
    <x v="2"/>
    <x v="2"/>
    <n v="1622"/>
    <x v="3"/>
    <x v="0"/>
    <n v="4"/>
    <n v="569.05999999999995"/>
    <n v="0.3"/>
    <n v="170.71799999999999"/>
    <n v="2276.2399999999998"/>
    <x v="0"/>
    <x v="1"/>
    <n v="2"/>
    <x v="2"/>
    <n v="1.8"/>
    <n v="1593.37"/>
  </r>
  <r>
    <n v="13731"/>
    <d v="2032-03-19T00:00:00"/>
    <x v="10"/>
    <x v="2"/>
    <x v="2"/>
    <n v="1380"/>
    <x v="2"/>
    <x v="3"/>
    <n v="4"/>
    <n v="224.74"/>
    <n v="0.01"/>
    <n v="2.2474000000000003"/>
    <n v="898.96"/>
    <x v="0"/>
    <x v="0"/>
    <n v="10"/>
    <x v="1"/>
    <n v="2.6"/>
    <n v="889.97"/>
  </r>
  <r>
    <n v="13732"/>
    <d v="2032-03-20T00:00:00"/>
    <x v="10"/>
    <x v="2"/>
    <x v="2"/>
    <n v="1131"/>
    <x v="3"/>
    <x v="2"/>
    <n v="6"/>
    <n v="97.24"/>
    <n v="0.33"/>
    <n v="32.089199999999998"/>
    <n v="583.43999999999994"/>
    <x v="1"/>
    <x v="2"/>
    <n v="1"/>
    <x v="1"/>
    <n v="3.5"/>
    <n v="390.9"/>
  </r>
  <r>
    <n v="13733"/>
    <d v="2032-03-21T00:00:00"/>
    <x v="10"/>
    <x v="2"/>
    <x v="2"/>
    <n v="1019"/>
    <x v="1"/>
    <x v="3"/>
    <n v="5"/>
    <n v="205.52"/>
    <n v="0.25"/>
    <n v="51.38"/>
    <n v="1027.6000000000001"/>
    <x v="2"/>
    <x v="0"/>
    <n v="9"/>
    <x v="2"/>
    <n v="1.1000000000000001"/>
    <n v="770.7"/>
  </r>
  <r>
    <n v="13734"/>
    <d v="2032-03-22T00:00:00"/>
    <x v="10"/>
    <x v="2"/>
    <x v="2"/>
    <n v="1905"/>
    <x v="1"/>
    <x v="0"/>
    <n v="7"/>
    <n v="32.83"/>
    <n v="0.03"/>
    <n v="0.98489999999999989"/>
    <n v="229.81"/>
    <x v="2"/>
    <x v="1"/>
    <n v="2"/>
    <x v="0"/>
    <n v="5"/>
    <n v="222.92"/>
  </r>
  <r>
    <n v="13735"/>
    <d v="2032-03-23T00:00:00"/>
    <x v="10"/>
    <x v="2"/>
    <x v="2"/>
    <n v="1535"/>
    <x v="3"/>
    <x v="3"/>
    <n v="5"/>
    <n v="27.15"/>
    <n v="0.23"/>
    <n v="6.2445000000000004"/>
    <n v="135.75"/>
    <x v="2"/>
    <x v="1"/>
    <n v="4"/>
    <x v="2"/>
    <n v="2.2000000000000002"/>
    <n v="104.53"/>
  </r>
  <r>
    <n v="13736"/>
    <d v="2032-03-24T00:00:00"/>
    <x v="10"/>
    <x v="2"/>
    <x v="2"/>
    <n v="1226"/>
    <x v="1"/>
    <x v="2"/>
    <n v="5"/>
    <n v="246.38"/>
    <n v="0.23"/>
    <n v="56.667400000000001"/>
    <n v="1231.9000000000001"/>
    <x v="1"/>
    <x v="0"/>
    <n v="9"/>
    <x v="1"/>
    <n v="3.5"/>
    <n v="948.56"/>
  </r>
  <r>
    <n v="13737"/>
    <d v="2032-03-25T00:00:00"/>
    <x v="10"/>
    <x v="2"/>
    <x v="2"/>
    <n v="1153"/>
    <x v="1"/>
    <x v="2"/>
    <n v="2"/>
    <n v="565.5"/>
    <n v="0.08"/>
    <n v="45.24"/>
    <n v="1131"/>
    <x v="0"/>
    <x v="0"/>
    <n v="9"/>
    <x v="2"/>
    <n v="2.1"/>
    <n v="1040.52"/>
  </r>
  <r>
    <n v="13738"/>
    <d v="2032-03-26T00:00:00"/>
    <x v="10"/>
    <x v="2"/>
    <x v="2"/>
    <n v="1804"/>
    <x v="1"/>
    <x v="2"/>
    <n v="3"/>
    <n v="524.74"/>
    <n v="0.27"/>
    <n v="141.6798"/>
    <n v="1574.22"/>
    <x v="2"/>
    <x v="0"/>
    <n v="11"/>
    <x v="1"/>
    <n v="2.6"/>
    <n v="1149.18"/>
  </r>
  <r>
    <n v="13739"/>
    <d v="2032-03-27T00:00:00"/>
    <x v="10"/>
    <x v="2"/>
    <x v="2"/>
    <n v="1741"/>
    <x v="1"/>
    <x v="0"/>
    <n v="1"/>
    <n v="314.19"/>
    <n v="0.03"/>
    <n v="9.4256999999999991"/>
    <n v="314.19"/>
    <x v="1"/>
    <x v="2"/>
    <n v="1"/>
    <x v="1"/>
    <n v="3.2"/>
    <n v="304.76"/>
  </r>
  <r>
    <n v="13740"/>
    <d v="2032-03-28T00:00:00"/>
    <x v="10"/>
    <x v="2"/>
    <x v="2"/>
    <n v="1468"/>
    <x v="1"/>
    <x v="0"/>
    <n v="5"/>
    <n v="345.66"/>
    <n v="0.17"/>
    <n v="58.762200000000007"/>
    <n v="1728.3000000000002"/>
    <x v="2"/>
    <x v="1"/>
    <n v="2"/>
    <x v="1"/>
    <n v="3.4"/>
    <n v="1434.49"/>
  </r>
  <r>
    <n v="13741"/>
    <d v="2032-03-29T00:00:00"/>
    <x v="10"/>
    <x v="2"/>
    <x v="2"/>
    <n v="1821"/>
    <x v="3"/>
    <x v="2"/>
    <n v="5"/>
    <n v="18.47"/>
    <n v="0"/>
    <n v="0"/>
    <n v="92.35"/>
    <x v="2"/>
    <x v="1"/>
    <n v="2"/>
    <x v="0"/>
    <n v="4.0999999999999996"/>
    <n v="92.35"/>
  </r>
  <r>
    <n v="13742"/>
    <d v="2032-03-30T00:00:00"/>
    <x v="10"/>
    <x v="2"/>
    <x v="2"/>
    <n v="1999"/>
    <x v="1"/>
    <x v="2"/>
    <n v="5"/>
    <n v="141.07"/>
    <n v="0.34"/>
    <n v="47.963799999999999"/>
    <n v="705.34999999999991"/>
    <x v="0"/>
    <x v="1"/>
    <n v="2"/>
    <x v="0"/>
    <n v="4.2"/>
    <n v="465.53"/>
  </r>
  <r>
    <n v="13743"/>
    <d v="2032-03-31T00:00:00"/>
    <x v="10"/>
    <x v="2"/>
    <x v="2"/>
    <n v="1870"/>
    <x v="1"/>
    <x v="0"/>
    <n v="4"/>
    <n v="29.49"/>
    <n v="0.26"/>
    <n v="7.6673999999999998"/>
    <n v="117.96"/>
    <x v="1"/>
    <x v="0"/>
    <n v="8"/>
    <x v="1"/>
    <n v="3.1"/>
    <n v="87.29"/>
  </r>
  <r>
    <n v="13744"/>
    <d v="2032-04-01T00:00:00"/>
    <x v="10"/>
    <x v="3"/>
    <x v="3"/>
    <n v="1404"/>
    <x v="3"/>
    <x v="0"/>
    <n v="5"/>
    <n v="456.41"/>
    <n v="0.06"/>
    <n v="27.384599999999999"/>
    <n v="2282.0500000000002"/>
    <x v="0"/>
    <x v="0"/>
    <n v="8"/>
    <x v="2"/>
    <n v="1.3"/>
    <n v="2145.13"/>
  </r>
  <r>
    <n v="13745"/>
    <d v="2032-04-02T00:00:00"/>
    <x v="10"/>
    <x v="3"/>
    <x v="3"/>
    <n v="1201"/>
    <x v="2"/>
    <x v="0"/>
    <n v="1"/>
    <n v="100.2"/>
    <n v="0.12"/>
    <n v="12.023999999999999"/>
    <n v="100.2"/>
    <x v="1"/>
    <x v="0"/>
    <n v="10"/>
    <x v="1"/>
    <n v="3.2"/>
    <n v="88.18"/>
  </r>
  <r>
    <n v="13746"/>
    <d v="2032-04-03T00:00:00"/>
    <x v="10"/>
    <x v="3"/>
    <x v="3"/>
    <n v="1037"/>
    <x v="2"/>
    <x v="1"/>
    <n v="7"/>
    <n v="523.39"/>
    <n v="0.06"/>
    <n v="31.403399999999998"/>
    <n v="3663.73"/>
    <x v="2"/>
    <x v="0"/>
    <n v="8"/>
    <x v="1"/>
    <n v="2.9"/>
    <n v="3443.91"/>
  </r>
  <r>
    <n v="13747"/>
    <d v="2032-04-04T00:00:00"/>
    <x v="10"/>
    <x v="3"/>
    <x v="3"/>
    <n v="1941"/>
    <x v="0"/>
    <x v="0"/>
    <n v="7"/>
    <n v="391.34"/>
    <n v="0.27"/>
    <n v="105.6618"/>
    <n v="2739.3799999999997"/>
    <x v="2"/>
    <x v="1"/>
    <n v="4"/>
    <x v="2"/>
    <n v="1.9"/>
    <n v="1999.75"/>
  </r>
  <r>
    <n v="13748"/>
    <d v="2032-04-05T00:00:00"/>
    <x v="10"/>
    <x v="3"/>
    <x v="3"/>
    <n v="1771"/>
    <x v="3"/>
    <x v="2"/>
    <n v="5"/>
    <n v="149.21"/>
    <n v="0.02"/>
    <n v="2.9842000000000004"/>
    <n v="746.05000000000007"/>
    <x v="1"/>
    <x v="0"/>
    <n v="8"/>
    <x v="2"/>
    <n v="1"/>
    <n v="731.13"/>
  </r>
  <r>
    <n v="13749"/>
    <d v="2032-04-06T00:00:00"/>
    <x v="10"/>
    <x v="3"/>
    <x v="3"/>
    <n v="1187"/>
    <x v="1"/>
    <x v="1"/>
    <n v="1"/>
    <n v="107.27"/>
    <n v="0.28999999999999998"/>
    <n v="31.108299999999996"/>
    <n v="107.27"/>
    <x v="2"/>
    <x v="0"/>
    <n v="7"/>
    <x v="2"/>
    <n v="2.2999999999999998"/>
    <n v="76.16"/>
  </r>
  <r>
    <n v="13750"/>
    <d v="2032-04-07T00:00:00"/>
    <x v="10"/>
    <x v="3"/>
    <x v="3"/>
    <n v="1056"/>
    <x v="1"/>
    <x v="0"/>
    <n v="2"/>
    <n v="382.16"/>
    <n v="0.33"/>
    <n v="126.11280000000001"/>
    <n v="764.32"/>
    <x v="0"/>
    <x v="0"/>
    <n v="8"/>
    <x v="2"/>
    <n v="2"/>
    <n v="512.09"/>
  </r>
  <r>
    <n v="13751"/>
    <d v="2032-04-08T00:00:00"/>
    <x v="10"/>
    <x v="3"/>
    <x v="3"/>
    <n v="1940"/>
    <x v="2"/>
    <x v="2"/>
    <n v="7"/>
    <n v="541.99"/>
    <n v="0.24"/>
    <n v="130.07759999999999"/>
    <n v="3793.9300000000003"/>
    <x v="2"/>
    <x v="2"/>
    <n v="1"/>
    <x v="1"/>
    <n v="2.9"/>
    <n v="2883.39"/>
  </r>
  <r>
    <n v="13752"/>
    <d v="2032-04-09T00:00:00"/>
    <x v="10"/>
    <x v="3"/>
    <x v="3"/>
    <n v="1019"/>
    <x v="1"/>
    <x v="3"/>
    <n v="3"/>
    <n v="435.24"/>
    <n v="7.0000000000000007E-2"/>
    <n v="30.466800000000003"/>
    <n v="1305.72"/>
    <x v="2"/>
    <x v="1"/>
    <n v="3"/>
    <x v="0"/>
    <n v="4"/>
    <n v="1214.32"/>
  </r>
  <r>
    <n v="13753"/>
    <d v="2032-04-10T00:00:00"/>
    <x v="10"/>
    <x v="3"/>
    <x v="3"/>
    <n v="1272"/>
    <x v="1"/>
    <x v="1"/>
    <n v="4"/>
    <n v="218.9"/>
    <n v="0.13"/>
    <n v="28.457000000000001"/>
    <n v="875.6"/>
    <x v="1"/>
    <x v="0"/>
    <n v="10"/>
    <x v="1"/>
    <n v="2.8"/>
    <n v="761.77"/>
  </r>
  <r>
    <n v="13754"/>
    <d v="2032-04-11T00:00:00"/>
    <x v="10"/>
    <x v="3"/>
    <x v="3"/>
    <n v="1118"/>
    <x v="1"/>
    <x v="2"/>
    <n v="1"/>
    <n v="358.62"/>
    <n v="0.17"/>
    <n v="60.965400000000002"/>
    <n v="358.62"/>
    <x v="1"/>
    <x v="0"/>
    <n v="6"/>
    <x v="0"/>
    <n v="4.8"/>
    <n v="297.64999999999998"/>
  </r>
  <r>
    <n v="13755"/>
    <d v="2032-04-12T00:00:00"/>
    <x v="10"/>
    <x v="3"/>
    <x v="3"/>
    <n v="1582"/>
    <x v="1"/>
    <x v="3"/>
    <n v="7"/>
    <n v="196.8"/>
    <n v="0.21"/>
    <n v="41.328000000000003"/>
    <n v="1377.6000000000001"/>
    <x v="1"/>
    <x v="2"/>
    <n v="1"/>
    <x v="2"/>
    <n v="1.9"/>
    <n v="1088.3"/>
  </r>
  <r>
    <n v="13756"/>
    <d v="2032-04-13T00:00:00"/>
    <x v="10"/>
    <x v="3"/>
    <x v="3"/>
    <n v="1515"/>
    <x v="2"/>
    <x v="2"/>
    <n v="7"/>
    <n v="599.5"/>
    <n v="0.23"/>
    <n v="137.88500000000002"/>
    <n v="4196.5"/>
    <x v="0"/>
    <x v="1"/>
    <n v="4"/>
    <x v="2"/>
    <n v="1.9"/>
    <n v="3231.3"/>
  </r>
  <r>
    <n v="13757"/>
    <d v="2032-04-14T00:00:00"/>
    <x v="10"/>
    <x v="3"/>
    <x v="3"/>
    <n v="1220"/>
    <x v="2"/>
    <x v="0"/>
    <n v="6"/>
    <n v="453.07"/>
    <n v="0.19"/>
    <n v="86.083299999999994"/>
    <n v="2718.42"/>
    <x v="2"/>
    <x v="0"/>
    <n v="9"/>
    <x v="1"/>
    <n v="3.4"/>
    <n v="2201.92"/>
  </r>
  <r>
    <n v="13758"/>
    <d v="2032-04-15T00:00:00"/>
    <x v="10"/>
    <x v="3"/>
    <x v="3"/>
    <n v="1525"/>
    <x v="0"/>
    <x v="0"/>
    <n v="2"/>
    <n v="374.41"/>
    <n v="0.12"/>
    <n v="44.929200000000002"/>
    <n v="748.82"/>
    <x v="0"/>
    <x v="0"/>
    <n v="7"/>
    <x v="0"/>
    <n v="4.5999999999999996"/>
    <n v="658.96"/>
  </r>
  <r>
    <n v="13759"/>
    <d v="2032-04-16T00:00:00"/>
    <x v="10"/>
    <x v="3"/>
    <x v="3"/>
    <n v="1514"/>
    <x v="1"/>
    <x v="3"/>
    <n v="3"/>
    <n v="262.61"/>
    <n v="0.31"/>
    <n v="81.409100000000009"/>
    <n v="787.83"/>
    <x v="1"/>
    <x v="2"/>
    <n v="1"/>
    <x v="1"/>
    <n v="3.7"/>
    <n v="543.6"/>
  </r>
  <r>
    <n v="13760"/>
    <d v="2032-04-17T00:00:00"/>
    <x v="10"/>
    <x v="3"/>
    <x v="3"/>
    <n v="1727"/>
    <x v="1"/>
    <x v="0"/>
    <n v="3"/>
    <n v="376.62"/>
    <n v="0.03"/>
    <n v="11.2986"/>
    <n v="1129.8600000000001"/>
    <x v="2"/>
    <x v="0"/>
    <n v="6"/>
    <x v="1"/>
    <n v="3.7"/>
    <n v="1095.96"/>
  </r>
  <r>
    <n v="13761"/>
    <d v="2032-04-18T00:00:00"/>
    <x v="10"/>
    <x v="3"/>
    <x v="3"/>
    <n v="1740"/>
    <x v="2"/>
    <x v="2"/>
    <n v="3"/>
    <n v="214.85"/>
    <n v="0.16"/>
    <n v="34.375999999999998"/>
    <n v="644.54999999999995"/>
    <x v="1"/>
    <x v="0"/>
    <n v="6"/>
    <x v="0"/>
    <n v="4.2"/>
    <n v="541.41999999999996"/>
  </r>
  <r>
    <n v="13762"/>
    <d v="2032-04-19T00:00:00"/>
    <x v="10"/>
    <x v="3"/>
    <x v="3"/>
    <n v="1335"/>
    <x v="2"/>
    <x v="3"/>
    <n v="1"/>
    <n v="31.89"/>
    <n v="0.27"/>
    <n v="8.6103000000000005"/>
    <n v="31.89"/>
    <x v="2"/>
    <x v="1"/>
    <n v="2"/>
    <x v="1"/>
    <n v="3.7"/>
    <n v="23.28"/>
  </r>
  <r>
    <n v="13763"/>
    <d v="2032-04-20T00:00:00"/>
    <x v="10"/>
    <x v="3"/>
    <x v="3"/>
    <n v="1697"/>
    <x v="3"/>
    <x v="2"/>
    <n v="2"/>
    <n v="246.13"/>
    <n v="0.02"/>
    <n v="4.9226000000000001"/>
    <n v="492.26"/>
    <x v="1"/>
    <x v="0"/>
    <n v="6"/>
    <x v="0"/>
    <n v="4"/>
    <n v="482.41"/>
  </r>
  <r>
    <n v="13764"/>
    <d v="2032-04-21T00:00:00"/>
    <x v="10"/>
    <x v="3"/>
    <x v="3"/>
    <n v="1054"/>
    <x v="1"/>
    <x v="2"/>
    <n v="5"/>
    <n v="559.33000000000004"/>
    <n v="0.25"/>
    <n v="139.83250000000001"/>
    <n v="2796.65"/>
    <x v="1"/>
    <x v="0"/>
    <n v="10"/>
    <x v="0"/>
    <n v="4.5"/>
    <n v="2097.4899999999998"/>
  </r>
  <r>
    <n v="13765"/>
    <d v="2032-04-22T00:00:00"/>
    <x v="10"/>
    <x v="3"/>
    <x v="3"/>
    <n v="1499"/>
    <x v="1"/>
    <x v="2"/>
    <n v="6"/>
    <n v="381.39"/>
    <n v="0.28999999999999998"/>
    <n v="110.60309999999998"/>
    <n v="2288.34"/>
    <x v="2"/>
    <x v="1"/>
    <n v="2"/>
    <x v="2"/>
    <n v="1"/>
    <n v="1624.72"/>
  </r>
  <r>
    <n v="13766"/>
    <d v="2032-04-23T00:00:00"/>
    <x v="10"/>
    <x v="3"/>
    <x v="3"/>
    <n v="1899"/>
    <x v="2"/>
    <x v="0"/>
    <n v="2"/>
    <n v="64.11"/>
    <n v="0.23"/>
    <n v="14.7453"/>
    <n v="128.22"/>
    <x v="1"/>
    <x v="0"/>
    <n v="8"/>
    <x v="0"/>
    <n v="4.5"/>
    <n v="98.73"/>
  </r>
  <r>
    <n v="13767"/>
    <d v="2032-04-24T00:00:00"/>
    <x v="10"/>
    <x v="3"/>
    <x v="3"/>
    <n v="1887"/>
    <x v="3"/>
    <x v="0"/>
    <n v="2"/>
    <n v="532.72"/>
    <n v="0"/>
    <n v="0"/>
    <n v="1065.44"/>
    <x v="2"/>
    <x v="0"/>
    <n v="7"/>
    <x v="2"/>
    <n v="1.9"/>
    <n v="1065.44"/>
  </r>
  <r>
    <n v="13768"/>
    <d v="2032-04-25T00:00:00"/>
    <x v="10"/>
    <x v="3"/>
    <x v="3"/>
    <n v="1765"/>
    <x v="2"/>
    <x v="2"/>
    <n v="7"/>
    <n v="172.29"/>
    <n v="0.06"/>
    <n v="10.337399999999999"/>
    <n v="1206.03"/>
    <x v="2"/>
    <x v="0"/>
    <n v="6"/>
    <x v="0"/>
    <n v="4.5999999999999996"/>
    <n v="1133.67"/>
  </r>
  <r>
    <n v="13769"/>
    <d v="2032-04-26T00:00:00"/>
    <x v="10"/>
    <x v="3"/>
    <x v="3"/>
    <n v="1535"/>
    <x v="2"/>
    <x v="1"/>
    <n v="2"/>
    <n v="157.61000000000001"/>
    <n v="0.12"/>
    <n v="18.9132"/>
    <n v="315.22000000000003"/>
    <x v="2"/>
    <x v="0"/>
    <n v="10"/>
    <x v="2"/>
    <n v="2.1"/>
    <n v="277.39"/>
  </r>
  <r>
    <n v="13770"/>
    <d v="2032-04-27T00:00:00"/>
    <x v="10"/>
    <x v="3"/>
    <x v="3"/>
    <n v="1161"/>
    <x v="1"/>
    <x v="2"/>
    <n v="1"/>
    <n v="188.8"/>
    <n v="0.08"/>
    <n v="15.104000000000001"/>
    <n v="188.8"/>
    <x v="0"/>
    <x v="0"/>
    <n v="6"/>
    <x v="1"/>
    <n v="2.8"/>
    <n v="173.7"/>
  </r>
  <r>
    <n v="13771"/>
    <d v="2032-04-28T00:00:00"/>
    <x v="10"/>
    <x v="3"/>
    <x v="3"/>
    <n v="1669"/>
    <x v="2"/>
    <x v="2"/>
    <n v="6"/>
    <n v="352.66"/>
    <n v="0.34"/>
    <n v="119.90440000000002"/>
    <n v="2115.96"/>
    <x v="1"/>
    <x v="0"/>
    <n v="9"/>
    <x v="0"/>
    <n v="4.7"/>
    <n v="1396.53"/>
  </r>
  <r>
    <n v="13772"/>
    <d v="2032-04-29T00:00:00"/>
    <x v="10"/>
    <x v="3"/>
    <x v="3"/>
    <n v="1593"/>
    <x v="2"/>
    <x v="3"/>
    <n v="1"/>
    <n v="333.64"/>
    <n v="0.23"/>
    <n v="76.737200000000001"/>
    <n v="333.64"/>
    <x v="2"/>
    <x v="0"/>
    <n v="9"/>
    <x v="2"/>
    <n v="1.4"/>
    <n v="256.89999999999998"/>
  </r>
  <r>
    <n v="13773"/>
    <d v="2032-04-30T00:00:00"/>
    <x v="10"/>
    <x v="3"/>
    <x v="3"/>
    <n v="1914"/>
    <x v="1"/>
    <x v="2"/>
    <n v="6"/>
    <n v="302.48"/>
    <n v="0.1"/>
    <n v="30.248000000000005"/>
    <n v="1814.88"/>
    <x v="0"/>
    <x v="0"/>
    <n v="10"/>
    <x v="0"/>
    <n v="4"/>
    <n v="1633.39"/>
  </r>
  <r>
    <n v="13774"/>
    <d v="2032-05-01T00:00:00"/>
    <x v="10"/>
    <x v="4"/>
    <x v="4"/>
    <n v="1158"/>
    <x v="3"/>
    <x v="0"/>
    <n v="6"/>
    <n v="434.76"/>
    <n v="0.33"/>
    <n v="143.4708"/>
    <n v="2608.56"/>
    <x v="2"/>
    <x v="0"/>
    <n v="10"/>
    <x v="1"/>
    <n v="2.6"/>
    <n v="1747.74"/>
  </r>
  <r>
    <n v="13775"/>
    <d v="2032-05-02T00:00:00"/>
    <x v="10"/>
    <x v="4"/>
    <x v="4"/>
    <n v="1187"/>
    <x v="3"/>
    <x v="3"/>
    <n v="7"/>
    <n v="200.17"/>
    <n v="0.26"/>
    <n v="52.044199999999996"/>
    <n v="1401.1899999999998"/>
    <x v="1"/>
    <x v="1"/>
    <n v="2"/>
    <x v="2"/>
    <n v="1.1000000000000001"/>
    <n v="1036.8800000000001"/>
  </r>
  <r>
    <n v="13776"/>
    <d v="2032-05-03T00:00:00"/>
    <x v="10"/>
    <x v="4"/>
    <x v="4"/>
    <n v="1059"/>
    <x v="1"/>
    <x v="1"/>
    <n v="1"/>
    <n v="472.51"/>
    <n v="0.1"/>
    <n v="47.251000000000005"/>
    <n v="472.51"/>
    <x v="0"/>
    <x v="1"/>
    <n v="3"/>
    <x v="0"/>
    <n v="4.8"/>
    <n v="425.26"/>
  </r>
  <r>
    <n v="13777"/>
    <d v="2032-05-04T00:00:00"/>
    <x v="10"/>
    <x v="4"/>
    <x v="4"/>
    <n v="1914"/>
    <x v="2"/>
    <x v="3"/>
    <n v="6"/>
    <n v="117.56"/>
    <n v="0.13"/>
    <n v="15.2828"/>
    <n v="705.36"/>
    <x v="1"/>
    <x v="0"/>
    <n v="10"/>
    <x v="2"/>
    <n v="1.5"/>
    <n v="613.66"/>
  </r>
  <r>
    <n v="13778"/>
    <d v="2032-05-05T00:00:00"/>
    <x v="10"/>
    <x v="4"/>
    <x v="4"/>
    <n v="1816"/>
    <x v="2"/>
    <x v="1"/>
    <n v="2"/>
    <n v="472.83"/>
    <n v="7.0000000000000007E-2"/>
    <n v="33.098100000000002"/>
    <n v="945.66"/>
    <x v="1"/>
    <x v="0"/>
    <n v="7"/>
    <x v="0"/>
    <n v="4.0999999999999996"/>
    <n v="879.46"/>
  </r>
  <r>
    <n v="13779"/>
    <d v="2032-05-06T00:00:00"/>
    <x v="10"/>
    <x v="4"/>
    <x v="4"/>
    <n v="1318"/>
    <x v="0"/>
    <x v="3"/>
    <n v="1"/>
    <n v="403.33"/>
    <n v="0.34"/>
    <n v="137.13220000000001"/>
    <n v="403.33"/>
    <x v="1"/>
    <x v="0"/>
    <n v="11"/>
    <x v="1"/>
    <n v="2.5"/>
    <n v="266.2"/>
  </r>
  <r>
    <n v="13780"/>
    <d v="2032-05-07T00:00:00"/>
    <x v="10"/>
    <x v="4"/>
    <x v="4"/>
    <n v="1877"/>
    <x v="1"/>
    <x v="3"/>
    <n v="6"/>
    <n v="414.68"/>
    <n v="0.18"/>
    <n v="74.642399999999995"/>
    <n v="2488.08"/>
    <x v="1"/>
    <x v="0"/>
    <n v="10"/>
    <x v="0"/>
    <n v="4.2"/>
    <n v="2040.23"/>
  </r>
  <r>
    <n v="13781"/>
    <d v="2032-05-08T00:00:00"/>
    <x v="10"/>
    <x v="4"/>
    <x v="4"/>
    <n v="1210"/>
    <x v="3"/>
    <x v="1"/>
    <n v="3"/>
    <n v="296.70999999999998"/>
    <n v="0.31"/>
    <n v="91.980099999999993"/>
    <n v="890.12999999999988"/>
    <x v="1"/>
    <x v="0"/>
    <n v="9"/>
    <x v="0"/>
    <n v="4"/>
    <n v="614.19000000000005"/>
  </r>
  <r>
    <n v="13782"/>
    <d v="2032-05-09T00:00:00"/>
    <x v="10"/>
    <x v="4"/>
    <x v="4"/>
    <n v="1405"/>
    <x v="2"/>
    <x v="0"/>
    <n v="1"/>
    <n v="405.2"/>
    <n v="0.12"/>
    <n v="48.623999999999995"/>
    <n v="405.2"/>
    <x v="1"/>
    <x v="0"/>
    <n v="6"/>
    <x v="1"/>
    <n v="3.5"/>
    <n v="356.58"/>
  </r>
  <r>
    <n v="13783"/>
    <d v="2032-05-10T00:00:00"/>
    <x v="10"/>
    <x v="4"/>
    <x v="4"/>
    <n v="1663"/>
    <x v="1"/>
    <x v="0"/>
    <n v="7"/>
    <n v="61.68"/>
    <n v="0.3"/>
    <n v="18.503999999999998"/>
    <n v="431.76"/>
    <x v="1"/>
    <x v="0"/>
    <n v="11"/>
    <x v="0"/>
    <n v="4.8"/>
    <n v="302.23"/>
  </r>
  <r>
    <n v="13784"/>
    <d v="2032-05-11T00:00:00"/>
    <x v="10"/>
    <x v="4"/>
    <x v="4"/>
    <n v="1108"/>
    <x v="2"/>
    <x v="0"/>
    <n v="4"/>
    <n v="513.16"/>
    <n v="0.02"/>
    <n v="10.263199999999999"/>
    <n v="2052.64"/>
    <x v="1"/>
    <x v="2"/>
    <n v="1"/>
    <x v="2"/>
    <n v="1.4"/>
    <n v="2011.59"/>
  </r>
  <r>
    <n v="13785"/>
    <d v="2032-05-12T00:00:00"/>
    <x v="10"/>
    <x v="4"/>
    <x v="4"/>
    <n v="1075"/>
    <x v="1"/>
    <x v="3"/>
    <n v="1"/>
    <n v="47.5"/>
    <n v="0.34"/>
    <n v="16.150000000000002"/>
    <n v="47.5"/>
    <x v="1"/>
    <x v="0"/>
    <n v="11"/>
    <x v="0"/>
    <n v="4.2"/>
    <n v="31.35"/>
  </r>
  <r>
    <n v="13786"/>
    <d v="2032-05-13T00:00:00"/>
    <x v="10"/>
    <x v="4"/>
    <x v="4"/>
    <n v="1541"/>
    <x v="0"/>
    <x v="2"/>
    <n v="1"/>
    <n v="102.01"/>
    <n v="0.32"/>
    <n v="32.6432"/>
    <n v="102.01"/>
    <x v="2"/>
    <x v="0"/>
    <n v="7"/>
    <x v="1"/>
    <n v="3.7"/>
    <n v="69.37"/>
  </r>
  <r>
    <n v="13787"/>
    <d v="2032-05-14T00:00:00"/>
    <x v="10"/>
    <x v="4"/>
    <x v="4"/>
    <n v="1313"/>
    <x v="0"/>
    <x v="3"/>
    <n v="1"/>
    <n v="352.42"/>
    <n v="0.13"/>
    <n v="45.814600000000006"/>
    <n v="352.42"/>
    <x v="1"/>
    <x v="0"/>
    <n v="11"/>
    <x v="2"/>
    <n v="2.2999999999999998"/>
    <n v="306.61"/>
  </r>
  <r>
    <n v="13788"/>
    <d v="2032-05-15T00:00:00"/>
    <x v="10"/>
    <x v="4"/>
    <x v="4"/>
    <n v="1997"/>
    <x v="1"/>
    <x v="2"/>
    <n v="6"/>
    <n v="447.56"/>
    <n v="0.27"/>
    <n v="120.84120000000001"/>
    <n v="2685.36"/>
    <x v="1"/>
    <x v="2"/>
    <n v="1"/>
    <x v="1"/>
    <n v="3.2"/>
    <n v="1960.31"/>
  </r>
  <r>
    <n v="13789"/>
    <d v="2032-05-16T00:00:00"/>
    <x v="10"/>
    <x v="4"/>
    <x v="4"/>
    <n v="1116"/>
    <x v="1"/>
    <x v="2"/>
    <n v="1"/>
    <n v="59.61"/>
    <n v="0.26"/>
    <n v="15.4986"/>
    <n v="59.61"/>
    <x v="1"/>
    <x v="0"/>
    <n v="5"/>
    <x v="1"/>
    <n v="3.6"/>
    <n v="44.11"/>
  </r>
  <r>
    <n v="13790"/>
    <d v="2032-05-17T00:00:00"/>
    <x v="10"/>
    <x v="4"/>
    <x v="4"/>
    <n v="1926"/>
    <x v="0"/>
    <x v="0"/>
    <n v="4"/>
    <n v="553.65"/>
    <n v="0.32"/>
    <n v="177.16800000000001"/>
    <n v="2214.6"/>
    <x v="1"/>
    <x v="0"/>
    <n v="9"/>
    <x v="1"/>
    <n v="3.9"/>
    <n v="1505.93"/>
  </r>
  <r>
    <n v="13791"/>
    <d v="2032-05-18T00:00:00"/>
    <x v="10"/>
    <x v="4"/>
    <x v="4"/>
    <n v="1867"/>
    <x v="3"/>
    <x v="2"/>
    <n v="5"/>
    <n v="584.55999999999995"/>
    <n v="0.11"/>
    <n v="64.301599999999993"/>
    <n v="2922.7999999999997"/>
    <x v="1"/>
    <x v="0"/>
    <n v="10"/>
    <x v="2"/>
    <n v="1.7"/>
    <n v="2601.29"/>
  </r>
  <r>
    <n v="13792"/>
    <d v="2032-05-19T00:00:00"/>
    <x v="10"/>
    <x v="4"/>
    <x v="4"/>
    <n v="1703"/>
    <x v="2"/>
    <x v="3"/>
    <n v="1"/>
    <n v="369.48"/>
    <n v="0.16"/>
    <n v="59.116800000000005"/>
    <n v="369.48"/>
    <x v="1"/>
    <x v="0"/>
    <n v="11"/>
    <x v="2"/>
    <n v="1.4"/>
    <n v="310.36"/>
  </r>
  <r>
    <n v="13793"/>
    <d v="2032-05-20T00:00:00"/>
    <x v="10"/>
    <x v="4"/>
    <x v="4"/>
    <n v="1018"/>
    <x v="1"/>
    <x v="3"/>
    <n v="3"/>
    <n v="296.52999999999997"/>
    <n v="0.3"/>
    <n v="88.958999999999989"/>
    <n v="889.58999999999992"/>
    <x v="2"/>
    <x v="0"/>
    <n v="10"/>
    <x v="2"/>
    <n v="1.4"/>
    <n v="622.71"/>
  </r>
  <r>
    <n v="13794"/>
    <d v="2032-05-21T00:00:00"/>
    <x v="10"/>
    <x v="4"/>
    <x v="4"/>
    <n v="1431"/>
    <x v="2"/>
    <x v="0"/>
    <n v="4"/>
    <n v="448.72"/>
    <n v="0.27"/>
    <n v="121.15440000000001"/>
    <n v="1794.88"/>
    <x v="2"/>
    <x v="0"/>
    <n v="9"/>
    <x v="2"/>
    <n v="2.2000000000000002"/>
    <n v="1310.26"/>
  </r>
  <r>
    <n v="13795"/>
    <d v="2032-05-22T00:00:00"/>
    <x v="10"/>
    <x v="4"/>
    <x v="4"/>
    <n v="1684"/>
    <x v="1"/>
    <x v="1"/>
    <n v="5"/>
    <n v="207.09"/>
    <n v="0.14000000000000001"/>
    <n v="28.992600000000003"/>
    <n v="1035.45"/>
    <x v="0"/>
    <x v="2"/>
    <n v="1"/>
    <x v="2"/>
    <n v="1.6"/>
    <n v="890.49"/>
  </r>
  <r>
    <n v="13796"/>
    <d v="2032-05-23T00:00:00"/>
    <x v="10"/>
    <x v="4"/>
    <x v="4"/>
    <n v="1739"/>
    <x v="1"/>
    <x v="3"/>
    <n v="6"/>
    <n v="303.56"/>
    <n v="0.3"/>
    <n v="91.067999999999998"/>
    <n v="1821.3600000000001"/>
    <x v="2"/>
    <x v="0"/>
    <n v="6"/>
    <x v="1"/>
    <n v="3.1"/>
    <n v="1274.95"/>
  </r>
  <r>
    <n v="13797"/>
    <d v="2032-05-24T00:00:00"/>
    <x v="10"/>
    <x v="4"/>
    <x v="4"/>
    <n v="1349"/>
    <x v="1"/>
    <x v="2"/>
    <n v="1"/>
    <n v="550.95000000000005"/>
    <n v="0.02"/>
    <n v="11.019000000000002"/>
    <n v="550.95000000000005"/>
    <x v="2"/>
    <x v="1"/>
    <n v="3"/>
    <x v="1"/>
    <n v="2.7"/>
    <n v="539.92999999999995"/>
  </r>
  <r>
    <n v="13798"/>
    <d v="2032-05-25T00:00:00"/>
    <x v="10"/>
    <x v="4"/>
    <x v="4"/>
    <n v="1182"/>
    <x v="1"/>
    <x v="3"/>
    <n v="5"/>
    <n v="574.05999999999995"/>
    <n v="0.27"/>
    <n v="154.99619999999999"/>
    <n v="2870.2999999999997"/>
    <x v="1"/>
    <x v="0"/>
    <n v="9"/>
    <x v="0"/>
    <n v="4.5999999999999996"/>
    <n v="2095.3200000000002"/>
  </r>
  <r>
    <n v="13799"/>
    <d v="2032-05-26T00:00:00"/>
    <x v="10"/>
    <x v="4"/>
    <x v="4"/>
    <n v="1112"/>
    <x v="2"/>
    <x v="3"/>
    <n v="3"/>
    <n v="557.34"/>
    <n v="7.0000000000000007E-2"/>
    <n v="39.013800000000003"/>
    <n v="1672.02"/>
    <x v="2"/>
    <x v="1"/>
    <n v="3"/>
    <x v="1"/>
    <n v="3.9"/>
    <n v="1554.98"/>
  </r>
  <r>
    <n v="13800"/>
    <d v="2032-05-27T00:00:00"/>
    <x v="10"/>
    <x v="4"/>
    <x v="4"/>
    <n v="1182"/>
    <x v="1"/>
    <x v="3"/>
    <n v="4"/>
    <n v="168.53"/>
    <n v="0.1"/>
    <n v="16.853000000000002"/>
    <n v="674.12"/>
    <x v="1"/>
    <x v="1"/>
    <n v="2"/>
    <x v="2"/>
    <n v="1.8"/>
    <n v="606.71"/>
  </r>
  <r>
    <n v="13801"/>
    <d v="2032-05-28T00:00:00"/>
    <x v="10"/>
    <x v="4"/>
    <x v="4"/>
    <n v="1480"/>
    <x v="3"/>
    <x v="1"/>
    <n v="4"/>
    <n v="150.99"/>
    <n v="0.17"/>
    <n v="25.668300000000002"/>
    <n v="603.96"/>
    <x v="2"/>
    <x v="0"/>
    <n v="8"/>
    <x v="2"/>
    <n v="1.2"/>
    <n v="501.29"/>
  </r>
  <r>
    <n v="13802"/>
    <d v="2032-05-29T00:00:00"/>
    <x v="10"/>
    <x v="4"/>
    <x v="4"/>
    <n v="1145"/>
    <x v="3"/>
    <x v="2"/>
    <n v="6"/>
    <n v="189.13"/>
    <n v="0.16"/>
    <n v="30.2608"/>
    <n v="1134.78"/>
    <x v="1"/>
    <x v="1"/>
    <n v="3"/>
    <x v="1"/>
    <n v="3.8"/>
    <n v="953.22"/>
  </r>
  <r>
    <n v="13803"/>
    <d v="2032-05-30T00:00:00"/>
    <x v="10"/>
    <x v="4"/>
    <x v="4"/>
    <n v="1830"/>
    <x v="2"/>
    <x v="0"/>
    <n v="6"/>
    <n v="273.17"/>
    <n v="0.18"/>
    <n v="49.1706"/>
    <n v="1639.02"/>
    <x v="2"/>
    <x v="0"/>
    <n v="5"/>
    <x v="0"/>
    <n v="4.4000000000000004"/>
    <n v="1344"/>
  </r>
  <r>
    <n v="13804"/>
    <d v="2032-05-31T00:00:00"/>
    <x v="10"/>
    <x v="4"/>
    <x v="4"/>
    <n v="1627"/>
    <x v="0"/>
    <x v="3"/>
    <n v="6"/>
    <n v="198.79"/>
    <n v="0.19"/>
    <n v="37.770099999999999"/>
    <n v="1192.74"/>
    <x v="0"/>
    <x v="0"/>
    <n v="6"/>
    <x v="1"/>
    <n v="3.8"/>
    <n v="966.12"/>
  </r>
  <r>
    <n v="13805"/>
    <d v="2032-06-01T00:00:00"/>
    <x v="10"/>
    <x v="5"/>
    <x v="5"/>
    <n v="1112"/>
    <x v="0"/>
    <x v="2"/>
    <n v="5"/>
    <n v="233.91"/>
    <n v="0.12"/>
    <n v="28.069199999999999"/>
    <n v="1169.55"/>
    <x v="0"/>
    <x v="0"/>
    <n v="10"/>
    <x v="1"/>
    <n v="3.6"/>
    <n v="1029.2"/>
  </r>
  <r>
    <n v="13806"/>
    <d v="2032-06-02T00:00:00"/>
    <x v="10"/>
    <x v="5"/>
    <x v="5"/>
    <n v="1762"/>
    <x v="2"/>
    <x v="2"/>
    <n v="1"/>
    <n v="378.07"/>
    <n v="0.06"/>
    <n v="22.684199999999997"/>
    <n v="378.07"/>
    <x v="1"/>
    <x v="0"/>
    <n v="10"/>
    <x v="2"/>
    <n v="2"/>
    <n v="355.39"/>
  </r>
  <r>
    <n v="13807"/>
    <d v="2032-06-03T00:00:00"/>
    <x v="10"/>
    <x v="5"/>
    <x v="5"/>
    <n v="1475"/>
    <x v="2"/>
    <x v="0"/>
    <n v="2"/>
    <n v="461.08"/>
    <n v="0.27"/>
    <n v="124.49160000000001"/>
    <n v="922.16"/>
    <x v="1"/>
    <x v="2"/>
    <n v="1"/>
    <x v="1"/>
    <n v="3"/>
    <n v="673.18"/>
  </r>
  <r>
    <n v="13808"/>
    <d v="2032-06-04T00:00:00"/>
    <x v="10"/>
    <x v="5"/>
    <x v="5"/>
    <n v="1762"/>
    <x v="3"/>
    <x v="3"/>
    <n v="4"/>
    <n v="445.3"/>
    <n v="0.14000000000000001"/>
    <n v="62.342000000000006"/>
    <n v="1781.2"/>
    <x v="0"/>
    <x v="0"/>
    <n v="7"/>
    <x v="1"/>
    <n v="3.9"/>
    <n v="1531.83"/>
  </r>
  <r>
    <n v="13809"/>
    <d v="2032-06-05T00:00:00"/>
    <x v="10"/>
    <x v="5"/>
    <x v="5"/>
    <n v="1302"/>
    <x v="3"/>
    <x v="1"/>
    <n v="2"/>
    <n v="491.44"/>
    <n v="0.18"/>
    <n v="88.459199999999996"/>
    <n v="982.88"/>
    <x v="2"/>
    <x v="0"/>
    <n v="11"/>
    <x v="2"/>
    <n v="1.8"/>
    <n v="805.96"/>
  </r>
  <r>
    <n v="13810"/>
    <d v="2032-06-06T00:00:00"/>
    <x v="10"/>
    <x v="5"/>
    <x v="5"/>
    <n v="1970"/>
    <x v="0"/>
    <x v="2"/>
    <n v="7"/>
    <n v="33.83"/>
    <n v="0.23"/>
    <n v="7.7808999999999999"/>
    <n v="236.81"/>
    <x v="2"/>
    <x v="0"/>
    <n v="7"/>
    <x v="1"/>
    <n v="2.9"/>
    <n v="182.34"/>
  </r>
  <r>
    <n v="13811"/>
    <d v="2032-06-07T00:00:00"/>
    <x v="10"/>
    <x v="5"/>
    <x v="5"/>
    <n v="1824"/>
    <x v="0"/>
    <x v="0"/>
    <n v="4"/>
    <n v="42.92"/>
    <n v="0.32"/>
    <n v="13.734400000000001"/>
    <n v="171.68"/>
    <x v="2"/>
    <x v="0"/>
    <n v="5"/>
    <x v="2"/>
    <n v="1.5"/>
    <n v="116.74"/>
  </r>
  <r>
    <n v="13812"/>
    <d v="2032-06-08T00:00:00"/>
    <x v="10"/>
    <x v="5"/>
    <x v="5"/>
    <n v="1117"/>
    <x v="1"/>
    <x v="1"/>
    <n v="6"/>
    <n v="476.79"/>
    <n v="0.25"/>
    <n v="119.19750000000001"/>
    <n v="2860.7400000000002"/>
    <x v="2"/>
    <x v="0"/>
    <n v="9"/>
    <x v="1"/>
    <n v="3.1"/>
    <n v="2145.56"/>
  </r>
  <r>
    <n v="13813"/>
    <d v="2032-06-09T00:00:00"/>
    <x v="10"/>
    <x v="5"/>
    <x v="5"/>
    <n v="1812"/>
    <x v="1"/>
    <x v="2"/>
    <n v="1"/>
    <n v="326.85000000000002"/>
    <n v="0.02"/>
    <n v="6.5370000000000008"/>
    <n v="326.85000000000002"/>
    <x v="0"/>
    <x v="0"/>
    <n v="11"/>
    <x v="1"/>
    <n v="3.3"/>
    <n v="320.31"/>
  </r>
  <r>
    <n v="13814"/>
    <d v="2032-06-10T00:00:00"/>
    <x v="10"/>
    <x v="5"/>
    <x v="5"/>
    <n v="1160"/>
    <x v="2"/>
    <x v="3"/>
    <n v="1"/>
    <n v="353.21"/>
    <n v="0.28999999999999998"/>
    <n v="102.43089999999999"/>
    <n v="353.21"/>
    <x v="2"/>
    <x v="1"/>
    <n v="2"/>
    <x v="1"/>
    <n v="3.1"/>
    <n v="250.78"/>
  </r>
  <r>
    <n v="13815"/>
    <d v="2032-06-11T00:00:00"/>
    <x v="10"/>
    <x v="5"/>
    <x v="5"/>
    <n v="1400"/>
    <x v="2"/>
    <x v="2"/>
    <n v="4"/>
    <n v="45.76"/>
    <n v="0.35"/>
    <n v="16.015999999999998"/>
    <n v="183.04"/>
    <x v="2"/>
    <x v="0"/>
    <n v="5"/>
    <x v="1"/>
    <n v="2.9"/>
    <n v="118.98"/>
  </r>
  <r>
    <n v="13816"/>
    <d v="2032-06-12T00:00:00"/>
    <x v="10"/>
    <x v="5"/>
    <x v="5"/>
    <n v="1197"/>
    <x v="1"/>
    <x v="1"/>
    <n v="5"/>
    <n v="164.36"/>
    <n v="0.17"/>
    <n v="27.941200000000006"/>
    <n v="821.80000000000007"/>
    <x v="2"/>
    <x v="1"/>
    <n v="2"/>
    <x v="1"/>
    <n v="3.3"/>
    <n v="682.09"/>
  </r>
  <r>
    <n v="13817"/>
    <d v="2032-06-13T00:00:00"/>
    <x v="10"/>
    <x v="5"/>
    <x v="5"/>
    <n v="1259"/>
    <x v="1"/>
    <x v="1"/>
    <n v="7"/>
    <n v="388.44"/>
    <n v="0.34"/>
    <n v="132.06960000000001"/>
    <n v="2719.08"/>
    <x v="0"/>
    <x v="1"/>
    <n v="2"/>
    <x v="0"/>
    <n v="5"/>
    <n v="1794.59"/>
  </r>
  <r>
    <n v="13818"/>
    <d v="2032-06-14T00:00:00"/>
    <x v="10"/>
    <x v="5"/>
    <x v="5"/>
    <n v="1659"/>
    <x v="1"/>
    <x v="3"/>
    <n v="6"/>
    <n v="517.62"/>
    <n v="0.19"/>
    <n v="98.347800000000007"/>
    <n v="3105.7200000000003"/>
    <x v="2"/>
    <x v="0"/>
    <n v="11"/>
    <x v="1"/>
    <n v="3.5"/>
    <n v="2515.63"/>
  </r>
  <r>
    <n v="13819"/>
    <d v="2032-06-15T00:00:00"/>
    <x v="10"/>
    <x v="5"/>
    <x v="5"/>
    <n v="1751"/>
    <x v="3"/>
    <x v="3"/>
    <n v="1"/>
    <n v="551.44000000000005"/>
    <n v="0.16"/>
    <n v="88.230400000000017"/>
    <n v="551.44000000000005"/>
    <x v="2"/>
    <x v="0"/>
    <n v="9"/>
    <x v="0"/>
    <n v="4"/>
    <n v="463.21"/>
  </r>
  <r>
    <n v="13820"/>
    <d v="2032-06-16T00:00:00"/>
    <x v="10"/>
    <x v="5"/>
    <x v="5"/>
    <n v="1046"/>
    <x v="2"/>
    <x v="0"/>
    <n v="7"/>
    <n v="307.75"/>
    <n v="0.12"/>
    <n v="36.93"/>
    <n v="2154.25"/>
    <x v="0"/>
    <x v="0"/>
    <n v="7"/>
    <x v="2"/>
    <n v="1.8"/>
    <n v="1895.74"/>
  </r>
  <r>
    <n v="13821"/>
    <d v="2032-06-17T00:00:00"/>
    <x v="10"/>
    <x v="5"/>
    <x v="5"/>
    <n v="1986"/>
    <x v="1"/>
    <x v="3"/>
    <n v="7"/>
    <n v="334.1"/>
    <n v="0.23"/>
    <n v="76.843000000000004"/>
    <n v="2338.7000000000003"/>
    <x v="2"/>
    <x v="1"/>
    <n v="4"/>
    <x v="1"/>
    <n v="3.1"/>
    <n v="1800.8"/>
  </r>
  <r>
    <n v="13822"/>
    <d v="2032-06-18T00:00:00"/>
    <x v="10"/>
    <x v="5"/>
    <x v="5"/>
    <n v="1398"/>
    <x v="2"/>
    <x v="0"/>
    <n v="1"/>
    <n v="502.33"/>
    <n v="0.08"/>
    <n v="40.186399999999999"/>
    <n v="502.33"/>
    <x v="1"/>
    <x v="0"/>
    <n v="11"/>
    <x v="2"/>
    <n v="1"/>
    <n v="462.14"/>
  </r>
  <r>
    <n v="13823"/>
    <d v="2032-06-19T00:00:00"/>
    <x v="10"/>
    <x v="5"/>
    <x v="5"/>
    <n v="1709"/>
    <x v="1"/>
    <x v="1"/>
    <n v="3"/>
    <n v="329.51"/>
    <n v="0.04"/>
    <n v="13.180400000000001"/>
    <n v="988.53"/>
    <x v="2"/>
    <x v="0"/>
    <n v="8"/>
    <x v="2"/>
    <n v="1.1000000000000001"/>
    <n v="948.99"/>
  </r>
  <r>
    <n v="13824"/>
    <d v="2032-06-20T00:00:00"/>
    <x v="10"/>
    <x v="5"/>
    <x v="5"/>
    <n v="1558"/>
    <x v="3"/>
    <x v="1"/>
    <n v="7"/>
    <n v="317.36"/>
    <n v="0.01"/>
    <n v="3.1736000000000004"/>
    <n v="2221.52"/>
    <x v="2"/>
    <x v="0"/>
    <n v="11"/>
    <x v="2"/>
    <n v="2.2999999999999998"/>
    <n v="2199.3000000000002"/>
  </r>
  <r>
    <n v="13825"/>
    <d v="2032-06-21T00:00:00"/>
    <x v="10"/>
    <x v="5"/>
    <x v="5"/>
    <n v="1077"/>
    <x v="3"/>
    <x v="2"/>
    <n v="1"/>
    <n v="544.47"/>
    <n v="0.1"/>
    <n v="54.447000000000003"/>
    <n v="544.47"/>
    <x v="1"/>
    <x v="0"/>
    <n v="11"/>
    <x v="1"/>
    <n v="2.9"/>
    <n v="490.02"/>
  </r>
  <r>
    <n v="13826"/>
    <d v="2032-06-22T00:00:00"/>
    <x v="10"/>
    <x v="5"/>
    <x v="5"/>
    <n v="1123"/>
    <x v="0"/>
    <x v="2"/>
    <n v="3"/>
    <n v="477.11"/>
    <n v="0.14000000000000001"/>
    <n v="66.795400000000015"/>
    <n v="1431.33"/>
    <x v="2"/>
    <x v="1"/>
    <n v="4"/>
    <x v="1"/>
    <n v="3.3"/>
    <n v="1230.94"/>
  </r>
  <r>
    <n v="13827"/>
    <d v="2032-06-23T00:00:00"/>
    <x v="10"/>
    <x v="5"/>
    <x v="5"/>
    <n v="1074"/>
    <x v="2"/>
    <x v="0"/>
    <n v="1"/>
    <n v="546.80999999999995"/>
    <n v="0.19"/>
    <n v="103.89389999999999"/>
    <n v="546.80999999999995"/>
    <x v="2"/>
    <x v="2"/>
    <n v="1"/>
    <x v="0"/>
    <n v="4.5999999999999996"/>
    <n v="442.92"/>
  </r>
  <r>
    <n v="13828"/>
    <d v="2032-06-24T00:00:00"/>
    <x v="10"/>
    <x v="5"/>
    <x v="5"/>
    <n v="1870"/>
    <x v="1"/>
    <x v="3"/>
    <n v="1"/>
    <n v="142.66999999999999"/>
    <n v="0.1"/>
    <n v="14.266999999999999"/>
    <n v="142.66999999999999"/>
    <x v="2"/>
    <x v="0"/>
    <n v="10"/>
    <x v="0"/>
    <n v="4.0999999999999996"/>
    <n v="128.4"/>
  </r>
  <r>
    <n v="13829"/>
    <d v="2032-06-25T00:00:00"/>
    <x v="10"/>
    <x v="5"/>
    <x v="5"/>
    <n v="1136"/>
    <x v="2"/>
    <x v="3"/>
    <n v="7"/>
    <n v="321.76"/>
    <n v="0.34"/>
    <n v="109.39840000000001"/>
    <n v="2252.3199999999997"/>
    <x v="2"/>
    <x v="1"/>
    <n v="3"/>
    <x v="2"/>
    <n v="2.2000000000000002"/>
    <n v="1486.53"/>
  </r>
  <r>
    <n v="13830"/>
    <d v="2032-06-26T00:00:00"/>
    <x v="10"/>
    <x v="5"/>
    <x v="5"/>
    <n v="1601"/>
    <x v="1"/>
    <x v="2"/>
    <n v="5"/>
    <n v="507.85"/>
    <n v="0.1"/>
    <n v="50.785000000000004"/>
    <n v="2539.25"/>
    <x v="2"/>
    <x v="0"/>
    <n v="10"/>
    <x v="0"/>
    <n v="4"/>
    <n v="2285.33"/>
  </r>
  <r>
    <n v="13831"/>
    <d v="2032-06-27T00:00:00"/>
    <x v="10"/>
    <x v="5"/>
    <x v="5"/>
    <n v="1399"/>
    <x v="0"/>
    <x v="1"/>
    <n v="5"/>
    <n v="80.02"/>
    <n v="0.15"/>
    <n v="12.002999999999998"/>
    <n v="400.09999999999997"/>
    <x v="0"/>
    <x v="2"/>
    <n v="1"/>
    <x v="1"/>
    <n v="3.2"/>
    <n v="340.08"/>
  </r>
  <r>
    <n v="13832"/>
    <d v="2032-06-28T00:00:00"/>
    <x v="10"/>
    <x v="5"/>
    <x v="5"/>
    <n v="1836"/>
    <x v="3"/>
    <x v="0"/>
    <n v="6"/>
    <n v="479.88"/>
    <n v="0.04"/>
    <n v="19.1952"/>
    <n v="2879.2799999999997"/>
    <x v="1"/>
    <x v="1"/>
    <n v="2"/>
    <x v="0"/>
    <n v="4.0999999999999996"/>
    <n v="2764.11"/>
  </r>
  <r>
    <n v="13833"/>
    <d v="2032-06-29T00:00:00"/>
    <x v="10"/>
    <x v="5"/>
    <x v="5"/>
    <n v="1504"/>
    <x v="0"/>
    <x v="1"/>
    <n v="1"/>
    <n v="122.04"/>
    <n v="0.09"/>
    <n v="10.983600000000001"/>
    <n v="122.04"/>
    <x v="1"/>
    <x v="1"/>
    <n v="2"/>
    <x v="1"/>
    <n v="2.6"/>
    <n v="111.06"/>
  </r>
  <r>
    <n v="13834"/>
    <d v="2032-06-30T00:00:00"/>
    <x v="10"/>
    <x v="5"/>
    <x v="5"/>
    <n v="1499"/>
    <x v="2"/>
    <x v="1"/>
    <n v="6"/>
    <n v="487.75"/>
    <n v="0.02"/>
    <n v="9.7550000000000008"/>
    <n v="2926.5"/>
    <x v="1"/>
    <x v="0"/>
    <n v="7"/>
    <x v="2"/>
    <n v="1.4"/>
    <n v="2867.97"/>
  </r>
  <r>
    <n v="13835"/>
    <d v="2032-07-01T00:00:00"/>
    <x v="10"/>
    <x v="6"/>
    <x v="6"/>
    <n v="1572"/>
    <x v="0"/>
    <x v="3"/>
    <n v="6"/>
    <n v="373.02"/>
    <n v="0.2"/>
    <n v="74.603999999999999"/>
    <n v="2238.12"/>
    <x v="2"/>
    <x v="1"/>
    <n v="4"/>
    <x v="1"/>
    <n v="3.5"/>
    <n v="1790.5"/>
  </r>
  <r>
    <n v="13836"/>
    <d v="2032-07-02T00:00:00"/>
    <x v="10"/>
    <x v="6"/>
    <x v="6"/>
    <n v="1137"/>
    <x v="2"/>
    <x v="0"/>
    <n v="6"/>
    <n v="128.04"/>
    <n v="0.26"/>
    <n v="33.290399999999998"/>
    <n v="768.24"/>
    <x v="1"/>
    <x v="0"/>
    <n v="10"/>
    <x v="1"/>
    <n v="3.2"/>
    <n v="568.5"/>
  </r>
  <r>
    <n v="13837"/>
    <d v="2032-07-03T00:00:00"/>
    <x v="10"/>
    <x v="6"/>
    <x v="6"/>
    <n v="1049"/>
    <x v="0"/>
    <x v="1"/>
    <n v="6"/>
    <n v="291.91000000000003"/>
    <n v="7.0000000000000007E-2"/>
    <n v="20.433700000000005"/>
    <n v="1751.46"/>
    <x v="1"/>
    <x v="0"/>
    <n v="9"/>
    <x v="0"/>
    <n v="4.8"/>
    <n v="1628.86"/>
  </r>
  <r>
    <n v="13838"/>
    <d v="2032-07-04T00:00:00"/>
    <x v="10"/>
    <x v="6"/>
    <x v="6"/>
    <n v="1770"/>
    <x v="2"/>
    <x v="2"/>
    <n v="4"/>
    <n v="413.91"/>
    <n v="0.13"/>
    <n v="53.808300000000003"/>
    <n v="1655.64"/>
    <x v="2"/>
    <x v="1"/>
    <n v="2"/>
    <x v="2"/>
    <n v="1.6"/>
    <n v="1440.41"/>
  </r>
  <r>
    <n v="13839"/>
    <d v="2032-07-05T00:00:00"/>
    <x v="10"/>
    <x v="6"/>
    <x v="6"/>
    <n v="1972"/>
    <x v="2"/>
    <x v="2"/>
    <n v="7"/>
    <n v="385.8"/>
    <n v="0.01"/>
    <n v="3.8580000000000001"/>
    <n v="2700.6"/>
    <x v="1"/>
    <x v="0"/>
    <n v="9"/>
    <x v="1"/>
    <n v="3.6"/>
    <n v="2673.59"/>
  </r>
  <r>
    <n v="13840"/>
    <d v="2032-07-06T00:00:00"/>
    <x v="10"/>
    <x v="6"/>
    <x v="6"/>
    <n v="1618"/>
    <x v="1"/>
    <x v="3"/>
    <n v="7"/>
    <n v="264.94"/>
    <n v="0.28999999999999998"/>
    <n v="76.832599999999999"/>
    <n v="1854.58"/>
    <x v="2"/>
    <x v="0"/>
    <n v="6"/>
    <x v="1"/>
    <n v="2.9"/>
    <n v="1316.75"/>
  </r>
  <r>
    <n v="13841"/>
    <d v="2032-07-07T00:00:00"/>
    <x v="10"/>
    <x v="6"/>
    <x v="6"/>
    <n v="1624"/>
    <x v="0"/>
    <x v="2"/>
    <n v="4"/>
    <n v="541.13"/>
    <n v="0.27"/>
    <n v="146.10510000000002"/>
    <n v="2164.52"/>
    <x v="2"/>
    <x v="0"/>
    <n v="10"/>
    <x v="1"/>
    <n v="2.5"/>
    <n v="1580.1"/>
  </r>
  <r>
    <n v="13842"/>
    <d v="2032-07-08T00:00:00"/>
    <x v="10"/>
    <x v="6"/>
    <x v="6"/>
    <n v="1861"/>
    <x v="2"/>
    <x v="2"/>
    <n v="1"/>
    <n v="318.77"/>
    <n v="0.02"/>
    <n v="6.3754"/>
    <n v="318.77"/>
    <x v="2"/>
    <x v="0"/>
    <n v="8"/>
    <x v="0"/>
    <n v="4.2"/>
    <n v="312.39"/>
  </r>
  <r>
    <n v="13843"/>
    <d v="2032-07-09T00:00:00"/>
    <x v="10"/>
    <x v="6"/>
    <x v="6"/>
    <n v="1253"/>
    <x v="1"/>
    <x v="1"/>
    <n v="4"/>
    <n v="310.93"/>
    <n v="0.13"/>
    <n v="40.420900000000003"/>
    <n v="1243.72"/>
    <x v="1"/>
    <x v="0"/>
    <n v="7"/>
    <x v="0"/>
    <n v="4.2"/>
    <n v="1082.04"/>
  </r>
  <r>
    <n v="13844"/>
    <d v="2032-07-10T00:00:00"/>
    <x v="10"/>
    <x v="6"/>
    <x v="6"/>
    <n v="1629"/>
    <x v="0"/>
    <x v="2"/>
    <n v="1"/>
    <n v="51.42"/>
    <n v="0.33"/>
    <n v="16.968600000000002"/>
    <n v="51.42"/>
    <x v="2"/>
    <x v="0"/>
    <n v="11"/>
    <x v="1"/>
    <n v="3.9"/>
    <n v="34.450000000000003"/>
  </r>
  <r>
    <n v="13845"/>
    <d v="2032-07-11T00:00:00"/>
    <x v="10"/>
    <x v="6"/>
    <x v="6"/>
    <n v="1709"/>
    <x v="1"/>
    <x v="2"/>
    <n v="5"/>
    <n v="554.44000000000005"/>
    <n v="0.14000000000000001"/>
    <n v="77.621600000000015"/>
    <n v="2772.2000000000003"/>
    <x v="1"/>
    <x v="0"/>
    <n v="8"/>
    <x v="2"/>
    <n v="1.3"/>
    <n v="2384.09"/>
  </r>
  <r>
    <n v="13846"/>
    <d v="2032-07-12T00:00:00"/>
    <x v="10"/>
    <x v="6"/>
    <x v="6"/>
    <n v="1848"/>
    <x v="2"/>
    <x v="1"/>
    <n v="7"/>
    <n v="118.61"/>
    <n v="0.18"/>
    <n v="21.349799999999998"/>
    <n v="830.27"/>
    <x v="0"/>
    <x v="0"/>
    <n v="9"/>
    <x v="2"/>
    <n v="2.4"/>
    <n v="680.82"/>
  </r>
  <r>
    <n v="13847"/>
    <d v="2032-07-13T00:00:00"/>
    <x v="10"/>
    <x v="6"/>
    <x v="6"/>
    <n v="1876"/>
    <x v="1"/>
    <x v="3"/>
    <n v="2"/>
    <n v="324.08"/>
    <n v="0.12"/>
    <n v="38.889599999999994"/>
    <n v="648.16"/>
    <x v="0"/>
    <x v="0"/>
    <n v="8"/>
    <x v="2"/>
    <n v="1.2"/>
    <n v="570.38"/>
  </r>
  <r>
    <n v="13848"/>
    <d v="2032-07-14T00:00:00"/>
    <x v="10"/>
    <x v="6"/>
    <x v="6"/>
    <n v="1562"/>
    <x v="1"/>
    <x v="3"/>
    <n v="3"/>
    <n v="485.09"/>
    <n v="0.21"/>
    <n v="101.8689"/>
    <n v="1455.27"/>
    <x v="1"/>
    <x v="0"/>
    <n v="6"/>
    <x v="2"/>
    <n v="2.4"/>
    <n v="1149.6600000000001"/>
  </r>
  <r>
    <n v="13849"/>
    <d v="2032-07-15T00:00:00"/>
    <x v="10"/>
    <x v="6"/>
    <x v="6"/>
    <n v="1756"/>
    <x v="0"/>
    <x v="0"/>
    <n v="7"/>
    <n v="141.04"/>
    <n v="0.34"/>
    <n v="47.953600000000002"/>
    <n v="987.28"/>
    <x v="1"/>
    <x v="0"/>
    <n v="8"/>
    <x v="1"/>
    <n v="3.6"/>
    <n v="651.6"/>
  </r>
  <r>
    <n v="13850"/>
    <d v="2032-07-16T00:00:00"/>
    <x v="10"/>
    <x v="6"/>
    <x v="6"/>
    <n v="1914"/>
    <x v="3"/>
    <x v="2"/>
    <n v="4"/>
    <n v="323.51"/>
    <n v="0.35"/>
    <n v="113.22849999999998"/>
    <n v="1294.04"/>
    <x v="1"/>
    <x v="0"/>
    <n v="8"/>
    <x v="1"/>
    <n v="3.1"/>
    <n v="841.13"/>
  </r>
  <r>
    <n v="13851"/>
    <d v="2032-07-17T00:00:00"/>
    <x v="10"/>
    <x v="6"/>
    <x v="6"/>
    <n v="1425"/>
    <x v="1"/>
    <x v="1"/>
    <n v="4"/>
    <n v="155.80000000000001"/>
    <n v="0.27"/>
    <n v="42.066000000000003"/>
    <n v="623.20000000000005"/>
    <x v="1"/>
    <x v="1"/>
    <n v="2"/>
    <x v="1"/>
    <n v="3.8"/>
    <n v="454.94"/>
  </r>
  <r>
    <n v="13852"/>
    <d v="2032-07-18T00:00:00"/>
    <x v="10"/>
    <x v="6"/>
    <x v="6"/>
    <n v="1546"/>
    <x v="0"/>
    <x v="0"/>
    <n v="5"/>
    <n v="459.42"/>
    <n v="0.14000000000000001"/>
    <n v="64.31880000000001"/>
    <n v="2297.1"/>
    <x v="2"/>
    <x v="1"/>
    <n v="2"/>
    <x v="1"/>
    <n v="3.2"/>
    <n v="1975.51"/>
  </r>
  <r>
    <n v="13853"/>
    <d v="2032-07-19T00:00:00"/>
    <x v="10"/>
    <x v="6"/>
    <x v="6"/>
    <n v="1301"/>
    <x v="1"/>
    <x v="3"/>
    <n v="4"/>
    <n v="345.14"/>
    <n v="0.17"/>
    <n v="58.6738"/>
    <n v="1380.56"/>
    <x v="2"/>
    <x v="0"/>
    <n v="11"/>
    <x v="1"/>
    <n v="3.2"/>
    <n v="1145.8599999999999"/>
  </r>
  <r>
    <n v="13854"/>
    <d v="2032-07-20T00:00:00"/>
    <x v="10"/>
    <x v="6"/>
    <x v="6"/>
    <n v="1921"/>
    <x v="2"/>
    <x v="3"/>
    <n v="1"/>
    <n v="515.75"/>
    <n v="0.12"/>
    <n v="61.89"/>
    <n v="515.75"/>
    <x v="1"/>
    <x v="2"/>
    <n v="1"/>
    <x v="1"/>
    <n v="3"/>
    <n v="453.86"/>
  </r>
  <r>
    <n v="13855"/>
    <d v="2032-07-21T00:00:00"/>
    <x v="10"/>
    <x v="6"/>
    <x v="6"/>
    <n v="1580"/>
    <x v="2"/>
    <x v="1"/>
    <n v="1"/>
    <n v="538.32000000000005"/>
    <n v="0.34"/>
    <n v="183.02880000000002"/>
    <n v="538.32000000000005"/>
    <x v="2"/>
    <x v="0"/>
    <n v="10"/>
    <x v="1"/>
    <n v="2.5"/>
    <n v="355.29"/>
  </r>
  <r>
    <n v="13856"/>
    <d v="2032-07-22T00:00:00"/>
    <x v="10"/>
    <x v="6"/>
    <x v="6"/>
    <n v="1348"/>
    <x v="1"/>
    <x v="0"/>
    <n v="2"/>
    <n v="394.51"/>
    <n v="0.25"/>
    <n v="98.627499999999998"/>
    <n v="789.02"/>
    <x v="0"/>
    <x v="1"/>
    <n v="2"/>
    <x v="1"/>
    <n v="2.8"/>
    <n v="591.76"/>
  </r>
  <r>
    <n v="13857"/>
    <d v="2032-07-23T00:00:00"/>
    <x v="10"/>
    <x v="6"/>
    <x v="6"/>
    <n v="1831"/>
    <x v="2"/>
    <x v="0"/>
    <n v="2"/>
    <n v="439.35"/>
    <n v="0.16"/>
    <n v="70.296000000000006"/>
    <n v="878.7"/>
    <x v="2"/>
    <x v="0"/>
    <n v="7"/>
    <x v="2"/>
    <n v="1.4"/>
    <n v="738.11"/>
  </r>
  <r>
    <n v="13858"/>
    <d v="2032-07-24T00:00:00"/>
    <x v="10"/>
    <x v="6"/>
    <x v="6"/>
    <n v="1932"/>
    <x v="0"/>
    <x v="1"/>
    <n v="7"/>
    <n v="336.29"/>
    <n v="0"/>
    <n v="0"/>
    <n v="2354.0300000000002"/>
    <x v="1"/>
    <x v="0"/>
    <n v="11"/>
    <x v="0"/>
    <n v="4.3"/>
    <n v="2354.0300000000002"/>
  </r>
  <r>
    <n v="13859"/>
    <d v="2032-07-25T00:00:00"/>
    <x v="10"/>
    <x v="6"/>
    <x v="6"/>
    <n v="1979"/>
    <x v="3"/>
    <x v="1"/>
    <n v="2"/>
    <n v="239.89"/>
    <n v="0.18"/>
    <n v="43.180199999999999"/>
    <n v="479.78"/>
    <x v="2"/>
    <x v="1"/>
    <n v="3"/>
    <x v="0"/>
    <n v="4.5999999999999996"/>
    <n v="393.42"/>
  </r>
  <r>
    <n v="13860"/>
    <d v="2032-07-26T00:00:00"/>
    <x v="10"/>
    <x v="6"/>
    <x v="6"/>
    <n v="1048"/>
    <x v="2"/>
    <x v="0"/>
    <n v="1"/>
    <n v="394.15"/>
    <n v="0.34"/>
    <n v="134.011"/>
    <n v="394.15"/>
    <x v="2"/>
    <x v="1"/>
    <n v="4"/>
    <x v="0"/>
    <n v="4.0999999999999996"/>
    <n v="260.14"/>
  </r>
  <r>
    <n v="13861"/>
    <d v="2032-07-27T00:00:00"/>
    <x v="10"/>
    <x v="6"/>
    <x v="6"/>
    <n v="1916"/>
    <x v="1"/>
    <x v="3"/>
    <n v="6"/>
    <n v="546.35"/>
    <n v="0.18"/>
    <n v="98.343000000000004"/>
    <n v="3278.1000000000004"/>
    <x v="0"/>
    <x v="1"/>
    <n v="4"/>
    <x v="1"/>
    <n v="3.3"/>
    <n v="2688.04"/>
  </r>
  <r>
    <n v="13862"/>
    <d v="2032-07-28T00:00:00"/>
    <x v="10"/>
    <x v="6"/>
    <x v="6"/>
    <n v="1073"/>
    <x v="3"/>
    <x v="2"/>
    <n v="6"/>
    <n v="258.76"/>
    <n v="0.06"/>
    <n v="15.525599999999999"/>
    <n v="1552.56"/>
    <x v="1"/>
    <x v="1"/>
    <n v="4"/>
    <x v="1"/>
    <n v="3.3"/>
    <n v="1459.41"/>
  </r>
  <r>
    <n v="13863"/>
    <d v="2032-07-29T00:00:00"/>
    <x v="10"/>
    <x v="6"/>
    <x v="6"/>
    <n v="1703"/>
    <x v="0"/>
    <x v="3"/>
    <n v="2"/>
    <n v="198.93"/>
    <n v="0.01"/>
    <n v="1.9893000000000001"/>
    <n v="397.86"/>
    <x v="1"/>
    <x v="1"/>
    <n v="2"/>
    <x v="1"/>
    <n v="2.9"/>
    <n v="393.88"/>
  </r>
  <r>
    <n v="13864"/>
    <d v="2032-07-30T00:00:00"/>
    <x v="10"/>
    <x v="6"/>
    <x v="6"/>
    <n v="1260"/>
    <x v="0"/>
    <x v="1"/>
    <n v="2"/>
    <n v="242.24"/>
    <n v="0.12"/>
    <n v="29.0688"/>
    <n v="484.48"/>
    <x v="2"/>
    <x v="0"/>
    <n v="11"/>
    <x v="2"/>
    <n v="1.9"/>
    <n v="426.34"/>
  </r>
  <r>
    <n v="13865"/>
    <d v="2032-07-31T00:00:00"/>
    <x v="10"/>
    <x v="6"/>
    <x v="6"/>
    <n v="1355"/>
    <x v="1"/>
    <x v="0"/>
    <n v="1"/>
    <n v="269.70999999999998"/>
    <n v="0.32"/>
    <n v="86.307199999999995"/>
    <n v="269.70999999999998"/>
    <x v="2"/>
    <x v="0"/>
    <n v="6"/>
    <x v="1"/>
    <n v="2.5"/>
    <n v="183.4"/>
  </r>
  <r>
    <n v="13866"/>
    <d v="2032-08-01T00:00:00"/>
    <x v="10"/>
    <x v="7"/>
    <x v="7"/>
    <n v="1581"/>
    <x v="3"/>
    <x v="0"/>
    <n v="5"/>
    <n v="58.03"/>
    <n v="0.35"/>
    <n v="20.310499999999998"/>
    <n v="290.14999999999998"/>
    <x v="2"/>
    <x v="2"/>
    <n v="1"/>
    <x v="0"/>
    <n v="5"/>
    <n v="188.6"/>
  </r>
  <r>
    <n v="13867"/>
    <d v="2032-08-02T00:00:00"/>
    <x v="10"/>
    <x v="7"/>
    <x v="7"/>
    <n v="1601"/>
    <x v="1"/>
    <x v="2"/>
    <n v="7"/>
    <n v="306.58999999999997"/>
    <n v="0.33"/>
    <n v="101.1747"/>
    <n v="2146.1299999999997"/>
    <x v="1"/>
    <x v="0"/>
    <n v="5"/>
    <x v="2"/>
    <n v="1.6"/>
    <n v="1437.91"/>
  </r>
  <r>
    <n v="13868"/>
    <d v="2032-08-03T00:00:00"/>
    <x v="10"/>
    <x v="7"/>
    <x v="7"/>
    <n v="1259"/>
    <x v="1"/>
    <x v="0"/>
    <n v="4"/>
    <n v="304.17"/>
    <n v="0.26"/>
    <n v="79.08420000000001"/>
    <n v="1216.68"/>
    <x v="2"/>
    <x v="1"/>
    <n v="2"/>
    <x v="1"/>
    <n v="3.2"/>
    <n v="900.34"/>
  </r>
  <r>
    <n v="13869"/>
    <d v="2032-08-04T00:00:00"/>
    <x v="10"/>
    <x v="7"/>
    <x v="7"/>
    <n v="1637"/>
    <x v="2"/>
    <x v="2"/>
    <n v="7"/>
    <n v="359.24"/>
    <n v="0.2"/>
    <n v="71.847999999999999"/>
    <n v="2514.6800000000003"/>
    <x v="1"/>
    <x v="0"/>
    <n v="9"/>
    <x v="0"/>
    <n v="4.5"/>
    <n v="2011.74"/>
  </r>
  <r>
    <n v="13870"/>
    <d v="2032-08-05T00:00:00"/>
    <x v="10"/>
    <x v="7"/>
    <x v="7"/>
    <n v="1742"/>
    <x v="2"/>
    <x v="3"/>
    <n v="3"/>
    <n v="227.25"/>
    <n v="0.21"/>
    <n v="47.722499999999997"/>
    <n v="681.75"/>
    <x v="1"/>
    <x v="1"/>
    <n v="2"/>
    <x v="1"/>
    <n v="2.8"/>
    <n v="538.58000000000004"/>
  </r>
  <r>
    <n v="13871"/>
    <d v="2032-08-06T00:00:00"/>
    <x v="10"/>
    <x v="7"/>
    <x v="7"/>
    <n v="1294"/>
    <x v="1"/>
    <x v="3"/>
    <n v="6"/>
    <n v="373.67"/>
    <n v="0.19"/>
    <n v="70.99730000000001"/>
    <n v="2242.02"/>
    <x v="2"/>
    <x v="0"/>
    <n v="6"/>
    <x v="1"/>
    <n v="3.4"/>
    <n v="1816.04"/>
  </r>
  <r>
    <n v="13872"/>
    <d v="2032-08-07T00:00:00"/>
    <x v="10"/>
    <x v="7"/>
    <x v="7"/>
    <n v="1930"/>
    <x v="2"/>
    <x v="0"/>
    <n v="6"/>
    <n v="528.76"/>
    <n v="0.25"/>
    <n v="132.19"/>
    <n v="3172.56"/>
    <x v="1"/>
    <x v="1"/>
    <n v="4"/>
    <x v="0"/>
    <n v="4.3"/>
    <n v="2379.42"/>
  </r>
  <r>
    <n v="13873"/>
    <d v="2032-08-08T00:00:00"/>
    <x v="10"/>
    <x v="7"/>
    <x v="7"/>
    <n v="1640"/>
    <x v="2"/>
    <x v="0"/>
    <n v="1"/>
    <n v="573.95000000000005"/>
    <n v="0.15"/>
    <n v="86.092500000000001"/>
    <n v="573.95000000000005"/>
    <x v="1"/>
    <x v="0"/>
    <n v="6"/>
    <x v="1"/>
    <n v="3.2"/>
    <n v="487.86"/>
  </r>
  <r>
    <n v="13874"/>
    <d v="2032-08-09T00:00:00"/>
    <x v="10"/>
    <x v="7"/>
    <x v="7"/>
    <n v="1791"/>
    <x v="3"/>
    <x v="1"/>
    <n v="7"/>
    <n v="356.41"/>
    <n v="0.23"/>
    <n v="81.974300000000014"/>
    <n v="2494.8700000000003"/>
    <x v="2"/>
    <x v="1"/>
    <n v="2"/>
    <x v="1"/>
    <n v="3.9"/>
    <n v="1921.05"/>
  </r>
  <r>
    <n v="13875"/>
    <d v="2032-08-10T00:00:00"/>
    <x v="10"/>
    <x v="7"/>
    <x v="7"/>
    <n v="1312"/>
    <x v="2"/>
    <x v="1"/>
    <n v="1"/>
    <n v="39.92"/>
    <n v="0.04"/>
    <n v="1.5968"/>
    <n v="39.92"/>
    <x v="2"/>
    <x v="1"/>
    <n v="2"/>
    <x v="2"/>
    <n v="2.4"/>
    <n v="38.32"/>
  </r>
  <r>
    <n v="13876"/>
    <d v="2032-08-11T00:00:00"/>
    <x v="10"/>
    <x v="7"/>
    <x v="7"/>
    <n v="1611"/>
    <x v="1"/>
    <x v="0"/>
    <n v="3"/>
    <n v="582"/>
    <n v="0.09"/>
    <n v="52.379999999999995"/>
    <n v="1746"/>
    <x v="1"/>
    <x v="0"/>
    <n v="7"/>
    <x v="1"/>
    <n v="3.9"/>
    <n v="1588.86"/>
  </r>
  <r>
    <n v="13877"/>
    <d v="2032-08-12T00:00:00"/>
    <x v="10"/>
    <x v="7"/>
    <x v="7"/>
    <n v="1837"/>
    <x v="1"/>
    <x v="0"/>
    <n v="7"/>
    <n v="427.93"/>
    <n v="0.28999999999999998"/>
    <n v="124.0997"/>
    <n v="2995.51"/>
    <x v="2"/>
    <x v="1"/>
    <n v="3"/>
    <x v="2"/>
    <n v="1.2"/>
    <n v="2126.81"/>
  </r>
  <r>
    <n v="13878"/>
    <d v="2032-08-13T00:00:00"/>
    <x v="10"/>
    <x v="7"/>
    <x v="7"/>
    <n v="1808"/>
    <x v="0"/>
    <x v="3"/>
    <n v="3"/>
    <n v="211.54"/>
    <n v="0.32"/>
    <n v="67.692800000000005"/>
    <n v="634.62"/>
    <x v="1"/>
    <x v="1"/>
    <n v="3"/>
    <x v="2"/>
    <n v="1.6"/>
    <n v="431.54"/>
  </r>
  <r>
    <n v="13879"/>
    <d v="2032-08-14T00:00:00"/>
    <x v="10"/>
    <x v="7"/>
    <x v="7"/>
    <n v="1181"/>
    <x v="1"/>
    <x v="0"/>
    <n v="2"/>
    <n v="101.09"/>
    <n v="0.19"/>
    <n v="19.207100000000001"/>
    <n v="202.18"/>
    <x v="1"/>
    <x v="0"/>
    <n v="7"/>
    <x v="1"/>
    <n v="3.5"/>
    <n v="163.77000000000001"/>
  </r>
  <r>
    <n v="13880"/>
    <d v="2032-08-15T00:00:00"/>
    <x v="10"/>
    <x v="7"/>
    <x v="7"/>
    <n v="1685"/>
    <x v="2"/>
    <x v="1"/>
    <n v="7"/>
    <n v="98.9"/>
    <n v="0.01"/>
    <n v="0.9890000000000001"/>
    <n v="692.30000000000007"/>
    <x v="2"/>
    <x v="0"/>
    <n v="8"/>
    <x v="1"/>
    <n v="2.8"/>
    <n v="685.38"/>
  </r>
  <r>
    <n v="13881"/>
    <d v="2032-08-16T00:00:00"/>
    <x v="10"/>
    <x v="7"/>
    <x v="7"/>
    <n v="1827"/>
    <x v="1"/>
    <x v="3"/>
    <n v="3"/>
    <n v="113.13"/>
    <n v="0.32"/>
    <n v="36.201599999999999"/>
    <n v="339.39"/>
    <x v="1"/>
    <x v="0"/>
    <n v="7"/>
    <x v="0"/>
    <n v="4.3"/>
    <n v="230.79"/>
  </r>
  <r>
    <n v="13882"/>
    <d v="2032-08-17T00:00:00"/>
    <x v="10"/>
    <x v="7"/>
    <x v="7"/>
    <n v="1363"/>
    <x v="3"/>
    <x v="2"/>
    <n v="4"/>
    <n v="41.66"/>
    <n v="0.25"/>
    <n v="10.414999999999999"/>
    <n v="166.64"/>
    <x v="0"/>
    <x v="1"/>
    <n v="3"/>
    <x v="2"/>
    <n v="2.4"/>
    <n v="124.98"/>
  </r>
  <r>
    <n v="13883"/>
    <d v="2032-08-18T00:00:00"/>
    <x v="10"/>
    <x v="7"/>
    <x v="7"/>
    <n v="1187"/>
    <x v="0"/>
    <x v="1"/>
    <n v="4"/>
    <n v="542.76"/>
    <n v="0.14000000000000001"/>
    <n v="75.986400000000003"/>
    <n v="2171.04"/>
    <x v="1"/>
    <x v="1"/>
    <n v="3"/>
    <x v="0"/>
    <n v="4.0999999999999996"/>
    <n v="1867.09"/>
  </r>
  <r>
    <n v="13884"/>
    <d v="2032-08-19T00:00:00"/>
    <x v="10"/>
    <x v="7"/>
    <x v="7"/>
    <n v="1568"/>
    <x v="1"/>
    <x v="1"/>
    <n v="6"/>
    <n v="331.35"/>
    <n v="0.21"/>
    <n v="69.583500000000001"/>
    <n v="1988.1000000000001"/>
    <x v="2"/>
    <x v="0"/>
    <n v="7"/>
    <x v="2"/>
    <n v="1.6"/>
    <n v="1570.6"/>
  </r>
  <r>
    <n v="13885"/>
    <d v="2032-08-20T00:00:00"/>
    <x v="10"/>
    <x v="7"/>
    <x v="7"/>
    <n v="1542"/>
    <x v="2"/>
    <x v="3"/>
    <n v="4"/>
    <n v="424.48"/>
    <n v="0.15"/>
    <n v="63.671999999999997"/>
    <n v="1697.92"/>
    <x v="0"/>
    <x v="1"/>
    <n v="3"/>
    <x v="0"/>
    <n v="4.7"/>
    <n v="1443.23"/>
  </r>
  <r>
    <n v="13886"/>
    <d v="2032-08-21T00:00:00"/>
    <x v="10"/>
    <x v="7"/>
    <x v="7"/>
    <n v="1595"/>
    <x v="0"/>
    <x v="2"/>
    <n v="7"/>
    <n v="499.44"/>
    <n v="0.16"/>
    <n v="79.910399999999996"/>
    <n v="3496.08"/>
    <x v="0"/>
    <x v="1"/>
    <n v="2"/>
    <x v="1"/>
    <n v="2.7"/>
    <n v="2936.71"/>
  </r>
  <r>
    <n v="13887"/>
    <d v="2032-08-22T00:00:00"/>
    <x v="10"/>
    <x v="7"/>
    <x v="7"/>
    <n v="1663"/>
    <x v="2"/>
    <x v="1"/>
    <n v="4"/>
    <n v="478.05"/>
    <n v="0.31"/>
    <n v="148.19550000000001"/>
    <n v="1912.2"/>
    <x v="1"/>
    <x v="0"/>
    <n v="7"/>
    <x v="2"/>
    <n v="1.9"/>
    <n v="1319.42"/>
  </r>
  <r>
    <n v="13888"/>
    <d v="2032-08-23T00:00:00"/>
    <x v="10"/>
    <x v="7"/>
    <x v="7"/>
    <n v="1984"/>
    <x v="1"/>
    <x v="0"/>
    <n v="4"/>
    <n v="531.32000000000005"/>
    <n v="0.06"/>
    <n v="31.879200000000001"/>
    <n v="2125.2800000000002"/>
    <x v="0"/>
    <x v="1"/>
    <n v="3"/>
    <x v="0"/>
    <n v="4.2"/>
    <n v="1997.76"/>
  </r>
  <r>
    <n v="13889"/>
    <d v="2032-08-24T00:00:00"/>
    <x v="10"/>
    <x v="7"/>
    <x v="7"/>
    <n v="1547"/>
    <x v="1"/>
    <x v="1"/>
    <n v="2"/>
    <n v="580.84"/>
    <n v="0.04"/>
    <n v="23.233600000000003"/>
    <n v="1161.68"/>
    <x v="0"/>
    <x v="0"/>
    <n v="5"/>
    <x v="0"/>
    <n v="4.8"/>
    <n v="1115.21"/>
  </r>
  <r>
    <n v="13890"/>
    <d v="2032-08-25T00:00:00"/>
    <x v="10"/>
    <x v="7"/>
    <x v="7"/>
    <n v="1724"/>
    <x v="2"/>
    <x v="3"/>
    <n v="6"/>
    <n v="271.86"/>
    <n v="0"/>
    <n v="0"/>
    <n v="1631.16"/>
    <x v="1"/>
    <x v="0"/>
    <n v="7"/>
    <x v="0"/>
    <n v="4.7"/>
    <n v="1631.16"/>
  </r>
  <r>
    <n v="13891"/>
    <d v="2032-08-26T00:00:00"/>
    <x v="10"/>
    <x v="7"/>
    <x v="7"/>
    <n v="1925"/>
    <x v="2"/>
    <x v="3"/>
    <n v="1"/>
    <n v="570.95000000000005"/>
    <n v="0.11"/>
    <n v="62.804500000000004"/>
    <n v="570.95000000000005"/>
    <x v="2"/>
    <x v="1"/>
    <n v="2"/>
    <x v="2"/>
    <n v="2"/>
    <n v="508.15"/>
  </r>
  <r>
    <n v="13892"/>
    <d v="2032-08-27T00:00:00"/>
    <x v="10"/>
    <x v="7"/>
    <x v="7"/>
    <n v="1407"/>
    <x v="2"/>
    <x v="3"/>
    <n v="6"/>
    <n v="438.12"/>
    <n v="0.05"/>
    <n v="21.906000000000002"/>
    <n v="2628.7200000000003"/>
    <x v="1"/>
    <x v="0"/>
    <n v="8"/>
    <x v="1"/>
    <n v="3.7"/>
    <n v="2497.2800000000002"/>
  </r>
  <r>
    <n v="13893"/>
    <d v="2032-08-28T00:00:00"/>
    <x v="10"/>
    <x v="7"/>
    <x v="7"/>
    <n v="1875"/>
    <x v="3"/>
    <x v="1"/>
    <n v="6"/>
    <n v="56.34"/>
    <n v="0.08"/>
    <n v="4.5072000000000001"/>
    <n v="338.04"/>
    <x v="2"/>
    <x v="1"/>
    <n v="2"/>
    <x v="1"/>
    <n v="3.2"/>
    <n v="311"/>
  </r>
  <r>
    <n v="13894"/>
    <d v="2032-08-29T00:00:00"/>
    <x v="10"/>
    <x v="7"/>
    <x v="7"/>
    <n v="1617"/>
    <x v="0"/>
    <x v="2"/>
    <n v="6"/>
    <n v="413.84"/>
    <n v="0"/>
    <n v="0"/>
    <n v="2483.04"/>
    <x v="2"/>
    <x v="1"/>
    <n v="4"/>
    <x v="1"/>
    <n v="3.9"/>
    <n v="2483.04"/>
  </r>
  <r>
    <n v="13895"/>
    <d v="2032-08-30T00:00:00"/>
    <x v="10"/>
    <x v="7"/>
    <x v="7"/>
    <n v="1413"/>
    <x v="2"/>
    <x v="0"/>
    <n v="3"/>
    <n v="416.73"/>
    <n v="0.08"/>
    <n v="33.3384"/>
    <n v="1250.19"/>
    <x v="1"/>
    <x v="1"/>
    <n v="4"/>
    <x v="1"/>
    <n v="2.9"/>
    <n v="1150.17"/>
  </r>
  <r>
    <n v="13896"/>
    <d v="2032-08-31T00:00:00"/>
    <x v="10"/>
    <x v="7"/>
    <x v="7"/>
    <n v="1341"/>
    <x v="3"/>
    <x v="3"/>
    <n v="1"/>
    <n v="544.92999999999995"/>
    <n v="0.12"/>
    <n v="65.391599999999997"/>
    <n v="544.92999999999995"/>
    <x v="2"/>
    <x v="0"/>
    <n v="8"/>
    <x v="1"/>
    <n v="2.9"/>
    <n v="479.54"/>
  </r>
  <r>
    <n v="13897"/>
    <d v="2032-09-01T00:00:00"/>
    <x v="10"/>
    <x v="8"/>
    <x v="8"/>
    <n v="1219"/>
    <x v="2"/>
    <x v="2"/>
    <n v="3"/>
    <n v="233.17"/>
    <n v="0.01"/>
    <n v="2.3317000000000001"/>
    <n v="699.51"/>
    <x v="1"/>
    <x v="0"/>
    <n v="11"/>
    <x v="0"/>
    <n v="4.5"/>
    <n v="692.51"/>
  </r>
  <r>
    <n v="13898"/>
    <d v="2032-09-02T00:00:00"/>
    <x v="10"/>
    <x v="8"/>
    <x v="8"/>
    <n v="1902"/>
    <x v="1"/>
    <x v="0"/>
    <n v="2"/>
    <n v="357.17"/>
    <n v="0.21"/>
    <n v="75.005700000000004"/>
    <n v="714.34"/>
    <x v="0"/>
    <x v="2"/>
    <n v="1"/>
    <x v="0"/>
    <n v="4.5"/>
    <n v="564.33000000000004"/>
  </r>
  <r>
    <n v="13899"/>
    <d v="2032-09-03T00:00:00"/>
    <x v="10"/>
    <x v="8"/>
    <x v="8"/>
    <n v="1162"/>
    <x v="2"/>
    <x v="3"/>
    <n v="2"/>
    <n v="22.13"/>
    <n v="0.2"/>
    <n v="4.4260000000000002"/>
    <n v="44.26"/>
    <x v="1"/>
    <x v="0"/>
    <n v="9"/>
    <x v="0"/>
    <n v="4.2"/>
    <n v="35.409999999999997"/>
  </r>
  <r>
    <n v="13900"/>
    <d v="2032-09-04T00:00:00"/>
    <x v="10"/>
    <x v="8"/>
    <x v="8"/>
    <n v="1950"/>
    <x v="0"/>
    <x v="0"/>
    <n v="5"/>
    <n v="209.26"/>
    <n v="0.03"/>
    <n v="6.2777999999999992"/>
    <n v="1046.3"/>
    <x v="2"/>
    <x v="0"/>
    <n v="6"/>
    <x v="1"/>
    <n v="3.8"/>
    <n v="1014.91"/>
  </r>
  <r>
    <n v="13901"/>
    <d v="2032-09-05T00:00:00"/>
    <x v="10"/>
    <x v="8"/>
    <x v="8"/>
    <n v="1219"/>
    <x v="3"/>
    <x v="0"/>
    <n v="5"/>
    <n v="51.41"/>
    <n v="0.21"/>
    <n v="10.796099999999999"/>
    <n v="257.04999999999995"/>
    <x v="1"/>
    <x v="1"/>
    <n v="4"/>
    <x v="1"/>
    <n v="3.7"/>
    <n v="203.07"/>
  </r>
  <r>
    <n v="13902"/>
    <d v="2032-09-06T00:00:00"/>
    <x v="10"/>
    <x v="8"/>
    <x v="8"/>
    <n v="1269"/>
    <x v="3"/>
    <x v="2"/>
    <n v="2"/>
    <n v="320.3"/>
    <n v="0.35"/>
    <n v="112.10499999999999"/>
    <n v="640.6"/>
    <x v="1"/>
    <x v="0"/>
    <n v="6"/>
    <x v="2"/>
    <n v="1.2"/>
    <n v="416.39"/>
  </r>
  <r>
    <n v="13903"/>
    <d v="2032-09-07T00:00:00"/>
    <x v="10"/>
    <x v="8"/>
    <x v="8"/>
    <n v="1631"/>
    <x v="3"/>
    <x v="0"/>
    <n v="2"/>
    <n v="493.21"/>
    <n v="0.33"/>
    <n v="162.7593"/>
    <n v="986.42"/>
    <x v="2"/>
    <x v="0"/>
    <n v="6"/>
    <x v="0"/>
    <n v="4"/>
    <n v="660.9"/>
  </r>
  <r>
    <n v="13904"/>
    <d v="2032-09-08T00:00:00"/>
    <x v="10"/>
    <x v="8"/>
    <x v="8"/>
    <n v="1905"/>
    <x v="1"/>
    <x v="3"/>
    <n v="3"/>
    <n v="135.77000000000001"/>
    <n v="0"/>
    <n v="0"/>
    <n v="407.31000000000006"/>
    <x v="1"/>
    <x v="0"/>
    <n v="9"/>
    <x v="1"/>
    <n v="3.6"/>
    <n v="407.31"/>
  </r>
  <r>
    <n v="13905"/>
    <d v="2032-09-09T00:00:00"/>
    <x v="10"/>
    <x v="8"/>
    <x v="8"/>
    <n v="1847"/>
    <x v="0"/>
    <x v="2"/>
    <n v="2"/>
    <n v="323.55"/>
    <n v="0.28000000000000003"/>
    <n v="90.594000000000008"/>
    <n v="647.1"/>
    <x v="2"/>
    <x v="0"/>
    <n v="11"/>
    <x v="2"/>
    <n v="2.2000000000000002"/>
    <n v="465.91"/>
  </r>
  <r>
    <n v="13906"/>
    <d v="2032-09-10T00:00:00"/>
    <x v="10"/>
    <x v="8"/>
    <x v="8"/>
    <n v="1399"/>
    <x v="3"/>
    <x v="1"/>
    <n v="7"/>
    <n v="134.35"/>
    <n v="0.12"/>
    <n v="16.122"/>
    <n v="940.44999999999993"/>
    <x v="0"/>
    <x v="1"/>
    <n v="4"/>
    <x v="0"/>
    <n v="4.3"/>
    <n v="827.6"/>
  </r>
  <r>
    <n v="13907"/>
    <d v="2032-09-11T00:00:00"/>
    <x v="10"/>
    <x v="8"/>
    <x v="8"/>
    <n v="1181"/>
    <x v="0"/>
    <x v="1"/>
    <n v="1"/>
    <n v="85.6"/>
    <n v="0.02"/>
    <n v="1.712"/>
    <n v="85.6"/>
    <x v="1"/>
    <x v="0"/>
    <n v="8"/>
    <x v="0"/>
    <n v="4.3"/>
    <n v="83.89"/>
  </r>
  <r>
    <n v="13908"/>
    <d v="2032-09-12T00:00:00"/>
    <x v="10"/>
    <x v="8"/>
    <x v="8"/>
    <n v="1990"/>
    <x v="1"/>
    <x v="2"/>
    <n v="3"/>
    <n v="313.93"/>
    <n v="0.1"/>
    <n v="31.393000000000001"/>
    <n v="941.79"/>
    <x v="0"/>
    <x v="2"/>
    <n v="1"/>
    <x v="0"/>
    <n v="4.7"/>
    <n v="847.61"/>
  </r>
  <r>
    <n v="13909"/>
    <d v="2032-09-13T00:00:00"/>
    <x v="10"/>
    <x v="8"/>
    <x v="8"/>
    <n v="1617"/>
    <x v="2"/>
    <x v="1"/>
    <n v="2"/>
    <n v="61.3"/>
    <n v="0.11"/>
    <n v="6.7429999999999994"/>
    <n v="122.6"/>
    <x v="1"/>
    <x v="0"/>
    <n v="6"/>
    <x v="1"/>
    <n v="2.7"/>
    <n v="109.11"/>
  </r>
  <r>
    <n v="13910"/>
    <d v="2032-09-14T00:00:00"/>
    <x v="10"/>
    <x v="8"/>
    <x v="8"/>
    <n v="1728"/>
    <x v="1"/>
    <x v="0"/>
    <n v="3"/>
    <n v="358.6"/>
    <n v="0.18"/>
    <n v="64.548000000000002"/>
    <n v="1075.8000000000002"/>
    <x v="1"/>
    <x v="0"/>
    <n v="5"/>
    <x v="1"/>
    <n v="3.2"/>
    <n v="882.16"/>
  </r>
  <r>
    <n v="13911"/>
    <d v="2032-09-15T00:00:00"/>
    <x v="10"/>
    <x v="8"/>
    <x v="8"/>
    <n v="1204"/>
    <x v="2"/>
    <x v="3"/>
    <n v="3"/>
    <n v="33.33"/>
    <n v="0.23"/>
    <n v="7.6658999999999997"/>
    <n v="99.99"/>
    <x v="1"/>
    <x v="1"/>
    <n v="3"/>
    <x v="0"/>
    <n v="4.5999999999999996"/>
    <n v="76.989999999999995"/>
  </r>
  <r>
    <n v="13912"/>
    <d v="2032-09-16T00:00:00"/>
    <x v="10"/>
    <x v="8"/>
    <x v="8"/>
    <n v="1581"/>
    <x v="1"/>
    <x v="0"/>
    <n v="4"/>
    <n v="77.430000000000007"/>
    <n v="0.26"/>
    <n v="20.131800000000002"/>
    <n v="309.72000000000003"/>
    <x v="0"/>
    <x v="1"/>
    <n v="4"/>
    <x v="2"/>
    <n v="2.2999999999999998"/>
    <n v="229.19"/>
  </r>
  <r>
    <n v="13913"/>
    <d v="2032-09-17T00:00:00"/>
    <x v="10"/>
    <x v="8"/>
    <x v="8"/>
    <n v="1555"/>
    <x v="1"/>
    <x v="2"/>
    <n v="5"/>
    <n v="336.75"/>
    <n v="0.09"/>
    <n v="30.307499999999997"/>
    <n v="1683.75"/>
    <x v="1"/>
    <x v="0"/>
    <n v="8"/>
    <x v="0"/>
    <n v="4.2"/>
    <n v="1532.21"/>
  </r>
  <r>
    <n v="13914"/>
    <d v="2032-09-18T00:00:00"/>
    <x v="10"/>
    <x v="8"/>
    <x v="8"/>
    <n v="1840"/>
    <x v="1"/>
    <x v="3"/>
    <n v="3"/>
    <n v="360.97"/>
    <n v="0.11"/>
    <n v="39.706700000000005"/>
    <n v="1082.9100000000001"/>
    <x v="0"/>
    <x v="0"/>
    <n v="11"/>
    <x v="0"/>
    <n v="5"/>
    <n v="963.79"/>
  </r>
  <r>
    <n v="13915"/>
    <d v="2032-09-19T00:00:00"/>
    <x v="10"/>
    <x v="8"/>
    <x v="8"/>
    <n v="1812"/>
    <x v="2"/>
    <x v="2"/>
    <n v="6"/>
    <n v="31.96"/>
    <n v="0.11"/>
    <n v="3.5156000000000001"/>
    <n v="191.76"/>
    <x v="0"/>
    <x v="0"/>
    <n v="11"/>
    <x v="1"/>
    <n v="3.6"/>
    <n v="170.67"/>
  </r>
  <r>
    <n v="13916"/>
    <d v="2032-09-20T00:00:00"/>
    <x v="10"/>
    <x v="8"/>
    <x v="8"/>
    <n v="1227"/>
    <x v="2"/>
    <x v="2"/>
    <n v="7"/>
    <n v="350.43"/>
    <n v="0.13"/>
    <n v="45.555900000000001"/>
    <n v="2453.0100000000002"/>
    <x v="1"/>
    <x v="0"/>
    <n v="10"/>
    <x v="0"/>
    <n v="4.9000000000000004"/>
    <n v="2134.12"/>
  </r>
  <r>
    <n v="13917"/>
    <d v="2032-09-21T00:00:00"/>
    <x v="10"/>
    <x v="8"/>
    <x v="8"/>
    <n v="1695"/>
    <x v="1"/>
    <x v="2"/>
    <n v="7"/>
    <n v="505.52"/>
    <n v="0.35"/>
    <n v="176.93199999999999"/>
    <n v="3538.64"/>
    <x v="2"/>
    <x v="0"/>
    <n v="11"/>
    <x v="1"/>
    <n v="3.1"/>
    <n v="2300.12"/>
  </r>
  <r>
    <n v="13918"/>
    <d v="2032-09-22T00:00:00"/>
    <x v="10"/>
    <x v="8"/>
    <x v="8"/>
    <n v="1618"/>
    <x v="0"/>
    <x v="0"/>
    <n v="3"/>
    <n v="437.55"/>
    <n v="0.27"/>
    <n v="118.13850000000001"/>
    <n v="1312.65"/>
    <x v="2"/>
    <x v="1"/>
    <n v="2"/>
    <x v="2"/>
    <n v="1.6"/>
    <n v="958.23"/>
  </r>
  <r>
    <n v="13919"/>
    <d v="2032-09-23T00:00:00"/>
    <x v="10"/>
    <x v="8"/>
    <x v="8"/>
    <n v="1595"/>
    <x v="1"/>
    <x v="3"/>
    <n v="6"/>
    <n v="91.74"/>
    <n v="0.34"/>
    <n v="31.191600000000001"/>
    <n v="550.43999999999994"/>
    <x v="1"/>
    <x v="0"/>
    <n v="8"/>
    <x v="2"/>
    <n v="1.7"/>
    <n v="363.29"/>
  </r>
  <r>
    <n v="13920"/>
    <d v="2032-09-24T00:00:00"/>
    <x v="10"/>
    <x v="8"/>
    <x v="8"/>
    <n v="1849"/>
    <x v="1"/>
    <x v="3"/>
    <n v="7"/>
    <n v="361.6"/>
    <n v="0.24"/>
    <n v="86.784000000000006"/>
    <n v="2531.2000000000003"/>
    <x v="1"/>
    <x v="0"/>
    <n v="7"/>
    <x v="1"/>
    <n v="3.9"/>
    <n v="1923.71"/>
  </r>
  <r>
    <n v="13921"/>
    <d v="2032-09-25T00:00:00"/>
    <x v="10"/>
    <x v="8"/>
    <x v="8"/>
    <n v="1249"/>
    <x v="3"/>
    <x v="3"/>
    <n v="4"/>
    <n v="408.27"/>
    <n v="0.14000000000000001"/>
    <n v="57.157800000000002"/>
    <n v="1633.08"/>
    <x v="1"/>
    <x v="2"/>
    <n v="1"/>
    <x v="2"/>
    <n v="1"/>
    <n v="1404.45"/>
  </r>
  <r>
    <n v="13922"/>
    <d v="2032-09-26T00:00:00"/>
    <x v="10"/>
    <x v="8"/>
    <x v="8"/>
    <n v="1874"/>
    <x v="1"/>
    <x v="0"/>
    <n v="2"/>
    <n v="36.78"/>
    <n v="0.14000000000000001"/>
    <n v="5.1492000000000004"/>
    <n v="73.56"/>
    <x v="2"/>
    <x v="1"/>
    <n v="2"/>
    <x v="1"/>
    <n v="3.6"/>
    <n v="63.26"/>
  </r>
  <r>
    <n v="13923"/>
    <d v="2032-09-27T00:00:00"/>
    <x v="10"/>
    <x v="8"/>
    <x v="8"/>
    <n v="1440"/>
    <x v="2"/>
    <x v="1"/>
    <n v="3"/>
    <n v="515.38"/>
    <n v="0.17"/>
    <n v="87.61460000000001"/>
    <n v="1546.1399999999999"/>
    <x v="2"/>
    <x v="0"/>
    <n v="7"/>
    <x v="2"/>
    <n v="1.6"/>
    <n v="1283.3"/>
  </r>
  <r>
    <n v="13924"/>
    <d v="2032-09-28T00:00:00"/>
    <x v="10"/>
    <x v="8"/>
    <x v="8"/>
    <n v="1532"/>
    <x v="1"/>
    <x v="0"/>
    <n v="4"/>
    <n v="545.16999999999996"/>
    <n v="0.15"/>
    <n v="81.775499999999994"/>
    <n v="2180.6799999999998"/>
    <x v="1"/>
    <x v="0"/>
    <n v="11"/>
    <x v="0"/>
    <n v="4.9000000000000004"/>
    <n v="1853.58"/>
  </r>
  <r>
    <n v="13925"/>
    <d v="2032-09-29T00:00:00"/>
    <x v="10"/>
    <x v="8"/>
    <x v="8"/>
    <n v="1195"/>
    <x v="2"/>
    <x v="0"/>
    <n v="1"/>
    <n v="512.51"/>
    <n v="0.28999999999999998"/>
    <n v="148.62789999999998"/>
    <n v="512.51"/>
    <x v="1"/>
    <x v="0"/>
    <n v="11"/>
    <x v="2"/>
    <n v="1.7"/>
    <n v="363.88"/>
  </r>
  <r>
    <n v="13926"/>
    <d v="2032-09-30T00:00:00"/>
    <x v="10"/>
    <x v="8"/>
    <x v="8"/>
    <n v="1689"/>
    <x v="0"/>
    <x v="2"/>
    <n v="4"/>
    <n v="497.41"/>
    <n v="0.16"/>
    <n v="79.585599999999999"/>
    <n v="1989.64"/>
    <x v="0"/>
    <x v="1"/>
    <n v="3"/>
    <x v="1"/>
    <n v="3.2"/>
    <n v="1671.3"/>
  </r>
  <r>
    <n v="13927"/>
    <d v="2032-10-01T00:00:00"/>
    <x v="10"/>
    <x v="9"/>
    <x v="9"/>
    <n v="1928"/>
    <x v="2"/>
    <x v="3"/>
    <n v="5"/>
    <n v="450.8"/>
    <n v="0.1"/>
    <n v="45.080000000000005"/>
    <n v="2254"/>
    <x v="1"/>
    <x v="1"/>
    <n v="2"/>
    <x v="1"/>
    <n v="3.7"/>
    <n v="2028.6"/>
  </r>
  <r>
    <n v="13928"/>
    <d v="2032-10-02T00:00:00"/>
    <x v="10"/>
    <x v="9"/>
    <x v="9"/>
    <n v="1986"/>
    <x v="1"/>
    <x v="3"/>
    <n v="5"/>
    <n v="385.56"/>
    <n v="0.27"/>
    <n v="104.10120000000001"/>
    <n v="1927.8"/>
    <x v="2"/>
    <x v="2"/>
    <n v="1"/>
    <x v="0"/>
    <n v="4.3"/>
    <n v="1407.29"/>
  </r>
  <r>
    <n v="13929"/>
    <d v="2032-10-03T00:00:00"/>
    <x v="10"/>
    <x v="9"/>
    <x v="9"/>
    <n v="1518"/>
    <x v="2"/>
    <x v="1"/>
    <n v="2"/>
    <n v="412"/>
    <n v="0.3"/>
    <n v="123.6"/>
    <n v="824"/>
    <x v="1"/>
    <x v="0"/>
    <n v="7"/>
    <x v="1"/>
    <n v="2.8"/>
    <n v="576.79999999999995"/>
  </r>
  <r>
    <n v="13930"/>
    <d v="2032-10-04T00:00:00"/>
    <x v="10"/>
    <x v="9"/>
    <x v="9"/>
    <n v="1069"/>
    <x v="2"/>
    <x v="1"/>
    <n v="6"/>
    <n v="486.74"/>
    <n v="0.15"/>
    <n v="73.010999999999996"/>
    <n v="2920.44"/>
    <x v="0"/>
    <x v="1"/>
    <n v="3"/>
    <x v="0"/>
    <n v="4.7"/>
    <n v="2482.37"/>
  </r>
  <r>
    <n v="13931"/>
    <d v="2032-10-05T00:00:00"/>
    <x v="10"/>
    <x v="9"/>
    <x v="9"/>
    <n v="1638"/>
    <x v="3"/>
    <x v="2"/>
    <n v="2"/>
    <n v="402.56"/>
    <n v="0.23"/>
    <n v="92.588800000000006"/>
    <n v="805.12"/>
    <x v="0"/>
    <x v="0"/>
    <n v="6"/>
    <x v="1"/>
    <n v="2.9"/>
    <n v="619.94000000000005"/>
  </r>
  <r>
    <n v="13932"/>
    <d v="2032-10-06T00:00:00"/>
    <x v="10"/>
    <x v="9"/>
    <x v="9"/>
    <n v="1398"/>
    <x v="2"/>
    <x v="3"/>
    <n v="7"/>
    <n v="206.72"/>
    <n v="0.02"/>
    <n v="4.1344000000000003"/>
    <n v="1447.04"/>
    <x v="1"/>
    <x v="0"/>
    <n v="10"/>
    <x v="2"/>
    <n v="2"/>
    <n v="1418.1"/>
  </r>
  <r>
    <n v="13933"/>
    <d v="2032-10-07T00:00:00"/>
    <x v="10"/>
    <x v="9"/>
    <x v="9"/>
    <n v="1977"/>
    <x v="2"/>
    <x v="1"/>
    <n v="6"/>
    <n v="234.94"/>
    <n v="0.19"/>
    <n v="44.638599999999997"/>
    <n v="1409.6399999999999"/>
    <x v="1"/>
    <x v="0"/>
    <n v="8"/>
    <x v="1"/>
    <n v="3.4"/>
    <n v="1141.81"/>
  </r>
  <r>
    <n v="13934"/>
    <d v="2032-10-08T00:00:00"/>
    <x v="10"/>
    <x v="9"/>
    <x v="9"/>
    <n v="1671"/>
    <x v="1"/>
    <x v="1"/>
    <n v="6"/>
    <n v="539.78"/>
    <n v="0.02"/>
    <n v="10.7956"/>
    <n v="3238.68"/>
    <x v="2"/>
    <x v="0"/>
    <n v="6"/>
    <x v="1"/>
    <n v="3.6"/>
    <n v="3173.91"/>
  </r>
  <r>
    <n v="13935"/>
    <d v="2032-10-09T00:00:00"/>
    <x v="10"/>
    <x v="9"/>
    <x v="9"/>
    <n v="1759"/>
    <x v="2"/>
    <x v="3"/>
    <n v="6"/>
    <n v="25.02"/>
    <n v="0.01"/>
    <n v="0.25019999999999998"/>
    <n v="150.12"/>
    <x v="1"/>
    <x v="0"/>
    <n v="7"/>
    <x v="1"/>
    <n v="3"/>
    <n v="148.62"/>
  </r>
  <r>
    <n v="13936"/>
    <d v="2032-10-10T00:00:00"/>
    <x v="10"/>
    <x v="9"/>
    <x v="9"/>
    <n v="1202"/>
    <x v="2"/>
    <x v="0"/>
    <n v="6"/>
    <n v="423.81"/>
    <n v="0.21"/>
    <n v="89.000100000000003"/>
    <n v="2542.86"/>
    <x v="1"/>
    <x v="0"/>
    <n v="11"/>
    <x v="1"/>
    <n v="3.9"/>
    <n v="2008.86"/>
  </r>
  <r>
    <n v="13937"/>
    <d v="2032-10-11T00:00:00"/>
    <x v="10"/>
    <x v="9"/>
    <x v="9"/>
    <n v="1147"/>
    <x v="3"/>
    <x v="1"/>
    <n v="5"/>
    <n v="573.54"/>
    <n v="0.11"/>
    <n v="63.089399999999998"/>
    <n v="2867.7"/>
    <x v="2"/>
    <x v="0"/>
    <n v="6"/>
    <x v="1"/>
    <n v="2.7"/>
    <n v="2552.25"/>
  </r>
  <r>
    <n v="13938"/>
    <d v="2032-10-12T00:00:00"/>
    <x v="10"/>
    <x v="9"/>
    <x v="9"/>
    <n v="1471"/>
    <x v="3"/>
    <x v="3"/>
    <n v="7"/>
    <n v="428.14"/>
    <n v="0.26"/>
    <n v="111.3164"/>
    <n v="2996.98"/>
    <x v="1"/>
    <x v="0"/>
    <n v="7"/>
    <x v="2"/>
    <n v="1"/>
    <n v="2217.77"/>
  </r>
  <r>
    <n v="13939"/>
    <d v="2032-10-13T00:00:00"/>
    <x v="10"/>
    <x v="9"/>
    <x v="9"/>
    <n v="1654"/>
    <x v="0"/>
    <x v="1"/>
    <n v="5"/>
    <n v="596.44000000000005"/>
    <n v="0.31"/>
    <n v="184.89640000000003"/>
    <n v="2982.2000000000003"/>
    <x v="1"/>
    <x v="0"/>
    <n v="5"/>
    <x v="2"/>
    <n v="2.1"/>
    <n v="2057.7199999999998"/>
  </r>
  <r>
    <n v="13940"/>
    <d v="2032-10-14T00:00:00"/>
    <x v="10"/>
    <x v="9"/>
    <x v="9"/>
    <n v="1943"/>
    <x v="0"/>
    <x v="2"/>
    <n v="3"/>
    <n v="417.21"/>
    <n v="0.05"/>
    <n v="20.860500000000002"/>
    <n v="1251.6299999999999"/>
    <x v="2"/>
    <x v="0"/>
    <n v="9"/>
    <x v="0"/>
    <n v="4.8"/>
    <n v="1189.05"/>
  </r>
  <r>
    <n v="13941"/>
    <d v="2032-10-15T00:00:00"/>
    <x v="10"/>
    <x v="9"/>
    <x v="9"/>
    <n v="1198"/>
    <x v="3"/>
    <x v="1"/>
    <n v="7"/>
    <n v="35.1"/>
    <n v="0.25"/>
    <n v="8.7750000000000004"/>
    <n v="245.70000000000002"/>
    <x v="2"/>
    <x v="1"/>
    <n v="3"/>
    <x v="0"/>
    <n v="4.0999999999999996"/>
    <n v="184.28"/>
  </r>
  <r>
    <n v="13942"/>
    <d v="2032-10-16T00:00:00"/>
    <x v="10"/>
    <x v="9"/>
    <x v="9"/>
    <n v="1916"/>
    <x v="2"/>
    <x v="3"/>
    <n v="5"/>
    <n v="498.8"/>
    <n v="0.18"/>
    <n v="89.783999999999992"/>
    <n v="2494"/>
    <x v="1"/>
    <x v="0"/>
    <n v="6"/>
    <x v="2"/>
    <n v="1.8"/>
    <n v="2045.08"/>
  </r>
  <r>
    <n v="13943"/>
    <d v="2032-10-17T00:00:00"/>
    <x v="10"/>
    <x v="9"/>
    <x v="9"/>
    <n v="1425"/>
    <x v="3"/>
    <x v="1"/>
    <n v="2"/>
    <n v="181.51"/>
    <n v="0.04"/>
    <n v="7.2603999999999997"/>
    <n v="363.02"/>
    <x v="2"/>
    <x v="0"/>
    <n v="9"/>
    <x v="2"/>
    <n v="1.3"/>
    <n v="348.5"/>
  </r>
  <r>
    <n v="13944"/>
    <d v="2032-10-18T00:00:00"/>
    <x v="10"/>
    <x v="9"/>
    <x v="9"/>
    <n v="1665"/>
    <x v="3"/>
    <x v="2"/>
    <n v="5"/>
    <n v="275.94"/>
    <n v="0.23"/>
    <n v="63.466200000000001"/>
    <n v="1379.7"/>
    <x v="2"/>
    <x v="2"/>
    <n v="1"/>
    <x v="2"/>
    <n v="2.4"/>
    <n v="1062.3699999999999"/>
  </r>
  <r>
    <n v="13945"/>
    <d v="2032-10-19T00:00:00"/>
    <x v="10"/>
    <x v="9"/>
    <x v="9"/>
    <n v="1491"/>
    <x v="3"/>
    <x v="2"/>
    <n v="7"/>
    <n v="197.57"/>
    <n v="0.21"/>
    <n v="41.489699999999999"/>
    <n v="1382.99"/>
    <x v="2"/>
    <x v="0"/>
    <n v="5"/>
    <x v="0"/>
    <n v="4.3"/>
    <n v="1092.56"/>
  </r>
  <r>
    <n v="13946"/>
    <d v="2032-10-20T00:00:00"/>
    <x v="10"/>
    <x v="9"/>
    <x v="9"/>
    <n v="1887"/>
    <x v="1"/>
    <x v="1"/>
    <n v="7"/>
    <n v="172.1"/>
    <n v="0.18"/>
    <n v="30.977999999999998"/>
    <n v="1204.7"/>
    <x v="1"/>
    <x v="1"/>
    <n v="4"/>
    <x v="2"/>
    <n v="1.4"/>
    <n v="987.85"/>
  </r>
  <r>
    <n v="13947"/>
    <d v="2032-10-21T00:00:00"/>
    <x v="10"/>
    <x v="9"/>
    <x v="9"/>
    <n v="1895"/>
    <x v="2"/>
    <x v="1"/>
    <n v="2"/>
    <n v="267.37"/>
    <n v="0.32"/>
    <n v="85.558400000000006"/>
    <n v="534.74"/>
    <x v="1"/>
    <x v="0"/>
    <n v="9"/>
    <x v="1"/>
    <n v="3.2"/>
    <n v="363.62"/>
  </r>
  <r>
    <n v="13948"/>
    <d v="2032-10-22T00:00:00"/>
    <x v="10"/>
    <x v="9"/>
    <x v="9"/>
    <n v="1141"/>
    <x v="3"/>
    <x v="2"/>
    <n v="1"/>
    <n v="236.57"/>
    <n v="0.18"/>
    <n v="42.582599999999999"/>
    <n v="236.57"/>
    <x v="0"/>
    <x v="0"/>
    <n v="11"/>
    <x v="2"/>
    <n v="2.1"/>
    <n v="193.99"/>
  </r>
  <r>
    <n v="13949"/>
    <d v="2032-10-23T00:00:00"/>
    <x v="10"/>
    <x v="9"/>
    <x v="9"/>
    <n v="1312"/>
    <x v="3"/>
    <x v="2"/>
    <n v="7"/>
    <n v="385.5"/>
    <n v="0.35"/>
    <n v="134.92499999999998"/>
    <n v="2698.5"/>
    <x v="0"/>
    <x v="0"/>
    <n v="11"/>
    <x v="1"/>
    <n v="3.9"/>
    <n v="1754.02"/>
  </r>
  <r>
    <n v="13950"/>
    <d v="2032-10-24T00:00:00"/>
    <x v="10"/>
    <x v="9"/>
    <x v="9"/>
    <n v="1164"/>
    <x v="0"/>
    <x v="0"/>
    <n v="5"/>
    <n v="490.69"/>
    <n v="0.18"/>
    <n v="88.32419999999999"/>
    <n v="2453.4499999999998"/>
    <x v="2"/>
    <x v="2"/>
    <n v="1"/>
    <x v="2"/>
    <n v="1"/>
    <n v="2011.83"/>
  </r>
  <r>
    <n v="13951"/>
    <d v="2032-10-25T00:00:00"/>
    <x v="10"/>
    <x v="9"/>
    <x v="9"/>
    <n v="1313"/>
    <x v="2"/>
    <x v="0"/>
    <n v="2"/>
    <n v="188.8"/>
    <n v="0.04"/>
    <n v="7.5520000000000005"/>
    <n v="377.6"/>
    <x v="1"/>
    <x v="1"/>
    <n v="4"/>
    <x v="2"/>
    <n v="2.1"/>
    <n v="362.5"/>
  </r>
  <r>
    <n v="13952"/>
    <d v="2032-10-26T00:00:00"/>
    <x v="10"/>
    <x v="9"/>
    <x v="9"/>
    <n v="1020"/>
    <x v="2"/>
    <x v="2"/>
    <n v="6"/>
    <n v="140.03"/>
    <n v="0.16"/>
    <n v="22.404800000000002"/>
    <n v="840.18000000000006"/>
    <x v="2"/>
    <x v="2"/>
    <n v="1"/>
    <x v="1"/>
    <n v="3.7"/>
    <n v="705.75"/>
  </r>
  <r>
    <n v="13953"/>
    <d v="2032-10-27T00:00:00"/>
    <x v="10"/>
    <x v="9"/>
    <x v="9"/>
    <n v="1081"/>
    <x v="2"/>
    <x v="1"/>
    <n v="7"/>
    <n v="405.13"/>
    <n v="0.06"/>
    <n v="24.3078"/>
    <n v="2835.91"/>
    <x v="0"/>
    <x v="1"/>
    <n v="3"/>
    <x v="1"/>
    <n v="3.2"/>
    <n v="2665.76"/>
  </r>
  <r>
    <n v="13954"/>
    <d v="2032-10-28T00:00:00"/>
    <x v="10"/>
    <x v="9"/>
    <x v="9"/>
    <n v="1580"/>
    <x v="3"/>
    <x v="3"/>
    <n v="4"/>
    <n v="407.14"/>
    <n v="0.21"/>
    <n v="85.499399999999994"/>
    <n v="1628.56"/>
    <x v="1"/>
    <x v="1"/>
    <n v="4"/>
    <x v="0"/>
    <n v="4.0999999999999996"/>
    <n v="1286.56"/>
  </r>
  <r>
    <n v="13955"/>
    <d v="2032-10-29T00:00:00"/>
    <x v="10"/>
    <x v="9"/>
    <x v="9"/>
    <n v="1130"/>
    <x v="2"/>
    <x v="1"/>
    <n v="6"/>
    <n v="542.16"/>
    <n v="0.24"/>
    <n v="130.11839999999998"/>
    <n v="3252.96"/>
    <x v="1"/>
    <x v="2"/>
    <n v="1"/>
    <x v="2"/>
    <n v="1.6"/>
    <n v="2472.25"/>
  </r>
  <r>
    <n v="13956"/>
    <d v="2032-10-30T00:00:00"/>
    <x v="10"/>
    <x v="9"/>
    <x v="9"/>
    <n v="1598"/>
    <x v="2"/>
    <x v="1"/>
    <n v="3"/>
    <n v="24.33"/>
    <n v="0.16"/>
    <n v="3.8927999999999998"/>
    <n v="72.989999999999995"/>
    <x v="2"/>
    <x v="0"/>
    <n v="5"/>
    <x v="1"/>
    <n v="3.1"/>
    <n v="61.31"/>
  </r>
  <r>
    <n v="13957"/>
    <d v="2032-10-31T00:00:00"/>
    <x v="10"/>
    <x v="9"/>
    <x v="9"/>
    <n v="1729"/>
    <x v="0"/>
    <x v="0"/>
    <n v="7"/>
    <n v="514.03"/>
    <n v="0.03"/>
    <n v="15.420899999999998"/>
    <n v="3598.21"/>
    <x v="0"/>
    <x v="0"/>
    <n v="6"/>
    <x v="2"/>
    <n v="1.8"/>
    <n v="3490.26"/>
  </r>
  <r>
    <n v="13958"/>
    <d v="2032-11-01T00:00:00"/>
    <x v="10"/>
    <x v="10"/>
    <x v="10"/>
    <n v="1932"/>
    <x v="2"/>
    <x v="0"/>
    <n v="2"/>
    <n v="319.79000000000002"/>
    <n v="0.16"/>
    <n v="51.166400000000003"/>
    <n v="639.58000000000004"/>
    <x v="1"/>
    <x v="2"/>
    <n v="1"/>
    <x v="1"/>
    <n v="3.6"/>
    <n v="537.25"/>
  </r>
  <r>
    <n v="13959"/>
    <d v="2032-11-02T00:00:00"/>
    <x v="10"/>
    <x v="10"/>
    <x v="10"/>
    <n v="1983"/>
    <x v="3"/>
    <x v="0"/>
    <n v="6"/>
    <n v="378.46"/>
    <n v="0.03"/>
    <n v="11.3538"/>
    <n v="2270.7599999999998"/>
    <x v="2"/>
    <x v="0"/>
    <n v="10"/>
    <x v="2"/>
    <n v="1.5"/>
    <n v="2202.64"/>
  </r>
  <r>
    <n v="13960"/>
    <d v="2032-11-03T00:00:00"/>
    <x v="10"/>
    <x v="10"/>
    <x v="10"/>
    <n v="1304"/>
    <x v="1"/>
    <x v="2"/>
    <n v="5"/>
    <n v="68.45"/>
    <n v="0.24"/>
    <n v="16.428000000000001"/>
    <n v="342.25"/>
    <x v="2"/>
    <x v="0"/>
    <n v="11"/>
    <x v="2"/>
    <n v="1.6"/>
    <n v="260.11"/>
  </r>
  <r>
    <n v="13961"/>
    <d v="2032-11-04T00:00:00"/>
    <x v="10"/>
    <x v="10"/>
    <x v="10"/>
    <n v="1914"/>
    <x v="3"/>
    <x v="2"/>
    <n v="5"/>
    <n v="268.08"/>
    <n v="0.28000000000000003"/>
    <n v="75.062399999999997"/>
    <n v="1340.3999999999999"/>
    <x v="2"/>
    <x v="0"/>
    <n v="10"/>
    <x v="2"/>
    <n v="2.2999999999999998"/>
    <n v="965.09"/>
  </r>
  <r>
    <n v="13962"/>
    <d v="2032-11-05T00:00:00"/>
    <x v="10"/>
    <x v="10"/>
    <x v="10"/>
    <n v="1370"/>
    <x v="1"/>
    <x v="1"/>
    <n v="7"/>
    <n v="147.97"/>
    <n v="0.34"/>
    <n v="50.309800000000003"/>
    <n v="1035.79"/>
    <x v="2"/>
    <x v="1"/>
    <n v="4"/>
    <x v="1"/>
    <n v="2.6"/>
    <n v="683.62"/>
  </r>
  <r>
    <n v="13963"/>
    <d v="2032-11-06T00:00:00"/>
    <x v="10"/>
    <x v="10"/>
    <x v="10"/>
    <n v="1856"/>
    <x v="0"/>
    <x v="1"/>
    <n v="1"/>
    <n v="163.72"/>
    <n v="0.05"/>
    <n v="8.1859999999999999"/>
    <n v="163.72"/>
    <x v="2"/>
    <x v="1"/>
    <n v="4"/>
    <x v="1"/>
    <n v="3"/>
    <n v="155.53"/>
  </r>
  <r>
    <n v="13964"/>
    <d v="2032-11-07T00:00:00"/>
    <x v="10"/>
    <x v="10"/>
    <x v="10"/>
    <n v="1852"/>
    <x v="0"/>
    <x v="3"/>
    <n v="4"/>
    <n v="309.89999999999998"/>
    <n v="0.19"/>
    <n v="58.880999999999993"/>
    <n v="1239.5999999999999"/>
    <x v="1"/>
    <x v="2"/>
    <n v="1"/>
    <x v="1"/>
    <n v="3.3"/>
    <n v="1004.08"/>
  </r>
  <r>
    <n v="13965"/>
    <d v="2032-11-08T00:00:00"/>
    <x v="10"/>
    <x v="10"/>
    <x v="10"/>
    <n v="1383"/>
    <x v="2"/>
    <x v="1"/>
    <n v="7"/>
    <n v="490.29"/>
    <n v="0.2"/>
    <n v="98.058000000000007"/>
    <n v="3432.03"/>
    <x v="1"/>
    <x v="1"/>
    <n v="2"/>
    <x v="1"/>
    <n v="2.9"/>
    <n v="2745.62"/>
  </r>
  <r>
    <n v="13966"/>
    <d v="2032-11-09T00:00:00"/>
    <x v="10"/>
    <x v="10"/>
    <x v="10"/>
    <n v="1907"/>
    <x v="2"/>
    <x v="1"/>
    <n v="2"/>
    <n v="450.11"/>
    <n v="0.32"/>
    <n v="144.0352"/>
    <n v="900.22"/>
    <x v="2"/>
    <x v="0"/>
    <n v="11"/>
    <x v="2"/>
    <n v="1.2"/>
    <n v="612.15"/>
  </r>
  <r>
    <n v="13967"/>
    <d v="2032-11-10T00:00:00"/>
    <x v="10"/>
    <x v="10"/>
    <x v="10"/>
    <n v="1444"/>
    <x v="2"/>
    <x v="0"/>
    <n v="6"/>
    <n v="360.73"/>
    <n v="0.22"/>
    <n v="79.360600000000005"/>
    <n v="2164.38"/>
    <x v="1"/>
    <x v="0"/>
    <n v="10"/>
    <x v="2"/>
    <n v="2.4"/>
    <n v="1688.22"/>
  </r>
  <r>
    <n v="13968"/>
    <d v="2032-11-11T00:00:00"/>
    <x v="10"/>
    <x v="10"/>
    <x v="10"/>
    <n v="1424"/>
    <x v="3"/>
    <x v="0"/>
    <n v="4"/>
    <n v="330.56"/>
    <n v="0.05"/>
    <n v="16.528000000000002"/>
    <n v="1322.24"/>
    <x v="2"/>
    <x v="0"/>
    <n v="5"/>
    <x v="2"/>
    <n v="1.2"/>
    <n v="1256.1300000000001"/>
  </r>
  <r>
    <n v="13969"/>
    <d v="2032-11-12T00:00:00"/>
    <x v="10"/>
    <x v="10"/>
    <x v="10"/>
    <n v="1160"/>
    <x v="0"/>
    <x v="0"/>
    <n v="1"/>
    <n v="264.97000000000003"/>
    <n v="0.15"/>
    <n v="39.7455"/>
    <n v="264.97000000000003"/>
    <x v="2"/>
    <x v="1"/>
    <n v="2"/>
    <x v="2"/>
    <n v="1.5"/>
    <n v="225.22"/>
  </r>
  <r>
    <n v="13970"/>
    <d v="2032-11-13T00:00:00"/>
    <x v="10"/>
    <x v="10"/>
    <x v="10"/>
    <n v="1177"/>
    <x v="1"/>
    <x v="0"/>
    <n v="7"/>
    <n v="584.04"/>
    <n v="0.23"/>
    <n v="134.32919999999999"/>
    <n v="4088.2799999999997"/>
    <x v="1"/>
    <x v="1"/>
    <n v="3"/>
    <x v="2"/>
    <n v="1.4"/>
    <n v="3147.98"/>
  </r>
  <r>
    <n v="13971"/>
    <d v="2032-11-14T00:00:00"/>
    <x v="10"/>
    <x v="10"/>
    <x v="10"/>
    <n v="1628"/>
    <x v="1"/>
    <x v="0"/>
    <n v="3"/>
    <n v="342.71"/>
    <n v="0.25"/>
    <n v="85.677499999999995"/>
    <n v="1028.1299999999999"/>
    <x v="2"/>
    <x v="0"/>
    <n v="9"/>
    <x v="2"/>
    <n v="1.6"/>
    <n v="771.1"/>
  </r>
  <r>
    <n v="13972"/>
    <d v="2032-11-15T00:00:00"/>
    <x v="10"/>
    <x v="10"/>
    <x v="10"/>
    <n v="1707"/>
    <x v="2"/>
    <x v="3"/>
    <n v="4"/>
    <n v="163.57"/>
    <n v="0.3"/>
    <n v="49.070999999999998"/>
    <n v="654.28"/>
    <x v="2"/>
    <x v="0"/>
    <n v="5"/>
    <x v="0"/>
    <n v="4.3"/>
    <n v="458"/>
  </r>
  <r>
    <n v="13973"/>
    <d v="2032-11-16T00:00:00"/>
    <x v="10"/>
    <x v="10"/>
    <x v="10"/>
    <n v="1894"/>
    <x v="3"/>
    <x v="3"/>
    <n v="1"/>
    <n v="149.6"/>
    <n v="0.06"/>
    <n v="8.9759999999999991"/>
    <n v="149.6"/>
    <x v="1"/>
    <x v="2"/>
    <n v="1"/>
    <x v="1"/>
    <n v="3.5"/>
    <n v="140.62"/>
  </r>
  <r>
    <n v="13974"/>
    <d v="2032-11-17T00:00:00"/>
    <x v="10"/>
    <x v="10"/>
    <x v="10"/>
    <n v="1489"/>
    <x v="0"/>
    <x v="3"/>
    <n v="7"/>
    <n v="372.64"/>
    <n v="0.33"/>
    <n v="122.9712"/>
    <n v="2608.48"/>
    <x v="2"/>
    <x v="0"/>
    <n v="5"/>
    <x v="1"/>
    <n v="3"/>
    <n v="1747.68"/>
  </r>
  <r>
    <n v="13975"/>
    <d v="2032-11-18T00:00:00"/>
    <x v="10"/>
    <x v="10"/>
    <x v="10"/>
    <n v="1326"/>
    <x v="2"/>
    <x v="0"/>
    <n v="7"/>
    <n v="320.85000000000002"/>
    <n v="0.02"/>
    <n v="6.4170000000000007"/>
    <n v="2245.9500000000003"/>
    <x v="0"/>
    <x v="1"/>
    <n v="3"/>
    <x v="1"/>
    <n v="3.9"/>
    <n v="2201.0300000000002"/>
  </r>
  <r>
    <n v="13976"/>
    <d v="2032-11-19T00:00:00"/>
    <x v="10"/>
    <x v="10"/>
    <x v="10"/>
    <n v="1597"/>
    <x v="1"/>
    <x v="2"/>
    <n v="2"/>
    <n v="19.5"/>
    <n v="0.34"/>
    <n v="6.6300000000000008"/>
    <n v="39"/>
    <x v="1"/>
    <x v="2"/>
    <n v="1"/>
    <x v="0"/>
    <n v="4.8"/>
    <n v="25.74"/>
  </r>
  <r>
    <n v="13977"/>
    <d v="2032-11-20T00:00:00"/>
    <x v="10"/>
    <x v="10"/>
    <x v="10"/>
    <n v="1288"/>
    <x v="2"/>
    <x v="0"/>
    <n v="7"/>
    <n v="500.59"/>
    <n v="0.3"/>
    <n v="150.17699999999999"/>
    <n v="3504.1299999999997"/>
    <x v="2"/>
    <x v="1"/>
    <n v="3"/>
    <x v="1"/>
    <n v="2.7"/>
    <n v="2452.89"/>
  </r>
  <r>
    <n v="13978"/>
    <d v="2032-11-21T00:00:00"/>
    <x v="10"/>
    <x v="10"/>
    <x v="10"/>
    <n v="1592"/>
    <x v="1"/>
    <x v="0"/>
    <n v="3"/>
    <n v="426.91"/>
    <n v="0.23"/>
    <n v="98.189300000000003"/>
    <n v="1280.73"/>
    <x v="1"/>
    <x v="0"/>
    <n v="11"/>
    <x v="1"/>
    <n v="2.5"/>
    <n v="986.16"/>
  </r>
  <r>
    <n v="13979"/>
    <d v="2032-11-22T00:00:00"/>
    <x v="10"/>
    <x v="10"/>
    <x v="10"/>
    <n v="1663"/>
    <x v="1"/>
    <x v="3"/>
    <n v="7"/>
    <n v="402.17"/>
    <n v="0.26"/>
    <n v="104.56420000000001"/>
    <n v="2815.19"/>
    <x v="1"/>
    <x v="0"/>
    <n v="6"/>
    <x v="0"/>
    <n v="4.9000000000000004"/>
    <n v="2083.2399999999998"/>
  </r>
  <r>
    <n v="13980"/>
    <d v="2032-11-23T00:00:00"/>
    <x v="10"/>
    <x v="10"/>
    <x v="10"/>
    <n v="1572"/>
    <x v="2"/>
    <x v="0"/>
    <n v="5"/>
    <n v="55.24"/>
    <n v="0.03"/>
    <n v="1.6572"/>
    <n v="276.2"/>
    <x v="1"/>
    <x v="0"/>
    <n v="10"/>
    <x v="0"/>
    <n v="4.0999999999999996"/>
    <n v="267.91000000000003"/>
  </r>
  <r>
    <n v="13981"/>
    <d v="2032-11-24T00:00:00"/>
    <x v="10"/>
    <x v="10"/>
    <x v="10"/>
    <n v="1572"/>
    <x v="1"/>
    <x v="3"/>
    <n v="1"/>
    <n v="226.8"/>
    <n v="0.01"/>
    <n v="2.2680000000000002"/>
    <n v="226.8"/>
    <x v="2"/>
    <x v="0"/>
    <n v="5"/>
    <x v="0"/>
    <n v="4.0999999999999996"/>
    <n v="224.53"/>
  </r>
  <r>
    <n v="13982"/>
    <d v="2032-11-25T00:00:00"/>
    <x v="10"/>
    <x v="10"/>
    <x v="10"/>
    <n v="1353"/>
    <x v="2"/>
    <x v="0"/>
    <n v="5"/>
    <n v="562.20000000000005"/>
    <n v="0.04"/>
    <n v="22.488000000000003"/>
    <n v="2811"/>
    <x v="1"/>
    <x v="2"/>
    <n v="1"/>
    <x v="1"/>
    <n v="3.4"/>
    <n v="2698.56"/>
  </r>
  <r>
    <n v="13983"/>
    <d v="2032-11-26T00:00:00"/>
    <x v="10"/>
    <x v="10"/>
    <x v="10"/>
    <n v="1027"/>
    <x v="1"/>
    <x v="1"/>
    <n v="7"/>
    <n v="519.61"/>
    <n v="0.03"/>
    <n v="15.5883"/>
    <n v="3637.27"/>
    <x v="1"/>
    <x v="0"/>
    <n v="11"/>
    <x v="1"/>
    <n v="3"/>
    <n v="3528.15"/>
  </r>
  <r>
    <n v="13984"/>
    <d v="2032-11-27T00:00:00"/>
    <x v="10"/>
    <x v="10"/>
    <x v="10"/>
    <n v="1953"/>
    <x v="1"/>
    <x v="2"/>
    <n v="3"/>
    <n v="182.04"/>
    <n v="0.19"/>
    <n v="34.587600000000002"/>
    <n v="546.12"/>
    <x v="2"/>
    <x v="1"/>
    <n v="2"/>
    <x v="1"/>
    <n v="3.2"/>
    <n v="442.36"/>
  </r>
  <r>
    <n v="13985"/>
    <d v="2032-11-28T00:00:00"/>
    <x v="10"/>
    <x v="10"/>
    <x v="10"/>
    <n v="1042"/>
    <x v="2"/>
    <x v="2"/>
    <n v="1"/>
    <n v="106.88"/>
    <n v="0.08"/>
    <n v="8.5503999999999998"/>
    <n v="106.88"/>
    <x v="1"/>
    <x v="0"/>
    <n v="5"/>
    <x v="1"/>
    <n v="3.6"/>
    <n v="98.33"/>
  </r>
  <r>
    <n v="13986"/>
    <d v="2032-11-29T00:00:00"/>
    <x v="10"/>
    <x v="10"/>
    <x v="10"/>
    <n v="1680"/>
    <x v="3"/>
    <x v="3"/>
    <n v="1"/>
    <n v="277.72000000000003"/>
    <n v="0.3"/>
    <n v="83.316000000000003"/>
    <n v="277.72000000000003"/>
    <x v="1"/>
    <x v="0"/>
    <n v="9"/>
    <x v="1"/>
    <n v="2.5"/>
    <n v="194.4"/>
  </r>
  <r>
    <n v="13987"/>
    <d v="2032-11-30T00:00:00"/>
    <x v="10"/>
    <x v="10"/>
    <x v="10"/>
    <n v="1422"/>
    <x v="3"/>
    <x v="1"/>
    <n v="7"/>
    <n v="223.16"/>
    <n v="0.16"/>
    <n v="35.705599999999997"/>
    <n v="1562.12"/>
    <x v="1"/>
    <x v="0"/>
    <n v="11"/>
    <x v="0"/>
    <n v="4.0999999999999996"/>
    <n v="1312.18"/>
  </r>
  <r>
    <n v="13988"/>
    <d v="2032-12-01T00:00:00"/>
    <x v="10"/>
    <x v="11"/>
    <x v="11"/>
    <n v="1597"/>
    <x v="1"/>
    <x v="2"/>
    <n v="3"/>
    <n v="414.1"/>
    <n v="0.24"/>
    <n v="99.384"/>
    <n v="1242.3000000000002"/>
    <x v="1"/>
    <x v="0"/>
    <n v="5"/>
    <x v="0"/>
    <n v="4.5999999999999996"/>
    <n v="944.15"/>
  </r>
  <r>
    <n v="13989"/>
    <d v="2032-12-02T00:00:00"/>
    <x v="10"/>
    <x v="11"/>
    <x v="11"/>
    <n v="1176"/>
    <x v="2"/>
    <x v="3"/>
    <n v="2"/>
    <n v="580.36"/>
    <n v="0.23"/>
    <n v="133.4828"/>
    <n v="1160.72"/>
    <x v="2"/>
    <x v="0"/>
    <n v="5"/>
    <x v="1"/>
    <n v="3.3"/>
    <n v="893.75"/>
  </r>
  <r>
    <n v="13990"/>
    <d v="2032-12-03T00:00:00"/>
    <x v="10"/>
    <x v="11"/>
    <x v="11"/>
    <n v="1528"/>
    <x v="3"/>
    <x v="0"/>
    <n v="1"/>
    <n v="227.36"/>
    <n v="0.11"/>
    <n v="25.009600000000002"/>
    <n v="227.36"/>
    <x v="1"/>
    <x v="2"/>
    <n v="1"/>
    <x v="1"/>
    <n v="2.5"/>
    <n v="202.35"/>
  </r>
  <r>
    <n v="13991"/>
    <d v="2032-12-04T00:00:00"/>
    <x v="10"/>
    <x v="11"/>
    <x v="11"/>
    <n v="1609"/>
    <x v="0"/>
    <x v="0"/>
    <n v="3"/>
    <n v="51.4"/>
    <n v="0.09"/>
    <n v="4.6259999999999994"/>
    <n v="154.19999999999999"/>
    <x v="1"/>
    <x v="0"/>
    <n v="5"/>
    <x v="1"/>
    <n v="3.8"/>
    <n v="140.32"/>
  </r>
  <r>
    <n v="13992"/>
    <d v="2032-12-05T00:00:00"/>
    <x v="10"/>
    <x v="11"/>
    <x v="11"/>
    <n v="1965"/>
    <x v="2"/>
    <x v="1"/>
    <n v="4"/>
    <n v="540.1"/>
    <n v="0.12"/>
    <n v="64.811999999999998"/>
    <n v="2160.4"/>
    <x v="0"/>
    <x v="0"/>
    <n v="8"/>
    <x v="2"/>
    <n v="1.7"/>
    <n v="1901.15"/>
  </r>
  <r>
    <n v="13993"/>
    <d v="2032-12-06T00:00:00"/>
    <x v="10"/>
    <x v="11"/>
    <x v="11"/>
    <n v="1493"/>
    <x v="2"/>
    <x v="2"/>
    <n v="5"/>
    <n v="37.200000000000003"/>
    <n v="0.28000000000000003"/>
    <n v="10.416000000000002"/>
    <n v="186"/>
    <x v="0"/>
    <x v="0"/>
    <n v="9"/>
    <x v="0"/>
    <n v="4.9000000000000004"/>
    <n v="133.91999999999999"/>
  </r>
  <r>
    <n v="13994"/>
    <d v="2032-12-07T00:00:00"/>
    <x v="10"/>
    <x v="11"/>
    <x v="11"/>
    <n v="1197"/>
    <x v="2"/>
    <x v="0"/>
    <n v="1"/>
    <n v="572.37"/>
    <n v="0.21"/>
    <n v="120.1977"/>
    <n v="572.37"/>
    <x v="0"/>
    <x v="0"/>
    <n v="10"/>
    <x v="1"/>
    <n v="3.6"/>
    <n v="452.17"/>
  </r>
  <r>
    <n v="13995"/>
    <d v="2032-12-08T00:00:00"/>
    <x v="10"/>
    <x v="11"/>
    <x v="11"/>
    <n v="1609"/>
    <x v="1"/>
    <x v="3"/>
    <n v="4"/>
    <n v="403.78"/>
    <n v="0.09"/>
    <n v="36.340199999999996"/>
    <n v="1615.12"/>
    <x v="0"/>
    <x v="1"/>
    <n v="3"/>
    <x v="2"/>
    <n v="1.3"/>
    <n v="1469.76"/>
  </r>
  <r>
    <n v="13996"/>
    <d v="2032-12-09T00:00:00"/>
    <x v="10"/>
    <x v="11"/>
    <x v="11"/>
    <n v="1576"/>
    <x v="2"/>
    <x v="0"/>
    <n v="1"/>
    <n v="565.89"/>
    <n v="0.28999999999999998"/>
    <n v="164.10809999999998"/>
    <n v="565.89"/>
    <x v="2"/>
    <x v="1"/>
    <n v="4"/>
    <x v="1"/>
    <n v="3.1"/>
    <n v="401.78"/>
  </r>
  <r>
    <n v="13997"/>
    <d v="2032-12-10T00:00:00"/>
    <x v="10"/>
    <x v="11"/>
    <x v="11"/>
    <n v="1841"/>
    <x v="1"/>
    <x v="0"/>
    <n v="2"/>
    <n v="131.80000000000001"/>
    <n v="0.02"/>
    <n v="2.6360000000000001"/>
    <n v="263.60000000000002"/>
    <x v="2"/>
    <x v="0"/>
    <n v="7"/>
    <x v="0"/>
    <n v="4"/>
    <n v="258.33"/>
  </r>
  <r>
    <n v="13998"/>
    <d v="2032-12-11T00:00:00"/>
    <x v="10"/>
    <x v="11"/>
    <x v="11"/>
    <n v="1852"/>
    <x v="3"/>
    <x v="2"/>
    <n v="7"/>
    <n v="38.81"/>
    <n v="0.24"/>
    <n v="9.3144000000000009"/>
    <n v="271.67"/>
    <x v="2"/>
    <x v="0"/>
    <n v="7"/>
    <x v="2"/>
    <n v="2.1"/>
    <n v="206.47"/>
  </r>
  <r>
    <n v="13999"/>
    <d v="2032-12-12T00:00:00"/>
    <x v="10"/>
    <x v="11"/>
    <x v="11"/>
    <n v="1516"/>
    <x v="1"/>
    <x v="2"/>
    <n v="3"/>
    <n v="300.60000000000002"/>
    <n v="0.15"/>
    <n v="45.09"/>
    <n v="901.80000000000007"/>
    <x v="2"/>
    <x v="2"/>
    <n v="1"/>
    <x v="2"/>
    <n v="1.2"/>
    <n v="766.53"/>
  </r>
  <r>
    <n v="14000"/>
    <d v="2032-12-13T00:00:00"/>
    <x v="10"/>
    <x v="11"/>
    <x v="11"/>
    <n v="1513"/>
    <x v="1"/>
    <x v="3"/>
    <n v="1"/>
    <n v="278.61"/>
    <n v="0.26"/>
    <n v="72.438600000000008"/>
    <n v="278.61"/>
    <x v="2"/>
    <x v="0"/>
    <n v="11"/>
    <x v="1"/>
    <n v="3"/>
    <n v="206.17"/>
  </r>
  <r>
    <n v="14001"/>
    <d v="2032-12-14T00:00:00"/>
    <x v="10"/>
    <x v="11"/>
    <x v="11"/>
    <n v="1021"/>
    <x v="1"/>
    <x v="1"/>
    <n v="3"/>
    <n v="208.92"/>
    <n v="0.32"/>
    <n v="66.854399999999998"/>
    <n v="626.76"/>
    <x v="1"/>
    <x v="0"/>
    <n v="6"/>
    <x v="0"/>
    <n v="4.3"/>
    <n v="426.2"/>
  </r>
  <r>
    <n v="14002"/>
    <d v="2032-12-15T00:00:00"/>
    <x v="10"/>
    <x v="11"/>
    <x v="11"/>
    <n v="1111"/>
    <x v="1"/>
    <x v="1"/>
    <n v="6"/>
    <n v="575.23"/>
    <n v="0.26"/>
    <n v="149.5598"/>
    <n v="3451.38"/>
    <x v="0"/>
    <x v="0"/>
    <n v="9"/>
    <x v="2"/>
    <n v="2"/>
    <n v="2554.02"/>
  </r>
  <r>
    <n v="14003"/>
    <d v="2032-12-16T00:00:00"/>
    <x v="10"/>
    <x v="11"/>
    <x v="11"/>
    <n v="1056"/>
    <x v="2"/>
    <x v="0"/>
    <n v="1"/>
    <n v="496.21"/>
    <n v="0.15"/>
    <n v="74.4315"/>
    <n v="496.21"/>
    <x v="2"/>
    <x v="0"/>
    <n v="5"/>
    <x v="1"/>
    <n v="3.9"/>
    <n v="421.78"/>
  </r>
  <r>
    <n v="14004"/>
    <d v="2032-12-17T00:00:00"/>
    <x v="10"/>
    <x v="11"/>
    <x v="11"/>
    <n v="1065"/>
    <x v="2"/>
    <x v="3"/>
    <n v="2"/>
    <n v="402.03"/>
    <n v="0.05"/>
    <n v="20.101500000000001"/>
    <n v="804.06"/>
    <x v="0"/>
    <x v="0"/>
    <n v="8"/>
    <x v="1"/>
    <n v="2.6"/>
    <n v="763.86"/>
  </r>
  <r>
    <n v="14005"/>
    <d v="2032-12-18T00:00:00"/>
    <x v="10"/>
    <x v="11"/>
    <x v="11"/>
    <n v="1841"/>
    <x v="0"/>
    <x v="1"/>
    <n v="2"/>
    <n v="110.27"/>
    <n v="0.28000000000000003"/>
    <n v="30.875600000000002"/>
    <n v="220.54"/>
    <x v="1"/>
    <x v="0"/>
    <n v="11"/>
    <x v="2"/>
    <n v="1.2"/>
    <n v="158.79"/>
  </r>
  <r>
    <n v="14006"/>
    <d v="2032-12-19T00:00:00"/>
    <x v="10"/>
    <x v="11"/>
    <x v="11"/>
    <n v="1097"/>
    <x v="2"/>
    <x v="1"/>
    <n v="7"/>
    <n v="444.58"/>
    <n v="0.16"/>
    <n v="71.132800000000003"/>
    <n v="3112.06"/>
    <x v="1"/>
    <x v="0"/>
    <n v="10"/>
    <x v="2"/>
    <n v="2.2000000000000002"/>
    <n v="2614.13"/>
  </r>
  <r>
    <n v="14007"/>
    <d v="2032-12-20T00:00:00"/>
    <x v="10"/>
    <x v="11"/>
    <x v="11"/>
    <n v="1143"/>
    <x v="3"/>
    <x v="0"/>
    <n v="7"/>
    <n v="440.3"/>
    <n v="0.03"/>
    <n v="13.209"/>
    <n v="3082.1"/>
    <x v="1"/>
    <x v="0"/>
    <n v="11"/>
    <x v="2"/>
    <n v="2.2999999999999998"/>
    <n v="2989.64"/>
  </r>
  <r>
    <n v="14008"/>
    <d v="2032-12-21T00:00:00"/>
    <x v="10"/>
    <x v="11"/>
    <x v="11"/>
    <n v="1879"/>
    <x v="0"/>
    <x v="3"/>
    <n v="4"/>
    <n v="263.66000000000003"/>
    <n v="0.25"/>
    <n v="65.915000000000006"/>
    <n v="1054.6400000000001"/>
    <x v="2"/>
    <x v="0"/>
    <n v="9"/>
    <x v="0"/>
    <n v="4.5999999999999996"/>
    <n v="790.98"/>
  </r>
  <r>
    <n v="14009"/>
    <d v="2032-12-22T00:00:00"/>
    <x v="10"/>
    <x v="11"/>
    <x v="11"/>
    <n v="1434"/>
    <x v="2"/>
    <x v="1"/>
    <n v="2"/>
    <n v="556"/>
    <n v="0.1"/>
    <n v="55.6"/>
    <n v="1112"/>
    <x v="1"/>
    <x v="0"/>
    <n v="10"/>
    <x v="0"/>
    <n v="4.9000000000000004"/>
    <n v="1000.8"/>
  </r>
  <r>
    <n v="14010"/>
    <d v="2032-12-23T00:00:00"/>
    <x v="10"/>
    <x v="11"/>
    <x v="11"/>
    <n v="1636"/>
    <x v="1"/>
    <x v="2"/>
    <n v="3"/>
    <n v="112.68"/>
    <n v="0.02"/>
    <n v="2.2536"/>
    <n v="338.04"/>
    <x v="1"/>
    <x v="0"/>
    <n v="10"/>
    <x v="2"/>
    <n v="1.8"/>
    <n v="331.28"/>
  </r>
  <r>
    <n v="14011"/>
    <d v="2032-12-24T00:00:00"/>
    <x v="10"/>
    <x v="11"/>
    <x v="11"/>
    <n v="1678"/>
    <x v="1"/>
    <x v="2"/>
    <n v="6"/>
    <n v="171.39"/>
    <n v="0.32"/>
    <n v="54.844799999999999"/>
    <n v="1028.3399999999999"/>
    <x v="1"/>
    <x v="1"/>
    <n v="3"/>
    <x v="1"/>
    <n v="2.7"/>
    <n v="699.27"/>
  </r>
  <r>
    <n v="14012"/>
    <d v="2032-12-25T00:00:00"/>
    <x v="10"/>
    <x v="11"/>
    <x v="11"/>
    <n v="1085"/>
    <x v="0"/>
    <x v="0"/>
    <n v="2"/>
    <n v="51.99"/>
    <n v="0.17"/>
    <n v="8.8383000000000003"/>
    <n v="103.98"/>
    <x v="1"/>
    <x v="2"/>
    <n v="1"/>
    <x v="0"/>
    <n v="4.9000000000000004"/>
    <n v="86.3"/>
  </r>
  <r>
    <n v="14013"/>
    <d v="2032-12-26T00:00:00"/>
    <x v="10"/>
    <x v="11"/>
    <x v="11"/>
    <n v="1587"/>
    <x v="0"/>
    <x v="0"/>
    <n v="1"/>
    <n v="480.34"/>
    <n v="0.1"/>
    <n v="48.033999999999999"/>
    <n v="480.34"/>
    <x v="2"/>
    <x v="1"/>
    <n v="2"/>
    <x v="1"/>
    <n v="2.6"/>
    <n v="432.31"/>
  </r>
  <r>
    <n v="14014"/>
    <d v="2032-12-27T00:00:00"/>
    <x v="10"/>
    <x v="11"/>
    <x v="11"/>
    <n v="1343"/>
    <x v="3"/>
    <x v="0"/>
    <n v="2"/>
    <n v="378.73"/>
    <n v="0.25"/>
    <n v="94.682500000000005"/>
    <n v="757.46"/>
    <x v="0"/>
    <x v="0"/>
    <n v="5"/>
    <x v="2"/>
    <n v="2.4"/>
    <n v="568.1"/>
  </r>
  <r>
    <n v="14015"/>
    <d v="2032-12-28T00:00:00"/>
    <x v="10"/>
    <x v="11"/>
    <x v="11"/>
    <n v="1935"/>
    <x v="2"/>
    <x v="0"/>
    <n v="6"/>
    <n v="199.24"/>
    <n v="0.31"/>
    <n v="61.764400000000002"/>
    <n v="1195.44"/>
    <x v="1"/>
    <x v="0"/>
    <n v="10"/>
    <x v="2"/>
    <n v="1.4"/>
    <n v="824.85"/>
  </r>
  <r>
    <n v="14016"/>
    <d v="2032-12-29T00:00:00"/>
    <x v="10"/>
    <x v="11"/>
    <x v="11"/>
    <n v="1293"/>
    <x v="3"/>
    <x v="1"/>
    <n v="3"/>
    <n v="110.83"/>
    <n v="0"/>
    <n v="0"/>
    <n v="332.49"/>
    <x v="2"/>
    <x v="0"/>
    <n v="7"/>
    <x v="0"/>
    <n v="4"/>
    <n v="332.49"/>
  </r>
  <r>
    <n v="14017"/>
    <d v="2032-12-30T00:00:00"/>
    <x v="10"/>
    <x v="11"/>
    <x v="11"/>
    <n v="1955"/>
    <x v="1"/>
    <x v="3"/>
    <n v="1"/>
    <n v="38.49"/>
    <n v="0.24"/>
    <n v="9.2376000000000005"/>
    <n v="38.49"/>
    <x v="1"/>
    <x v="0"/>
    <n v="11"/>
    <x v="1"/>
    <n v="2.8"/>
    <n v="29.25"/>
  </r>
  <r>
    <n v="14018"/>
    <d v="2032-12-31T00:00:00"/>
    <x v="10"/>
    <x v="11"/>
    <x v="11"/>
    <n v="1570"/>
    <x v="1"/>
    <x v="0"/>
    <n v="4"/>
    <n v="112.55"/>
    <n v="0.27"/>
    <n v="30.388500000000001"/>
    <n v="450.2"/>
    <x v="1"/>
    <x v="0"/>
    <n v="6"/>
    <x v="1"/>
    <n v="3.6"/>
    <n v="328.65"/>
  </r>
  <r>
    <n v="14019"/>
    <d v="2033-01-01T00:00:00"/>
    <x v="11"/>
    <x v="0"/>
    <x v="0"/>
    <n v="1649"/>
    <x v="2"/>
    <x v="0"/>
    <n v="4"/>
    <n v="280.17"/>
    <n v="7.0000000000000007E-2"/>
    <n v="19.611900000000002"/>
    <n v="1120.68"/>
    <x v="2"/>
    <x v="1"/>
    <n v="4"/>
    <x v="1"/>
    <n v="3"/>
    <n v="1042.23"/>
  </r>
  <r>
    <n v="14020"/>
    <d v="2033-01-02T00:00:00"/>
    <x v="11"/>
    <x v="0"/>
    <x v="0"/>
    <n v="1610"/>
    <x v="2"/>
    <x v="1"/>
    <n v="4"/>
    <n v="159.6"/>
    <n v="0.17"/>
    <n v="27.132000000000001"/>
    <n v="638.4"/>
    <x v="2"/>
    <x v="0"/>
    <n v="9"/>
    <x v="2"/>
    <n v="1.7"/>
    <n v="529.87"/>
  </r>
  <r>
    <n v="14021"/>
    <d v="2033-01-03T00:00:00"/>
    <x v="11"/>
    <x v="0"/>
    <x v="0"/>
    <n v="1703"/>
    <x v="3"/>
    <x v="0"/>
    <n v="7"/>
    <n v="166.5"/>
    <n v="0.03"/>
    <n v="4.9950000000000001"/>
    <n v="1165.5"/>
    <x v="0"/>
    <x v="0"/>
    <n v="11"/>
    <x v="2"/>
    <n v="1.7"/>
    <n v="1130.54"/>
  </r>
  <r>
    <n v="14022"/>
    <d v="2033-01-04T00:00:00"/>
    <x v="11"/>
    <x v="0"/>
    <x v="0"/>
    <n v="1242"/>
    <x v="1"/>
    <x v="0"/>
    <n v="1"/>
    <n v="527.21"/>
    <n v="0.26"/>
    <n v="137.0746"/>
    <n v="527.21"/>
    <x v="2"/>
    <x v="1"/>
    <n v="4"/>
    <x v="0"/>
    <n v="4.8"/>
    <n v="390.14"/>
  </r>
  <r>
    <n v="14023"/>
    <d v="2033-01-05T00:00:00"/>
    <x v="11"/>
    <x v="0"/>
    <x v="0"/>
    <n v="1830"/>
    <x v="2"/>
    <x v="3"/>
    <n v="4"/>
    <n v="316.36"/>
    <n v="0.3"/>
    <n v="94.908000000000001"/>
    <n v="1265.44"/>
    <x v="0"/>
    <x v="1"/>
    <n v="3"/>
    <x v="0"/>
    <n v="4.5999999999999996"/>
    <n v="885.81"/>
  </r>
  <r>
    <n v="14024"/>
    <d v="2033-01-06T00:00:00"/>
    <x v="11"/>
    <x v="0"/>
    <x v="0"/>
    <n v="1560"/>
    <x v="1"/>
    <x v="2"/>
    <n v="7"/>
    <n v="441.61"/>
    <n v="0.04"/>
    <n v="17.664400000000001"/>
    <n v="3091.27"/>
    <x v="1"/>
    <x v="0"/>
    <n v="11"/>
    <x v="1"/>
    <n v="3.4"/>
    <n v="2967.62"/>
  </r>
  <r>
    <n v="14025"/>
    <d v="2033-01-07T00:00:00"/>
    <x v="11"/>
    <x v="0"/>
    <x v="0"/>
    <n v="1959"/>
    <x v="0"/>
    <x v="0"/>
    <n v="2"/>
    <n v="35.89"/>
    <n v="0.28999999999999998"/>
    <n v="10.408099999999999"/>
    <n v="71.78"/>
    <x v="1"/>
    <x v="0"/>
    <n v="5"/>
    <x v="2"/>
    <n v="1"/>
    <n v="50.96"/>
  </r>
  <r>
    <n v="14026"/>
    <d v="2033-01-08T00:00:00"/>
    <x v="11"/>
    <x v="0"/>
    <x v="0"/>
    <n v="1031"/>
    <x v="3"/>
    <x v="1"/>
    <n v="1"/>
    <n v="228.62"/>
    <n v="0.27"/>
    <n v="61.727400000000003"/>
    <n v="228.62"/>
    <x v="1"/>
    <x v="1"/>
    <n v="4"/>
    <x v="1"/>
    <n v="2.7"/>
    <n v="166.89"/>
  </r>
  <r>
    <n v="14027"/>
    <d v="2033-01-09T00:00:00"/>
    <x v="11"/>
    <x v="0"/>
    <x v="0"/>
    <n v="1390"/>
    <x v="2"/>
    <x v="3"/>
    <n v="1"/>
    <n v="295.31"/>
    <n v="0.12"/>
    <n v="35.437199999999997"/>
    <n v="295.31"/>
    <x v="2"/>
    <x v="1"/>
    <n v="2"/>
    <x v="1"/>
    <n v="3.1"/>
    <n v="259.87"/>
  </r>
  <r>
    <n v="14028"/>
    <d v="2033-01-10T00:00:00"/>
    <x v="11"/>
    <x v="0"/>
    <x v="0"/>
    <n v="1276"/>
    <x v="2"/>
    <x v="1"/>
    <n v="1"/>
    <n v="124.05"/>
    <n v="0.24"/>
    <n v="29.771999999999998"/>
    <n v="124.05"/>
    <x v="1"/>
    <x v="1"/>
    <n v="3"/>
    <x v="1"/>
    <n v="2.8"/>
    <n v="94.28"/>
  </r>
  <r>
    <n v="14029"/>
    <d v="2033-01-11T00:00:00"/>
    <x v="11"/>
    <x v="0"/>
    <x v="0"/>
    <n v="1531"/>
    <x v="2"/>
    <x v="3"/>
    <n v="5"/>
    <n v="85.31"/>
    <n v="0"/>
    <n v="0"/>
    <n v="426.55"/>
    <x v="1"/>
    <x v="0"/>
    <n v="7"/>
    <x v="0"/>
    <n v="4.7"/>
    <n v="426.55"/>
  </r>
  <r>
    <n v="14030"/>
    <d v="2033-01-12T00:00:00"/>
    <x v="11"/>
    <x v="0"/>
    <x v="0"/>
    <n v="1153"/>
    <x v="0"/>
    <x v="3"/>
    <n v="7"/>
    <n v="524.13"/>
    <n v="0.33"/>
    <n v="172.96290000000002"/>
    <n v="3668.91"/>
    <x v="2"/>
    <x v="1"/>
    <n v="2"/>
    <x v="2"/>
    <n v="1.2"/>
    <n v="2458.17"/>
  </r>
  <r>
    <n v="14031"/>
    <d v="2033-01-13T00:00:00"/>
    <x v="11"/>
    <x v="0"/>
    <x v="0"/>
    <n v="1382"/>
    <x v="1"/>
    <x v="0"/>
    <n v="3"/>
    <n v="564.57000000000005"/>
    <n v="0.19"/>
    <n v="107.26830000000001"/>
    <n v="1693.71"/>
    <x v="1"/>
    <x v="2"/>
    <n v="1"/>
    <x v="1"/>
    <n v="3.6"/>
    <n v="1371.91"/>
  </r>
  <r>
    <n v="14032"/>
    <d v="2033-01-14T00:00:00"/>
    <x v="11"/>
    <x v="0"/>
    <x v="0"/>
    <n v="1067"/>
    <x v="1"/>
    <x v="0"/>
    <n v="5"/>
    <n v="61.1"/>
    <n v="0.22"/>
    <n v="13.442"/>
    <n v="305.5"/>
    <x v="1"/>
    <x v="1"/>
    <n v="2"/>
    <x v="2"/>
    <n v="2.2999999999999998"/>
    <n v="238.29"/>
  </r>
  <r>
    <n v="14033"/>
    <d v="2033-01-15T00:00:00"/>
    <x v="11"/>
    <x v="0"/>
    <x v="0"/>
    <n v="1877"/>
    <x v="1"/>
    <x v="0"/>
    <n v="5"/>
    <n v="219.18"/>
    <n v="0.23"/>
    <n v="50.4114"/>
    <n v="1095.9000000000001"/>
    <x v="1"/>
    <x v="0"/>
    <n v="8"/>
    <x v="1"/>
    <n v="3.2"/>
    <n v="843.84"/>
  </r>
  <r>
    <n v="14034"/>
    <d v="2033-01-16T00:00:00"/>
    <x v="11"/>
    <x v="0"/>
    <x v="0"/>
    <n v="1883"/>
    <x v="1"/>
    <x v="2"/>
    <n v="5"/>
    <n v="575.6"/>
    <n v="0.2"/>
    <n v="115.12"/>
    <n v="2878"/>
    <x v="1"/>
    <x v="0"/>
    <n v="8"/>
    <x v="1"/>
    <n v="3.6"/>
    <n v="2302.4"/>
  </r>
  <r>
    <n v="14035"/>
    <d v="2033-01-17T00:00:00"/>
    <x v="11"/>
    <x v="0"/>
    <x v="0"/>
    <n v="1213"/>
    <x v="3"/>
    <x v="2"/>
    <n v="3"/>
    <n v="63.65"/>
    <n v="0.3"/>
    <n v="19.094999999999999"/>
    <n v="190.95"/>
    <x v="2"/>
    <x v="0"/>
    <n v="10"/>
    <x v="1"/>
    <n v="2.8"/>
    <n v="133.66"/>
  </r>
  <r>
    <n v="14036"/>
    <d v="2033-01-18T00:00:00"/>
    <x v="11"/>
    <x v="0"/>
    <x v="0"/>
    <n v="1654"/>
    <x v="1"/>
    <x v="1"/>
    <n v="5"/>
    <n v="391.53"/>
    <n v="0.21"/>
    <n v="82.221299999999985"/>
    <n v="1957.6499999999999"/>
    <x v="2"/>
    <x v="1"/>
    <n v="2"/>
    <x v="2"/>
    <n v="1.6"/>
    <n v="1546.54"/>
  </r>
  <r>
    <n v="14037"/>
    <d v="2033-01-19T00:00:00"/>
    <x v="11"/>
    <x v="0"/>
    <x v="0"/>
    <n v="1375"/>
    <x v="2"/>
    <x v="0"/>
    <n v="4"/>
    <n v="583.75"/>
    <n v="0.32"/>
    <n v="186.8"/>
    <n v="2335"/>
    <x v="1"/>
    <x v="0"/>
    <n v="6"/>
    <x v="1"/>
    <n v="3.1"/>
    <n v="1587.8"/>
  </r>
  <r>
    <n v="14038"/>
    <d v="2033-01-20T00:00:00"/>
    <x v="11"/>
    <x v="0"/>
    <x v="0"/>
    <n v="1743"/>
    <x v="2"/>
    <x v="2"/>
    <n v="1"/>
    <n v="587.26"/>
    <n v="0.2"/>
    <n v="117.452"/>
    <n v="587.26"/>
    <x v="1"/>
    <x v="0"/>
    <n v="11"/>
    <x v="0"/>
    <n v="4.7"/>
    <n v="469.81"/>
  </r>
  <r>
    <n v="14039"/>
    <d v="2033-01-21T00:00:00"/>
    <x v="11"/>
    <x v="0"/>
    <x v="0"/>
    <n v="1212"/>
    <x v="1"/>
    <x v="0"/>
    <n v="1"/>
    <n v="290.67"/>
    <n v="0.06"/>
    <n v="17.440200000000001"/>
    <n v="290.67"/>
    <x v="0"/>
    <x v="0"/>
    <n v="11"/>
    <x v="1"/>
    <n v="3.1"/>
    <n v="273.23"/>
  </r>
  <r>
    <n v="14040"/>
    <d v="2033-01-22T00:00:00"/>
    <x v="11"/>
    <x v="0"/>
    <x v="0"/>
    <n v="1078"/>
    <x v="0"/>
    <x v="2"/>
    <n v="7"/>
    <n v="110.21"/>
    <n v="0.32"/>
    <n v="35.267199999999995"/>
    <n v="771.46999999999991"/>
    <x v="2"/>
    <x v="0"/>
    <n v="11"/>
    <x v="2"/>
    <n v="1.5"/>
    <n v="524.6"/>
  </r>
  <r>
    <n v="14041"/>
    <d v="2033-01-23T00:00:00"/>
    <x v="11"/>
    <x v="0"/>
    <x v="0"/>
    <n v="1725"/>
    <x v="2"/>
    <x v="2"/>
    <n v="2"/>
    <n v="133.22"/>
    <n v="0.24"/>
    <n v="31.972799999999999"/>
    <n v="266.44"/>
    <x v="2"/>
    <x v="0"/>
    <n v="7"/>
    <x v="0"/>
    <n v="4.3"/>
    <n v="202.49"/>
  </r>
  <r>
    <n v="14042"/>
    <d v="2033-01-24T00:00:00"/>
    <x v="11"/>
    <x v="0"/>
    <x v="0"/>
    <n v="1627"/>
    <x v="0"/>
    <x v="3"/>
    <n v="6"/>
    <n v="535.41999999999996"/>
    <n v="0.24"/>
    <n v="128.5008"/>
    <n v="3212.5199999999995"/>
    <x v="2"/>
    <x v="2"/>
    <n v="1"/>
    <x v="2"/>
    <n v="1.9"/>
    <n v="2441.52"/>
  </r>
  <r>
    <n v="14043"/>
    <d v="2033-01-25T00:00:00"/>
    <x v="11"/>
    <x v="0"/>
    <x v="0"/>
    <n v="1603"/>
    <x v="3"/>
    <x v="0"/>
    <n v="4"/>
    <n v="548.33000000000004"/>
    <n v="0.34"/>
    <n v="186.43220000000002"/>
    <n v="2193.3200000000002"/>
    <x v="1"/>
    <x v="0"/>
    <n v="7"/>
    <x v="1"/>
    <n v="2.5"/>
    <n v="1447.59"/>
  </r>
  <r>
    <n v="14044"/>
    <d v="2033-01-26T00:00:00"/>
    <x v="11"/>
    <x v="0"/>
    <x v="0"/>
    <n v="1781"/>
    <x v="2"/>
    <x v="0"/>
    <n v="3"/>
    <n v="370.61"/>
    <n v="0.03"/>
    <n v="11.1183"/>
    <n v="1111.83"/>
    <x v="0"/>
    <x v="0"/>
    <n v="11"/>
    <x v="1"/>
    <n v="2.7"/>
    <n v="1078.48"/>
  </r>
  <r>
    <n v="14045"/>
    <d v="2033-01-27T00:00:00"/>
    <x v="11"/>
    <x v="0"/>
    <x v="0"/>
    <n v="1922"/>
    <x v="2"/>
    <x v="2"/>
    <n v="6"/>
    <n v="463.21"/>
    <n v="0.15"/>
    <n v="69.481499999999997"/>
    <n v="2779.2599999999998"/>
    <x v="2"/>
    <x v="0"/>
    <n v="8"/>
    <x v="2"/>
    <n v="2.4"/>
    <n v="2362.37"/>
  </r>
  <r>
    <n v="14046"/>
    <d v="2033-01-28T00:00:00"/>
    <x v="11"/>
    <x v="0"/>
    <x v="0"/>
    <n v="1380"/>
    <x v="2"/>
    <x v="0"/>
    <n v="1"/>
    <n v="447.86"/>
    <n v="0.08"/>
    <n v="35.828800000000001"/>
    <n v="447.86"/>
    <x v="1"/>
    <x v="0"/>
    <n v="9"/>
    <x v="1"/>
    <n v="2.6"/>
    <n v="412.03"/>
  </r>
  <r>
    <n v="14047"/>
    <d v="2033-01-29T00:00:00"/>
    <x v="11"/>
    <x v="0"/>
    <x v="0"/>
    <n v="1679"/>
    <x v="3"/>
    <x v="2"/>
    <n v="5"/>
    <n v="402.17"/>
    <n v="0.22"/>
    <n v="88.477400000000003"/>
    <n v="2010.8500000000001"/>
    <x v="1"/>
    <x v="0"/>
    <n v="8"/>
    <x v="0"/>
    <n v="4.2"/>
    <n v="1568.46"/>
  </r>
  <r>
    <n v="14048"/>
    <d v="2033-01-30T00:00:00"/>
    <x v="11"/>
    <x v="0"/>
    <x v="0"/>
    <n v="1057"/>
    <x v="2"/>
    <x v="0"/>
    <n v="7"/>
    <n v="498.96"/>
    <n v="0.28000000000000003"/>
    <n v="139.7088"/>
    <n v="3492.72"/>
    <x v="1"/>
    <x v="1"/>
    <n v="3"/>
    <x v="2"/>
    <n v="1.9"/>
    <n v="2514.7600000000002"/>
  </r>
  <r>
    <n v="14049"/>
    <d v="2033-01-31T00:00:00"/>
    <x v="11"/>
    <x v="0"/>
    <x v="0"/>
    <n v="1795"/>
    <x v="1"/>
    <x v="3"/>
    <n v="7"/>
    <n v="415.96"/>
    <n v="0.34"/>
    <n v="141.4264"/>
    <n v="2911.72"/>
    <x v="1"/>
    <x v="0"/>
    <n v="8"/>
    <x v="1"/>
    <n v="2.9"/>
    <n v="1921.74"/>
  </r>
  <r>
    <n v="14050"/>
    <d v="2033-02-01T00:00:00"/>
    <x v="11"/>
    <x v="1"/>
    <x v="1"/>
    <n v="1025"/>
    <x v="1"/>
    <x v="0"/>
    <n v="2"/>
    <n v="327.39"/>
    <n v="0.16"/>
    <n v="52.382399999999997"/>
    <n v="654.78"/>
    <x v="0"/>
    <x v="1"/>
    <n v="3"/>
    <x v="2"/>
    <n v="1.1000000000000001"/>
    <n v="550.02"/>
  </r>
  <r>
    <n v="14051"/>
    <d v="2033-02-02T00:00:00"/>
    <x v="11"/>
    <x v="1"/>
    <x v="1"/>
    <n v="1880"/>
    <x v="3"/>
    <x v="3"/>
    <n v="2"/>
    <n v="153.62"/>
    <n v="0.28000000000000003"/>
    <n v="43.013600000000004"/>
    <n v="307.24"/>
    <x v="0"/>
    <x v="0"/>
    <n v="6"/>
    <x v="1"/>
    <n v="3"/>
    <n v="221.21"/>
  </r>
  <r>
    <n v="14052"/>
    <d v="2033-02-03T00:00:00"/>
    <x v="11"/>
    <x v="1"/>
    <x v="1"/>
    <n v="1446"/>
    <x v="2"/>
    <x v="1"/>
    <n v="1"/>
    <n v="450.17"/>
    <n v="0.32"/>
    <n v="144.05440000000002"/>
    <n v="450.17"/>
    <x v="1"/>
    <x v="1"/>
    <n v="4"/>
    <x v="2"/>
    <n v="1.4"/>
    <n v="306.12"/>
  </r>
  <r>
    <n v="14053"/>
    <d v="2033-02-04T00:00:00"/>
    <x v="11"/>
    <x v="1"/>
    <x v="1"/>
    <n v="1065"/>
    <x v="1"/>
    <x v="0"/>
    <n v="4"/>
    <n v="291.95999999999998"/>
    <n v="0.24"/>
    <n v="70.070399999999992"/>
    <n v="1167.8399999999999"/>
    <x v="1"/>
    <x v="0"/>
    <n v="7"/>
    <x v="2"/>
    <n v="2.1"/>
    <n v="887.56"/>
  </r>
  <r>
    <n v="14054"/>
    <d v="2033-02-05T00:00:00"/>
    <x v="11"/>
    <x v="1"/>
    <x v="1"/>
    <n v="1920"/>
    <x v="1"/>
    <x v="0"/>
    <n v="7"/>
    <n v="187.45"/>
    <n v="0.08"/>
    <n v="14.995999999999999"/>
    <n v="1312.1499999999999"/>
    <x v="2"/>
    <x v="0"/>
    <n v="8"/>
    <x v="2"/>
    <n v="2.2999999999999998"/>
    <n v="1207.18"/>
  </r>
  <r>
    <n v="14055"/>
    <d v="2033-02-06T00:00:00"/>
    <x v="11"/>
    <x v="1"/>
    <x v="1"/>
    <n v="1759"/>
    <x v="1"/>
    <x v="0"/>
    <n v="6"/>
    <n v="484.14"/>
    <n v="0.21"/>
    <n v="101.6694"/>
    <n v="2904.84"/>
    <x v="1"/>
    <x v="0"/>
    <n v="10"/>
    <x v="2"/>
    <n v="1.3"/>
    <n v="2294.8200000000002"/>
  </r>
  <r>
    <n v="14056"/>
    <d v="2033-02-07T00:00:00"/>
    <x v="11"/>
    <x v="1"/>
    <x v="1"/>
    <n v="1253"/>
    <x v="3"/>
    <x v="3"/>
    <n v="2"/>
    <n v="422.58"/>
    <n v="0.34"/>
    <n v="143.6772"/>
    <n v="845.16"/>
    <x v="2"/>
    <x v="0"/>
    <n v="6"/>
    <x v="2"/>
    <n v="2.4"/>
    <n v="557.80999999999995"/>
  </r>
  <r>
    <n v="14057"/>
    <d v="2033-02-08T00:00:00"/>
    <x v="11"/>
    <x v="1"/>
    <x v="1"/>
    <n v="1898"/>
    <x v="2"/>
    <x v="0"/>
    <n v="1"/>
    <n v="563.34"/>
    <n v="0.35"/>
    <n v="197.16900000000001"/>
    <n v="563.34"/>
    <x v="2"/>
    <x v="0"/>
    <n v="10"/>
    <x v="1"/>
    <n v="3"/>
    <n v="366.17"/>
  </r>
  <r>
    <n v="14058"/>
    <d v="2033-02-09T00:00:00"/>
    <x v="11"/>
    <x v="1"/>
    <x v="1"/>
    <n v="1967"/>
    <x v="3"/>
    <x v="0"/>
    <n v="4"/>
    <n v="111.78"/>
    <n v="0.22"/>
    <n v="24.5916"/>
    <n v="447.12"/>
    <x v="2"/>
    <x v="1"/>
    <n v="4"/>
    <x v="1"/>
    <n v="2.7"/>
    <n v="348.75"/>
  </r>
  <r>
    <n v="14059"/>
    <d v="2033-02-10T00:00:00"/>
    <x v="11"/>
    <x v="1"/>
    <x v="1"/>
    <n v="1043"/>
    <x v="3"/>
    <x v="2"/>
    <n v="1"/>
    <n v="394.78"/>
    <n v="0.31"/>
    <n v="122.38179999999998"/>
    <n v="394.78"/>
    <x v="2"/>
    <x v="0"/>
    <n v="8"/>
    <x v="2"/>
    <n v="2.1"/>
    <n v="272.39999999999998"/>
  </r>
  <r>
    <n v="14060"/>
    <d v="2033-02-11T00:00:00"/>
    <x v="11"/>
    <x v="1"/>
    <x v="1"/>
    <n v="1096"/>
    <x v="1"/>
    <x v="1"/>
    <n v="1"/>
    <n v="157.88"/>
    <n v="7.0000000000000007E-2"/>
    <n v="11.051600000000001"/>
    <n v="157.88"/>
    <x v="2"/>
    <x v="0"/>
    <n v="7"/>
    <x v="2"/>
    <n v="2.2000000000000002"/>
    <n v="146.83000000000001"/>
  </r>
  <r>
    <n v="14061"/>
    <d v="2033-02-12T00:00:00"/>
    <x v="11"/>
    <x v="1"/>
    <x v="1"/>
    <n v="1553"/>
    <x v="3"/>
    <x v="3"/>
    <n v="4"/>
    <n v="543.6"/>
    <n v="0.09"/>
    <n v="48.923999999999999"/>
    <n v="2174.4"/>
    <x v="0"/>
    <x v="0"/>
    <n v="10"/>
    <x v="1"/>
    <n v="3.5"/>
    <n v="1978.7"/>
  </r>
  <r>
    <n v="14062"/>
    <d v="2033-02-13T00:00:00"/>
    <x v="11"/>
    <x v="1"/>
    <x v="1"/>
    <n v="1226"/>
    <x v="1"/>
    <x v="2"/>
    <n v="4"/>
    <n v="73.209999999999994"/>
    <n v="0.33"/>
    <n v="24.159299999999998"/>
    <n v="292.83999999999997"/>
    <x v="1"/>
    <x v="0"/>
    <n v="8"/>
    <x v="1"/>
    <n v="3.9"/>
    <n v="196.2"/>
  </r>
  <r>
    <n v="14063"/>
    <d v="2033-02-14T00:00:00"/>
    <x v="11"/>
    <x v="1"/>
    <x v="1"/>
    <n v="1773"/>
    <x v="2"/>
    <x v="3"/>
    <n v="4"/>
    <n v="398.85"/>
    <n v="0.05"/>
    <n v="19.942500000000003"/>
    <n v="1595.4"/>
    <x v="0"/>
    <x v="0"/>
    <n v="10"/>
    <x v="1"/>
    <n v="3.3"/>
    <n v="1515.63"/>
  </r>
  <r>
    <n v="14064"/>
    <d v="2033-02-15T00:00:00"/>
    <x v="11"/>
    <x v="1"/>
    <x v="1"/>
    <n v="1678"/>
    <x v="3"/>
    <x v="2"/>
    <n v="1"/>
    <n v="477.79"/>
    <n v="7.0000000000000007E-2"/>
    <n v="33.445300000000003"/>
    <n v="477.79"/>
    <x v="1"/>
    <x v="0"/>
    <n v="7"/>
    <x v="0"/>
    <n v="4.9000000000000004"/>
    <n v="444.34"/>
  </r>
  <r>
    <n v="14065"/>
    <d v="2033-02-16T00:00:00"/>
    <x v="11"/>
    <x v="1"/>
    <x v="1"/>
    <n v="1435"/>
    <x v="1"/>
    <x v="1"/>
    <n v="2"/>
    <n v="222.63"/>
    <n v="0.15"/>
    <n v="33.394500000000001"/>
    <n v="445.26"/>
    <x v="1"/>
    <x v="1"/>
    <n v="3"/>
    <x v="0"/>
    <n v="4.8"/>
    <n v="378.47"/>
  </r>
  <r>
    <n v="14066"/>
    <d v="2033-02-17T00:00:00"/>
    <x v="11"/>
    <x v="1"/>
    <x v="1"/>
    <n v="1790"/>
    <x v="1"/>
    <x v="2"/>
    <n v="3"/>
    <n v="573.16999999999996"/>
    <n v="0.21"/>
    <n v="120.36569999999999"/>
    <n v="1719.5099999999998"/>
    <x v="1"/>
    <x v="1"/>
    <n v="3"/>
    <x v="2"/>
    <n v="1.4"/>
    <n v="1358.41"/>
  </r>
  <r>
    <n v="14067"/>
    <d v="2033-02-18T00:00:00"/>
    <x v="11"/>
    <x v="1"/>
    <x v="1"/>
    <n v="1600"/>
    <x v="2"/>
    <x v="3"/>
    <n v="3"/>
    <n v="512.67999999999995"/>
    <n v="0.21"/>
    <n v="107.66279999999999"/>
    <n v="1538.04"/>
    <x v="2"/>
    <x v="0"/>
    <n v="9"/>
    <x v="2"/>
    <n v="2"/>
    <n v="1215.05"/>
  </r>
  <r>
    <n v="14068"/>
    <d v="2033-02-19T00:00:00"/>
    <x v="11"/>
    <x v="1"/>
    <x v="1"/>
    <n v="1378"/>
    <x v="0"/>
    <x v="0"/>
    <n v="1"/>
    <n v="187.35"/>
    <n v="0.1"/>
    <n v="18.734999999999999"/>
    <n v="187.35"/>
    <x v="1"/>
    <x v="0"/>
    <n v="7"/>
    <x v="0"/>
    <n v="4.5"/>
    <n v="168.62"/>
  </r>
  <r>
    <n v="14069"/>
    <d v="2033-02-20T00:00:00"/>
    <x v="11"/>
    <x v="1"/>
    <x v="1"/>
    <n v="1177"/>
    <x v="1"/>
    <x v="0"/>
    <n v="1"/>
    <n v="19.41"/>
    <n v="0.32"/>
    <n v="6.2111999999999998"/>
    <n v="19.41"/>
    <x v="0"/>
    <x v="2"/>
    <n v="1"/>
    <x v="2"/>
    <n v="1.1000000000000001"/>
    <n v="13.2"/>
  </r>
  <r>
    <n v="14070"/>
    <d v="2033-02-21T00:00:00"/>
    <x v="11"/>
    <x v="1"/>
    <x v="1"/>
    <n v="1426"/>
    <x v="2"/>
    <x v="1"/>
    <n v="2"/>
    <n v="188.54"/>
    <n v="0.32"/>
    <n v="60.332799999999999"/>
    <n v="377.08"/>
    <x v="2"/>
    <x v="1"/>
    <n v="3"/>
    <x v="1"/>
    <n v="3.4"/>
    <n v="256.41000000000003"/>
  </r>
  <r>
    <n v="14071"/>
    <d v="2033-02-22T00:00:00"/>
    <x v="11"/>
    <x v="1"/>
    <x v="1"/>
    <n v="1914"/>
    <x v="1"/>
    <x v="3"/>
    <n v="4"/>
    <n v="179.57"/>
    <n v="0.14000000000000001"/>
    <n v="25.139800000000001"/>
    <n v="718.28"/>
    <x v="1"/>
    <x v="0"/>
    <n v="11"/>
    <x v="0"/>
    <n v="4.8"/>
    <n v="617.72"/>
  </r>
  <r>
    <n v="14072"/>
    <d v="2033-02-23T00:00:00"/>
    <x v="11"/>
    <x v="1"/>
    <x v="1"/>
    <n v="1708"/>
    <x v="3"/>
    <x v="3"/>
    <n v="1"/>
    <n v="535.63"/>
    <n v="0.15"/>
    <n v="80.344499999999996"/>
    <n v="535.63"/>
    <x v="2"/>
    <x v="2"/>
    <n v="1"/>
    <x v="1"/>
    <n v="3.7"/>
    <n v="455.29"/>
  </r>
  <r>
    <n v="14073"/>
    <d v="2033-02-24T00:00:00"/>
    <x v="11"/>
    <x v="1"/>
    <x v="1"/>
    <n v="1306"/>
    <x v="3"/>
    <x v="3"/>
    <n v="7"/>
    <n v="580.77"/>
    <n v="0.25"/>
    <n v="145.1925"/>
    <n v="4065.39"/>
    <x v="0"/>
    <x v="0"/>
    <n v="6"/>
    <x v="2"/>
    <n v="1.4"/>
    <n v="3049.04"/>
  </r>
  <r>
    <n v="14074"/>
    <d v="2033-02-25T00:00:00"/>
    <x v="11"/>
    <x v="1"/>
    <x v="1"/>
    <n v="1778"/>
    <x v="1"/>
    <x v="1"/>
    <n v="5"/>
    <n v="56.21"/>
    <n v="0.23"/>
    <n v="12.9283"/>
    <n v="281.05"/>
    <x v="2"/>
    <x v="1"/>
    <n v="2"/>
    <x v="0"/>
    <n v="4"/>
    <n v="216.41"/>
  </r>
  <r>
    <n v="14075"/>
    <d v="2033-02-26T00:00:00"/>
    <x v="11"/>
    <x v="1"/>
    <x v="1"/>
    <n v="1503"/>
    <x v="0"/>
    <x v="0"/>
    <n v="4"/>
    <n v="290.70999999999998"/>
    <n v="0.13"/>
    <n v="37.792299999999997"/>
    <n v="1162.8399999999999"/>
    <x v="1"/>
    <x v="0"/>
    <n v="7"/>
    <x v="1"/>
    <n v="2.5"/>
    <n v="1011.67"/>
  </r>
  <r>
    <n v="14076"/>
    <d v="2033-02-27T00:00:00"/>
    <x v="11"/>
    <x v="1"/>
    <x v="1"/>
    <n v="1267"/>
    <x v="2"/>
    <x v="2"/>
    <n v="7"/>
    <n v="335.77"/>
    <n v="0.14000000000000001"/>
    <n v="47.007800000000003"/>
    <n v="2350.39"/>
    <x v="0"/>
    <x v="0"/>
    <n v="8"/>
    <x v="0"/>
    <n v="4.7"/>
    <n v="2021.34"/>
  </r>
  <r>
    <n v="14077"/>
    <d v="2033-02-28T00:00:00"/>
    <x v="11"/>
    <x v="1"/>
    <x v="1"/>
    <n v="1585"/>
    <x v="1"/>
    <x v="1"/>
    <n v="1"/>
    <n v="69.349999999999994"/>
    <n v="0.12"/>
    <n v="8.3219999999999992"/>
    <n v="69.349999999999994"/>
    <x v="2"/>
    <x v="0"/>
    <n v="6"/>
    <x v="2"/>
    <n v="2.1"/>
    <n v="61.03"/>
  </r>
  <r>
    <n v="14078"/>
    <d v="2033-03-01T00:00:00"/>
    <x v="11"/>
    <x v="2"/>
    <x v="2"/>
    <n v="1007"/>
    <x v="0"/>
    <x v="2"/>
    <n v="5"/>
    <n v="235.84"/>
    <n v="0.08"/>
    <n v="18.8672"/>
    <n v="1179.2"/>
    <x v="1"/>
    <x v="0"/>
    <n v="5"/>
    <x v="1"/>
    <n v="2.9"/>
    <n v="1084.8599999999999"/>
  </r>
  <r>
    <n v="14079"/>
    <d v="2033-03-02T00:00:00"/>
    <x v="11"/>
    <x v="2"/>
    <x v="2"/>
    <n v="1919"/>
    <x v="0"/>
    <x v="0"/>
    <n v="7"/>
    <n v="200.49"/>
    <n v="0.16"/>
    <n v="32.078400000000002"/>
    <n v="1403.43"/>
    <x v="1"/>
    <x v="0"/>
    <n v="10"/>
    <x v="0"/>
    <n v="4"/>
    <n v="1178.8800000000001"/>
  </r>
  <r>
    <n v="14080"/>
    <d v="2033-03-03T00:00:00"/>
    <x v="11"/>
    <x v="2"/>
    <x v="2"/>
    <n v="1507"/>
    <x v="3"/>
    <x v="1"/>
    <n v="6"/>
    <n v="328.59"/>
    <n v="0.24"/>
    <n v="78.861599999999996"/>
    <n v="1971.54"/>
    <x v="2"/>
    <x v="1"/>
    <n v="4"/>
    <x v="2"/>
    <n v="2"/>
    <n v="1498.37"/>
  </r>
  <r>
    <n v="14081"/>
    <d v="2033-03-04T00:00:00"/>
    <x v="11"/>
    <x v="2"/>
    <x v="2"/>
    <n v="1475"/>
    <x v="0"/>
    <x v="0"/>
    <n v="2"/>
    <n v="401.8"/>
    <n v="0.26"/>
    <n v="104.468"/>
    <n v="803.6"/>
    <x v="0"/>
    <x v="0"/>
    <n v="9"/>
    <x v="2"/>
    <n v="1.7"/>
    <n v="594.66"/>
  </r>
  <r>
    <n v="14082"/>
    <d v="2033-03-05T00:00:00"/>
    <x v="11"/>
    <x v="2"/>
    <x v="2"/>
    <n v="1296"/>
    <x v="2"/>
    <x v="2"/>
    <n v="5"/>
    <n v="426.54"/>
    <n v="0.27"/>
    <n v="115.16580000000002"/>
    <n v="2132.7000000000003"/>
    <x v="1"/>
    <x v="0"/>
    <n v="8"/>
    <x v="2"/>
    <n v="1"/>
    <n v="1556.87"/>
  </r>
  <r>
    <n v="14083"/>
    <d v="2033-03-06T00:00:00"/>
    <x v="11"/>
    <x v="2"/>
    <x v="2"/>
    <n v="1163"/>
    <x v="0"/>
    <x v="3"/>
    <n v="1"/>
    <n v="95"/>
    <n v="0.13"/>
    <n v="12.35"/>
    <n v="95"/>
    <x v="1"/>
    <x v="0"/>
    <n v="5"/>
    <x v="1"/>
    <n v="3"/>
    <n v="82.65"/>
  </r>
  <r>
    <n v="14084"/>
    <d v="2033-03-07T00:00:00"/>
    <x v="11"/>
    <x v="2"/>
    <x v="2"/>
    <n v="1484"/>
    <x v="2"/>
    <x v="3"/>
    <n v="3"/>
    <n v="490.57"/>
    <n v="0.27"/>
    <n v="132.4539"/>
    <n v="1471.71"/>
    <x v="0"/>
    <x v="2"/>
    <n v="1"/>
    <x v="0"/>
    <n v="4.7"/>
    <n v="1074.3499999999999"/>
  </r>
  <r>
    <n v="14085"/>
    <d v="2033-03-08T00:00:00"/>
    <x v="11"/>
    <x v="2"/>
    <x v="2"/>
    <n v="1596"/>
    <x v="2"/>
    <x v="2"/>
    <n v="7"/>
    <n v="411.95"/>
    <n v="0"/>
    <n v="0"/>
    <n v="2883.65"/>
    <x v="1"/>
    <x v="0"/>
    <n v="8"/>
    <x v="2"/>
    <n v="2.1"/>
    <n v="2883.65"/>
  </r>
  <r>
    <n v="14086"/>
    <d v="2033-03-09T00:00:00"/>
    <x v="11"/>
    <x v="2"/>
    <x v="2"/>
    <n v="1071"/>
    <x v="2"/>
    <x v="3"/>
    <n v="1"/>
    <n v="535.11"/>
    <n v="0.17"/>
    <n v="90.968700000000013"/>
    <n v="535.11"/>
    <x v="0"/>
    <x v="0"/>
    <n v="8"/>
    <x v="2"/>
    <n v="1.2"/>
    <n v="444.14"/>
  </r>
  <r>
    <n v="14087"/>
    <d v="2033-03-10T00:00:00"/>
    <x v="11"/>
    <x v="2"/>
    <x v="2"/>
    <n v="1566"/>
    <x v="1"/>
    <x v="2"/>
    <n v="3"/>
    <n v="277.86"/>
    <n v="0.28000000000000003"/>
    <n v="77.80080000000001"/>
    <n v="833.58"/>
    <x v="1"/>
    <x v="0"/>
    <n v="7"/>
    <x v="1"/>
    <n v="3.5"/>
    <n v="600.17999999999995"/>
  </r>
  <r>
    <n v="14088"/>
    <d v="2033-03-11T00:00:00"/>
    <x v="11"/>
    <x v="2"/>
    <x v="2"/>
    <n v="1904"/>
    <x v="2"/>
    <x v="1"/>
    <n v="2"/>
    <n v="537.92999999999995"/>
    <n v="0.22"/>
    <n v="118.34459999999999"/>
    <n v="1075.8599999999999"/>
    <x v="2"/>
    <x v="0"/>
    <n v="7"/>
    <x v="2"/>
    <n v="1.2"/>
    <n v="839.17"/>
  </r>
  <r>
    <n v="14089"/>
    <d v="2033-03-12T00:00:00"/>
    <x v="11"/>
    <x v="2"/>
    <x v="2"/>
    <n v="1558"/>
    <x v="2"/>
    <x v="1"/>
    <n v="2"/>
    <n v="521.48"/>
    <n v="0.17"/>
    <n v="88.651600000000016"/>
    <n v="1042.96"/>
    <x v="1"/>
    <x v="0"/>
    <n v="8"/>
    <x v="1"/>
    <n v="3"/>
    <n v="865.66"/>
  </r>
  <r>
    <n v="14090"/>
    <d v="2033-03-13T00:00:00"/>
    <x v="11"/>
    <x v="2"/>
    <x v="2"/>
    <n v="1910"/>
    <x v="2"/>
    <x v="1"/>
    <n v="4"/>
    <n v="271.47000000000003"/>
    <n v="0.23"/>
    <n v="62.438100000000006"/>
    <n v="1085.8800000000001"/>
    <x v="0"/>
    <x v="2"/>
    <n v="1"/>
    <x v="1"/>
    <n v="2.5"/>
    <n v="836.13"/>
  </r>
  <r>
    <n v="14091"/>
    <d v="2033-03-14T00:00:00"/>
    <x v="11"/>
    <x v="2"/>
    <x v="2"/>
    <n v="1943"/>
    <x v="2"/>
    <x v="3"/>
    <n v="7"/>
    <n v="237.97"/>
    <n v="0.32"/>
    <n v="76.150400000000005"/>
    <n v="1665.79"/>
    <x v="2"/>
    <x v="1"/>
    <n v="3"/>
    <x v="1"/>
    <n v="2.9"/>
    <n v="1132.74"/>
  </r>
  <r>
    <n v="14092"/>
    <d v="2033-03-15T00:00:00"/>
    <x v="11"/>
    <x v="2"/>
    <x v="2"/>
    <n v="1237"/>
    <x v="1"/>
    <x v="0"/>
    <n v="4"/>
    <n v="560.70000000000005"/>
    <n v="0.2"/>
    <n v="112.14000000000001"/>
    <n v="2242.8000000000002"/>
    <x v="0"/>
    <x v="1"/>
    <n v="4"/>
    <x v="2"/>
    <n v="1.7"/>
    <n v="1794.24"/>
  </r>
  <r>
    <n v="14093"/>
    <d v="2033-03-16T00:00:00"/>
    <x v="11"/>
    <x v="2"/>
    <x v="2"/>
    <n v="1103"/>
    <x v="1"/>
    <x v="3"/>
    <n v="3"/>
    <n v="433.37"/>
    <n v="0.28000000000000003"/>
    <n v="121.34360000000001"/>
    <n v="1300.1100000000001"/>
    <x v="2"/>
    <x v="0"/>
    <n v="11"/>
    <x v="2"/>
    <n v="1.4"/>
    <n v="936.08"/>
  </r>
  <r>
    <n v="14094"/>
    <d v="2033-03-17T00:00:00"/>
    <x v="11"/>
    <x v="2"/>
    <x v="2"/>
    <n v="1209"/>
    <x v="2"/>
    <x v="3"/>
    <n v="3"/>
    <n v="558.02"/>
    <n v="0.34"/>
    <n v="189.7268"/>
    <n v="1674.06"/>
    <x v="1"/>
    <x v="0"/>
    <n v="6"/>
    <x v="0"/>
    <n v="4"/>
    <n v="1104.8800000000001"/>
  </r>
  <r>
    <n v="14095"/>
    <d v="2033-03-18T00:00:00"/>
    <x v="11"/>
    <x v="2"/>
    <x v="2"/>
    <n v="1553"/>
    <x v="3"/>
    <x v="0"/>
    <n v="2"/>
    <n v="481.23"/>
    <n v="0.25"/>
    <n v="120.3075"/>
    <n v="962.46"/>
    <x v="1"/>
    <x v="0"/>
    <n v="10"/>
    <x v="2"/>
    <n v="2"/>
    <n v="721.84"/>
  </r>
  <r>
    <n v="14096"/>
    <d v="2033-03-19T00:00:00"/>
    <x v="11"/>
    <x v="2"/>
    <x v="2"/>
    <n v="1827"/>
    <x v="0"/>
    <x v="0"/>
    <n v="5"/>
    <n v="371.44"/>
    <n v="0.2"/>
    <n v="74.287999999999997"/>
    <n v="1857.2"/>
    <x v="2"/>
    <x v="0"/>
    <n v="10"/>
    <x v="0"/>
    <n v="4.2"/>
    <n v="1485.76"/>
  </r>
  <r>
    <n v="14097"/>
    <d v="2033-03-20T00:00:00"/>
    <x v="11"/>
    <x v="2"/>
    <x v="2"/>
    <n v="1467"/>
    <x v="3"/>
    <x v="0"/>
    <n v="3"/>
    <n v="82.77"/>
    <n v="0.01"/>
    <n v="0.82769999999999999"/>
    <n v="248.31"/>
    <x v="2"/>
    <x v="0"/>
    <n v="9"/>
    <x v="0"/>
    <n v="4"/>
    <n v="245.83"/>
  </r>
  <r>
    <n v="14098"/>
    <d v="2033-03-21T00:00:00"/>
    <x v="11"/>
    <x v="2"/>
    <x v="2"/>
    <n v="1453"/>
    <x v="2"/>
    <x v="0"/>
    <n v="3"/>
    <n v="185.52"/>
    <n v="0.13"/>
    <n v="24.117600000000003"/>
    <n v="556.56000000000006"/>
    <x v="0"/>
    <x v="1"/>
    <n v="4"/>
    <x v="2"/>
    <n v="1.8"/>
    <n v="484.21"/>
  </r>
  <r>
    <n v="14099"/>
    <d v="2033-03-22T00:00:00"/>
    <x v="11"/>
    <x v="2"/>
    <x v="2"/>
    <n v="1267"/>
    <x v="3"/>
    <x v="3"/>
    <n v="7"/>
    <n v="581.77"/>
    <n v="0.2"/>
    <n v="116.354"/>
    <n v="4072.39"/>
    <x v="1"/>
    <x v="0"/>
    <n v="6"/>
    <x v="0"/>
    <n v="4.5999999999999996"/>
    <n v="3257.91"/>
  </r>
  <r>
    <n v="14100"/>
    <d v="2033-03-23T00:00:00"/>
    <x v="11"/>
    <x v="2"/>
    <x v="2"/>
    <n v="1385"/>
    <x v="2"/>
    <x v="2"/>
    <n v="5"/>
    <n v="201.86"/>
    <n v="0.28000000000000003"/>
    <n v="56.520800000000008"/>
    <n v="1009.3000000000001"/>
    <x v="2"/>
    <x v="0"/>
    <n v="9"/>
    <x v="2"/>
    <n v="1.6"/>
    <n v="726.7"/>
  </r>
  <r>
    <n v="14101"/>
    <d v="2033-03-24T00:00:00"/>
    <x v="11"/>
    <x v="2"/>
    <x v="2"/>
    <n v="1774"/>
    <x v="2"/>
    <x v="1"/>
    <n v="4"/>
    <n v="69.55"/>
    <n v="0.15"/>
    <n v="10.432499999999999"/>
    <n v="278.2"/>
    <x v="0"/>
    <x v="0"/>
    <n v="9"/>
    <x v="0"/>
    <n v="4.2"/>
    <n v="236.47"/>
  </r>
  <r>
    <n v="14102"/>
    <d v="2033-03-25T00:00:00"/>
    <x v="11"/>
    <x v="2"/>
    <x v="2"/>
    <n v="1847"/>
    <x v="2"/>
    <x v="2"/>
    <n v="4"/>
    <n v="428.92"/>
    <n v="0.34"/>
    <n v="145.83280000000002"/>
    <n v="1715.68"/>
    <x v="1"/>
    <x v="0"/>
    <n v="6"/>
    <x v="1"/>
    <n v="2.7"/>
    <n v="1132.3499999999999"/>
  </r>
  <r>
    <n v="14103"/>
    <d v="2033-03-26T00:00:00"/>
    <x v="11"/>
    <x v="2"/>
    <x v="2"/>
    <n v="1386"/>
    <x v="3"/>
    <x v="3"/>
    <n v="3"/>
    <n v="444.39"/>
    <n v="0.1"/>
    <n v="44.439"/>
    <n v="1333.17"/>
    <x v="0"/>
    <x v="0"/>
    <n v="5"/>
    <x v="2"/>
    <n v="1.7"/>
    <n v="1199.8499999999999"/>
  </r>
  <r>
    <n v="14104"/>
    <d v="2033-03-27T00:00:00"/>
    <x v="11"/>
    <x v="2"/>
    <x v="2"/>
    <n v="1876"/>
    <x v="2"/>
    <x v="0"/>
    <n v="7"/>
    <n v="181.99"/>
    <n v="0.26"/>
    <n v="47.317400000000006"/>
    <n v="1273.93"/>
    <x v="1"/>
    <x v="1"/>
    <n v="3"/>
    <x v="0"/>
    <n v="4.8"/>
    <n v="942.71"/>
  </r>
  <r>
    <n v="14105"/>
    <d v="2033-03-28T00:00:00"/>
    <x v="11"/>
    <x v="2"/>
    <x v="2"/>
    <n v="1258"/>
    <x v="2"/>
    <x v="1"/>
    <n v="4"/>
    <n v="189.14"/>
    <n v="0.15"/>
    <n v="28.370999999999999"/>
    <n v="756.56"/>
    <x v="2"/>
    <x v="0"/>
    <n v="5"/>
    <x v="0"/>
    <n v="4.9000000000000004"/>
    <n v="643.08000000000004"/>
  </r>
  <r>
    <n v="14106"/>
    <d v="2033-03-29T00:00:00"/>
    <x v="11"/>
    <x v="2"/>
    <x v="2"/>
    <n v="1282"/>
    <x v="2"/>
    <x v="1"/>
    <n v="4"/>
    <n v="289.3"/>
    <n v="0.17"/>
    <n v="49.181000000000004"/>
    <n v="1157.2"/>
    <x v="1"/>
    <x v="1"/>
    <n v="3"/>
    <x v="1"/>
    <n v="3"/>
    <n v="960.48"/>
  </r>
  <r>
    <n v="14107"/>
    <d v="2033-03-30T00:00:00"/>
    <x v="11"/>
    <x v="2"/>
    <x v="2"/>
    <n v="1625"/>
    <x v="0"/>
    <x v="2"/>
    <n v="6"/>
    <n v="27.75"/>
    <n v="0.28000000000000003"/>
    <n v="7.7700000000000005"/>
    <n v="166.5"/>
    <x v="1"/>
    <x v="0"/>
    <n v="5"/>
    <x v="1"/>
    <n v="2.9"/>
    <n v="119.88"/>
  </r>
  <r>
    <n v="14108"/>
    <d v="2033-03-31T00:00:00"/>
    <x v="11"/>
    <x v="2"/>
    <x v="2"/>
    <n v="1874"/>
    <x v="1"/>
    <x v="3"/>
    <n v="7"/>
    <n v="476.75"/>
    <n v="0.1"/>
    <n v="47.675000000000004"/>
    <n v="3337.25"/>
    <x v="1"/>
    <x v="0"/>
    <n v="10"/>
    <x v="0"/>
    <n v="4.5999999999999996"/>
    <n v="3003.52"/>
  </r>
  <r>
    <n v="14109"/>
    <d v="2033-04-01T00:00:00"/>
    <x v="11"/>
    <x v="3"/>
    <x v="3"/>
    <n v="1039"/>
    <x v="2"/>
    <x v="3"/>
    <n v="4"/>
    <n v="200.5"/>
    <n v="0.03"/>
    <n v="6.0149999999999997"/>
    <n v="802"/>
    <x v="0"/>
    <x v="0"/>
    <n v="10"/>
    <x v="1"/>
    <n v="3.4"/>
    <n v="777.94"/>
  </r>
  <r>
    <n v="14110"/>
    <d v="2033-04-02T00:00:00"/>
    <x v="11"/>
    <x v="3"/>
    <x v="3"/>
    <n v="1485"/>
    <x v="1"/>
    <x v="3"/>
    <n v="2"/>
    <n v="514.45000000000005"/>
    <n v="0.18"/>
    <n v="92.600999999999999"/>
    <n v="1028.9000000000001"/>
    <x v="0"/>
    <x v="2"/>
    <n v="1"/>
    <x v="2"/>
    <n v="2.1"/>
    <n v="843.7"/>
  </r>
  <r>
    <n v="14111"/>
    <d v="2033-04-03T00:00:00"/>
    <x v="11"/>
    <x v="3"/>
    <x v="3"/>
    <n v="1928"/>
    <x v="1"/>
    <x v="1"/>
    <n v="1"/>
    <n v="484.54"/>
    <n v="0.19"/>
    <n v="92.062600000000003"/>
    <n v="484.54"/>
    <x v="1"/>
    <x v="0"/>
    <n v="6"/>
    <x v="1"/>
    <n v="2.7"/>
    <n v="392.48"/>
  </r>
  <r>
    <n v="14112"/>
    <d v="2033-04-04T00:00:00"/>
    <x v="11"/>
    <x v="3"/>
    <x v="3"/>
    <n v="1219"/>
    <x v="3"/>
    <x v="2"/>
    <n v="3"/>
    <n v="401.92"/>
    <n v="0.28000000000000003"/>
    <n v="112.53760000000001"/>
    <n v="1205.76"/>
    <x v="0"/>
    <x v="0"/>
    <n v="7"/>
    <x v="0"/>
    <n v="4.3"/>
    <n v="868.15"/>
  </r>
  <r>
    <n v="14113"/>
    <d v="2033-04-05T00:00:00"/>
    <x v="11"/>
    <x v="3"/>
    <x v="3"/>
    <n v="1128"/>
    <x v="2"/>
    <x v="1"/>
    <n v="3"/>
    <n v="205.05"/>
    <n v="0.34"/>
    <n v="69.717000000000013"/>
    <n v="615.15000000000009"/>
    <x v="2"/>
    <x v="1"/>
    <n v="2"/>
    <x v="0"/>
    <n v="4.4000000000000004"/>
    <n v="406"/>
  </r>
  <r>
    <n v="14114"/>
    <d v="2033-04-06T00:00:00"/>
    <x v="11"/>
    <x v="3"/>
    <x v="3"/>
    <n v="1519"/>
    <x v="0"/>
    <x v="1"/>
    <n v="2"/>
    <n v="317.05"/>
    <n v="0.02"/>
    <n v="6.3410000000000002"/>
    <n v="634.1"/>
    <x v="0"/>
    <x v="1"/>
    <n v="3"/>
    <x v="0"/>
    <n v="4.8"/>
    <n v="621.41999999999996"/>
  </r>
  <r>
    <n v="14115"/>
    <d v="2033-04-07T00:00:00"/>
    <x v="11"/>
    <x v="3"/>
    <x v="3"/>
    <n v="1612"/>
    <x v="2"/>
    <x v="0"/>
    <n v="1"/>
    <n v="275.23"/>
    <n v="0.21"/>
    <n v="57.798300000000005"/>
    <n v="275.23"/>
    <x v="1"/>
    <x v="0"/>
    <n v="10"/>
    <x v="2"/>
    <n v="2.2000000000000002"/>
    <n v="217.43"/>
  </r>
  <r>
    <n v="14116"/>
    <d v="2033-04-08T00:00:00"/>
    <x v="11"/>
    <x v="3"/>
    <x v="3"/>
    <n v="1927"/>
    <x v="3"/>
    <x v="2"/>
    <n v="1"/>
    <n v="213.25"/>
    <n v="0.24"/>
    <n v="51.18"/>
    <n v="213.25"/>
    <x v="1"/>
    <x v="0"/>
    <n v="9"/>
    <x v="1"/>
    <n v="3.7"/>
    <n v="162.07"/>
  </r>
  <r>
    <n v="14117"/>
    <d v="2033-04-09T00:00:00"/>
    <x v="11"/>
    <x v="3"/>
    <x v="3"/>
    <n v="1891"/>
    <x v="2"/>
    <x v="0"/>
    <n v="2"/>
    <n v="511.16"/>
    <n v="0.35"/>
    <n v="178.90600000000001"/>
    <n v="1022.32"/>
    <x v="2"/>
    <x v="0"/>
    <n v="8"/>
    <x v="2"/>
    <n v="1.3"/>
    <n v="664.51"/>
  </r>
  <r>
    <n v="14118"/>
    <d v="2033-04-10T00:00:00"/>
    <x v="11"/>
    <x v="3"/>
    <x v="3"/>
    <n v="1687"/>
    <x v="1"/>
    <x v="3"/>
    <n v="5"/>
    <n v="297.85000000000002"/>
    <n v="0.33"/>
    <n v="98.290500000000009"/>
    <n v="1489.25"/>
    <x v="1"/>
    <x v="1"/>
    <n v="4"/>
    <x v="1"/>
    <n v="3.9"/>
    <n v="997.8"/>
  </r>
  <r>
    <n v="14119"/>
    <d v="2033-04-11T00:00:00"/>
    <x v="11"/>
    <x v="3"/>
    <x v="3"/>
    <n v="1618"/>
    <x v="1"/>
    <x v="1"/>
    <n v="5"/>
    <n v="502.14"/>
    <n v="0.25"/>
    <n v="125.535"/>
    <n v="2510.6999999999998"/>
    <x v="2"/>
    <x v="0"/>
    <n v="11"/>
    <x v="1"/>
    <n v="3.3"/>
    <n v="1883.02"/>
  </r>
  <r>
    <n v="14120"/>
    <d v="2033-04-12T00:00:00"/>
    <x v="11"/>
    <x v="3"/>
    <x v="3"/>
    <n v="1612"/>
    <x v="1"/>
    <x v="2"/>
    <n v="1"/>
    <n v="76.55"/>
    <n v="0.18"/>
    <n v="13.778999999999998"/>
    <n v="76.55"/>
    <x v="1"/>
    <x v="0"/>
    <n v="8"/>
    <x v="2"/>
    <n v="2"/>
    <n v="62.77"/>
  </r>
  <r>
    <n v="14121"/>
    <d v="2033-04-13T00:00:00"/>
    <x v="11"/>
    <x v="3"/>
    <x v="3"/>
    <n v="1259"/>
    <x v="2"/>
    <x v="3"/>
    <n v="5"/>
    <n v="97.5"/>
    <n v="0.06"/>
    <n v="5.85"/>
    <n v="487.5"/>
    <x v="1"/>
    <x v="0"/>
    <n v="11"/>
    <x v="1"/>
    <n v="3.6"/>
    <n v="458.25"/>
  </r>
  <r>
    <n v="14122"/>
    <d v="2033-04-14T00:00:00"/>
    <x v="11"/>
    <x v="3"/>
    <x v="3"/>
    <n v="1989"/>
    <x v="3"/>
    <x v="2"/>
    <n v="5"/>
    <n v="586.73"/>
    <n v="0.13"/>
    <n v="76.274900000000002"/>
    <n v="2933.65"/>
    <x v="1"/>
    <x v="0"/>
    <n v="8"/>
    <x v="2"/>
    <n v="1.5"/>
    <n v="2552.2800000000002"/>
  </r>
  <r>
    <n v="14123"/>
    <d v="2033-04-15T00:00:00"/>
    <x v="11"/>
    <x v="3"/>
    <x v="3"/>
    <n v="1965"/>
    <x v="2"/>
    <x v="1"/>
    <n v="5"/>
    <n v="358.84"/>
    <n v="0.2"/>
    <n v="71.768000000000001"/>
    <n v="1794.1999999999998"/>
    <x v="0"/>
    <x v="0"/>
    <n v="6"/>
    <x v="2"/>
    <n v="2.2999999999999998"/>
    <n v="1435.36"/>
  </r>
  <r>
    <n v="14124"/>
    <d v="2033-04-16T00:00:00"/>
    <x v="11"/>
    <x v="3"/>
    <x v="3"/>
    <n v="1365"/>
    <x v="3"/>
    <x v="2"/>
    <n v="1"/>
    <n v="313.22000000000003"/>
    <n v="0.25"/>
    <n v="78.305000000000007"/>
    <n v="313.22000000000003"/>
    <x v="1"/>
    <x v="2"/>
    <n v="1"/>
    <x v="1"/>
    <n v="2.6"/>
    <n v="234.92"/>
  </r>
  <r>
    <n v="14125"/>
    <d v="2033-04-17T00:00:00"/>
    <x v="11"/>
    <x v="3"/>
    <x v="3"/>
    <n v="1757"/>
    <x v="3"/>
    <x v="3"/>
    <n v="5"/>
    <n v="321.05"/>
    <n v="0.22"/>
    <n v="70.631"/>
    <n v="1605.25"/>
    <x v="1"/>
    <x v="1"/>
    <n v="2"/>
    <x v="0"/>
    <n v="4.0999999999999996"/>
    <n v="1252.0999999999999"/>
  </r>
  <r>
    <n v="14126"/>
    <d v="2033-04-18T00:00:00"/>
    <x v="11"/>
    <x v="3"/>
    <x v="3"/>
    <n v="1786"/>
    <x v="1"/>
    <x v="0"/>
    <n v="3"/>
    <n v="140.93"/>
    <n v="0.25"/>
    <n v="35.232500000000002"/>
    <n v="422.79"/>
    <x v="2"/>
    <x v="1"/>
    <n v="4"/>
    <x v="2"/>
    <n v="2.2000000000000002"/>
    <n v="317.08999999999997"/>
  </r>
  <r>
    <n v="14127"/>
    <d v="2033-04-19T00:00:00"/>
    <x v="11"/>
    <x v="3"/>
    <x v="3"/>
    <n v="1543"/>
    <x v="3"/>
    <x v="1"/>
    <n v="6"/>
    <n v="435.44"/>
    <n v="0.15"/>
    <n v="65.316000000000003"/>
    <n v="2612.64"/>
    <x v="2"/>
    <x v="1"/>
    <n v="4"/>
    <x v="2"/>
    <n v="1.2"/>
    <n v="2220.7399999999998"/>
  </r>
  <r>
    <n v="14128"/>
    <d v="2033-04-20T00:00:00"/>
    <x v="11"/>
    <x v="3"/>
    <x v="3"/>
    <n v="1648"/>
    <x v="3"/>
    <x v="0"/>
    <n v="1"/>
    <n v="64.599999999999994"/>
    <n v="0.25"/>
    <n v="16.149999999999999"/>
    <n v="64.599999999999994"/>
    <x v="2"/>
    <x v="1"/>
    <n v="2"/>
    <x v="2"/>
    <n v="1.7"/>
    <n v="48.45"/>
  </r>
  <r>
    <n v="14129"/>
    <d v="2033-04-21T00:00:00"/>
    <x v="11"/>
    <x v="3"/>
    <x v="3"/>
    <n v="1523"/>
    <x v="1"/>
    <x v="1"/>
    <n v="2"/>
    <n v="350.39"/>
    <n v="0.05"/>
    <n v="17.519500000000001"/>
    <n v="700.78"/>
    <x v="2"/>
    <x v="0"/>
    <n v="9"/>
    <x v="1"/>
    <n v="3.4"/>
    <n v="665.74"/>
  </r>
  <r>
    <n v="14130"/>
    <d v="2033-04-22T00:00:00"/>
    <x v="11"/>
    <x v="3"/>
    <x v="3"/>
    <n v="1906"/>
    <x v="3"/>
    <x v="3"/>
    <n v="5"/>
    <n v="348.9"/>
    <n v="0.06"/>
    <n v="20.933999999999997"/>
    <n v="1744.5"/>
    <x v="1"/>
    <x v="1"/>
    <n v="2"/>
    <x v="2"/>
    <n v="1.1000000000000001"/>
    <n v="1639.83"/>
  </r>
  <r>
    <n v="14131"/>
    <d v="2033-04-23T00:00:00"/>
    <x v="11"/>
    <x v="3"/>
    <x v="3"/>
    <n v="1813"/>
    <x v="2"/>
    <x v="1"/>
    <n v="4"/>
    <n v="549.79999999999995"/>
    <n v="0.06"/>
    <n v="32.988"/>
    <n v="2199.1999999999998"/>
    <x v="1"/>
    <x v="0"/>
    <n v="6"/>
    <x v="0"/>
    <n v="4.2"/>
    <n v="2067.25"/>
  </r>
  <r>
    <n v="14132"/>
    <d v="2033-04-24T00:00:00"/>
    <x v="11"/>
    <x v="3"/>
    <x v="3"/>
    <n v="1886"/>
    <x v="1"/>
    <x v="0"/>
    <n v="1"/>
    <n v="322.82"/>
    <n v="0.31"/>
    <n v="100.07419999999999"/>
    <n v="322.82"/>
    <x v="2"/>
    <x v="0"/>
    <n v="5"/>
    <x v="0"/>
    <n v="4.5999999999999996"/>
    <n v="222.75"/>
  </r>
  <r>
    <n v="14133"/>
    <d v="2033-04-25T00:00:00"/>
    <x v="11"/>
    <x v="3"/>
    <x v="3"/>
    <n v="1015"/>
    <x v="3"/>
    <x v="1"/>
    <n v="7"/>
    <n v="95.18"/>
    <n v="0.03"/>
    <n v="2.8553999999999999"/>
    <n v="666.26"/>
    <x v="0"/>
    <x v="1"/>
    <n v="4"/>
    <x v="1"/>
    <n v="3"/>
    <n v="646.27"/>
  </r>
  <r>
    <n v="14134"/>
    <d v="2033-04-26T00:00:00"/>
    <x v="11"/>
    <x v="3"/>
    <x v="3"/>
    <n v="1128"/>
    <x v="1"/>
    <x v="3"/>
    <n v="2"/>
    <n v="350.06"/>
    <n v="0.28000000000000003"/>
    <n v="98.016800000000003"/>
    <n v="700.12"/>
    <x v="2"/>
    <x v="0"/>
    <n v="6"/>
    <x v="1"/>
    <n v="3.8"/>
    <n v="504.09"/>
  </r>
  <r>
    <n v="14135"/>
    <d v="2033-04-27T00:00:00"/>
    <x v="11"/>
    <x v="3"/>
    <x v="3"/>
    <n v="1574"/>
    <x v="2"/>
    <x v="1"/>
    <n v="6"/>
    <n v="68.430000000000007"/>
    <n v="0.08"/>
    <n v="5.474400000000001"/>
    <n v="410.58000000000004"/>
    <x v="1"/>
    <x v="1"/>
    <n v="4"/>
    <x v="1"/>
    <n v="2.9"/>
    <n v="377.73"/>
  </r>
  <r>
    <n v="14136"/>
    <d v="2033-04-28T00:00:00"/>
    <x v="11"/>
    <x v="3"/>
    <x v="3"/>
    <n v="1108"/>
    <x v="1"/>
    <x v="0"/>
    <n v="3"/>
    <n v="134.22"/>
    <n v="0.16"/>
    <n v="21.475200000000001"/>
    <n v="402.65999999999997"/>
    <x v="1"/>
    <x v="0"/>
    <n v="9"/>
    <x v="2"/>
    <n v="2.2000000000000002"/>
    <n v="338.23"/>
  </r>
  <r>
    <n v="14137"/>
    <d v="2033-04-29T00:00:00"/>
    <x v="11"/>
    <x v="3"/>
    <x v="3"/>
    <n v="1886"/>
    <x v="3"/>
    <x v="3"/>
    <n v="7"/>
    <n v="33.200000000000003"/>
    <n v="0.32"/>
    <n v="10.624000000000001"/>
    <n v="232.40000000000003"/>
    <x v="1"/>
    <x v="0"/>
    <n v="11"/>
    <x v="2"/>
    <n v="1.7"/>
    <n v="158.03"/>
  </r>
  <r>
    <n v="14138"/>
    <d v="2033-04-30T00:00:00"/>
    <x v="11"/>
    <x v="3"/>
    <x v="3"/>
    <n v="1532"/>
    <x v="0"/>
    <x v="0"/>
    <n v="2"/>
    <n v="315.27999999999997"/>
    <n v="0.21"/>
    <n v="66.208799999999997"/>
    <n v="630.55999999999995"/>
    <x v="2"/>
    <x v="0"/>
    <n v="10"/>
    <x v="1"/>
    <n v="3.1"/>
    <n v="498.14"/>
  </r>
  <r>
    <n v="14139"/>
    <d v="2033-05-01T00:00:00"/>
    <x v="11"/>
    <x v="4"/>
    <x v="4"/>
    <n v="1669"/>
    <x v="1"/>
    <x v="1"/>
    <n v="5"/>
    <n v="64.45"/>
    <n v="7.0000000000000007E-2"/>
    <n v="4.5115000000000007"/>
    <n v="322.25"/>
    <x v="1"/>
    <x v="0"/>
    <n v="7"/>
    <x v="0"/>
    <n v="4.7"/>
    <n v="299.69"/>
  </r>
  <r>
    <n v="14140"/>
    <d v="2033-05-02T00:00:00"/>
    <x v="11"/>
    <x v="4"/>
    <x v="4"/>
    <n v="1268"/>
    <x v="3"/>
    <x v="2"/>
    <n v="4"/>
    <n v="289.60000000000002"/>
    <n v="0.1"/>
    <n v="28.960000000000004"/>
    <n v="1158.4000000000001"/>
    <x v="1"/>
    <x v="1"/>
    <n v="3"/>
    <x v="0"/>
    <n v="4.5999999999999996"/>
    <n v="1042.56"/>
  </r>
  <r>
    <n v="14141"/>
    <d v="2033-05-03T00:00:00"/>
    <x v="11"/>
    <x v="4"/>
    <x v="4"/>
    <n v="1161"/>
    <x v="0"/>
    <x v="0"/>
    <n v="5"/>
    <n v="560.77"/>
    <n v="0.32"/>
    <n v="179.44640000000001"/>
    <n v="2803.85"/>
    <x v="1"/>
    <x v="0"/>
    <n v="10"/>
    <x v="0"/>
    <n v="4.7"/>
    <n v="1906.62"/>
  </r>
  <r>
    <n v="14142"/>
    <d v="2033-05-04T00:00:00"/>
    <x v="11"/>
    <x v="4"/>
    <x v="4"/>
    <n v="1259"/>
    <x v="2"/>
    <x v="1"/>
    <n v="2"/>
    <n v="436.06"/>
    <n v="0.15"/>
    <n v="65.408999999999992"/>
    <n v="872.12"/>
    <x v="2"/>
    <x v="1"/>
    <n v="4"/>
    <x v="0"/>
    <n v="4.9000000000000004"/>
    <n v="741.3"/>
  </r>
  <r>
    <n v="14143"/>
    <d v="2033-05-05T00:00:00"/>
    <x v="11"/>
    <x v="4"/>
    <x v="4"/>
    <n v="1923"/>
    <x v="2"/>
    <x v="2"/>
    <n v="1"/>
    <n v="60.29"/>
    <n v="0.21"/>
    <n v="12.6609"/>
    <n v="60.29"/>
    <x v="1"/>
    <x v="2"/>
    <n v="1"/>
    <x v="2"/>
    <n v="1.7"/>
    <n v="47.63"/>
  </r>
  <r>
    <n v="14144"/>
    <d v="2033-05-06T00:00:00"/>
    <x v="11"/>
    <x v="4"/>
    <x v="4"/>
    <n v="1101"/>
    <x v="3"/>
    <x v="2"/>
    <n v="7"/>
    <n v="146.16"/>
    <n v="0.16"/>
    <n v="23.3856"/>
    <n v="1023.12"/>
    <x v="2"/>
    <x v="0"/>
    <n v="6"/>
    <x v="2"/>
    <n v="1.6"/>
    <n v="859.42"/>
  </r>
  <r>
    <n v="14145"/>
    <d v="2033-05-07T00:00:00"/>
    <x v="11"/>
    <x v="4"/>
    <x v="4"/>
    <n v="1505"/>
    <x v="3"/>
    <x v="3"/>
    <n v="4"/>
    <n v="409.09"/>
    <n v="0.13"/>
    <n v="53.181699999999999"/>
    <n v="1636.36"/>
    <x v="2"/>
    <x v="1"/>
    <n v="2"/>
    <x v="1"/>
    <n v="2.7"/>
    <n v="1423.63"/>
  </r>
  <r>
    <n v="14146"/>
    <d v="2033-05-08T00:00:00"/>
    <x v="11"/>
    <x v="4"/>
    <x v="4"/>
    <n v="1734"/>
    <x v="0"/>
    <x v="2"/>
    <n v="7"/>
    <n v="538.4"/>
    <n v="0.08"/>
    <n v="43.071999999999996"/>
    <n v="3768.7999999999997"/>
    <x v="1"/>
    <x v="1"/>
    <n v="4"/>
    <x v="1"/>
    <n v="3.8"/>
    <n v="3467.3"/>
  </r>
  <r>
    <n v="14147"/>
    <d v="2033-05-09T00:00:00"/>
    <x v="11"/>
    <x v="4"/>
    <x v="4"/>
    <n v="1570"/>
    <x v="1"/>
    <x v="0"/>
    <n v="7"/>
    <n v="34.26"/>
    <n v="0.24"/>
    <n v="8.2223999999999986"/>
    <n v="239.82"/>
    <x v="2"/>
    <x v="0"/>
    <n v="5"/>
    <x v="1"/>
    <n v="2.8"/>
    <n v="182.26"/>
  </r>
  <r>
    <n v="14148"/>
    <d v="2033-05-10T00:00:00"/>
    <x v="11"/>
    <x v="4"/>
    <x v="4"/>
    <n v="1246"/>
    <x v="2"/>
    <x v="0"/>
    <n v="4"/>
    <n v="490.28"/>
    <n v="0.25"/>
    <n v="122.57"/>
    <n v="1961.12"/>
    <x v="1"/>
    <x v="0"/>
    <n v="8"/>
    <x v="0"/>
    <n v="4.5999999999999996"/>
    <n v="1470.84"/>
  </r>
  <r>
    <n v="14149"/>
    <d v="2033-05-11T00:00:00"/>
    <x v="11"/>
    <x v="4"/>
    <x v="4"/>
    <n v="1639"/>
    <x v="1"/>
    <x v="2"/>
    <n v="2"/>
    <n v="343.66"/>
    <n v="0.1"/>
    <n v="34.366000000000007"/>
    <n v="687.32"/>
    <x v="1"/>
    <x v="1"/>
    <n v="3"/>
    <x v="1"/>
    <n v="3.9"/>
    <n v="618.59"/>
  </r>
  <r>
    <n v="14150"/>
    <d v="2033-05-12T00:00:00"/>
    <x v="11"/>
    <x v="4"/>
    <x v="4"/>
    <n v="1794"/>
    <x v="2"/>
    <x v="1"/>
    <n v="6"/>
    <n v="334.46"/>
    <n v="0.28000000000000003"/>
    <n v="93.648800000000008"/>
    <n v="2006.7599999999998"/>
    <x v="2"/>
    <x v="0"/>
    <n v="6"/>
    <x v="1"/>
    <n v="3.5"/>
    <n v="1444.87"/>
  </r>
  <r>
    <n v="14151"/>
    <d v="2033-05-13T00:00:00"/>
    <x v="11"/>
    <x v="4"/>
    <x v="4"/>
    <n v="1836"/>
    <x v="2"/>
    <x v="0"/>
    <n v="6"/>
    <n v="575.32000000000005"/>
    <n v="0.3"/>
    <n v="172.596"/>
    <n v="3451.92"/>
    <x v="2"/>
    <x v="2"/>
    <n v="1"/>
    <x v="2"/>
    <n v="1.3"/>
    <n v="2416.34"/>
  </r>
  <r>
    <n v="14152"/>
    <d v="2033-05-14T00:00:00"/>
    <x v="11"/>
    <x v="4"/>
    <x v="4"/>
    <n v="1536"/>
    <x v="3"/>
    <x v="0"/>
    <n v="5"/>
    <n v="452.37"/>
    <n v="0.32"/>
    <n v="144.75839999999999"/>
    <n v="2261.85"/>
    <x v="2"/>
    <x v="0"/>
    <n v="9"/>
    <x v="2"/>
    <n v="1.7"/>
    <n v="1538.06"/>
  </r>
  <r>
    <n v="14153"/>
    <d v="2033-05-15T00:00:00"/>
    <x v="11"/>
    <x v="4"/>
    <x v="4"/>
    <n v="1130"/>
    <x v="2"/>
    <x v="3"/>
    <n v="2"/>
    <n v="512.32000000000005"/>
    <n v="0.06"/>
    <n v="30.7392"/>
    <n v="1024.6400000000001"/>
    <x v="2"/>
    <x v="2"/>
    <n v="1"/>
    <x v="1"/>
    <n v="2.7"/>
    <n v="963.16"/>
  </r>
  <r>
    <n v="14154"/>
    <d v="2033-05-16T00:00:00"/>
    <x v="11"/>
    <x v="4"/>
    <x v="4"/>
    <n v="1352"/>
    <x v="3"/>
    <x v="1"/>
    <n v="4"/>
    <n v="222.09"/>
    <n v="0.11"/>
    <n v="24.4299"/>
    <n v="888.36"/>
    <x v="0"/>
    <x v="1"/>
    <n v="2"/>
    <x v="0"/>
    <n v="4.9000000000000004"/>
    <n v="790.64"/>
  </r>
  <r>
    <n v="14155"/>
    <d v="2033-05-17T00:00:00"/>
    <x v="11"/>
    <x v="4"/>
    <x v="4"/>
    <n v="1195"/>
    <x v="1"/>
    <x v="2"/>
    <n v="2"/>
    <n v="339.3"/>
    <n v="0.3"/>
    <n v="101.79"/>
    <n v="678.6"/>
    <x v="1"/>
    <x v="2"/>
    <n v="1"/>
    <x v="2"/>
    <n v="2.2999999999999998"/>
    <n v="475.02"/>
  </r>
  <r>
    <n v="14156"/>
    <d v="2033-05-18T00:00:00"/>
    <x v="11"/>
    <x v="4"/>
    <x v="4"/>
    <n v="1792"/>
    <x v="1"/>
    <x v="1"/>
    <n v="4"/>
    <n v="375.01"/>
    <n v="7.0000000000000007E-2"/>
    <n v="26.250700000000002"/>
    <n v="1500.04"/>
    <x v="2"/>
    <x v="0"/>
    <n v="8"/>
    <x v="1"/>
    <n v="3.5"/>
    <n v="1395.04"/>
  </r>
  <r>
    <n v="14157"/>
    <d v="2033-05-19T00:00:00"/>
    <x v="11"/>
    <x v="4"/>
    <x v="4"/>
    <n v="1915"/>
    <x v="2"/>
    <x v="3"/>
    <n v="7"/>
    <n v="203.13"/>
    <n v="0"/>
    <n v="0"/>
    <n v="1421.9099999999999"/>
    <x v="2"/>
    <x v="1"/>
    <n v="4"/>
    <x v="0"/>
    <n v="5"/>
    <n v="1421.91"/>
  </r>
  <r>
    <n v="14158"/>
    <d v="2033-05-20T00:00:00"/>
    <x v="11"/>
    <x v="4"/>
    <x v="4"/>
    <n v="1929"/>
    <x v="2"/>
    <x v="3"/>
    <n v="5"/>
    <n v="348.6"/>
    <n v="0.3"/>
    <n v="104.58"/>
    <n v="1743"/>
    <x v="1"/>
    <x v="1"/>
    <n v="2"/>
    <x v="2"/>
    <n v="2.1"/>
    <n v="1220.0999999999999"/>
  </r>
  <r>
    <n v="14159"/>
    <d v="2033-05-21T00:00:00"/>
    <x v="11"/>
    <x v="4"/>
    <x v="4"/>
    <n v="1665"/>
    <x v="2"/>
    <x v="1"/>
    <n v="1"/>
    <n v="153.44"/>
    <n v="0.11"/>
    <n v="16.878399999999999"/>
    <n v="153.44"/>
    <x v="1"/>
    <x v="0"/>
    <n v="7"/>
    <x v="2"/>
    <n v="1.7"/>
    <n v="136.56"/>
  </r>
  <r>
    <n v="14160"/>
    <d v="2033-05-22T00:00:00"/>
    <x v="11"/>
    <x v="4"/>
    <x v="4"/>
    <n v="1381"/>
    <x v="0"/>
    <x v="3"/>
    <n v="7"/>
    <n v="98.87"/>
    <n v="0.15"/>
    <n v="14.830500000000001"/>
    <n v="692.09"/>
    <x v="2"/>
    <x v="0"/>
    <n v="8"/>
    <x v="1"/>
    <n v="3.2"/>
    <n v="588.28"/>
  </r>
  <r>
    <n v="14161"/>
    <d v="2033-05-23T00:00:00"/>
    <x v="11"/>
    <x v="4"/>
    <x v="4"/>
    <n v="1644"/>
    <x v="3"/>
    <x v="3"/>
    <n v="1"/>
    <n v="233.77"/>
    <n v="0.16"/>
    <n v="37.403200000000005"/>
    <n v="233.77"/>
    <x v="1"/>
    <x v="0"/>
    <n v="9"/>
    <x v="1"/>
    <n v="3.2"/>
    <n v="196.37"/>
  </r>
  <r>
    <n v="14162"/>
    <d v="2033-05-24T00:00:00"/>
    <x v="11"/>
    <x v="4"/>
    <x v="4"/>
    <n v="1226"/>
    <x v="1"/>
    <x v="3"/>
    <n v="2"/>
    <n v="447.48"/>
    <n v="0.3"/>
    <n v="134.244"/>
    <n v="894.96"/>
    <x v="1"/>
    <x v="0"/>
    <n v="5"/>
    <x v="0"/>
    <n v="4.7"/>
    <n v="626.47"/>
  </r>
  <r>
    <n v="14163"/>
    <d v="2033-05-25T00:00:00"/>
    <x v="11"/>
    <x v="4"/>
    <x v="4"/>
    <n v="1700"/>
    <x v="2"/>
    <x v="1"/>
    <n v="4"/>
    <n v="550.97"/>
    <n v="0.12"/>
    <n v="66.116399999999999"/>
    <n v="2203.88"/>
    <x v="2"/>
    <x v="1"/>
    <n v="3"/>
    <x v="2"/>
    <n v="1.1000000000000001"/>
    <n v="1939.41"/>
  </r>
  <r>
    <n v="14164"/>
    <d v="2033-05-26T00:00:00"/>
    <x v="11"/>
    <x v="4"/>
    <x v="4"/>
    <n v="1475"/>
    <x v="0"/>
    <x v="3"/>
    <n v="1"/>
    <n v="282.76"/>
    <n v="0.31"/>
    <n v="87.655599999999993"/>
    <n v="282.76"/>
    <x v="0"/>
    <x v="2"/>
    <n v="1"/>
    <x v="1"/>
    <n v="2.6"/>
    <n v="195.1"/>
  </r>
  <r>
    <n v="14165"/>
    <d v="2033-05-27T00:00:00"/>
    <x v="11"/>
    <x v="4"/>
    <x v="4"/>
    <n v="1476"/>
    <x v="2"/>
    <x v="2"/>
    <n v="7"/>
    <n v="391.05"/>
    <n v="0.22"/>
    <n v="86.031000000000006"/>
    <n v="2737.35"/>
    <x v="0"/>
    <x v="0"/>
    <n v="8"/>
    <x v="2"/>
    <n v="2.2000000000000002"/>
    <n v="2135.13"/>
  </r>
  <r>
    <n v="14166"/>
    <d v="2033-05-28T00:00:00"/>
    <x v="11"/>
    <x v="4"/>
    <x v="4"/>
    <n v="1264"/>
    <x v="2"/>
    <x v="2"/>
    <n v="4"/>
    <n v="75.28"/>
    <n v="0.18"/>
    <n v="13.5504"/>
    <n v="301.12"/>
    <x v="1"/>
    <x v="0"/>
    <n v="6"/>
    <x v="1"/>
    <n v="3.3"/>
    <n v="246.92"/>
  </r>
  <r>
    <n v="14167"/>
    <d v="2033-05-29T00:00:00"/>
    <x v="11"/>
    <x v="4"/>
    <x v="4"/>
    <n v="1371"/>
    <x v="1"/>
    <x v="0"/>
    <n v="5"/>
    <n v="544.11"/>
    <n v="0.11"/>
    <n v="59.8521"/>
    <n v="2720.55"/>
    <x v="2"/>
    <x v="0"/>
    <n v="5"/>
    <x v="2"/>
    <n v="1"/>
    <n v="2421.29"/>
  </r>
  <r>
    <n v="14168"/>
    <d v="2033-05-30T00:00:00"/>
    <x v="11"/>
    <x v="4"/>
    <x v="4"/>
    <n v="1485"/>
    <x v="0"/>
    <x v="2"/>
    <n v="7"/>
    <n v="347.63"/>
    <n v="0.09"/>
    <n v="31.2867"/>
    <n v="2433.41"/>
    <x v="1"/>
    <x v="0"/>
    <n v="7"/>
    <x v="1"/>
    <n v="3.8"/>
    <n v="2214.4"/>
  </r>
  <r>
    <n v="14169"/>
    <d v="2033-05-31T00:00:00"/>
    <x v="11"/>
    <x v="4"/>
    <x v="4"/>
    <n v="1433"/>
    <x v="2"/>
    <x v="0"/>
    <n v="2"/>
    <n v="471.5"/>
    <n v="0.22"/>
    <n v="103.73"/>
    <n v="943"/>
    <x v="1"/>
    <x v="0"/>
    <n v="5"/>
    <x v="1"/>
    <n v="2.9"/>
    <n v="735.54"/>
  </r>
  <r>
    <n v="14170"/>
    <d v="2033-06-01T00:00:00"/>
    <x v="11"/>
    <x v="5"/>
    <x v="5"/>
    <n v="1645"/>
    <x v="2"/>
    <x v="1"/>
    <n v="4"/>
    <n v="479.75"/>
    <n v="0.16"/>
    <n v="76.760000000000005"/>
    <n v="1919"/>
    <x v="2"/>
    <x v="0"/>
    <n v="11"/>
    <x v="1"/>
    <n v="3.8"/>
    <n v="1611.96"/>
  </r>
  <r>
    <n v="14171"/>
    <d v="2033-06-02T00:00:00"/>
    <x v="11"/>
    <x v="5"/>
    <x v="5"/>
    <n v="1210"/>
    <x v="0"/>
    <x v="3"/>
    <n v="2"/>
    <n v="165.04"/>
    <n v="0.32"/>
    <n v="52.812799999999996"/>
    <n v="330.08"/>
    <x v="1"/>
    <x v="1"/>
    <n v="4"/>
    <x v="1"/>
    <n v="2.8"/>
    <n v="224.45"/>
  </r>
  <r>
    <n v="14172"/>
    <d v="2033-06-03T00:00:00"/>
    <x v="11"/>
    <x v="5"/>
    <x v="5"/>
    <n v="1571"/>
    <x v="2"/>
    <x v="2"/>
    <n v="4"/>
    <n v="324.57"/>
    <n v="0.17"/>
    <n v="55.176900000000003"/>
    <n v="1298.28"/>
    <x v="1"/>
    <x v="0"/>
    <n v="5"/>
    <x v="1"/>
    <n v="2.9"/>
    <n v="1077.57"/>
  </r>
  <r>
    <n v="14173"/>
    <d v="2033-06-04T00:00:00"/>
    <x v="11"/>
    <x v="5"/>
    <x v="5"/>
    <n v="1939"/>
    <x v="2"/>
    <x v="0"/>
    <n v="7"/>
    <n v="576.88"/>
    <n v="0.18"/>
    <n v="103.83839999999999"/>
    <n v="4038.16"/>
    <x v="0"/>
    <x v="0"/>
    <n v="11"/>
    <x v="0"/>
    <n v="4.5999999999999996"/>
    <n v="3311.29"/>
  </r>
  <r>
    <n v="14174"/>
    <d v="2033-06-05T00:00:00"/>
    <x v="11"/>
    <x v="5"/>
    <x v="5"/>
    <n v="1376"/>
    <x v="1"/>
    <x v="1"/>
    <n v="6"/>
    <n v="67.44"/>
    <n v="0.15"/>
    <n v="10.116"/>
    <n v="404.64"/>
    <x v="0"/>
    <x v="0"/>
    <n v="7"/>
    <x v="2"/>
    <n v="1.8"/>
    <n v="343.94"/>
  </r>
  <r>
    <n v="14175"/>
    <d v="2033-06-06T00:00:00"/>
    <x v="11"/>
    <x v="5"/>
    <x v="5"/>
    <n v="1394"/>
    <x v="0"/>
    <x v="0"/>
    <n v="6"/>
    <n v="414.58"/>
    <n v="0.28000000000000003"/>
    <n v="116.08240000000001"/>
    <n v="2487.48"/>
    <x v="2"/>
    <x v="0"/>
    <n v="11"/>
    <x v="2"/>
    <n v="1.9"/>
    <n v="1790.99"/>
  </r>
  <r>
    <n v="14176"/>
    <d v="2033-06-07T00:00:00"/>
    <x v="11"/>
    <x v="5"/>
    <x v="5"/>
    <n v="1449"/>
    <x v="1"/>
    <x v="3"/>
    <n v="4"/>
    <n v="577.91999999999996"/>
    <n v="0.15"/>
    <n v="86.687999999999988"/>
    <n v="2311.6799999999998"/>
    <x v="0"/>
    <x v="0"/>
    <n v="6"/>
    <x v="1"/>
    <n v="3.2"/>
    <n v="1964.93"/>
  </r>
  <r>
    <n v="14177"/>
    <d v="2033-06-08T00:00:00"/>
    <x v="11"/>
    <x v="5"/>
    <x v="5"/>
    <n v="1942"/>
    <x v="0"/>
    <x v="2"/>
    <n v="5"/>
    <n v="190.84"/>
    <n v="0.09"/>
    <n v="17.175599999999999"/>
    <n v="954.2"/>
    <x v="2"/>
    <x v="0"/>
    <n v="10"/>
    <x v="1"/>
    <n v="3.6"/>
    <n v="868.32"/>
  </r>
  <r>
    <n v="14178"/>
    <d v="2033-06-09T00:00:00"/>
    <x v="11"/>
    <x v="5"/>
    <x v="5"/>
    <n v="1363"/>
    <x v="3"/>
    <x v="1"/>
    <n v="2"/>
    <n v="518.95000000000005"/>
    <n v="0.3"/>
    <n v="155.685"/>
    <n v="1037.9000000000001"/>
    <x v="1"/>
    <x v="0"/>
    <n v="10"/>
    <x v="2"/>
    <n v="2.4"/>
    <n v="726.53"/>
  </r>
  <r>
    <n v="14179"/>
    <d v="2033-06-10T00:00:00"/>
    <x v="11"/>
    <x v="5"/>
    <x v="5"/>
    <n v="1875"/>
    <x v="2"/>
    <x v="0"/>
    <n v="3"/>
    <n v="561.19000000000005"/>
    <n v="0.21"/>
    <n v="117.84990000000001"/>
    <n v="1683.5700000000002"/>
    <x v="2"/>
    <x v="0"/>
    <n v="11"/>
    <x v="1"/>
    <n v="3.1"/>
    <n v="1330.02"/>
  </r>
  <r>
    <n v="14180"/>
    <d v="2033-06-11T00:00:00"/>
    <x v="11"/>
    <x v="5"/>
    <x v="5"/>
    <n v="1456"/>
    <x v="0"/>
    <x v="1"/>
    <n v="4"/>
    <n v="452.05"/>
    <n v="0.21"/>
    <n v="94.930499999999995"/>
    <n v="1808.2"/>
    <x v="1"/>
    <x v="0"/>
    <n v="9"/>
    <x v="2"/>
    <n v="1.9"/>
    <n v="1428.48"/>
  </r>
  <r>
    <n v="14181"/>
    <d v="2033-06-12T00:00:00"/>
    <x v="11"/>
    <x v="5"/>
    <x v="5"/>
    <n v="1724"/>
    <x v="1"/>
    <x v="0"/>
    <n v="4"/>
    <n v="150.33000000000001"/>
    <n v="0.21"/>
    <n v="31.569300000000002"/>
    <n v="601.32000000000005"/>
    <x v="1"/>
    <x v="0"/>
    <n v="10"/>
    <x v="2"/>
    <n v="1.5"/>
    <n v="475.04"/>
  </r>
  <r>
    <n v="14182"/>
    <d v="2033-06-13T00:00:00"/>
    <x v="11"/>
    <x v="5"/>
    <x v="5"/>
    <n v="1727"/>
    <x v="2"/>
    <x v="0"/>
    <n v="6"/>
    <n v="210.39"/>
    <n v="0.25"/>
    <n v="52.597499999999997"/>
    <n v="1262.3399999999999"/>
    <x v="0"/>
    <x v="1"/>
    <n v="2"/>
    <x v="2"/>
    <n v="2"/>
    <n v="946.75"/>
  </r>
  <r>
    <n v="14183"/>
    <d v="2033-06-14T00:00:00"/>
    <x v="11"/>
    <x v="5"/>
    <x v="5"/>
    <n v="1225"/>
    <x v="1"/>
    <x v="3"/>
    <n v="1"/>
    <n v="35.950000000000003"/>
    <n v="0.11"/>
    <n v="3.9545000000000003"/>
    <n v="35.950000000000003"/>
    <x v="2"/>
    <x v="0"/>
    <n v="7"/>
    <x v="0"/>
    <n v="4.7"/>
    <n v="32"/>
  </r>
  <r>
    <n v="14184"/>
    <d v="2033-06-15T00:00:00"/>
    <x v="11"/>
    <x v="5"/>
    <x v="5"/>
    <n v="1981"/>
    <x v="2"/>
    <x v="3"/>
    <n v="7"/>
    <n v="501.4"/>
    <n v="0.01"/>
    <n v="5.0140000000000002"/>
    <n v="3509.7999999999997"/>
    <x v="1"/>
    <x v="2"/>
    <n v="1"/>
    <x v="0"/>
    <n v="4.2"/>
    <n v="3474.7"/>
  </r>
  <r>
    <n v="14185"/>
    <d v="2033-06-16T00:00:00"/>
    <x v="11"/>
    <x v="5"/>
    <x v="5"/>
    <n v="1130"/>
    <x v="2"/>
    <x v="0"/>
    <n v="6"/>
    <n v="512.02"/>
    <n v="0.28000000000000003"/>
    <n v="143.3656"/>
    <n v="3072.12"/>
    <x v="1"/>
    <x v="0"/>
    <n v="8"/>
    <x v="2"/>
    <n v="1.6"/>
    <n v="2211.9299999999998"/>
  </r>
  <r>
    <n v="14186"/>
    <d v="2033-06-17T00:00:00"/>
    <x v="11"/>
    <x v="5"/>
    <x v="5"/>
    <n v="1587"/>
    <x v="2"/>
    <x v="2"/>
    <n v="2"/>
    <n v="385.14"/>
    <n v="0.05"/>
    <n v="19.257000000000001"/>
    <n v="770.28"/>
    <x v="1"/>
    <x v="1"/>
    <n v="4"/>
    <x v="2"/>
    <n v="1.2"/>
    <n v="731.77"/>
  </r>
  <r>
    <n v="14187"/>
    <d v="2033-06-18T00:00:00"/>
    <x v="11"/>
    <x v="5"/>
    <x v="5"/>
    <n v="1475"/>
    <x v="1"/>
    <x v="1"/>
    <n v="6"/>
    <n v="221.23"/>
    <n v="0.25"/>
    <n v="55.307499999999997"/>
    <n v="1327.3799999999999"/>
    <x v="0"/>
    <x v="0"/>
    <n v="8"/>
    <x v="2"/>
    <n v="1.4"/>
    <n v="995.53"/>
  </r>
  <r>
    <n v="14188"/>
    <d v="2033-06-19T00:00:00"/>
    <x v="11"/>
    <x v="5"/>
    <x v="5"/>
    <n v="1797"/>
    <x v="3"/>
    <x v="1"/>
    <n v="3"/>
    <n v="59.93"/>
    <n v="0.03"/>
    <n v="1.7978999999999998"/>
    <n v="179.79"/>
    <x v="2"/>
    <x v="0"/>
    <n v="8"/>
    <x v="2"/>
    <n v="2.2000000000000002"/>
    <n v="174.4"/>
  </r>
  <r>
    <n v="14189"/>
    <d v="2033-06-20T00:00:00"/>
    <x v="11"/>
    <x v="5"/>
    <x v="5"/>
    <n v="1985"/>
    <x v="1"/>
    <x v="3"/>
    <n v="5"/>
    <n v="455.54"/>
    <n v="0.13"/>
    <n v="59.220200000000006"/>
    <n v="2277.7000000000003"/>
    <x v="2"/>
    <x v="1"/>
    <n v="4"/>
    <x v="0"/>
    <n v="4.2"/>
    <n v="1981.6"/>
  </r>
  <r>
    <n v="14190"/>
    <d v="2033-06-21T00:00:00"/>
    <x v="11"/>
    <x v="5"/>
    <x v="5"/>
    <n v="1276"/>
    <x v="0"/>
    <x v="2"/>
    <n v="7"/>
    <n v="440.02"/>
    <n v="0.02"/>
    <n v="8.8003999999999998"/>
    <n v="3080.14"/>
    <x v="2"/>
    <x v="1"/>
    <n v="4"/>
    <x v="2"/>
    <n v="2.2999999999999998"/>
    <n v="3018.54"/>
  </r>
  <r>
    <n v="14191"/>
    <d v="2033-06-22T00:00:00"/>
    <x v="11"/>
    <x v="5"/>
    <x v="5"/>
    <n v="1155"/>
    <x v="2"/>
    <x v="0"/>
    <n v="3"/>
    <n v="548.87"/>
    <n v="0.18"/>
    <n v="98.796599999999998"/>
    <n v="1646.6100000000001"/>
    <x v="2"/>
    <x v="0"/>
    <n v="5"/>
    <x v="2"/>
    <n v="1.7"/>
    <n v="1350.22"/>
  </r>
  <r>
    <n v="14192"/>
    <d v="2033-06-23T00:00:00"/>
    <x v="11"/>
    <x v="5"/>
    <x v="5"/>
    <n v="1759"/>
    <x v="2"/>
    <x v="3"/>
    <n v="5"/>
    <n v="442.36"/>
    <n v="0.23"/>
    <n v="101.7428"/>
    <n v="2211.8000000000002"/>
    <x v="2"/>
    <x v="0"/>
    <n v="7"/>
    <x v="1"/>
    <n v="2.6"/>
    <n v="1703.09"/>
  </r>
  <r>
    <n v="14193"/>
    <d v="2033-06-24T00:00:00"/>
    <x v="11"/>
    <x v="5"/>
    <x v="5"/>
    <n v="1217"/>
    <x v="2"/>
    <x v="0"/>
    <n v="3"/>
    <n v="499.79"/>
    <n v="0.06"/>
    <n v="29.987400000000001"/>
    <n v="1499.3700000000001"/>
    <x v="2"/>
    <x v="0"/>
    <n v="6"/>
    <x v="2"/>
    <n v="1.5"/>
    <n v="1409.41"/>
  </r>
  <r>
    <n v="14194"/>
    <d v="2033-06-25T00:00:00"/>
    <x v="11"/>
    <x v="5"/>
    <x v="5"/>
    <n v="1189"/>
    <x v="2"/>
    <x v="0"/>
    <n v="7"/>
    <n v="451.38"/>
    <n v="0.13"/>
    <n v="58.679400000000001"/>
    <n v="3159.66"/>
    <x v="0"/>
    <x v="2"/>
    <n v="1"/>
    <x v="1"/>
    <n v="2.9"/>
    <n v="2748.9"/>
  </r>
  <r>
    <n v="14195"/>
    <d v="2033-06-26T00:00:00"/>
    <x v="11"/>
    <x v="5"/>
    <x v="5"/>
    <n v="1416"/>
    <x v="2"/>
    <x v="3"/>
    <n v="6"/>
    <n v="383.95"/>
    <n v="0.33"/>
    <n v="126.70350000000001"/>
    <n v="2303.6999999999998"/>
    <x v="0"/>
    <x v="0"/>
    <n v="6"/>
    <x v="1"/>
    <n v="3.7"/>
    <n v="1543.48"/>
  </r>
  <r>
    <n v="14196"/>
    <d v="2033-06-27T00:00:00"/>
    <x v="11"/>
    <x v="5"/>
    <x v="5"/>
    <n v="1980"/>
    <x v="3"/>
    <x v="2"/>
    <n v="3"/>
    <n v="264.77999999999997"/>
    <n v="0.15"/>
    <n v="39.716999999999992"/>
    <n v="794.33999999999992"/>
    <x v="0"/>
    <x v="1"/>
    <n v="3"/>
    <x v="1"/>
    <n v="2.5"/>
    <n v="675.19"/>
  </r>
  <r>
    <n v="14197"/>
    <d v="2033-06-28T00:00:00"/>
    <x v="11"/>
    <x v="5"/>
    <x v="5"/>
    <n v="1674"/>
    <x v="0"/>
    <x v="1"/>
    <n v="6"/>
    <n v="542.74"/>
    <n v="0.28000000000000003"/>
    <n v="151.96720000000002"/>
    <n v="3256.44"/>
    <x v="2"/>
    <x v="0"/>
    <n v="9"/>
    <x v="2"/>
    <n v="1.7"/>
    <n v="2344.64"/>
  </r>
  <r>
    <n v="14198"/>
    <d v="2033-06-29T00:00:00"/>
    <x v="11"/>
    <x v="5"/>
    <x v="5"/>
    <n v="1691"/>
    <x v="0"/>
    <x v="3"/>
    <n v="7"/>
    <n v="395.82"/>
    <n v="0.32"/>
    <n v="126.66240000000001"/>
    <n v="2770.74"/>
    <x v="0"/>
    <x v="1"/>
    <n v="3"/>
    <x v="1"/>
    <n v="2.8"/>
    <n v="1884.1"/>
  </r>
  <r>
    <n v="14199"/>
    <d v="2033-06-30T00:00:00"/>
    <x v="11"/>
    <x v="5"/>
    <x v="5"/>
    <n v="1545"/>
    <x v="2"/>
    <x v="2"/>
    <n v="6"/>
    <n v="248.04"/>
    <n v="0.34"/>
    <n v="84.333600000000004"/>
    <n v="1488.24"/>
    <x v="1"/>
    <x v="0"/>
    <n v="9"/>
    <x v="0"/>
    <n v="4"/>
    <n v="982.24"/>
  </r>
  <r>
    <n v="14200"/>
    <d v="2033-07-01T00:00:00"/>
    <x v="11"/>
    <x v="6"/>
    <x v="6"/>
    <n v="1040"/>
    <x v="0"/>
    <x v="0"/>
    <n v="2"/>
    <n v="63.83"/>
    <n v="0.31"/>
    <n v="19.787299999999998"/>
    <n v="127.66"/>
    <x v="0"/>
    <x v="0"/>
    <n v="5"/>
    <x v="2"/>
    <n v="1.3"/>
    <n v="88.09"/>
  </r>
  <r>
    <n v="14201"/>
    <d v="2033-07-02T00:00:00"/>
    <x v="11"/>
    <x v="6"/>
    <x v="6"/>
    <n v="1306"/>
    <x v="2"/>
    <x v="3"/>
    <n v="6"/>
    <n v="185.06"/>
    <n v="0.11"/>
    <n v="20.3566"/>
    <n v="1110.3600000000001"/>
    <x v="0"/>
    <x v="0"/>
    <n v="10"/>
    <x v="2"/>
    <n v="1.3"/>
    <n v="988.22"/>
  </r>
  <r>
    <n v="14202"/>
    <d v="2033-07-03T00:00:00"/>
    <x v="11"/>
    <x v="6"/>
    <x v="6"/>
    <n v="1942"/>
    <x v="2"/>
    <x v="1"/>
    <n v="1"/>
    <n v="333.08"/>
    <n v="0.34"/>
    <n v="113.24720000000001"/>
    <n v="333.08"/>
    <x v="0"/>
    <x v="0"/>
    <n v="8"/>
    <x v="2"/>
    <n v="2.2999999999999998"/>
    <n v="219.83"/>
  </r>
  <r>
    <n v="14203"/>
    <d v="2033-07-04T00:00:00"/>
    <x v="11"/>
    <x v="6"/>
    <x v="6"/>
    <n v="1337"/>
    <x v="0"/>
    <x v="1"/>
    <n v="3"/>
    <n v="176.25"/>
    <n v="0.28000000000000003"/>
    <n v="49.35"/>
    <n v="528.75"/>
    <x v="0"/>
    <x v="0"/>
    <n v="9"/>
    <x v="1"/>
    <n v="2.7"/>
    <n v="380.7"/>
  </r>
  <r>
    <n v="14204"/>
    <d v="2033-07-05T00:00:00"/>
    <x v="11"/>
    <x v="6"/>
    <x v="6"/>
    <n v="1313"/>
    <x v="1"/>
    <x v="0"/>
    <n v="7"/>
    <n v="144.41999999999999"/>
    <n v="0.28999999999999998"/>
    <n v="41.881799999999991"/>
    <n v="1010.9399999999999"/>
    <x v="1"/>
    <x v="0"/>
    <n v="9"/>
    <x v="2"/>
    <n v="1.9"/>
    <n v="717.77"/>
  </r>
  <r>
    <n v="14205"/>
    <d v="2033-07-06T00:00:00"/>
    <x v="11"/>
    <x v="6"/>
    <x v="6"/>
    <n v="1074"/>
    <x v="2"/>
    <x v="3"/>
    <n v="4"/>
    <n v="323.52999999999997"/>
    <n v="0.01"/>
    <n v="3.2352999999999996"/>
    <n v="1294.1199999999999"/>
    <x v="1"/>
    <x v="0"/>
    <n v="7"/>
    <x v="2"/>
    <n v="1.1000000000000001"/>
    <n v="1281.18"/>
  </r>
  <r>
    <n v="14206"/>
    <d v="2033-07-07T00:00:00"/>
    <x v="11"/>
    <x v="6"/>
    <x v="6"/>
    <n v="1952"/>
    <x v="1"/>
    <x v="1"/>
    <n v="4"/>
    <n v="114.34"/>
    <n v="0.33"/>
    <n v="37.732200000000006"/>
    <n v="457.36"/>
    <x v="1"/>
    <x v="0"/>
    <n v="10"/>
    <x v="2"/>
    <n v="1.9"/>
    <n v="306.43"/>
  </r>
  <r>
    <n v="14207"/>
    <d v="2033-07-08T00:00:00"/>
    <x v="11"/>
    <x v="6"/>
    <x v="6"/>
    <n v="1278"/>
    <x v="2"/>
    <x v="3"/>
    <n v="4"/>
    <n v="483.24"/>
    <n v="0.27"/>
    <n v="130.47480000000002"/>
    <n v="1932.96"/>
    <x v="2"/>
    <x v="2"/>
    <n v="1"/>
    <x v="1"/>
    <n v="2.7"/>
    <n v="1411.06"/>
  </r>
  <r>
    <n v="14208"/>
    <d v="2033-07-09T00:00:00"/>
    <x v="11"/>
    <x v="6"/>
    <x v="6"/>
    <n v="1175"/>
    <x v="3"/>
    <x v="1"/>
    <n v="7"/>
    <n v="298.36"/>
    <n v="0.27"/>
    <n v="80.557200000000009"/>
    <n v="2088.52"/>
    <x v="1"/>
    <x v="0"/>
    <n v="8"/>
    <x v="2"/>
    <n v="1.3"/>
    <n v="1524.62"/>
  </r>
  <r>
    <n v="14209"/>
    <d v="2033-07-10T00:00:00"/>
    <x v="11"/>
    <x v="6"/>
    <x v="6"/>
    <n v="1895"/>
    <x v="1"/>
    <x v="0"/>
    <n v="1"/>
    <n v="350.71"/>
    <n v="0.03"/>
    <n v="10.521299999999998"/>
    <n v="350.71"/>
    <x v="2"/>
    <x v="0"/>
    <n v="7"/>
    <x v="1"/>
    <n v="3.9"/>
    <n v="340.19"/>
  </r>
  <r>
    <n v="14210"/>
    <d v="2033-07-11T00:00:00"/>
    <x v="11"/>
    <x v="6"/>
    <x v="6"/>
    <n v="1661"/>
    <x v="0"/>
    <x v="0"/>
    <n v="6"/>
    <n v="101.22"/>
    <n v="0.08"/>
    <n v="8.0975999999999999"/>
    <n v="607.31999999999994"/>
    <x v="2"/>
    <x v="1"/>
    <n v="4"/>
    <x v="1"/>
    <n v="3.2"/>
    <n v="558.73"/>
  </r>
  <r>
    <n v="14211"/>
    <d v="2033-07-12T00:00:00"/>
    <x v="11"/>
    <x v="6"/>
    <x v="6"/>
    <n v="1272"/>
    <x v="2"/>
    <x v="3"/>
    <n v="3"/>
    <n v="204.88"/>
    <n v="0.34"/>
    <n v="69.659199999999998"/>
    <n v="614.64"/>
    <x v="2"/>
    <x v="0"/>
    <n v="6"/>
    <x v="1"/>
    <n v="2.7"/>
    <n v="405.66"/>
  </r>
  <r>
    <n v="14212"/>
    <d v="2033-07-13T00:00:00"/>
    <x v="11"/>
    <x v="6"/>
    <x v="6"/>
    <n v="1836"/>
    <x v="1"/>
    <x v="2"/>
    <n v="5"/>
    <n v="254.9"/>
    <n v="0.18"/>
    <n v="45.881999999999998"/>
    <n v="1274.5"/>
    <x v="0"/>
    <x v="0"/>
    <n v="10"/>
    <x v="1"/>
    <n v="3.1"/>
    <n v="1045.0899999999999"/>
  </r>
  <r>
    <n v="14213"/>
    <d v="2033-07-14T00:00:00"/>
    <x v="11"/>
    <x v="6"/>
    <x v="6"/>
    <n v="1619"/>
    <x v="1"/>
    <x v="2"/>
    <n v="5"/>
    <n v="487.8"/>
    <n v="0.14000000000000001"/>
    <n v="68.292000000000002"/>
    <n v="2439"/>
    <x v="2"/>
    <x v="1"/>
    <n v="2"/>
    <x v="1"/>
    <n v="3.6"/>
    <n v="2097.54"/>
  </r>
  <r>
    <n v="14214"/>
    <d v="2033-07-15T00:00:00"/>
    <x v="11"/>
    <x v="6"/>
    <x v="6"/>
    <n v="1650"/>
    <x v="1"/>
    <x v="0"/>
    <n v="7"/>
    <n v="465.54"/>
    <n v="0.28999999999999998"/>
    <n v="135.00659999999999"/>
    <n v="3258.78"/>
    <x v="2"/>
    <x v="1"/>
    <n v="4"/>
    <x v="0"/>
    <n v="5"/>
    <n v="2313.73"/>
  </r>
  <r>
    <n v="14215"/>
    <d v="2033-07-16T00:00:00"/>
    <x v="11"/>
    <x v="6"/>
    <x v="6"/>
    <n v="1861"/>
    <x v="2"/>
    <x v="1"/>
    <n v="2"/>
    <n v="145.44"/>
    <n v="0.03"/>
    <n v="4.3632"/>
    <n v="290.88"/>
    <x v="2"/>
    <x v="0"/>
    <n v="8"/>
    <x v="0"/>
    <n v="4.0999999999999996"/>
    <n v="282.14999999999998"/>
  </r>
  <r>
    <n v="14216"/>
    <d v="2033-07-17T00:00:00"/>
    <x v="11"/>
    <x v="6"/>
    <x v="6"/>
    <n v="1782"/>
    <x v="3"/>
    <x v="2"/>
    <n v="1"/>
    <n v="375.46"/>
    <n v="0.15"/>
    <n v="56.318999999999996"/>
    <n v="375.46"/>
    <x v="0"/>
    <x v="1"/>
    <n v="4"/>
    <x v="1"/>
    <n v="3.2"/>
    <n v="319.14"/>
  </r>
  <r>
    <n v="14217"/>
    <d v="2033-07-18T00:00:00"/>
    <x v="11"/>
    <x v="6"/>
    <x v="6"/>
    <n v="1858"/>
    <x v="0"/>
    <x v="0"/>
    <n v="3"/>
    <n v="157.41999999999999"/>
    <n v="0.13"/>
    <n v="20.464600000000001"/>
    <n v="472.26"/>
    <x v="1"/>
    <x v="0"/>
    <n v="10"/>
    <x v="0"/>
    <n v="4.0999999999999996"/>
    <n v="410.87"/>
  </r>
  <r>
    <n v="14218"/>
    <d v="2033-07-19T00:00:00"/>
    <x v="11"/>
    <x v="6"/>
    <x v="6"/>
    <n v="1930"/>
    <x v="0"/>
    <x v="1"/>
    <n v="6"/>
    <n v="593.12"/>
    <n v="0.12"/>
    <n v="71.174399999999991"/>
    <n v="3558.7200000000003"/>
    <x v="1"/>
    <x v="1"/>
    <n v="4"/>
    <x v="1"/>
    <n v="2.9"/>
    <n v="3131.67"/>
  </r>
  <r>
    <n v="14219"/>
    <d v="2033-07-20T00:00:00"/>
    <x v="11"/>
    <x v="6"/>
    <x v="6"/>
    <n v="1288"/>
    <x v="3"/>
    <x v="1"/>
    <n v="4"/>
    <n v="571.99"/>
    <n v="0.11"/>
    <n v="62.918900000000001"/>
    <n v="2287.96"/>
    <x v="0"/>
    <x v="1"/>
    <n v="4"/>
    <x v="2"/>
    <n v="2.2000000000000002"/>
    <n v="2036.28"/>
  </r>
  <r>
    <n v="14220"/>
    <d v="2033-07-21T00:00:00"/>
    <x v="11"/>
    <x v="6"/>
    <x v="6"/>
    <n v="1723"/>
    <x v="0"/>
    <x v="2"/>
    <n v="1"/>
    <n v="344.51"/>
    <n v="7.0000000000000007E-2"/>
    <n v="24.1157"/>
    <n v="344.51"/>
    <x v="2"/>
    <x v="0"/>
    <n v="10"/>
    <x v="2"/>
    <n v="2"/>
    <n v="320.39"/>
  </r>
  <r>
    <n v="14221"/>
    <d v="2033-07-22T00:00:00"/>
    <x v="11"/>
    <x v="6"/>
    <x v="6"/>
    <n v="1892"/>
    <x v="1"/>
    <x v="0"/>
    <n v="1"/>
    <n v="423.86"/>
    <n v="0.06"/>
    <n v="25.4316"/>
    <n v="423.86"/>
    <x v="2"/>
    <x v="0"/>
    <n v="9"/>
    <x v="1"/>
    <n v="2.6"/>
    <n v="398.43"/>
  </r>
  <r>
    <n v="14222"/>
    <d v="2033-07-23T00:00:00"/>
    <x v="11"/>
    <x v="6"/>
    <x v="6"/>
    <n v="1271"/>
    <x v="3"/>
    <x v="1"/>
    <n v="3"/>
    <n v="483.84"/>
    <n v="0.22"/>
    <n v="106.4448"/>
    <n v="1451.52"/>
    <x v="2"/>
    <x v="0"/>
    <n v="11"/>
    <x v="2"/>
    <n v="1"/>
    <n v="1132.19"/>
  </r>
  <r>
    <n v="14223"/>
    <d v="2033-07-24T00:00:00"/>
    <x v="11"/>
    <x v="6"/>
    <x v="6"/>
    <n v="1929"/>
    <x v="2"/>
    <x v="1"/>
    <n v="7"/>
    <n v="436.78"/>
    <n v="0.32"/>
    <n v="139.7696"/>
    <n v="3057.46"/>
    <x v="1"/>
    <x v="1"/>
    <n v="2"/>
    <x v="2"/>
    <n v="1.7"/>
    <n v="2079.0700000000002"/>
  </r>
  <r>
    <n v="14224"/>
    <d v="2033-07-25T00:00:00"/>
    <x v="11"/>
    <x v="6"/>
    <x v="6"/>
    <n v="1065"/>
    <x v="1"/>
    <x v="3"/>
    <n v="6"/>
    <n v="424.4"/>
    <n v="0.18"/>
    <n v="76.391999999999996"/>
    <n v="2546.3999999999996"/>
    <x v="2"/>
    <x v="0"/>
    <n v="7"/>
    <x v="2"/>
    <n v="1.5"/>
    <n v="2088.0500000000002"/>
  </r>
  <r>
    <n v="14225"/>
    <d v="2033-07-26T00:00:00"/>
    <x v="11"/>
    <x v="6"/>
    <x v="6"/>
    <n v="1482"/>
    <x v="2"/>
    <x v="3"/>
    <n v="7"/>
    <n v="575.75"/>
    <n v="0.1"/>
    <n v="57.575000000000003"/>
    <n v="4030.25"/>
    <x v="1"/>
    <x v="1"/>
    <n v="3"/>
    <x v="0"/>
    <n v="4.8"/>
    <n v="3627.22"/>
  </r>
  <r>
    <n v="14226"/>
    <d v="2033-07-27T00:00:00"/>
    <x v="11"/>
    <x v="6"/>
    <x v="6"/>
    <n v="1935"/>
    <x v="1"/>
    <x v="2"/>
    <n v="7"/>
    <n v="363.93"/>
    <n v="0.06"/>
    <n v="21.835799999999999"/>
    <n v="2547.5100000000002"/>
    <x v="2"/>
    <x v="1"/>
    <n v="4"/>
    <x v="2"/>
    <n v="1.3"/>
    <n v="2394.66"/>
  </r>
  <r>
    <n v="14227"/>
    <d v="2033-07-28T00:00:00"/>
    <x v="11"/>
    <x v="6"/>
    <x v="6"/>
    <n v="1247"/>
    <x v="2"/>
    <x v="3"/>
    <n v="2"/>
    <n v="387.24"/>
    <n v="0.28999999999999998"/>
    <n v="112.2996"/>
    <n v="774.48"/>
    <x v="2"/>
    <x v="2"/>
    <n v="1"/>
    <x v="1"/>
    <n v="3"/>
    <n v="549.88"/>
  </r>
  <r>
    <n v="14228"/>
    <d v="2033-07-29T00:00:00"/>
    <x v="11"/>
    <x v="6"/>
    <x v="6"/>
    <n v="1155"/>
    <x v="0"/>
    <x v="0"/>
    <n v="7"/>
    <n v="511.82"/>
    <n v="0.34"/>
    <n v="174.0188"/>
    <n v="3582.74"/>
    <x v="2"/>
    <x v="1"/>
    <n v="3"/>
    <x v="0"/>
    <n v="4.7"/>
    <n v="2364.61"/>
  </r>
  <r>
    <n v="14229"/>
    <d v="2033-07-30T00:00:00"/>
    <x v="11"/>
    <x v="6"/>
    <x v="6"/>
    <n v="1046"/>
    <x v="2"/>
    <x v="2"/>
    <n v="6"/>
    <n v="406.89"/>
    <n v="0.12"/>
    <n v="48.826799999999999"/>
    <n v="2441.34"/>
    <x v="2"/>
    <x v="1"/>
    <n v="2"/>
    <x v="1"/>
    <n v="3.4"/>
    <n v="2148.38"/>
  </r>
  <r>
    <n v="14230"/>
    <d v="2033-07-31T00:00:00"/>
    <x v="11"/>
    <x v="6"/>
    <x v="6"/>
    <n v="1934"/>
    <x v="2"/>
    <x v="2"/>
    <n v="2"/>
    <n v="443.77"/>
    <n v="0.1"/>
    <n v="44.377000000000002"/>
    <n v="887.54"/>
    <x v="0"/>
    <x v="0"/>
    <n v="10"/>
    <x v="1"/>
    <n v="3"/>
    <n v="798.79"/>
  </r>
  <r>
    <n v="14231"/>
    <d v="2033-08-01T00:00:00"/>
    <x v="11"/>
    <x v="7"/>
    <x v="7"/>
    <n v="1453"/>
    <x v="1"/>
    <x v="3"/>
    <n v="2"/>
    <n v="151.99"/>
    <n v="0.21"/>
    <n v="31.917899999999999"/>
    <n v="303.98"/>
    <x v="2"/>
    <x v="0"/>
    <n v="7"/>
    <x v="0"/>
    <n v="4"/>
    <n v="240.14"/>
  </r>
  <r>
    <n v="14232"/>
    <d v="2033-08-02T00:00:00"/>
    <x v="11"/>
    <x v="7"/>
    <x v="7"/>
    <n v="1200"/>
    <x v="2"/>
    <x v="1"/>
    <n v="4"/>
    <n v="232.19"/>
    <n v="0.27"/>
    <n v="62.691300000000005"/>
    <n v="928.76"/>
    <x v="0"/>
    <x v="0"/>
    <n v="6"/>
    <x v="2"/>
    <n v="2.4"/>
    <n v="677.99"/>
  </r>
  <r>
    <n v="14233"/>
    <d v="2033-08-03T00:00:00"/>
    <x v="11"/>
    <x v="7"/>
    <x v="7"/>
    <n v="1659"/>
    <x v="2"/>
    <x v="0"/>
    <n v="4"/>
    <n v="101.17"/>
    <n v="0.16"/>
    <n v="16.187200000000001"/>
    <n v="404.68"/>
    <x v="2"/>
    <x v="2"/>
    <n v="1"/>
    <x v="2"/>
    <n v="1.8"/>
    <n v="339.93"/>
  </r>
  <r>
    <n v="14234"/>
    <d v="2033-08-04T00:00:00"/>
    <x v="11"/>
    <x v="7"/>
    <x v="7"/>
    <n v="1123"/>
    <x v="2"/>
    <x v="0"/>
    <n v="3"/>
    <n v="310.87"/>
    <n v="0.22"/>
    <n v="68.391400000000004"/>
    <n v="932.61"/>
    <x v="2"/>
    <x v="0"/>
    <n v="11"/>
    <x v="0"/>
    <n v="4.4000000000000004"/>
    <n v="727.44"/>
  </r>
  <r>
    <n v="14235"/>
    <d v="2033-08-05T00:00:00"/>
    <x v="11"/>
    <x v="7"/>
    <x v="7"/>
    <n v="1000"/>
    <x v="1"/>
    <x v="0"/>
    <n v="6"/>
    <n v="281.60000000000002"/>
    <n v="0.25"/>
    <n v="70.400000000000006"/>
    <n v="1689.6000000000001"/>
    <x v="1"/>
    <x v="0"/>
    <n v="8"/>
    <x v="2"/>
    <n v="1.2"/>
    <n v="1267.2"/>
  </r>
  <r>
    <n v="14236"/>
    <d v="2033-08-06T00:00:00"/>
    <x v="11"/>
    <x v="7"/>
    <x v="7"/>
    <n v="1967"/>
    <x v="1"/>
    <x v="2"/>
    <n v="7"/>
    <n v="598.34"/>
    <n v="0.34"/>
    <n v="203.43560000000002"/>
    <n v="4188.38"/>
    <x v="1"/>
    <x v="0"/>
    <n v="9"/>
    <x v="0"/>
    <n v="4.2"/>
    <n v="2764.33"/>
  </r>
  <r>
    <n v="14237"/>
    <d v="2033-08-07T00:00:00"/>
    <x v="11"/>
    <x v="7"/>
    <x v="7"/>
    <n v="1758"/>
    <x v="3"/>
    <x v="0"/>
    <n v="2"/>
    <n v="372.56"/>
    <n v="0.06"/>
    <n v="22.3536"/>
    <n v="745.12"/>
    <x v="2"/>
    <x v="2"/>
    <n v="1"/>
    <x v="2"/>
    <n v="1.4"/>
    <n v="700.41"/>
  </r>
  <r>
    <n v="14238"/>
    <d v="2033-08-08T00:00:00"/>
    <x v="11"/>
    <x v="7"/>
    <x v="7"/>
    <n v="1854"/>
    <x v="3"/>
    <x v="1"/>
    <n v="3"/>
    <n v="475.07"/>
    <n v="0.35"/>
    <n v="166.27449999999999"/>
    <n v="1425.21"/>
    <x v="1"/>
    <x v="0"/>
    <n v="5"/>
    <x v="1"/>
    <n v="3.5"/>
    <n v="926.39"/>
  </r>
  <r>
    <n v="14239"/>
    <d v="2033-08-09T00:00:00"/>
    <x v="11"/>
    <x v="7"/>
    <x v="7"/>
    <n v="1639"/>
    <x v="1"/>
    <x v="1"/>
    <n v="2"/>
    <n v="210.4"/>
    <n v="0.14000000000000001"/>
    <n v="29.456000000000003"/>
    <n v="420.8"/>
    <x v="2"/>
    <x v="0"/>
    <n v="7"/>
    <x v="1"/>
    <n v="2.9"/>
    <n v="361.89"/>
  </r>
  <r>
    <n v="14240"/>
    <d v="2033-08-10T00:00:00"/>
    <x v="11"/>
    <x v="7"/>
    <x v="7"/>
    <n v="1190"/>
    <x v="2"/>
    <x v="3"/>
    <n v="1"/>
    <n v="501.45"/>
    <n v="0.25"/>
    <n v="125.3625"/>
    <n v="501.45"/>
    <x v="2"/>
    <x v="1"/>
    <n v="2"/>
    <x v="0"/>
    <n v="5"/>
    <n v="376.09"/>
  </r>
  <r>
    <n v="14241"/>
    <d v="2033-08-11T00:00:00"/>
    <x v="11"/>
    <x v="7"/>
    <x v="7"/>
    <n v="1578"/>
    <x v="2"/>
    <x v="0"/>
    <n v="5"/>
    <n v="374.82"/>
    <n v="0.2"/>
    <n v="74.963999999999999"/>
    <n v="1874.1"/>
    <x v="0"/>
    <x v="0"/>
    <n v="6"/>
    <x v="1"/>
    <n v="2.6"/>
    <n v="1499.28"/>
  </r>
  <r>
    <n v="14242"/>
    <d v="2033-08-12T00:00:00"/>
    <x v="11"/>
    <x v="7"/>
    <x v="7"/>
    <n v="1515"/>
    <x v="3"/>
    <x v="2"/>
    <n v="5"/>
    <n v="422.74"/>
    <n v="0.17"/>
    <n v="71.865800000000007"/>
    <n v="2113.6999999999998"/>
    <x v="0"/>
    <x v="0"/>
    <n v="8"/>
    <x v="0"/>
    <n v="4.8"/>
    <n v="1754.37"/>
  </r>
  <r>
    <n v="14243"/>
    <d v="2033-08-13T00:00:00"/>
    <x v="11"/>
    <x v="7"/>
    <x v="7"/>
    <n v="1441"/>
    <x v="2"/>
    <x v="3"/>
    <n v="2"/>
    <n v="187.24"/>
    <n v="0.24"/>
    <n v="44.937600000000003"/>
    <n v="374.48"/>
    <x v="1"/>
    <x v="0"/>
    <n v="8"/>
    <x v="1"/>
    <n v="2.6"/>
    <n v="284.60000000000002"/>
  </r>
  <r>
    <n v="14244"/>
    <d v="2033-08-14T00:00:00"/>
    <x v="11"/>
    <x v="7"/>
    <x v="7"/>
    <n v="1920"/>
    <x v="2"/>
    <x v="1"/>
    <n v="3"/>
    <n v="335.95"/>
    <n v="0.14000000000000001"/>
    <n v="47.033000000000001"/>
    <n v="1007.8499999999999"/>
    <x v="1"/>
    <x v="0"/>
    <n v="10"/>
    <x v="1"/>
    <n v="3.7"/>
    <n v="866.75"/>
  </r>
  <r>
    <n v="14245"/>
    <d v="2033-08-15T00:00:00"/>
    <x v="11"/>
    <x v="7"/>
    <x v="7"/>
    <n v="1814"/>
    <x v="3"/>
    <x v="0"/>
    <n v="4"/>
    <n v="385.91"/>
    <n v="0.04"/>
    <n v="15.436400000000001"/>
    <n v="1543.64"/>
    <x v="2"/>
    <x v="0"/>
    <n v="10"/>
    <x v="1"/>
    <n v="3.6"/>
    <n v="1481.89"/>
  </r>
  <r>
    <n v="14246"/>
    <d v="2033-08-16T00:00:00"/>
    <x v="11"/>
    <x v="7"/>
    <x v="7"/>
    <n v="1805"/>
    <x v="1"/>
    <x v="1"/>
    <n v="6"/>
    <n v="359.62"/>
    <n v="0.17"/>
    <n v="61.135400000000004"/>
    <n v="2157.7200000000003"/>
    <x v="1"/>
    <x v="0"/>
    <n v="8"/>
    <x v="2"/>
    <n v="1.3"/>
    <n v="1790.91"/>
  </r>
  <r>
    <n v="14247"/>
    <d v="2033-08-17T00:00:00"/>
    <x v="11"/>
    <x v="7"/>
    <x v="7"/>
    <n v="1142"/>
    <x v="2"/>
    <x v="3"/>
    <n v="2"/>
    <n v="550.39"/>
    <n v="0.18"/>
    <n v="99.0702"/>
    <n v="1100.78"/>
    <x v="1"/>
    <x v="0"/>
    <n v="6"/>
    <x v="0"/>
    <n v="4"/>
    <n v="902.64"/>
  </r>
  <r>
    <n v="14248"/>
    <d v="2033-08-18T00:00:00"/>
    <x v="11"/>
    <x v="7"/>
    <x v="7"/>
    <n v="1190"/>
    <x v="2"/>
    <x v="1"/>
    <n v="2"/>
    <n v="540.49"/>
    <n v="7.0000000000000007E-2"/>
    <n v="37.834300000000006"/>
    <n v="1080.98"/>
    <x v="0"/>
    <x v="0"/>
    <n v="6"/>
    <x v="2"/>
    <n v="1.8"/>
    <n v="1005.31"/>
  </r>
  <r>
    <n v="14249"/>
    <d v="2033-08-19T00:00:00"/>
    <x v="11"/>
    <x v="7"/>
    <x v="7"/>
    <n v="1532"/>
    <x v="0"/>
    <x v="0"/>
    <n v="6"/>
    <n v="583.03"/>
    <n v="0.33"/>
    <n v="192.3999"/>
    <n v="3498.18"/>
    <x v="0"/>
    <x v="0"/>
    <n v="11"/>
    <x v="1"/>
    <n v="2.6"/>
    <n v="2343.7800000000002"/>
  </r>
  <r>
    <n v="14250"/>
    <d v="2033-08-20T00:00:00"/>
    <x v="11"/>
    <x v="7"/>
    <x v="7"/>
    <n v="1226"/>
    <x v="0"/>
    <x v="0"/>
    <n v="7"/>
    <n v="405.45"/>
    <n v="0.08"/>
    <n v="32.436"/>
    <n v="2838.15"/>
    <x v="2"/>
    <x v="1"/>
    <n v="3"/>
    <x v="0"/>
    <n v="4.0999999999999996"/>
    <n v="2611.1"/>
  </r>
  <r>
    <n v="14251"/>
    <d v="2033-08-21T00:00:00"/>
    <x v="11"/>
    <x v="7"/>
    <x v="7"/>
    <n v="1312"/>
    <x v="3"/>
    <x v="3"/>
    <n v="4"/>
    <n v="583.57000000000005"/>
    <n v="0.14000000000000001"/>
    <n v="81.69980000000001"/>
    <n v="2334.2800000000002"/>
    <x v="2"/>
    <x v="1"/>
    <n v="2"/>
    <x v="0"/>
    <n v="4.8"/>
    <n v="2007.48"/>
  </r>
  <r>
    <n v="14252"/>
    <d v="2033-08-22T00:00:00"/>
    <x v="11"/>
    <x v="7"/>
    <x v="7"/>
    <n v="1628"/>
    <x v="1"/>
    <x v="0"/>
    <n v="2"/>
    <n v="502"/>
    <n v="0.05"/>
    <n v="25.1"/>
    <n v="1004"/>
    <x v="1"/>
    <x v="0"/>
    <n v="5"/>
    <x v="1"/>
    <n v="3.2"/>
    <n v="953.8"/>
  </r>
  <r>
    <n v="14253"/>
    <d v="2033-08-23T00:00:00"/>
    <x v="11"/>
    <x v="7"/>
    <x v="7"/>
    <n v="1948"/>
    <x v="1"/>
    <x v="1"/>
    <n v="1"/>
    <n v="173.44"/>
    <n v="0.19"/>
    <n v="32.953600000000002"/>
    <n v="173.44"/>
    <x v="2"/>
    <x v="0"/>
    <n v="9"/>
    <x v="1"/>
    <n v="3.1"/>
    <n v="140.49"/>
  </r>
  <r>
    <n v="14254"/>
    <d v="2033-08-24T00:00:00"/>
    <x v="11"/>
    <x v="7"/>
    <x v="7"/>
    <n v="1301"/>
    <x v="0"/>
    <x v="1"/>
    <n v="4"/>
    <n v="265.05"/>
    <n v="0.11"/>
    <n v="29.1555"/>
    <n v="1060.2"/>
    <x v="2"/>
    <x v="1"/>
    <n v="4"/>
    <x v="1"/>
    <n v="3"/>
    <n v="943.58"/>
  </r>
  <r>
    <n v="14255"/>
    <d v="2033-08-25T00:00:00"/>
    <x v="11"/>
    <x v="7"/>
    <x v="7"/>
    <n v="1653"/>
    <x v="0"/>
    <x v="2"/>
    <n v="1"/>
    <n v="154.46"/>
    <n v="0.17"/>
    <n v="26.258200000000002"/>
    <n v="154.46"/>
    <x v="2"/>
    <x v="0"/>
    <n v="5"/>
    <x v="0"/>
    <n v="4.3"/>
    <n v="128.19999999999999"/>
  </r>
  <r>
    <n v="14256"/>
    <d v="2033-08-26T00:00:00"/>
    <x v="11"/>
    <x v="7"/>
    <x v="7"/>
    <n v="1995"/>
    <x v="2"/>
    <x v="2"/>
    <n v="5"/>
    <n v="17.46"/>
    <n v="0.08"/>
    <n v="1.3968"/>
    <n v="87.300000000000011"/>
    <x v="1"/>
    <x v="0"/>
    <n v="6"/>
    <x v="0"/>
    <n v="5"/>
    <n v="80.319999999999993"/>
  </r>
  <r>
    <n v="14257"/>
    <d v="2033-08-27T00:00:00"/>
    <x v="11"/>
    <x v="7"/>
    <x v="7"/>
    <n v="1459"/>
    <x v="3"/>
    <x v="2"/>
    <n v="6"/>
    <n v="125.01"/>
    <n v="0.02"/>
    <n v="2.5002"/>
    <n v="750.06000000000006"/>
    <x v="0"/>
    <x v="0"/>
    <n v="11"/>
    <x v="1"/>
    <n v="3.5"/>
    <n v="735.06"/>
  </r>
  <r>
    <n v="14258"/>
    <d v="2033-08-28T00:00:00"/>
    <x v="11"/>
    <x v="7"/>
    <x v="7"/>
    <n v="1400"/>
    <x v="2"/>
    <x v="1"/>
    <n v="4"/>
    <n v="17.38"/>
    <n v="0.27"/>
    <n v="4.6925999999999997"/>
    <n v="69.52"/>
    <x v="2"/>
    <x v="0"/>
    <n v="6"/>
    <x v="1"/>
    <n v="2.5"/>
    <n v="50.75"/>
  </r>
  <r>
    <n v="14259"/>
    <d v="2033-08-29T00:00:00"/>
    <x v="11"/>
    <x v="7"/>
    <x v="7"/>
    <n v="1550"/>
    <x v="2"/>
    <x v="1"/>
    <n v="7"/>
    <n v="436.11"/>
    <n v="0.22"/>
    <n v="95.944200000000009"/>
    <n v="3052.77"/>
    <x v="2"/>
    <x v="1"/>
    <n v="4"/>
    <x v="2"/>
    <n v="1.9"/>
    <n v="2381.16"/>
  </r>
  <r>
    <n v="14260"/>
    <d v="2033-08-30T00:00:00"/>
    <x v="11"/>
    <x v="7"/>
    <x v="7"/>
    <n v="1392"/>
    <x v="3"/>
    <x v="3"/>
    <n v="4"/>
    <n v="263.94"/>
    <n v="0.12"/>
    <n v="31.672799999999999"/>
    <n v="1055.76"/>
    <x v="0"/>
    <x v="1"/>
    <n v="4"/>
    <x v="2"/>
    <n v="1.8"/>
    <n v="929.07"/>
  </r>
  <r>
    <n v="14261"/>
    <d v="2033-08-31T00:00:00"/>
    <x v="11"/>
    <x v="7"/>
    <x v="7"/>
    <n v="1866"/>
    <x v="1"/>
    <x v="2"/>
    <n v="3"/>
    <n v="197.86"/>
    <n v="0.02"/>
    <n v="3.9572000000000003"/>
    <n v="593.58000000000004"/>
    <x v="1"/>
    <x v="0"/>
    <n v="8"/>
    <x v="0"/>
    <n v="4.4000000000000004"/>
    <n v="581.71"/>
  </r>
  <r>
    <n v="14262"/>
    <d v="2033-09-01T00:00:00"/>
    <x v="11"/>
    <x v="8"/>
    <x v="8"/>
    <n v="1763"/>
    <x v="0"/>
    <x v="1"/>
    <n v="3"/>
    <n v="460.61"/>
    <n v="0.3"/>
    <n v="138.18299999999999"/>
    <n v="1381.83"/>
    <x v="1"/>
    <x v="0"/>
    <n v="5"/>
    <x v="0"/>
    <n v="5"/>
    <n v="967.28"/>
  </r>
  <r>
    <n v="14263"/>
    <d v="2033-09-02T00:00:00"/>
    <x v="11"/>
    <x v="8"/>
    <x v="8"/>
    <n v="1844"/>
    <x v="2"/>
    <x v="3"/>
    <n v="6"/>
    <n v="502"/>
    <n v="0.06"/>
    <n v="30.119999999999997"/>
    <n v="3012"/>
    <x v="0"/>
    <x v="0"/>
    <n v="11"/>
    <x v="1"/>
    <n v="3.8"/>
    <n v="2831.28"/>
  </r>
  <r>
    <n v="14264"/>
    <d v="2033-09-03T00:00:00"/>
    <x v="11"/>
    <x v="8"/>
    <x v="8"/>
    <n v="1206"/>
    <x v="1"/>
    <x v="1"/>
    <n v="7"/>
    <n v="585.54999999999995"/>
    <n v="0.33"/>
    <n v="193.23149999999998"/>
    <n v="4098.8499999999995"/>
    <x v="0"/>
    <x v="0"/>
    <n v="5"/>
    <x v="0"/>
    <n v="4.8"/>
    <n v="2746.23"/>
  </r>
  <r>
    <n v="14265"/>
    <d v="2033-09-04T00:00:00"/>
    <x v="11"/>
    <x v="8"/>
    <x v="8"/>
    <n v="1209"/>
    <x v="0"/>
    <x v="3"/>
    <n v="4"/>
    <n v="390.58"/>
    <n v="0.17"/>
    <n v="66.398600000000002"/>
    <n v="1562.32"/>
    <x v="2"/>
    <x v="0"/>
    <n v="9"/>
    <x v="2"/>
    <n v="2.4"/>
    <n v="1296.73"/>
  </r>
  <r>
    <n v="14266"/>
    <d v="2033-09-05T00:00:00"/>
    <x v="11"/>
    <x v="8"/>
    <x v="8"/>
    <n v="1114"/>
    <x v="0"/>
    <x v="2"/>
    <n v="5"/>
    <n v="284.99"/>
    <n v="0.12"/>
    <n v="34.198799999999999"/>
    <n v="1424.95"/>
    <x v="1"/>
    <x v="1"/>
    <n v="4"/>
    <x v="1"/>
    <n v="3.5"/>
    <n v="1253.96"/>
  </r>
  <r>
    <n v="14267"/>
    <d v="2033-09-06T00:00:00"/>
    <x v="11"/>
    <x v="8"/>
    <x v="8"/>
    <n v="1736"/>
    <x v="2"/>
    <x v="2"/>
    <n v="7"/>
    <n v="193.58"/>
    <n v="0.26"/>
    <n v="50.330800000000004"/>
    <n v="1355.0600000000002"/>
    <x v="2"/>
    <x v="0"/>
    <n v="7"/>
    <x v="1"/>
    <n v="3"/>
    <n v="1002.74"/>
  </r>
  <r>
    <n v="14268"/>
    <d v="2033-09-07T00:00:00"/>
    <x v="11"/>
    <x v="8"/>
    <x v="8"/>
    <n v="1645"/>
    <x v="1"/>
    <x v="2"/>
    <n v="2"/>
    <n v="145.06"/>
    <n v="0.31"/>
    <n v="44.968600000000002"/>
    <n v="290.12"/>
    <x v="1"/>
    <x v="0"/>
    <n v="5"/>
    <x v="1"/>
    <n v="2.9"/>
    <n v="200.18"/>
  </r>
  <r>
    <n v="14269"/>
    <d v="2033-09-08T00:00:00"/>
    <x v="11"/>
    <x v="8"/>
    <x v="8"/>
    <n v="1250"/>
    <x v="1"/>
    <x v="1"/>
    <n v="6"/>
    <n v="139.56"/>
    <n v="0.13"/>
    <n v="18.142800000000001"/>
    <n v="837.36"/>
    <x v="2"/>
    <x v="0"/>
    <n v="9"/>
    <x v="1"/>
    <n v="3.5"/>
    <n v="728.5"/>
  </r>
  <r>
    <n v="14270"/>
    <d v="2033-09-09T00:00:00"/>
    <x v="11"/>
    <x v="8"/>
    <x v="8"/>
    <n v="1218"/>
    <x v="2"/>
    <x v="1"/>
    <n v="7"/>
    <n v="254.38"/>
    <n v="0.14000000000000001"/>
    <n v="35.613200000000006"/>
    <n v="1780.6599999999999"/>
    <x v="1"/>
    <x v="0"/>
    <n v="8"/>
    <x v="2"/>
    <n v="2.2000000000000002"/>
    <n v="1531.37"/>
  </r>
  <r>
    <n v="14271"/>
    <d v="2033-09-10T00:00:00"/>
    <x v="11"/>
    <x v="8"/>
    <x v="8"/>
    <n v="1406"/>
    <x v="0"/>
    <x v="3"/>
    <n v="6"/>
    <n v="595.20000000000005"/>
    <n v="0.15"/>
    <n v="89.28"/>
    <n v="3571.2000000000003"/>
    <x v="0"/>
    <x v="0"/>
    <n v="8"/>
    <x v="1"/>
    <n v="3.6"/>
    <n v="3035.52"/>
  </r>
  <r>
    <n v="14272"/>
    <d v="2033-09-11T00:00:00"/>
    <x v="11"/>
    <x v="8"/>
    <x v="8"/>
    <n v="1442"/>
    <x v="0"/>
    <x v="0"/>
    <n v="7"/>
    <n v="15.5"/>
    <n v="0.32"/>
    <n v="4.96"/>
    <n v="108.5"/>
    <x v="2"/>
    <x v="0"/>
    <n v="10"/>
    <x v="1"/>
    <n v="3.7"/>
    <n v="73.78"/>
  </r>
  <r>
    <n v="14273"/>
    <d v="2033-09-12T00:00:00"/>
    <x v="11"/>
    <x v="8"/>
    <x v="8"/>
    <n v="1602"/>
    <x v="2"/>
    <x v="0"/>
    <n v="3"/>
    <n v="130.37"/>
    <n v="0.24"/>
    <n v="31.288799999999998"/>
    <n v="391.11"/>
    <x v="0"/>
    <x v="0"/>
    <n v="10"/>
    <x v="0"/>
    <n v="4.3"/>
    <n v="297.24"/>
  </r>
  <r>
    <n v="14274"/>
    <d v="2033-09-13T00:00:00"/>
    <x v="11"/>
    <x v="8"/>
    <x v="8"/>
    <n v="1353"/>
    <x v="2"/>
    <x v="2"/>
    <n v="5"/>
    <n v="125.21"/>
    <n v="0.09"/>
    <n v="11.268899999999999"/>
    <n v="626.04999999999995"/>
    <x v="1"/>
    <x v="1"/>
    <n v="3"/>
    <x v="1"/>
    <n v="3.9"/>
    <n v="569.71"/>
  </r>
  <r>
    <n v="14275"/>
    <d v="2033-09-14T00:00:00"/>
    <x v="11"/>
    <x v="8"/>
    <x v="8"/>
    <n v="1887"/>
    <x v="2"/>
    <x v="0"/>
    <n v="6"/>
    <n v="434.51"/>
    <n v="0.06"/>
    <n v="26.070599999999999"/>
    <n v="2607.06"/>
    <x v="1"/>
    <x v="0"/>
    <n v="9"/>
    <x v="2"/>
    <n v="2.2999999999999998"/>
    <n v="2450.64"/>
  </r>
  <r>
    <n v="14276"/>
    <d v="2033-09-15T00:00:00"/>
    <x v="11"/>
    <x v="8"/>
    <x v="8"/>
    <n v="1557"/>
    <x v="0"/>
    <x v="2"/>
    <n v="5"/>
    <n v="221.2"/>
    <n v="0.08"/>
    <n v="17.695999999999998"/>
    <n v="1106"/>
    <x v="0"/>
    <x v="0"/>
    <n v="8"/>
    <x v="1"/>
    <n v="2.8"/>
    <n v="1017.52"/>
  </r>
  <r>
    <n v="14277"/>
    <d v="2033-09-16T00:00:00"/>
    <x v="11"/>
    <x v="8"/>
    <x v="8"/>
    <n v="1549"/>
    <x v="2"/>
    <x v="3"/>
    <n v="6"/>
    <n v="282.5"/>
    <n v="0.09"/>
    <n v="25.425000000000001"/>
    <n v="1695"/>
    <x v="1"/>
    <x v="1"/>
    <n v="3"/>
    <x v="2"/>
    <n v="1.5"/>
    <n v="1542.45"/>
  </r>
  <r>
    <n v="14278"/>
    <d v="2033-09-17T00:00:00"/>
    <x v="11"/>
    <x v="8"/>
    <x v="8"/>
    <n v="1141"/>
    <x v="1"/>
    <x v="0"/>
    <n v="3"/>
    <n v="101.95"/>
    <n v="0.08"/>
    <n v="8.1560000000000006"/>
    <n v="305.85000000000002"/>
    <x v="2"/>
    <x v="0"/>
    <n v="10"/>
    <x v="2"/>
    <n v="2"/>
    <n v="281.38"/>
  </r>
  <r>
    <n v="14279"/>
    <d v="2033-09-18T00:00:00"/>
    <x v="11"/>
    <x v="8"/>
    <x v="8"/>
    <n v="1611"/>
    <x v="1"/>
    <x v="0"/>
    <n v="2"/>
    <n v="251.92"/>
    <n v="0.23"/>
    <n v="57.941600000000001"/>
    <n v="503.84"/>
    <x v="1"/>
    <x v="2"/>
    <n v="1"/>
    <x v="1"/>
    <n v="3.1"/>
    <n v="387.96"/>
  </r>
  <r>
    <n v="14280"/>
    <d v="2033-09-19T00:00:00"/>
    <x v="11"/>
    <x v="8"/>
    <x v="8"/>
    <n v="1500"/>
    <x v="1"/>
    <x v="2"/>
    <n v="3"/>
    <n v="75.37"/>
    <n v="0.04"/>
    <n v="3.0148000000000001"/>
    <n v="226.11"/>
    <x v="2"/>
    <x v="0"/>
    <n v="5"/>
    <x v="2"/>
    <n v="1.4"/>
    <n v="217.07"/>
  </r>
  <r>
    <n v="14281"/>
    <d v="2033-09-20T00:00:00"/>
    <x v="11"/>
    <x v="8"/>
    <x v="8"/>
    <n v="1839"/>
    <x v="2"/>
    <x v="3"/>
    <n v="6"/>
    <n v="326.83"/>
    <n v="0.14000000000000001"/>
    <n v="45.7562"/>
    <n v="1960.98"/>
    <x v="1"/>
    <x v="1"/>
    <n v="4"/>
    <x v="1"/>
    <n v="3.3"/>
    <n v="1686.44"/>
  </r>
  <r>
    <n v="14282"/>
    <d v="2033-09-21T00:00:00"/>
    <x v="11"/>
    <x v="8"/>
    <x v="8"/>
    <n v="1701"/>
    <x v="2"/>
    <x v="0"/>
    <n v="5"/>
    <n v="72.290000000000006"/>
    <n v="0.22"/>
    <n v="15.903800000000002"/>
    <n v="361.45000000000005"/>
    <x v="1"/>
    <x v="0"/>
    <n v="8"/>
    <x v="1"/>
    <n v="2.6"/>
    <n v="281.93"/>
  </r>
  <r>
    <n v="14283"/>
    <d v="2033-09-22T00:00:00"/>
    <x v="11"/>
    <x v="8"/>
    <x v="8"/>
    <n v="1546"/>
    <x v="0"/>
    <x v="0"/>
    <n v="1"/>
    <n v="477.45"/>
    <n v="0.1"/>
    <n v="47.745000000000005"/>
    <n v="477.45"/>
    <x v="2"/>
    <x v="0"/>
    <n v="6"/>
    <x v="2"/>
    <n v="1.1000000000000001"/>
    <n v="429.7"/>
  </r>
  <r>
    <n v="14284"/>
    <d v="2033-09-23T00:00:00"/>
    <x v="11"/>
    <x v="8"/>
    <x v="8"/>
    <n v="1658"/>
    <x v="0"/>
    <x v="0"/>
    <n v="3"/>
    <n v="346.46"/>
    <n v="0.02"/>
    <n v="6.9291999999999998"/>
    <n v="1039.3799999999999"/>
    <x v="1"/>
    <x v="0"/>
    <n v="10"/>
    <x v="1"/>
    <n v="2.7"/>
    <n v="1018.59"/>
  </r>
  <r>
    <n v="14285"/>
    <d v="2033-09-24T00:00:00"/>
    <x v="11"/>
    <x v="8"/>
    <x v="8"/>
    <n v="1541"/>
    <x v="3"/>
    <x v="3"/>
    <n v="5"/>
    <n v="438.52"/>
    <n v="0.03"/>
    <n v="13.1556"/>
    <n v="2192.6"/>
    <x v="1"/>
    <x v="0"/>
    <n v="5"/>
    <x v="2"/>
    <n v="2.1"/>
    <n v="2126.8200000000002"/>
  </r>
  <r>
    <n v="14286"/>
    <d v="2033-09-25T00:00:00"/>
    <x v="11"/>
    <x v="8"/>
    <x v="8"/>
    <n v="1845"/>
    <x v="2"/>
    <x v="3"/>
    <n v="7"/>
    <n v="259.83"/>
    <n v="0.04"/>
    <n v="10.3932"/>
    <n v="1818.81"/>
    <x v="2"/>
    <x v="0"/>
    <n v="9"/>
    <x v="2"/>
    <n v="1.3"/>
    <n v="1746.06"/>
  </r>
  <r>
    <n v="14287"/>
    <d v="2033-09-26T00:00:00"/>
    <x v="11"/>
    <x v="8"/>
    <x v="8"/>
    <n v="1506"/>
    <x v="2"/>
    <x v="0"/>
    <n v="7"/>
    <n v="238.17"/>
    <n v="0.28999999999999998"/>
    <n v="69.069299999999998"/>
    <n v="1667.1899999999998"/>
    <x v="2"/>
    <x v="0"/>
    <n v="6"/>
    <x v="2"/>
    <n v="2.2000000000000002"/>
    <n v="1183.7"/>
  </r>
  <r>
    <n v="14288"/>
    <d v="2033-09-27T00:00:00"/>
    <x v="11"/>
    <x v="8"/>
    <x v="8"/>
    <n v="1595"/>
    <x v="1"/>
    <x v="2"/>
    <n v="3"/>
    <n v="72.45"/>
    <n v="0.23"/>
    <n v="16.663500000000003"/>
    <n v="217.35000000000002"/>
    <x v="1"/>
    <x v="0"/>
    <n v="11"/>
    <x v="2"/>
    <n v="2.2000000000000002"/>
    <n v="167.36"/>
  </r>
  <r>
    <n v="14289"/>
    <d v="2033-09-28T00:00:00"/>
    <x v="11"/>
    <x v="8"/>
    <x v="8"/>
    <n v="1880"/>
    <x v="2"/>
    <x v="2"/>
    <n v="6"/>
    <n v="321.45999999999998"/>
    <n v="0.02"/>
    <n v="6.4291999999999998"/>
    <n v="1928.7599999999998"/>
    <x v="2"/>
    <x v="0"/>
    <n v="11"/>
    <x v="2"/>
    <n v="2.4"/>
    <n v="1890.18"/>
  </r>
  <r>
    <n v="14290"/>
    <d v="2033-09-29T00:00:00"/>
    <x v="11"/>
    <x v="8"/>
    <x v="8"/>
    <n v="1280"/>
    <x v="0"/>
    <x v="0"/>
    <n v="7"/>
    <n v="315.98"/>
    <n v="0.14000000000000001"/>
    <n v="44.237200000000009"/>
    <n v="2211.86"/>
    <x v="0"/>
    <x v="0"/>
    <n v="11"/>
    <x v="1"/>
    <n v="2.5"/>
    <n v="1902.2"/>
  </r>
  <r>
    <n v="14291"/>
    <d v="2033-09-30T00:00:00"/>
    <x v="11"/>
    <x v="8"/>
    <x v="8"/>
    <n v="1423"/>
    <x v="1"/>
    <x v="3"/>
    <n v="5"/>
    <n v="288.83999999999997"/>
    <n v="0.1"/>
    <n v="28.884"/>
    <n v="1444.1999999999998"/>
    <x v="1"/>
    <x v="0"/>
    <n v="11"/>
    <x v="1"/>
    <n v="2.7"/>
    <n v="1299.78"/>
  </r>
  <r>
    <n v="14292"/>
    <d v="2033-10-01T00:00:00"/>
    <x v="11"/>
    <x v="9"/>
    <x v="9"/>
    <n v="1855"/>
    <x v="2"/>
    <x v="0"/>
    <n v="2"/>
    <n v="448.2"/>
    <n v="0.2"/>
    <n v="89.64"/>
    <n v="896.4"/>
    <x v="2"/>
    <x v="1"/>
    <n v="3"/>
    <x v="2"/>
    <n v="1.4"/>
    <n v="717.12"/>
  </r>
  <r>
    <n v="14293"/>
    <d v="2033-10-02T00:00:00"/>
    <x v="11"/>
    <x v="9"/>
    <x v="9"/>
    <n v="1269"/>
    <x v="0"/>
    <x v="3"/>
    <n v="5"/>
    <n v="502.02"/>
    <n v="0.18"/>
    <n v="90.363599999999991"/>
    <n v="2510.1"/>
    <x v="2"/>
    <x v="0"/>
    <n v="6"/>
    <x v="2"/>
    <n v="1"/>
    <n v="2058.2800000000002"/>
  </r>
  <r>
    <n v="14294"/>
    <d v="2033-10-03T00:00:00"/>
    <x v="11"/>
    <x v="9"/>
    <x v="9"/>
    <n v="1153"/>
    <x v="0"/>
    <x v="0"/>
    <n v="7"/>
    <n v="454.21"/>
    <n v="0.17"/>
    <n v="77.215699999999998"/>
    <n v="3179.47"/>
    <x v="1"/>
    <x v="0"/>
    <n v="11"/>
    <x v="1"/>
    <n v="3.9"/>
    <n v="2638.96"/>
  </r>
  <r>
    <n v="14295"/>
    <d v="2033-10-04T00:00:00"/>
    <x v="11"/>
    <x v="9"/>
    <x v="9"/>
    <n v="1613"/>
    <x v="2"/>
    <x v="3"/>
    <n v="7"/>
    <n v="99.16"/>
    <n v="0.11"/>
    <n v="10.9076"/>
    <n v="694.12"/>
    <x v="1"/>
    <x v="1"/>
    <n v="4"/>
    <x v="2"/>
    <n v="2.2999999999999998"/>
    <n v="617.77"/>
  </r>
  <r>
    <n v="14296"/>
    <d v="2033-10-05T00:00:00"/>
    <x v="11"/>
    <x v="9"/>
    <x v="9"/>
    <n v="1726"/>
    <x v="1"/>
    <x v="1"/>
    <n v="4"/>
    <n v="378.9"/>
    <n v="0.05"/>
    <n v="18.945"/>
    <n v="1515.6"/>
    <x v="2"/>
    <x v="0"/>
    <n v="5"/>
    <x v="1"/>
    <n v="3.5"/>
    <n v="1439.82"/>
  </r>
  <r>
    <n v="14297"/>
    <d v="2033-10-06T00:00:00"/>
    <x v="11"/>
    <x v="9"/>
    <x v="9"/>
    <n v="1661"/>
    <x v="2"/>
    <x v="2"/>
    <n v="1"/>
    <n v="61.99"/>
    <n v="0.26"/>
    <n v="16.1174"/>
    <n v="61.99"/>
    <x v="2"/>
    <x v="0"/>
    <n v="6"/>
    <x v="2"/>
    <n v="2.2000000000000002"/>
    <n v="45.87"/>
  </r>
  <r>
    <n v="14298"/>
    <d v="2033-10-07T00:00:00"/>
    <x v="11"/>
    <x v="9"/>
    <x v="9"/>
    <n v="1943"/>
    <x v="1"/>
    <x v="1"/>
    <n v="6"/>
    <n v="421.35"/>
    <n v="0.31"/>
    <n v="130.61850000000001"/>
    <n v="2528.1000000000004"/>
    <x v="1"/>
    <x v="0"/>
    <n v="9"/>
    <x v="0"/>
    <n v="4.9000000000000004"/>
    <n v="1744.39"/>
  </r>
  <r>
    <n v="14299"/>
    <d v="2033-10-08T00:00:00"/>
    <x v="11"/>
    <x v="9"/>
    <x v="9"/>
    <n v="1082"/>
    <x v="2"/>
    <x v="2"/>
    <n v="5"/>
    <n v="238.38"/>
    <n v="0.33"/>
    <n v="78.665400000000005"/>
    <n v="1191.9000000000001"/>
    <x v="0"/>
    <x v="1"/>
    <n v="3"/>
    <x v="2"/>
    <n v="2.2999999999999998"/>
    <n v="798.57"/>
  </r>
  <r>
    <n v="14300"/>
    <d v="2033-10-09T00:00:00"/>
    <x v="11"/>
    <x v="9"/>
    <x v="9"/>
    <n v="1621"/>
    <x v="1"/>
    <x v="3"/>
    <n v="7"/>
    <n v="92.51"/>
    <n v="0.02"/>
    <n v="1.8502000000000001"/>
    <n v="647.57000000000005"/>
    <x v="2"/>
    <x v="2"/>
    <n v="1"/>
    <x v="1"/>
    <n v="3.4"/>
    <n v="634.62"/>
  </r>
  <r>
    <n v="14301"/>
    <d v="2033-10-10T00:00:00"/>
    <x v="11"/>
    <x v="9"/>
    <x v="9"/>
    <n v="1946"/>
    <x v="0"/>
    <x v="1"/>
    <n v="6"/>
    <n v="519.29999999999995"/>
    <n v="0.26"/>
    <n v="135.018"/>
    <n v="3115.7999999999997"/>
    <x v="1"/>
    <x v="1"/>
    <n v="2"/>
    <x v="2"/>
    <n v="1.9"/>
    <n v="2305.69"/>
  </r>
  <r>
    <n v="14302"/>
    <d v="2033-10-11T00:00:00"/>
    <x v="11"/>
    <x v="9"/>
    <x v="9"/>
    <n v="1898"/>
    <x v="1"/>
    <x v="2"/>
    <n v="3"/>
    <n v="374.19"/>
    <n v="0.25"/>
    <n v="93.547499999999999"/>
    <n v="1122.57"/>
    <x v="2"/>
    <x v="0"/>
    <n v="8"/>
    <x v="1"/>
    <n v="3.1"/>
    <n v="841.93"/>
  </r>
  <r>
    <n v="14303"/>
    <d v="2033-10-12T00:00:00"/>
    <x v="11"/>
    <x v="9"/>
    <x v="9"/>
    <n v="1425"/>
    <x v="2"/>
    <x v="0"/>
    <n v="3"/>
    <n v="222.51"/>
    <n v="0.33"/>
    <n v="73.428300000000007"/>
    <n v="667.53"/>
    <x v="0"/>
    <x v="1"/>
    <n v="4"/>
    <x v="1"/>
    <n v="3.3"/>
    <n v="447.25"/>
  </r>
  <r>
    <n v="14304"/>
    <d v="2033-10-13T00:00:00"/>
    <x v="11"/>
    <x v="9"/>
    <x v="9"/>
    <n v="1274"/>
    <x v="1"/>
    <x v="3"/>
    <n v="5"/>
    <n v="32.979999999999997"/>
    <n v="0.09"/>
    <n v="2.9681999999999995"/>
    <n v="164.89999999999998"/>
    <x v="1"/>
    <x v="0"/>
    <n v="7"/>
    <x v="2"/>
    <n v="1.7"/>
    <n v="150.06"/>
  </r>
  <r>
    <n v="14305"/>
    <d v="2033-10-14T00:00:00"/>
    <x v="11"/>
    <x v="9"/>
    <x v="9"/>
    <n v="1712"/>
    <x v="2"/>
    <x v="3"/>
    <n v="4"/>
    <n v="329.33"/>
    <n v="0.26"/>
    <n v="85.625799999999998"/>
    <n v="1317.32"/>
    <x v="2"/>
    <x v="1"/>
    <n v="2"/>
    <x v="2"/>
    <n v="1.5"/>
    <n v="974.82"/>
  </r>
  <r>
    <n v="14306"/>
    <d v="2033-10-15T00:00:00"/>
    <x v="11"/>
    <x v="9"/>
    <x v="9"/>
    <n v="1283"/>
    <x v="0"/>
    <x v="0"/>
    <n v="7"/>
    <n v="555.09"/>
    <n v="0.02"/>
    <n v="11.101800000000001"/>
    <n v="3885.63"/>
    <x v="2"/>
    <x v="0"/>
    <n v="11"/>
    <x v="0"/>
    <n v="4.9000000000000004"/>
    <n v="3807.92"/>
  </r>
  <r>
    <n v="14307"/>
    <d v="2033-10-16T00:00:00"/>
    <x v="11"/>
    <x v="9"/>
    <x v="9"/>
    <n v="1979"/>
    <x v="1"/>
    <x v="0"/>
    <n v="5"/>
    <n v="363.88"/>
    <n v="0.22"/>
    <n v="80.053600000000003"/>
    <n v="1819.4"/>
    <x v="1"/>
    <x v="0"/>
    <n v="10"/>
    <x v="0"/>
    <n v="4.5999999999999996"/>
    <n v="1419.13"/>
  </r>
  <r>
    <n v="14308"/>
    <d v="2033-10-17T00:00:00"/>
    <x v="11"/>
    <x v="9"/>
    <x v="9"/>
    <n v="1172"/>
    <x v="2"/>
    <x v="2"/>
    <n v="2"/>
    <n v="583.41999999999996"/>
    <n v="0.12"/>
    <n v="70.01039999999999"/>
    <n v="1166.8399999999999"/>
    <x v="1"/>
    <x v="0"/>
    <n v="8"/>
    <x v="1"/>
    <n v="3.6"/>
    <n v="1026.82"/>
  </r>
  <r>
    <n v="14309"/>
    <d v="2033-10-18T00:00:00"/>
    <x v="11"/>
    <x v="9"/>
    <x v="9"/>
    <n v="1326"/>
    <x v="2"/>
    <x v="3"/>
    <n v="4"/>
    <n v="94.82"/>
    <n v="0.27"/>
    <n v="25.601399999999998"/>
    <n v="379.28"/>
    <x v="1"/>
    <x v="0"/>
    <n v="10"/>
    <x v="0"/>
    <n v="4.4000000000000004"/>
    <n v="276.87"/>
  </r>
  <r>
    <n v="14310"/>
    <d v="2033-10-19T00:00:00"/>
    <x v="11"/>
    <x v="9"/>
    <x v="9"/>
    <n v="1717"/>
    <x v="3"/>
    <x v="2"/>
    <n v="7"/>
    <n v="347.46"/>
    <n v="0.3"/>
    <n v="104.23799999999999"/>
    <n v="2432.2199999999998"/>
    <x v="1"/>
    <x v="0"/>
    <n v="9"/>
    <x v="2"/>
    <n v="1.4"/>
    <n v="1702.55"/>
  </r>
  <r>
    <n v="14311"/>
    <d v="2033-10-20T00:00:00"/>
    <x v="11"/>
    <x v="9"/>
    <x v="9"/>
    <n v="1062"/>
    <x v="2"/>
    <x v="0"/>
    <n v="7"/>
    <n v="481.9"/>
    <n v="0.13"/>
    <n v="62.646999999999998"/>
    <n v="3373.2999999999997"/>
    <x v="1"/>
    <x v="0"/>
    <n v="7"/>
    <x v="1"/>
    <n v="3.9"/>
    <n v="2934.77"/>
  </r>
  <r>
    <n v="14312"/>
    <d v="2033-10-21T00:00:00"/>
    <x v="11"/>
    <x v="9"/>
    <x v="9"/>
    <n v="1072"/>
    <x v="3"/>
    <x v="3"/>
    <n v="6"/>
    <n v="322.44"/>
    <n v="0.18"/>
    <n v="58.039199999999994"/>
    <n v="1934.6399999999999"/>
    <x v="0"/>
    <x v="0"/>
    <n v="10"/>
    <x v="2"/>
    <n v="2.1"/>
    <n v="1586.4"/>
  </r>
  <r>
    <n v="14313"/>
    <d v="2033-10-22T00:00:00"/>
    <x v="11"/>
    <x v="9"/>
    <x v="9"/>
    <n v="1762"/>
    <x v="2"/>
    <x v="0"/>
    <n v="5"/>
    <n v="68.27"/>
    <n v="0.04"/>
    <n v="2.7307999999999999"/>
    <n v="341.34999999999997"/>
    <x v="0"/>
    <x v="0"/>
    <n v="11"/>
    <x v="1"/>
    <n v="3.2"/>
    <n v="327.7"/>
  </r>
  <r>
    <n v="14314"/>
    <d v="2033-10-23T00:00:00"/>
    <x v="11"/>
    <x v="9"/>
    <x v="9"/>
    <n v="1635"/>
    <x v="2"/>
    <x v="2"/>
    <n v="7"/>
    <n v="355.99"/>
    <n v="0.15"/>
    <n v="53.398499999999999"/>
    <n v="2491.9300000000003"/>
    <x v="1"/>
    <x v="2"/>
    <n v="1"/>
    <x v="0"/>
    <n v="4.0999999999999996"/>
    <n v="2118.14"/>
  </r>
  <r>
    <n v="14315"/>
    <d v="2033-10-24T00:00:00"/>
    <x v="11"/>
    <x v="9"/>
    <x v="9"/>
    <n v="1374"/>
    <x v="1"/>
    <x v="2"/>
    <n v="6"/>
    <n v="372.87"/>
    <n v="0.13"/>
    <n v="48.473100000000002"/>
    <n v="2237.2200000000003"/>
    <x v="1"/>
    <x v="1"/>
    <n v="2"/>
    <x v="2"/>
    <n v="1.1000000000000001"/>
    <n v="1946.38"/>
  </r>
  <r>
    <n v="14316"/>
    <d v="2033-10-25T00:00:00"/>
    <x v="11"/>
    <x v="9"/>
    <x v="9"/>
    <n v="1632"/>
    <x v="0"/>
    <x v="2"/>
    <n v="7"/>
    <n v="441.29"/>
    <n v="0.06"/>
    <n v="26.477399999999999"/>
    <n v="3089.03"/>
    <x v="1"/>
    <x v="0"/>
    <n v="9"/>
    <x v="1"/>
    <n v="3.8"/>
    <n v="2903.69"/>
  </r>
  <r>
    <n v="14317"/>
    <d v="2033-10-26T00:00:00"/>
    <x v="11"/>
    <x v="9"/>
    <x v="9"/>
    <n v="1507"/>
    <x v="0"/>
    <x v="3"/>
    <n v="1"/>
    <n v="460.31"/>
    <n v="0.31"/>
    <n v="142.6961"/>
    <n v="460.31"/>
    <x v="1"/>
    <x v="0"/>
    <n v="10"/>
    <x v="1"/>
    <n v="2.7"/>
    <n v="317.61"/>
  </r>
  <r>
    <n v="14318"/>
    <d v="2033-10-27T00:00:00"/>
    <x v="11"/>
    <x v="9"/>
    <x v="9"/>
    <n v="1786"/>
    <x v="2"/>
    <x v="0"/>
    <n v="4"/>
    <n v="465.9"/>
    <n v="0.05"/>
    <n v="23.295000000000002"/>
    <n v="1863.6"/>
    <x v="1"/>
    <x v="0"/>
    <n v="7"/>
    <x v="1"/>
    <n v="2.8"/>
    <n v="1770.42"/>
  </r>
  <r>
    <n v="14319"/>
    <d v="2033-10-28T00:00:00"/>
    <x v="11"/>
    <x v="9"/>
    <x v="9"/>
    <n v="1942"/>
    <x v="1"/>
    <x v="0"/>
    <n v="5"/>
    <n v="403.11"/>
    <n v="0.22"/>
    <n v="88.684200000000004"/>
    <n v="2015.5500000000002"/>
    <x v="1"/>
    <x v="0"/>
    <n v="11"/>
    <x v="0"/>
    <n v="4.5999999999999996"/>
    <n v="1572.13"/>
  </r>
  <r>
    <n v="14320"/>
    <d v="2033-10-29T00:00:00"/>
    <x v="11"/>
    <x v="9"/>
    <x v="9"/>
    <n v="1397"/>
    <x v="2"/>
    <x v="2"/>
    <n v="1"/>
    <n v="141.25"/>
    <n v="0.31"/>
    <n v="43.787500000000001"/>
    <n v="141.25"/>
    <x v="0"/>
    <x v="1"/>
    <n v="3"/>
    <x v="0"/>
    <n v="4.4000000000000004"/>
    <n v="97.46"/>
  </r>
  <r>
    <n v="14321"/>
    <d v="2033-10-30T00:00:00"/>
    <x v="11"/>
    <x v="9"/>
    <x v="9"/>
    <n v="1119"/>
    <x v="1"/>
    <x v="2"/>
    <n v="5"/>
    <n v="251.48"/>
    <n v="0.32"/>
    <n v="80.473600000000005"/>
    <n v="1257.3999999999999"/>
    <x v="1"/>
    <x v="0"/>
    <n v="5"/>
    <x v="2"/>
    <n v="1.2"/>
    <n v="855.03"/>
  </r>
  <r>
    <n v="14322"/>
    <d v="2033-10-31T00:00:00"/>
    <x v="11"/>
    <x v="9"/>
    <x v="9"/>
    <n v="1933"/>
    <x v="1"/>
    <x v="2"/>
    <n v="2"/>
    <n v="469.04"/>
    <n v="0.28000000000000003"/>
    <n v="131.33120000000002"/>
    <n v="938.08"/>
    <x v="2"/>
    <x v="2"/>
    <n v="1"/>
    <x v="1"/>
    <n v="3.5"/>
    <n v="675.42"/>
  </r>
  <r>
    <n v="14323"/>
    <d v="2033-11-01T00:00:00"/>
    <x v="11"/>
    <x v="10"/>
    <x v="10"/>
    <n v="1436"/>
    <x v="0"/>
    <x v="2"/>
    <n v="3"/>
    <n v="572.75"/>
    <n v="0.06"/>
    <n v="34.365000000000002"/>
    <n v="1718.25"/>
    <x v="1"/>
    <x v="0"/>
    <n v="10"/>
    <x v="1"/>
    <n v="2.7"/>
    <n v="1615.16"/>
  </r>
  <r>
    <n v="14324"/>
    <d v="2033-11-02T00:00:00"/>
    <x v="11"/>
    <x v="10"/>
    <x v="10"/>
    <n v="1828"/>
    <x v="0"/>
    <x v="1"/>
    <n v="6"/>
    <n v="61.18"/>
    <n v="0.28999999999999998"/>
    <n v="17.7422"/>
    <n v="367.08"/>
    <x v="1"/>
    <x v="1"/>
    <n v="3"/>
    <x v="2"/>
    <n v="1.5"/>
    <n v="260.63"/>
  </r>
  <r>
    <n v="14325"/>
    <d v="2033-11-03T00:00:00"/>
    <x v="11"/>
    <x v="10"/>
    <x v="10"/>
    <n v="1675"/>
    <x v="1"/>
    <x v="1"/>
    <n v="5"/>
    <n v="328.29"/>
    <n v="0.1"/>
    <n v="32.829000000000001"/>
    <n v="1641.45"/>
    <x v="0"/>
    <x v="0"/>
    <n v="11"/>
    <x v="0"/>
    <n v="4.4000000000000004"/>
    <n v="1477.3"/>
  </r>
  <r>
    <n v="14326"/>
    <d v="2033-11-04T00:00:00"/>
    <x v="11"/>
    <x v="10"/>
    <x v="10"/>
    <n v="1935"/>
    <x v="1"/>
    <x v="1"/>
    <n v="4"/>
    <n v="197.83"/>
    <n v="0.32"/>
    <n v="63.305600000000005"/>
    <n v="791.32"/>
    <x v="1"/>
    <x v="1"/>
    <n v="4"/>
    <x v="2"/>
    <n v="1.3"/>
    <n v="538.1"/>
  </r>
  <r>
    <n v="14327"/>
    <d v="2033-11-05T00:00:00"/>
    <x v="11"/>
    <x v="10"/>
    <x v="10"/>
    <n v="1464"/>
    <x v="0"/>
    <x v="2"/>
    <n v="5"/>
    <n v="146.86000000000001"/>
    <n v="0.25"/>
    <n v="36.715000000000003"/>
    <n v="734.30000000000007"/>
    <x v="0"/>
    <x v="1"/>
    <n v="4"/>
    <x v="2"/>
    <n v="1.1000000000000001"/>
    <n v="550.72"/>
  </r>
  <r>
    <n v="14328"/>
    <d v="2033-11-06T00:00:00"/>
    <x v="11"/>
    <x v="10"/>
    <x v="10"/>
    <n v="1285"/>
    <x v="3"/>
    <x v="2"/>
    <n v="5"/>
    <n v="310.89999999999998"/>
    <n v="0.27"/>
    <n v="83.942999999999998"/>
    <n v="1554.5"/>
    <x v="1"/>
    <x v="0"/>
    <n v="7"/>
    <x v="2"/>
    <n v="1.8"/>
    <n v="1134.79"/>
  </r>
  <r>
    <n v="14329"/>
    <d v="2033-11-07T00:00:00"/>
    <x v="11"/>
    <x v="10"/>
    <x v="10"/>
    <n v="1264"/>
    <x v="2"/>
    <x v="0"/>
    <n v="5"/>
    <n v="369.56"/>
    <n v="0.03"/>
    <n v="11.0868"/>
    <n v="1847.8"/>
    <x v="2"/>
    <x v="0"/>
    <n v="5"/>
    <x v="2"/>
    <n v="2.2000000000000002"/>
    <n v="1792.37"/>
  </r>
  <r>
    <n v="14330"/>
    <d v="2033-11-08T00:00:00"/>
    <x v="11"/>
    <x v="10"/>
    <x v="10"/>
    <n v="1319"/>
    <x v="2"/>
    <x v="3"/>
    <n v="7"/>
    <n v="20.72"/>
    <n v="0.2"/>
    <n v="4.1440000000000001"/>
    <n v="145.04"/>
    <x v="0"/>
    <x v="0"/>
    <n v="9"/>
    <x v="2"/>
    <n v="1.2"/>
    <n v="116.03"/>
  </r>
  <r>
    <n v="14331"/>
    <d v="2033-11-09T00:00:00"/>
    <x v="11"/>
    <x v="10"/>
    <x v="10"/>
    <n v="1672"/>
    <x v="1"/>
    <x v="0"/>
    <n v="5"/>
    <n v="471.42"/>
    <n v="0.28999999999999998"/>
    <n v="136.71179999999998"/>
    <n v="2357.1"/>
    <x v="1"/>
    <x v="0"/>
    <n v="7"/>
    <x v="1"/>
    <n v="3.6"/>
    <n v="1673.54"/>
  </r>
  <r>
    <n v="14332"/>
    <d v="2033-11-10T00:00:00"/>
    <x v="11"/>
    <x v="10"/>
    <x v="10"/>
    <n v="1375"/>
    <x v="2"/>
    <x v="1"/>
    <n v="7"/>
    <n v="494.63"/>
    <n v="0.3"/>
    <n v="148.38899999999998"/>
    <n v="3462.41"/>
    <x v="1"/>
    <x v="1"/>
    <n v="2"/>
    <x v="1"/>
    <n v="2.7"/>
    <n v="2423.69"/>
  </r>
  <r>
    <n v="14333"/>
    <d v="2033-11-11T00:00:00"/>
    <x v="11"/>
    <x v="10"/>
    <x v="10"/>
    <n v="1819"/>
    <x v="2"/>
    <x v="0"/>
    <n v="4"/>
    <n v="579.82000000000005"/>
    <n v="0.01"/>
    <n v="5.7982000000000005"/>
    <n v="2319.2800000000002"/>
    <x v="2"/>
    <x v="0"/>
    <n v="11"/>
    <x v="1"/>
    <n v="2.6"/>
    <n v="2296.09"/>
  </r>
  <r>
    <n v="14334"/>
    <d v="2033-11-12T00:00:00"/>
    <x v="11"/>
    <x v="10"/>
    <x v="10"/>
    <n v="1088"/>
    <x v="2"/>
    <x v="2"/>
    <n v="4"/>
    <n v="120.68"/>
    <n v="0.33"/>
    <n v="39.824400000000004"/>
    <n v="482.72"/>
    <x v="1"/>
    <x v="0"/>
    <n v="11"/>
    <x v="2"/>
    <n v="1.6"/>
    <n v="323.42"/>
  </r>
  <r>
    <n v="14335"/>
    <d v="2033-11-13T00:00:00"/>
    <x v="11"/>
    <x v="10"/>
    <x v="10"/>
    <n v="1653"/>
    <x v="1"/>
    <x v="1"/>
    <n v="5"/>
    <n v="362.81"/>
    <n v="0.02"/>
    <n v="7.2561999999999998"/>
    <n v="1814.05"/>
    <x v="2"/>
    <x v="0"/>
    <n v="8"/>
    <x v="1"/>
    <n v="2.8"/>
    <n v="1777.77"/>
  </r>
  <r>
    <n v="14336"/>
    <d v="2033-11-14T00:00:00"/>
    <x v="11"/>
    <x v="10"/>
    <x v="10"/>
    <n v="1202"/>
    <x v="2"/>
    <x v="1"/>
    <n v="7"/>
    <n v="264.58"/>
    <n v="0.22"/>
    <n v="58.207599999999999"/>
    <n v="1852.06"/>
    <x v="1"/>
    <x v="0"/>
    <n v="11"/>
    <x v="1"/>
    <n v="2.6"/>
    <n v="1444.61"/>
  </r>
  <r>
    <n v="14337"/>
    <d v="2033-11-15T00:00:00"/>
    <x v="11"/>
    <x v="10"/>
    <x v="10"/>
    <n v="1820"/>
    <x v="2"/>
    <x v="3"/>
    <n v="3"/>
    <n v="210.87"/>
    <n v="0.24"/>
    <n v="50.608800000000002"/>
    <n v="632.61"/>
    <x v="1"/>
    <x v="1"/>
    <n v="2"/>
    <x v="1"/>
    <n v="2.5"/>
    <n v="480.78"/>
  </r>
  <r>
    <n v="14338"/>
    <d v="2033-11-16T00:00:00"/>
    <x v="11"/>
    <x v="10"/>
    <x v="10"/>
    <n v="1738"/>
    <x v="2"/>
    <x v="3"/>
    <n v="5"/>
    <n v="345.9"/>
    <n v="0.04"/>
    <n v="13.835999999999999"/>
    <n v="1729.5"/>
    <x v="1"/>
    <x v="0"/>
    <n v="7"/>
    <x v="2"/>
    <n v="1.9"/>
    <n v="1660.32"/>
  </r>
  <r>
    <n v="14339"/>
    <d v="2033-11-17T00:00:00"/>
    <x v="11"/>
    <x v="10"/>
    <x v="10"/>
    <n v="1954"/>
    <x v="3"/>
    <x v="1"/>
    <n v="6"/>
    <n v="472.69"/>
    <n v="0.02"/>
    <n v="9.4537999999999993"/>
    <n v="2836.14"/>
    <x v="0"/>
    <x v="0"/>
    <n v="5"/>
    <x v="2"/>
    <n v="1.4"/>
    <n v="2779.42"/>
  </r>
  <r>
    <n v="14340"/>
    <d v="2033-11-18T00:00:00"/>
    <x v="11"/>
    <x v="10"/>
    <x v="10"/>
    <n v="1333"/>
    <x v="0"/>
    <x v="1"/>
    <n v="6"/>
    <n v="28.49"/>
    <n v="0.27"/>
    <n v="7.6923000000000004"/>
    <n v="170.94"/>
    <x v="1"/>
    <x v="0"/>
    <n v="10"/>
    <x v="2"/>
    <n v="2"/>
    <n v="124.79"/>
  </r>
  <r>
    <n v="14341"/>
    <d v="2033-11-19T00:00:00"/>
    <x v="11"/>
    <x v="10"/>
    <x v="10"/>
    <n v="1221"/>
    <x v="1"/>
    <x v="0"/>
    <n v="4"/>
    <n v="582.1"/>
    <n v="0.13"/>
    <n v="75.673000000000002"/>
    <n v="2328.4"/>
    <x v="1"/>
    <x v="0"/>
    <n v="6"/>
    <x v="1"/>
    <n v="3.7"/>
    <n v="2025.71"/>
  </r>
  <r>
    <n v="14342"/>
    <d v="2033-11-20T00:00:00"/>
    <x v="11"/>
    <x v="10"/>
    <x v="10"/>
    <n v="1040"/>
    <x v="1"/>
    <x v="1"/>
    <n v="6"/>
    <n v="488.78"/>
    <n v="0.04"/>
    <n v="19.551199999999998"/>
    <n v="2932.68"/>
    <x v="2"/>
    <x v="0"/>
    <n v="11"/>
    <x v="2"/>
    <n v="1.3"/>
    <n v="2815.37"/>
  </r>
  <r>
    <n v="14343"/>
    <d v="2033-11-21T00:00:00"/>
    <x v="11"/>
    <x v="10"/>
    <x v="10"/>
    <n v="1707"/>
    <x v="0"/>
    <x v="2"/>
    <n v="6"/>
    <n v="454.42"/>
    <n v="0.27"/>
    <n v="122.69340000000001"/>
    <n v="2726.52"/>
    <x v="1"/>
    <x v="1"/>
    <n v="4"/>
    <x v="1"/>
    <n v="2.5"/>
    <n v="1990.36"/>
  </r>
  <r>
    <n v="14344"/>
    <d v="2033-11-22T00:00:00"/>
    <x v="11"/>
    <x v="10"/>
    <x v="10"/>
    <n v="1067"/>
    <x v="2"/>
    <x v="0"/>
    <n v="2"/>
    <n v="459.83"/>
    <n v="0.3"/>
    <n v="137.94899999999998"/>
    <n v="919.66"/>
    <x v="1"/>
    <x v="0"/>
    <n v="5"/>
    <x v="1"/>
    <n v="3.1"/>
    <n v="643.76"/>
  </r>
  <r>
    <n v="14345"/>
    <d v="2033-11-23T00:00:00"/>
    <x v="11"/>
    <x v="10"/>
    <x v="10"/>
    <n v="1987"/>
    <x v="2"/>
    <x v="2"/>
    <n v="5"/>
    <n v="242.6"/>
    <n v="0.21"/>
    <n v="50.945999999999998"/>
    <n v="1213"/>
    <x v="1"/>
    <x v="0"/>
    <n v="5"/>
    <x v="0"/>
    <n v="4.9000000000000004"/>
    <n v="958.27"/>
  </r>
  <r>
    <n v="14346"/>
    <d v="2033-11-24T00:00:00"/>
    <x v="11"/>
    <x v="10"/>
    <x v="10"/>
    <n v="1775"/>
    <x v="2"/>
    <x v="2"/>
    <n v="5"/>
    <n v="454.7"/>
    <n v="0.06"/>
    <n v="27.282"/>
    <n v="2273.5"/>
    <x v="2"/>
    <x v="0"/>
    <n v="7"/>
    <x v="0"/>
    <n v="4.4000000000000004"/>
    <n v="2137.09"/>
  </r>
  <r>
    <n v="14347"/>
    <d v="2033-11-25T00:00:00"/>
    <x v="11"/>
    <x v="10"/>
    <x v="10"/>
    <n v="1513"/>
    <x v="2"/>
    <x v="2"/>
    <n v="5"/>
    <n v="241.26"/>
    <n v="0.01"/>
    <n v="2.4125999999999999"/>
    <n v="1206.3"/>
    <x v="2"/>
    <x v="0"/>
    <n v="11"/>
    <x v="0"/>
    <n v="4.7"/>
    <n v="1194.24"/>
  </r>
  <r>
    <n v="14348"/>
    <d v="2033-11-26T00:00:00"/>
    <x v="11"/>
    <x v="10"/>
    <x v="10"/>
    <n v="1872"/>
    <x v="1"/>
    <x v="1"/>
    <n v="5"/>
    <n v="540.74"/>
    <n v="0.25"/>
    <n v="135.185"/>
    <n v="2703.7"/>
    <x v="1"/>
    <x v="1"/>
    <n v="4"/>
    <x v="0"/>
    <n v="4.3"/>
    <n v="2027.78"/>
  </r>
  <r>
    <n v="14349"/>
    <d v="2033-11-27T00:00:00"/>
    <x v="11"/>
    <x v="10"/>
    <x v="10"/>
    <n v="1636"/>
    <x v="0"/>
    <x v="3"/>
    <n v="1"/>
    <n v="118.68"/>
    <n v="0.19"/>
    <n v="22.549200000000003"/>
    <n v="118.68"/>
    <x v="1"/>
    <x v="0"/>
    <n v="5"/>
    <x v="1"/>
    <n v="3.4"/>
    <n v="96.13"/>
  </r>
  <r>
    <n v="14350"/>
    <d v="2033-11-28T00:00:00"/>
    <x v="11"/>
    <x v="10"/>
    <x v="10"/>
    <n v="1621"/>
    <x v="1"/>
    <x v="3"/>
    <n v="5"/>
    <n v="186.02"/>
    <n v="0.23"/>
    <n v="42.784600000000005"/>
    <n v="930.1"/>
    <x v="2"/>
    <x v="1"/>
    <n v="4"/>
    <x v="0"/>
    <n v="4.4000000000000004"/>
    <n v="716.18"/>
  </r>
  <r>
    <n v="14351"/>
    <d v="2033-11-29T00:00:00"/>
    <x v="11"/>
    <x v="10"/>
    <x v="10"/>
    <n v="1597"/>
    <x v="1"/>
    <x v="2"/>
    <n v="7"/>
    <n v="337.53"/>
    <n v="0.28000000000000003"/>
    <n v="94.508399999999995"/>
    <n v="2362.71"/>
    <x v="2"/>
    <x v="1"/>
    <n v="4"/>
    <x v="1"/>
    <n v="3.3"/>
    <n v="1701.15"/>
  </r>
  <r>
    <n v="14352"/>
    <d v="2033-11-30T00:00:00"/>
    <x v="11"/>
    <x v="10"/>
    <x v="10"/>
    <n v="1936"/>
    <x v="0"/>
    <x v="1"/>
    <n v="4"/>
    <n v="201.74"/>
    <n v="0.15"/>
    <n v="30.260999999999999"/>
    <n v="806.96"/>
    <x v="1"/>
    <x v="0"/>
    <n v="8"/>
    <x v="2"/>
    <n v="2.4"/>
    <n v="685.92"/>
  </r>
  <r>
    <n v="14353"/>
    <d v="2033-12-01T00:00:00"/>
    <x v="11"/>
    <x v="11"/>
    <x v="11"/>
    <n v="1631"/>
    <x v="2"/>
    <x v="0"/>
    <n v="7"/>
    <n v="263.18"/>
    <n v="0.04"/>
    <n v="10.527200000000001"/>
    <n v="1842.26"/>
    <x v="1"/>
    <x v="0"/>
    <n v="11"/>
    <x v="1"/>
    <n v="2.5"/>
    <n v="1768.57"/>
  </r>
  <r>
    <n v="14354"/>
    <d v="2033-12-02T00:00:00"/>
    <x v="11"/>
    <x v="11"/>
    <x v="11"/>
    <n v="1126"/>
    <x v="2"/>
    <x v="2"/>
    <n v="4"/>
    <n v="303.07"/>
    <n v="0.33"/>
    <n v="100.01310000000001"/>
    <n v="1212.28"/>
    <x v="1"/>
    <x v="0"/>
    <n v="5"/>
    <x v="1"/>
    <n v="3.3"/>
    <n v="812.23"/>
  </r>
  <r>
    <n v="14355"/>
    <d v="2033-12-03T00:00:00"/>
    <x v="11"/>
    <x v="11"/>
    <x v="11"/>
    <n v="1254"/>
    <x v="1"/>
    <x v="0"/>
    <n v="1"/>
    <n v="515.97"/>
    <n v="0.19"/>
    <n v="98.034300000000002"/>
    <n v="515.97"/>
    <x v="2"/>
    <x v="0"/>
    <n v="9"/>
    <x v="0"/>
    <n v="4.2"/>
    <n v="417.94"/>
  </r>
  <r>
    <n v="14356"/>
    <d v="2033-12-04T00:00:00"/>
    <x v="11"/>
    <x v="11"/>
    <x v="11"/>
    <n v="1694"/>
    <x v="1"/>
    <x v="0"/>
    <n v="5"/>
    <n v="321.07"/>
    <n v="0.22"/>
    <n v="70.635400000000004"/>
    <n v="1605.35"/>
    <x v="0"/>
    <x v="0"/>
    <n v="5"/>
    <x v="2"/>
    <n v="1.5"/>
    <n v="1252.17"/>
  </r>
  <r>
    <n v="14357"/>
    <d v="2033-12-05T00:00:00"/>
    <x v="11"/>
    <x v="11"/>
    <x v="11"/>
    <n v="1015"/>
    <x v="2"/>
    <x v="1"/>
    <n v="3"/>
    <n v="227.04"/>
    <n v="0.33"/>
    <n v="74.923199999999994"/>
    <n v="681.12"/>
    <x v="1"/>
    <x v="0"/>
    <n v="8"/>
    <x v="2"/>
    <n v="1.2"/>
    <n v="456.35"/>
  </r>
  <r>
    <n v="14358"/>
    <d v="2033-12-06T00:00:00"/>
    <x v="11"/>
    <x v="11"/>
    <x v="11"/>
    <n v="1476"/>
    <x v="1"/>
    <x v="1"/>
    <n v="7"/>
    <n v="159.93"/>
    <n v="0.33"/>
    <n v="52.776900000000005"/>
    <n v="1119.51"/>
    <x v="1"/>
    <x v="1"/>
    <n v="3"/>
    <x v="0"/>
    <n v="4.2"/>
    <n v="750.07"/>
  </r>
  <r>
    <n v="14359"/>
    <d v="2033-12-07T00:00:00"/>
    <x v="11"/>
    <x v="11"/>
    <x v="11"/>
    <n v="1061"/>
    <x v="1"/>
    <x v="3"/>
    <n v="5"/>
    <n v="254.08"/>
    <n v="0.2"/>
    <n v="50.816000000000003"/>
    <n v="1270.4000000000001"/>
    <x v="1"/>
    <x v="0"/>
    <n v="7"/>
    <x v="1"/>
    <n v="3.6"/>
    <n v="1016.32"/>
  </r>
  <r>
    <n v="14360"/>
    <d v="2033-12-08T00:00:00"/>
    <x v="11"/>
    <x v="11"/>
    <x v="11"/>
    <n v="1880"/>
    <x v="3"/>
    <x v="3"/>
    <n v="4"/>
    <n v="316.70999999999998"/>
    <n v="0.1"/>
    <n v="31.670999999999999"/>
    <n v="1266.8399999999999"/>
    <x v="1"/>
    <x v="2"/>
    <n v="1"/>
    <x v="0"/>
    <n v="4.3"/>
    <n v="1140.1600000000001"/>
  </r>
  <r>
    <n v="14361"/>
    <d v="2033-12-09T00:00:00"/>
    <x v="11"/>
    <x v="11"/>
    <x v="11"/>
    <n v="1431"/>
    <x v="1"/>
    <x v="1"/>
    <n v="7"/>
    <n v="451.48"/>
    <n v="0.35"/>
    <n v="158.018"/>
    <n v="3160.36"/>
    <x v="1"/>
    <x v="0"/>
    <n v="5"/>
    <x v="0"/>
    <n v="4.9000000000000004"/>
    <n v="2054.23"/>
  </r>
  <r>
    <n v="14362"/>
    <d v="2033-12-10T00:00:00"/>
    <x v="11"/>
    <x v="11"/>
    <x v="11"/>
    <n v="1669"/>
    <x v="2"/>
    <x v="2"/>
    <n v="2"/>
    <n v="85.81"/>
    <n v="0.24"/>
    <n v="20.5944"/>
    <n v="171.62"/>
    <x v="0"/>
    <x v="1"/>
    <n v="2"/>
    <x v="2"/>
    <n v="2"/>
    <n v="130.43"/>
  </r>
  <r>
    <n v="14363"/>
    <d v="2033-12-11T00:00:00"/>
    <x v="11"/>
    <x v="11"/>
    <x v="11"/>
    <n v="1267"/>
    <x v="2"/>
    <x v="3"/>
    <n v="6"/>
    <n v="144.63999999999999"/>
    <n v="0.14000000000000001"/>
    <n v="20.249600000000001"/>
    <n v="867.83999999999992"/>
    <x v="1"/>
    <x v="0"/>
    <n v="8"/>
    <x v="2"/>
    <n v="1.8"/>
    <n v="746.34"/>
  </r>
  <r>
    <n v="14364"/>
    <d v="2033-12-12T00:00:00"/>
    <x v="11"/>
    <x v="11"/>
    <x v="11"/>
    <n v="1034"/>
    <x v="1"/>
    <x v="0"/>
    <n v="2"/>
    <n v="237.1"/>
    <n v="0.2"/>
    <n v="47.42"/>
    <n v="474.2"/>
    <x v="2"/>
    <x v="0"/>
    <n v="6"/>
    <x v="2"/>
    <n v="2.4"/>
    <n v="379.36"/>
  </r>
  <r>
    <n v="14365"/>
    <d v="2033-12-13T00:00:00"/>
    <x v="11"/>
    <x v="11"/>
    <x v="11"/>
    <n v="1778"/>
    <x v="2"/>
    <x v="2"/>
    <n v="3"/>
    <n v="225.83"/>
    <n v="0.15"/>
    <n v="33.874499999999998"/>
    <n v="677.49"/>
    <x v="1"/>
    <x v="0"/>
    <n v="5"/>
    <x v="0"/>
    <n v="4.5"/>
    <n v="575.87"/>
  </r>
  <r>
    <n v="14366"/>
    <d v="2033-12-14T00:00:00"/>
    <x v="11"/>
    <x v="11"/>
    <x v="11"/>
    <n v="1575"/>
    <x v="0"/>
    <x v="0"/>
    <n v="5"/>
    <n v="244.17"/>
    <n v="0.31"/>
    <n v="75.692700000000002"/>
    <n v="1220.8499999999999"/>
    <x v="0"/>
    <x v="1"/>
    <n v="3"/>
    <x v="2"/>
    <n v="1.1000000000000001"/>
    <n v="842.39"/>
  </r>
  <r>
    <n v="14367"/>
    <d v="2033-12-15T00:00:00"/>
    <x v="11"/>
    <x v="11"/>
    <x v="11"/>
    <n v="1493"/>
    <x v="1"/>
    <x v="1"/>
    <n v="1"/>
    <n v="479.21"/>
    <n v="0.17"/>
    <n v="81.465699999999998"/>
    <n v="479.21"/>
    <x v="2"/>
    <x v="2"/>
    <n v="1"/>
    <x v="2"/>
    <n v="1"/>
    <n v="397.74"/>
  </r>
  <r>
    <n v="14368"/>
    <d v="2033-12-16T00:00:00"/>
    <x v="11"/>
    <x v="11"/>
    <x v="11"/>
    <n v="1561"/>
    <x v="2"/>
    <x v="0"/>
    <n v="5"/>
    <n v="204.63"/>
    <n v="0.28999999999999998"/>
    <n v="59.342699999999994"/>
    <n v="1023.15"/>
    <x v="1"/>
    <x v="0"/>
    <n v="10"/>
    <x v="2"/>
    <n v="1.9"/>
    <n v="726.44"/>
  </r>
  <r>
    <n v="14369"/>
    <d v="2033-12-17T00:00:00"/>
    <x v="11"/>
    <x v="11"/>
    <x v="11"/>
    <n v="1468"/>
    <x v="3"/>
    <x v="2"/>
    <n v="3"/>
    <n v="308.61"/>
    <n v="0.28999999999999998"/>
    <n v="89.496899999999997"/>
    <n v="925.83"/>
    <x v="0"/>
    <x v="0"/>
    <n v="10"/>
    <x v="1"/>
    <n v="2.5"/>
    <n v="657.34"/>
  </r>
  <r>
    <n v="14370"/>
    <d v="2033-12-18T00:00:00"/>
    <x v="11"/>
    <x v="11"/>
    <x v="11"/>
    <n v="1766"/>
    <x v="1"/>
    <x v="1"/>
    <n v="3"/>
    <n v="379.99"/>
    <n v="0.28999999999999998"/>
    <n v="110.19709999999999"/>
    <n v="1139.97"/>
    <x v="1"/>
    <x v="0"/>
    <n v="10"/>
    <x v="2"/>
    <n v="2.2000000000000002"/>
    <n v="809.38"/>
  </r>
  <r>
    <n v="14371"/>
    <d v="2033-12-19T00:00:00"/>
    <x v="11"/>
    <x v="11"/>
    <x v="11"/>
    <n v="1660"/>
    <x v="2"/>
    <x v="2"/>
    <n v="6"/>
    <n v="150.82"/>
    <n v="0.25"/>
    <n v="37.704999999999998"/>
    <n v="904.92"/>
    <x v="2"/>
    <x v="0"/>
    <n v="11"/>
    <x v="0"/>
    <n v="4.3"/>
    <n v="678.69"/>
  </r>
  <r>
    <n v="14372"/>
    <d v="2033-12-20T00:00:00"/>
    <x v="11"/>
    <x v="11"/>
    <x v="11"/>
    <n v="1324"/>
    <x v="3"/>
    <x v="0"/>
    <n v="3"/>
    <n v="435.44"/>
    <n v="0.3"/>
    <n v="130.63200000000001"/>
    <n v="1306.32"/>
    <x v="0"/>
    <x v="0"/>
    <n v="10"/>
    <x v="1"/>
    <n v="3.8"/>
    <n v="914.42"/>
  </r>
  <r>
    <n v="14373"/>
    <d v="2033-12-21T00:00:00"/>
    <x v="11"/>
    <x v="11"/>
    <x v="11"/>
    <n v="1303"/>
    <x v="0"/>
    <x v="2"/>
    <n v="2"/>
    <n v="335.06"/>
    <n v="0.14000000000000001"/>
    <n v="46.908400000000007"/>
    <n v="670.12"/>
    <x v="1"/>
    <x v="0"/>
    <n v="8"/>
    <x v="0"/>
    <n v="4.4000000000000004"/>
    <n v="576.29999999999995"/>
  </r>
  <r>
    <n v="14374"/>
    <d v="2033-12-22T00:00:00"/>
    <x v="11"/>
    <x v="11"/>
    <x v="11"/>
    <n v="1275"/>
    <x v="3"/>
    <x v="1"/>
    <n v="6"/>
    <n v="276.37"/>
    <n v="0.04"/>
    <n v="11.0548"/>
    <n v="1658.22"/>
    <x v="2"/>
    <x v="0"/>
    <n v="11"/>
    <x v="1"/>
    <n v="2.5"/>
    <n v="1591.89"/>
  </r>
  <r>
    <n v="14375"/>
    <d v="2033-12-23T00:00:00"/>
    <x v="11"/>
    <x v="11"/>
    <x v="11"/>
    <n v="1868"/>
    <x v="2"/>
    <x v="0"/>
    <n v="5"/>
    <n v="488.72"/>
    <n v="0.28999999999999998"/>
    <n v="141.72880000000001"/>
    <n v="2443.6000000000004"/>
    <x v="0"/>
    <x v="0"/>
    <n v="5"/>
    <x v="1"/>
    <n v="3.4"/>
    <n v="1734.96"/>
  </r>
  <r>
    <n v="14376"/>
    <d v="2033-12-24T00:00:00"/>
    <x v="11"/>
    <x v="11"/>
    <x v="11"/>
    <n v="1962"/>
    <x v="1"/>
    <x v="0"/>
    <n v="7"/>
    <n v="157.44"/>
    <n v="0.17"/>
    <n v="26.764800000000001"/>
    <n v="1102.08"/>
    <x v="0"/>
    <x v="0"/>
    <n v="9"/>
    <x v="1"/>
    <n v="3.1"/>
    <n v="914.73"/>
  </r>
  <r>
    <n v="14377"/>
    <d v="2033-12-25T00:00:00"/>
    <x v="11"/>
    <x v="11"/>
    <x v="11"/>
    <n v="1683"/>
    <x v="3"/>
    <x v="3"/>
    <n v="5"/>
    <n v="531.66"/>
    <n v="0.04"/>
    <n v="21.266400000000001"/>
    <n v="2658.2999999999997"/>
    <x v="2"/>
    <x v="0"/>
    <n v="11"/>
    <x v="1"/>
    <n v="2.9"/>
    <n v="2551.9699999999998"/>
  </r>
  <r>
    <n v="14378"/>
    <d v="2033-12-26T00:00:00"/>
    <x v="11"/>
    <x v="11"/>
    <x v="11"/>
    <n v="1928"/>
    <x v="2"/>
    <x v="3"/>
    <n v="1"/>
    <n v="343.21"/>
    <n v="0.04"/>
    <n v="13.728399999999999"/>
    <n v="343.21"/>
    <x v="1"/>
    <x v="0"/>
    <n v="7"/>
    <x v="2"/>
    <n v="2.2000000000000002"/>
    <n v="329.48"/>
  </r>
  <r>
    <n v="14379"/>
    <d v="2033-12-27T00:00:00"/>
    <x v="11"/>
    <x v="11"/>
    <x v="11"/>
    <n v="1200"/>
    <x v="2"/>
    <x v="2"/>
    <n v="3"/>
    <n v="371.37"/>
    <n v="0.06"/>
    <n v="22.2822"/>
    <n v="1114.1100000000001"/>
    <x v="2"/>
    <x v="2"/>
    <n v="1"/>
    <x v="1"/>
    <n v="3.8"/>
    <n v="1047.26"/>
  </r>
  <r>
    <n v="14380"/>
    <d v="2033-12-28T00:00:00"/>
    <x v="11"/>
    <x v="11"/>
    <x v="11"/>
    <n v="1444"/>
    <x v="0"/>
    <x v="3"/>
    <n v="3"/>
    <n v="526.91"/>
    <n v="0.26"/>
    <n v="136.9966"/>
    <n v="1580.73"/>
    <x v="2"/>
    <x v="0"/>
    <n v="11"/>
    <x v="1"/>
    <n v="3.1"/>
    <n v="1169.74"/>
  </r>
  <r>
    <n v="14381"/>
    <d v="2033-12-29T00:00:00"/>
    <x v="11"/>
    <x v="11"/>
    <x v="11"/>
    <n v="1904"/>
    <x v="2"/>
    <x v="3"/>
    <n v="4"/>
    <n v="493.29"/>
    <n v="0.25"/>
    <n v="123.32250000000001"/>
    <n v="1973.16"/>
    <x v="2"/>
    <x v="2"/>
    <n v="1"/>
    <x v="2"/>
    <n v="1.3"/>
    <n v="1479.87"/>
  </r>
  <r>
    <n v="14382"/>
    <d v="2033-12-30T00:00:00"/>
    <x v="11"/>
    <x v="11"/>
    <x v="11"/>
    <n v="1323"/>
    <x v="3"/>
    <x v="3"/>
    <n v="6"/>
    <n v="366.91"/>
    <n v="7.0000000000000007E-2"/>
    <n v="25.683700000000005"/>
    <n v="2201.46"/>
    <x v="0"/>
    <x v="0"/>
    <n v="7"/>
    <x v="2"/>
    <n v="1"/>
    <n v="2047.36"/>
  </r>
  <r>
    <n v="14383"/>
    <d v="2033-12-31T00:00:00"/>
    <x v="11"/>
    <x v="11"/>
    <x v="11"/>
    <n v="1034"/>
    <x v="1"/>
    <x v="3"/>
    <n v="4"/>
    <n v="455.61"/>
    <n v="0.3"/>
    <n v="136.68299999999999"/>
    <n v="1822.44"/>
    <x v="1"/>
    <x v="0"/>
    <n v="11"/>
    <x v="2"/>
    <n v="1.1000000000000001"/>
    <n v="1275.71"/>
  </r>
  <r>
    <n v="14384"/>
    <d v="2034-01-01T00:00:00"/>
    <x v="12"/>
    <x v="0"/>
    <x v="0"/>
    <n v="1976"/>
    <x v="1"/>
    <x v="1"/>
    <n v="6"/>
    <n v="268.49"/>
    <n v="0.1"/>
    <n v="26.849000000000004"/>
    <n v="1610.94"/>
    <x v="1"/>
    <x v="0"/>
    <n v="7"/>
    <x v="2"/>
    <n v="1.3"/>
    <n v="1449.85"/>
  </r>
  <r>
    <n v="14385"/>
    <d v="2034-01-02T00:00:00"/>
    <x v="12"/>
    <x v="0"/>
    <x v="0"/>
    <n v="1481"/>
    <x v="2"/>
    <x v="1"/>
    <n v="2"/>
    <n v="335.22"/>
    <n v="0.28000000000000003"/>
    <n v="93.86160000000001"/>
    <n v="670.44"/>
    <x v="2"/>
    <x v="0"/>
    <n v="9"/>
    <x v="1"/>
    <n v="2.5"/>
    <n v="482.72"/>
  </r>
  <r>
    <n v="14386"/>
    <d v="2034-01-03T00:00:00"/>
    <x v="12"/>
    <x v="0"/>
    <x v="0"/>
    <n v="1727"/>
    <x v="3"/>
    <x v="3"/>
    <n v="6"/>
    <n v="51.31"/>
    <n v="0.17"/>
    <n v="8.7227000000000015"/>
    <n v="307.86"/>
    <x v="0"/>
    <x v="1"/>
    <n v="2"/>
    <x v="2"/>
    <n v="2.2000000000000002"/>
    <n v="255.52"/>
  </r>
  <r>
    <n v="14387"/>
    <d v="2034-01-04T00:00:00"/>
    <x v="12"/>
    <x v="0"/>
    <x v="0"/>
    <n v="1479"/>
    <x v="1"/>
    <x v="2"/>
    <n v="5"/>
    <n v="67.569999999999993"/>
    <n v="0.26"/>
    <n v="17.568199999999997"/>
    <n v="337.84999999999997"/>
    <x v="2"/>
    <x v="0"/>
    <n v="7"/>
    <x v="2"/>
    <n v="1.6"/>
    <n v="250.01"/>
  </r>
  <r>
    <n v="14388"/>
    <d v="2034-01-05T00:00:00"/>
    <x v="12"/>
    <x v="0"/>
    <x v="0"/>
    <n v="1064"/>
    <x v="1"/>
    <x v="1"/>
    <n v="1"/>
    <n v="500.21"/>
    <n v="0.13"/>
    <n v="65.027299999999997"/>
    <n v="500.21"/>
    <x v="0"/>
    <x v="1"/>
    <n v="2"/>
    <x v="1"/>
    <n v="3.1"/>
    <n v="435.18"/>
  </r>
  <r>
    <n v="14389"/>
    <d v="2034-01-06T00:00:00"/>
    <x v="12"/>
    <x v="0"/>
    <x v="0"/>
    <n v="1007"/>
    <x v="3"/>
    <x v="3"/>
    <n v="7"/>
    <n v="49.91"/>
    <n v="0.12"/>
    <n v="5.9891999999999994"/>
    <n v="349.37"/>
    <x v="0"/>
    <x v="0"/>
    <n v="10"/>
    <x v="0"/>
    <n v="4.9000000000000004"/>
    <n v="307.45"/>
  </r>
  <r>
    <n v="14390"/>
    <d v="2034-01-07T00:00:00"/>
    <x v="12"/>
    <x v="0"/>
    <x v="0"/>
    <n v="1300"/>
    <x v="3"/>
    <x v="1"/>
    <n v="6"/>
    <n v="114.1"/>
    <n v="0.28999999999999998"/>
    <n v="33.088999999999999"/>
    <n v="684.59999999999991"/>
    <x v="0"/>
    <x v="0"/>
    <n v="10"/>
    <x v="2"/>
    <n v="1.6"/>
    <n v="486.07"/>
  </r>
  <r>
    <n v="14391"/>
    <d v="2034-01-08T00:00:00"/>
    <x v="12"/>
    <x v="0"/>
    <x v="0"/>
    <n v="1342"/>
    <x v="0"/>
    <x v="0"/>
    <n v="6"/>
    <n v="480.56"/>
    <n v="0.01"/>
    <n v="4.8056000000000001"/>
    <n v="2883.36"/>
    <x v="0"/>
    <x v="1"/>
    <n v="2"/>
    <x v="2"/>
    <n v="2"/>
    <n v="2854.53"/>
  </r>
  <r>
    <n v="14392"/>
    <d v="2034-01-09T00:00:00"/>
    <x v="12"/>
    <x v="0"/>
    <x v="0"/>
    <n v="1430"/>
    <x v="1"/>
    <x v="1"/>
    <n v="6"/>
    <n v="15.67"/>
    <n v="0.34"/>
    <n v="5.3278000000000008"/>
    <n v="94.02"/>
    <x v="0"/>
    <x v="0"/>
    <n v="5"/>
    <x v="1"/>
    <n v="2.8"/>
    <n v="62.05"/>
  </r>
  <r>
    <n v="14393"/>
    <d v="2034-01-10T00:00:00"/>
    <x v="12"/>
    <x v="0"/>
    <x v="0"/>
    <n v="1423"/>
    <x v="1"/>
    <x v="1"/>
    <n v="1"/>
    <n v="180.21"/>
    <n v="0.23"/>
    <n v="41.448300000000003"/>
    <n v="180.21"/>
    <x v="0"/>
    <x v="0"/>
    <n v="9"/>
    <x v="1"/>
    <n v="3.6"/>
    <n v="138.76"/>
  </r>
  <r>
    <n v="14394"/>
    <d v="2034-01-11T00:00:00"/>
    <x v="12"/>
    <x v="0"/>
    <x v="0"/>
    <n v="1331"/>
    <x v="0"/>
    <x v="2"/>
    <n v="3"/>
    <n v="356.66"/>
    <n v="0.15"/>
    <n v="53.499000000000002"/>
    <n v="1069.98"/>
    <x v="2"/>
    <x v="0"/>
    <n v="9"/>
    <x v="1"/>
    <n v="3.4"/>
    <n v="909.48"/>
  </r>
  <r>
    <n v="14395"/>
    <d v="2034-01-12T00:00:00"/>
    <x v="12"/>
    <x v="0"/>
    <x v="0"/>
    <n v="1437"/>
    <x v="1"/>
    <x v="1"/>
    <n v="1"/>
    <n v="363.34"/>
    <n v="0.22"/>
    <n v="79.934799999999996"/>
    <n v="363.34"/>
    <x v="1"/>
    <x v="0"/>
    <n v="10"/>
    <x v="1"/>
    <n v="3.1"/>
    <n v="283.41000000000003"/>
  </r>
  <r>
    <n v="14396"/>
    <d v="2034-01-13T00:00:00"/>
    <x v="12"/>
    <x v="0"/>
    <x v="0"/>
    <n v="1587"/>
    <x v="2"/>
    <x v="2"/>
    <n v="3"/>
    <n v="469.63"/>
    <n v="0.04"/>
    <n v="18.7852"/>
    <n v="1408.8899999999999"/>
    <x v="1"/>
    <x v="2"/>
    <n v="1"/>
    <x v="1"/>
    <n v="3.9"/>
    <n v="1352.53"/>
  </r>
  <r>
    <n v="14397"/>
    <d v="2034-01-14T00:00:00"/>
    <x v="12"/>
    <x v="0"/>
    <x v="0"/>
    <n v="1173"/>
    <x v="2"/>
    <x v="0"/>
    <n v="7"/>
    <n v="310.97000000000003"/>
    <n v="0.18"/>
    <n v="55.974600000000002"/>
    <n v="2176.79"/>
    <x v="1"/>
    <x v="0"/>
    <n v="11"/>
    <x v="0"/>
    <n v="4.4000000000000004"/>
    <n v="1784.97"/>
  </r>
  <r>
    <n v="14398"/>
    <d v="2034-01-15T00:00:00"/>
    <x v="12"/>
    <x v="0"/>
    <x v="0"/>
    <n v="1558"/>
    <x v="3"/>
    <x v="3"/>
    <n v="5"/>
    <n v="313"/>
    <n v="0.34"/>
    <n v="106.42"/>
    <n v="1565"/>
    <x v="1"/>
    <x v="0"/>
    <n v="7"/>
    <x v="0"/>
    <n v="5"/>
    <n v="1032.9000000000001"/>
  </r>
  <r>
    <n v="14399"/>
    <d v="2034-01-16T00:00:00"/>
    <x v="12"/>
    <x v="0"/>
    <x v="0"/>
    <n v="1526"/>
    <x v="1"/>
    <x v="2"/>
    <n v="1"/>
    <n v="439.31"/>
    <n v="0.08"/>
    <n v="35.144800000000004"/>
    <n v="439.31"/>
    <x v="1"/>
    <x v="0"/>
    <n v="10"/>
    <x v="1"/>
    <n v="2.9"/>
    <n v="404.17"/>
  </r>
  <r>
    <n v="14400"/>
    <d v="2034-01-17T00:00:00"/>
    <x v="12"/>
    <x v="0"/>
    <x v="0"/>
    <n v="1872"/>
    <x v="3"/>
    <x v="1"/>
    <n v="3"/>
    <n v="306.7"/>
    <n v="0.25"/>
    <n v="76.674999999999997"/>
    <n v="920.09999999999991"/>
    <x v="0"/>
    <x v="0"/>
    <n v="10"/>
    <x v="0"/>
    <n v="5"/>
    <n v="690.08"/>
  </r>
  <r>
    <n v="14401"/>
    <d v="2034-01-18T00:00:00"/>
    <x v="12"/>
    <x v="0"/>
    <x v="0"/>
    <n v="1658"/>
    <x v="1"/>
    <x v="1"/>
    <n v="5"/>
    <n v="370.97"/>
    <n v="0.15"/>
    <n v="55.645500000000006"/>
    <n v="1854.8500000000001"/>
    <x v="2"/>
    <x v="1"/>
    <n v="3"/>
    <x v="1"/>
    <n v="3.9"/>
    <n v="1576.62"/>
  </r>
  <r>
    <n v="14402"/>
    <d v="2034-01-19T00:00:00"/>
    <x v="12"/>
    <x v="0"/>
    <x v="0"/>
    <n v="1025"/>
    <x v="2"/>
    <x v="2"/>
    <n v="5"/>
    <n v="540.20000000000005"/>
    <n v="0.23"/>
    <n v="124.24600000000001"/>
    <n v="2701"/>
    <x v="1"/>
    <x v="0"/>
    <n v="10"/>
    <x v="1"/>
    <n v="3.6"/>
    <n v="2079.77"/>
  </r>
  <r>
    <n v="14403"/>
    <d v="2034-01-20T00:00:00"/>
    <x v="12"/>
    <x v="0"/>
    <x v="0"/>
    <n v="1819"/>
    <x v="1"/>
    <x v="0"/>
    <n v="3"/>
    <n v="249.85"/>
    <n v="7.0000000000000007E-2"/>
    <n v="17.4895"/>
    <n v="749.55"/>
    <x v="2"/>
    <x v="0"/>
    <n v="10"/>
    <x v="1"/>
    <n v="3.6"/>
    <n v="697.08"/>
  </r>
  <r>
    <n v="14404"/>
    <d v="2034-01-21T00:00:00"/>
    <x v="12"/>
    <x v="0"/>
    <x v="0"/>
    <n v="1604"/>
    <x v="2"/>
    <x v="3"/>
    <n v="3"/>
    <n v="240.3"/>
    <n v="0.16"/>
    <n v="38.448"/>
    <n v="720.90000000000009"/>
    <x v="2"/>
    <x v="2"/>
    <n v="1"/>
    <x v="0"/>
    <n v="4.5999999999999996"/>
    <n v="605.55999999999995"/>
  </r>
  <r>
    <n v="14405"/>
    <d v="2034-01-22T00:00:00"/>
    <x v="12"/>
    <x v="0"/>
    <x v="0"/>
    <n v="1405"/>
    <x v="1"/>
    <x v="1"/>
    <n v="2"/>
    <n v="17.079999999999998"/>
    <n v="0.34"/>
    <n v="5.8071999999999999"/>
    <n v="34.159999999999997"/>
    <x v="1"/>
    <x v="1"/>
    <n v="2"/>
    <x v="0"/>
    <n v="4.8"/>
    <n v="22.55"/>
  </r>
  <r>
    <n v="14406"/>
    <d v="2034-01-23T00:00:00"/>
    <x v="12"/>
    <x v="0"/>
    <x v="0"/>
    <n v="1231"/>
    <x v="1"/>
    <x v="0"/>
    <n v="5"/>
    <n v="373.85"/>
    <n v="7.0000000000000007E-2"/>
    <n v="26.169500000000003"/>
    <n v="1869.25"/>
    <x v="0"/>
    <x v="0"/>
    <n v="6"/>
    <x v="2"/>
    <n v="1.7"/>
    <n v="1738.4"/>
  </r>
  <r>
    <n v="14407"/>
    <d v="2034-01-24T00:00:00"/>
    <x v="12"/>
    <x v="0"/>
    <x v="0"/>
    <n v="1532"/>
    <x v="1"/>
    <x v="3"/>
    <n v="3"/>
    <n v="32.42"/>
    <n v="0.22"/>
    <n v="7.1324000000000005"/>
    <n v="97.26"/>
    <x v="1"/>
    <x v="0"/>
    <n v="10"/>
    <x v="1"/>
    <n v="3"/>
    <n v="75.86"/>
  </r>
  <r>
    <n v="14408"/>
    <d v="2034-01-25T00:00:00"/>
    <x v="12"/>
    <x v="0"/>
    <x v="0"/>
    <n v="1818"/>
    <x v="3"/>
    <x v="3"/>
    <n v="5"/>
    <n v="309.93"/>
    <n v="0.2"/>
    <n v="61.986000000000004"/>
    <n v="1549.65"/>
    <x v="2"/>
    <x v="1"/>
    <n v="2"/>
    <x v="0"/>
    <n v="4.8"/>
    <n v="1239.72"/>
  </r>
  <r>
    <n v="14409"/>
    <d v="2034-01-26T00:00:00"/>
    <x v="12"/>
    <x v="0"/>
    <x v="0"/>
    <n v="1549"/>
    <x v="3"/>
    <x v="1"/>
    <n v="1"/>
    <n v="485.48"/>
    <n v="0.2"/>
    <n v="97.096000000000004"/>
    <n v="485.48"/>
    <x v="1"/>
    <x v="1"/>
    <n v="2"/>
    <x v="1"/>
    <n v="2.5"/>
    <n v="388.38"/>
  </r>
  <r>
    <n v="14410"/>
    <d v="2034-01-27T00:00:00"/>
    <x v="12"/>
    <x v="0"/>
    <x v="0"/>
    <n v="1787"/>
    <x v="3"/>
    <x v="2"/>
    <n v="7"/>
    <n v="336.7"/>
    <n v="0.22"/>
    <n v="74.073999999999998"/>
    <n v="2356.9"/>
    <x v="2"/>
    <x v="1"/>
    <n v="4"/>
    <x v="2"/>
    <n v="1.9"/>
    <n v="1838.38"/>
  </r>
  <r>
    <n v="14411"/>
    <d v="2034-01-28T00:00:00"/>
    <x v="12"/>
    <x v="0"/>
    <x v="0"/>
    <n v="1504"/>
    <x v="2"/>
    <x v="1"/>
    <n v="4"/>
    <n v="172.74"/>
    <n v="0.18"/>
    <n v="31.0932"/>
    <n v="690.96"/>
    <x v="0"/>
    <x v="1"/>
    <n v="3"/>
    <x v="2"/>
    <n v="1.4"/>
    <n v="566.59"/>
  </r>
  <r>
    <n v="14412"/>
    <d v="2034-01-29T00:00:00"/>
    <x v="12"/>
    <x v="0"/>
    <x v="0"/>
    <n v="1668"/>
    <x v="2"/>
    <x v="1"/>
    <n v="4"/>
    <n v="474.91"/>
    <n v="0.01"/>
    <n v="4.7491000000000003"/>
    <n v="1899.64"/>
    <x v="1"/>
    <x v="0"/>
    <n v="8"/>
    <x v="1"/>
    <n v="3.4"/>
    <n v="1880.64"/>
  </r>
  <r>
    <n v="14413"/>
    <d v="2034-01-30T00:00:00"/>
    <x v="12"/>
    <x v="0"/>
    <x v="0"/>
    <n v="1178"/>
    <x v="1"/>
    <x v="1"/>
    <n v="6"/>
    <n v="172.78"/>
    <n v="0.32"/>
    <n v="55.2896"/>
    <n v="1036.68"/>
    <x v="0"/>
    <x v="0"/>
    <n v="8"/>
    <x v="1"/>
    <n v="3.8"/>
    <n v="704.94"/>
  </r>
  <r>
    <n v="14414"/>
    <d v="2034-01-31T00:00:00"/>
    <x v="12"/>
    <x v="0"/>
    <x v="0"/>
    <n v="1131"/>
    <x v="0"/>
    <x v="0"/>
    <n v="3"/>
    <n v="443.82"/>
    <n v="0.28999999999999998"/>
    <n v="128.70779999999999"/>
    <n v="1331.46"/>
    <x v="1"/>
    <x v="0"/>
    <n v="6"/>
    <x v="2"/>
    <n v="1.8"/>
    <n v="945.34"/>
  </r>
  <r>
    <n v="14415"/>
    <d v="2034-02-01T00:00:00"/>
    <x v="12"/>
    <x v="1"/>
    <x v="1"/>
    <n v="1822"/>
    <x v="3"/>
    <x v="2"/>
    <n v="3"/>
    <n v="372"/>
    <n v="0.06"/>
    <n v="22.32"/>
    <n v="1116"/>
    <x v="2"/>
    <x v="1"/>
    <n v="4"/>
    <x v="1"/>
    <n v="3.7"/>
    <n v="1049.04"/>
  </r>
  <r>
    <n v="14416"/>
    <d v="2034-02-02T00:00:00"/>
    <x v="12"/>
    <x v="1"/>
    <x v="1"/>
    <n v="1454"/>
    <x v="3"/>
    <x v="0"/>
    <n v="5"/>
    <n v="114.45"/>
    <n v="0.14000000000000001"/>
    <n v="16.023000000000003"/>
    <n v="572.25"/>
    <x v="0"/>
    <x v="0"/>
    <n v="7"/>
    <x v="0"/>
    <n v="4.5999999999999996"/>
    <n v="492.14"/>
  </r>
  <r>
    <n v="14417"/>
    <d v="2034-02-03T00:00:00"/>
    <x v="12"/>
    <x v="1"/>
    <x v="1"/>
    <n v="1347"/>
    <x v="2"/>
    <x v="1"/>
    <n v="6"/>
    <n v="544.5"/>
    <n v="0.27"/>
    <n v="147.01500000000001"/>
    <n v="3267"/>
    <x v="0"/>
    <x v="0"/>
    <n v="9"/>
    <x v="2"/>
    <n v="2"/>
    <n v="2384.91"/>
  </r>
  <r>
    <n v="14418"/>
    <d v="2034-02-04T00:00:00"/>
    <x v="12"/>
    <x v="1"/>
    <x v="1"/>
    <n v="1539"/>
    <x v="1"/>
    <x v="2"/>
    <n v="3"/>
    <n v="132.38"/>
    <n v="0.34"/>
    <n v="45.0092"/>
    <n v="397.14"/>
    <x v="1"/>
    <x v="1"/>
    <n v="2"/>
    <x v="2"/>
    <n v="1.5"/>
    <n v="262.11"/>
  </r>
  <r>
    <n v="14419"/>
    <d v="2034-02-05T00:00:00"/>
    <x v="12"/>
    <x v="1"/>
    <x v="1"/>
    <n v="1771"/>
    <x v="1"/>
    <x v="3"/>
    <n v="5"/>
    <n v="593.91"/>
    <n v="0.33"/>
    <n v="195.99029999999999"/>
    <n v="2969.5499999999997"/>
    <x v="1"/>
    <x v="0"/>
    <n v="6"/>
    <x v="0"/>
    <n v="4.3"/>
    <n v="1989.6"/>
  </r>
  <r>
    <n v="14420"/>
    <d v="2034-02-06T00:00:00"/>
    <x v="12"/>
    <x v="1"/>
    <x v="1"/>
    <n v="1405"/>
    <x v="2"/>
    <x v="2"/>
    <n v="3"/>
    <n v="19.28"/>
    <n v="0.31"/>
    <n v="5.9767999999999999"/>
    <n v="57.84"/>
    <x v="2"/>
    <x v="0"/>
    <n v="7"/>
    <x v="0"/>
    <n v="4.7"/>
    <n v="39.909999999999997"/>
  </r>
  <r>
    <n v="14421"/>
    <d v="2034-02-07T00:00:00"/>
    <x v="12"/>
    <x v="1"/>
    <x v="1"/>
    <n v="1075"/>
    <x v="2"/>
    <x v="1"/>
    <n v="5"/>
    <n v="169.14"/>
    <n v="0.06"/>
    <n v="10.148399999999999"/>
    <n v="845.69999999999993"/>
    <x v="1"/>
    <x v="2"/>
    <n v="1"/>
    <x v="2"/>
    <n v="1.9"/>
    <n v="794.96"/>
  </r>
  <r>
    <n v="14422"/>
    <d v="2034-02-08T00:00:00"/>
    <x v="12"/>
    <x v="1"/>
    <x v="1"/>
    <n v="1940"/>
    <x v="0"/>
    <x v="2"/>
    <n v="3"/>
    <n v="131.91999999999999"/>
    <n v="0.32"/>
    <n v="42.214399999999998"/>
    <n v="395.76"/>
    <x v="2"/>
    <x v="0"/>
    <n v="6"/>
    <x v="1"/>
    <n v="3.9"/>
    <n v="269.12"/>
  </r>
  <r>
    <n v="14423"/>
    <d v="2034-02-09T00:00:00"/>
    <x v="12"/>
    <x v="1"/>
    <x v="1"/>
    <n v="1578"/>
    <x v="2"/>
    <x v="3"/>
    <n v="2"/>
    <n v="23.19"/>
    <n v="0.31"/>
    <n v="7.1889000000000003"/>
    <n v="46.38"/>
    <x v="2"/>
    <x v="0"/>
    <n v="8"/>
    <x v="1"/>
    <n v="3.4"/>
    <n v="32"/>
  </r>
  <r>
    <n v="14424"/>
    <d v="2034-02-10T00:00:00"/>
    <x v="12"/>
    <x v="1"/>
    <x v="1"/>
    <n v="1853"/>
    <x v="2"/>
    <x v="3"/>
    <n v="7"/>
    <n v="443.44"/>
    <n v="0.13"/>
    <n v="57.647200000000005"/>
    <n v="3104.08"/>
    <x v="2"/>
    <x v="0"/>
    <n v="7"/>
    <x v="2"/>
    <n v="2"/>
    <n v="2700.55"/>
  </r>
  <r>
    <n v="14425"/>
    <d v="2034-02-11T00:00:00"/>
    <x v="12"/>
    <x v="1"/>
    <x v="1"/>
    <n v="1491"/>
    <x v="2"/>
    <x v="2"/>
    <n v="5"/>
    <n v="420.65"/>
    <n v="0.14000000000000001"/>
    <n v="58.891000000000005"/>
    <n v="2103.25"/>
    <x v="1"/>
    <x v="1"/>
    <n v="2"/>
    <x v="0"/>
    <n v="4.3"/>
    <n v="1808.8"/>
  </r>
  <r>
    <n v="14426"/>
    <d v="2034-02-12T00:00:00"/>
    <x v="12"/>
    <x v="1"/>
    <x v="1"/>
    <n v="1193"/>
    <x v="0"/>
    <x v="3"/>
    <n v="7"/>
    <n v="478.53"/>
    <n v="0.16"/>
    <n v="76.564799999999991"/>
    <n v="3349.71"/>
    <x v="2"/>
    <x v="1"/>
    <n v="2"/>
    <x v="1"/>
    <n v="2.9"/>
    <n v="2813.76"/>
  </r>
  <r>
    <n v="14427"/>
    <d v="2034-02-13T00:00:00"/>
    <x v="12"/>
    <x v="1"/>
    <x v="1"/>
    <n v="1983"/>
    <x v="1"/>
    <x v="0"/>
    <n v="2"/>
    <n v="165.17"/>
    <n v="0.23"/>
    <n v="37.989100000000001"/>
    <n v="330.34"/>
    <x v="0"/>
    <x v="1"/>
    <n v="4"/>
    <x v="1"/>
    <n v="3.8"/>
    <n v="254.36"/>
  </r>
  <r>
    <n v="14428"/>
    <d v="2034-02-14T00:00:00"/>
    <x v="12"/>
    <x v="1"/>
    <x v="1"/>
    <n v="1161"/>
    <x v="3"/>
    <x v="2"/>
    <n v="2"/>
    <n v="274.94"/>
    <n v="0.09"/>
    <n v="24.744599999999998"/>
    <n v="549.88"/>
    <x v="2"/>
    <x v="0"/>
    <n v="5"/>
    <x v="2"/>
    <n v="2.2000000000000002"/>
    <n v="500.39"/>
  </r>
  <r>
    <n v="14429"/>
    <d v="2034-02-15T00:00:00"/>
    <x v="12"/>
    <x v="1"/>
    <x v="1"/>
    <n v="1346"/>
    <x v="0"/>
    <x v="3"/>
    <n v="2"/>
    <n v="400.58"/>
    <n v="0.01"/>
    <n v="4.0057999999999998"/>
    <n v="801.16"/>
    <x v="2"/>
    <x v="0"/>
    <n v="5"/>
    <x v="0"/>
    <n v="4.3"/>
    <n v="793.15"/>
  </r>
  <r>
    <n v="14430"/>
    <d v="2034-02-16T00:00:00"/>
    <x v="12"/>
    <x v="1"/>
    <x v="1"/>
    <n v="1950"/>
    <x v="2"/>
    <x v="3"/>
    <n v="2"/>
    <n v="272.26"/>
    <n v="0.05"/>
    <n v="13.613"/>
    <n v="544.52"/>
    <x v="1"/>
    <x v="0"/>
    <n v="11"/>
    <x v="2"/>
    <n v="2.1"/>
    <n v="517.29"/>
  </r>
  <r>
    <n v="14431"/>
    <d v="2034-02-17T00:00:00"/>
    <x v="12"/>
    <x v="1"/>
    <x v="1"/>
    <n v="1360"/>
    <x v="1"/>
    <x v="2"/>
    <n v="1"/>
    <n v="422.94"/>
    <n v="0.15"/>
    <n v="63.440999999999995"/>
    <n v="422.94"/>
    <x v="1"/>
    <x v="1"/>
    <n v="2"/>
    <x v="1"/>
    <n v="2.5"/>
    <n v="359.5"/>
  </r>
  <r>
    <n v="14432"/>
    <d v="2034-02-18T00:00:00"/>
    <x v="12"/>
    <x v="1"/>
    <x v="1"/>
    <n v="1768"/>
    <x v="2"/>
    <x v="0"/>
    <n v="7"/>
    <n v="385.87"/>
    <n v="0.1"/>
    <n v="38.587000000000003"/>
    <n v="2701.09"/>
    <x v="1"/>
    <x v="0"/>
    <n v="7"/>
    <x v="1"/>
    <n v="2.6"/>
    <n v="2430.98"/>
  </r>
  <r>
    <n v="14433"/>
    <d v="2034-02-19T00:00:00"/>
    <x v="12"/>
    <x v="1"/>
    <x v="1"/>
    <n v="1583"/>
    <x v="2"/>
    <x v="2"/>
    <n v="6"/>
    <n v="82.07"/>
    <n v="0.27"/>
    <n v="22.158899999999999"/>
    <n v="492.41999999999996"/>
    <x v="2"/>
    <x v="0"/>
    <n v="8"/>
    <x v="2"/>
    <n v="1.8"/>
    <n v="359.47"/>
  </r>
  <r>
    <n v="14434"/>
    <d v="2034-02-20T00:00:00"/>
    <x v="12"/>
    <x v="1"/>
    <x v="1"/>
    <n v="1086"/>
    <x v="3"/>
    <x v="3"/>
    <n v="7"/>
    <n v="471.91"/>
    <n v="0.04"/>
    <n v="18.8764"/>
    <n v="3303.3700000000003"/>
    <x v="1"/>
    <x v="1"/>
    <n v="2"/>
    <x v="0"/>
    <n v="4.5"/>
    <n v="3171.24"/>
  </r>
  <r>
    <n v="14435"/>
    <d v="2034-02-21T00:00:00"/>
    <x v="12"/>
    <x v="1"/>
    <x v="1"/>
    <n v="1933"/>
    <x v="3"/>
    <x v="2"/>
    <n v="4"/>
    <n v="436.6"/>
    <n v="0.32"/>
    <n v="139.71200000000002"/>
    <n v="1746.4"/>
    <x v="2"/>
    <x v="1"/>
    <n v="4"/>
    <x v="2"/>
    <n v="1.5"/>
    <n v="1187.55"/>
  </r>
  <r>
    <n v="14436"/>
    <d v="2034-02-22T00:00:00"/>
    <x v="12"/>
    <x v="1"/>
    <x v="1"/>
    <n v="1261"/>
    <x v="1"/>
    <x v="3"/>
    <n v="1"/>
    <n v="398.66"/>
    <n v="0.31"/>
    <n v="123.58460000000001"/>
    <n v="398.66"/>
    <x v="2"/>
    <x v="0"/>
    <n v="11"/>
    <x v="1"/>
    <n v="3.3"/>
    <n v="275.08"/>
  </r>
  <r>
    <n v="14437"/>
    <d v="2034-02-23T00:00:00"/>
    <x v="12"/>
    <x v="1"/>
    <x v="1"/>
    <n v="1213"/>
    <x v="1"/>
    <x v="1"/>
    <n v="3"/>
    <n v="105.73"/>
    <n v="0.32"/>
    <n v="33.833600000000004"/>
    <n v="317.19"/>
    <x v="2"/>
    <x v="0"/>
    <n v="11"/>
    <x v="0"/>
    <n v="4.3"/>
    <n v="215.69"/>
  </r>
  <r>
    <n v="14438"/>
    <d v="2034-02-24T00:00:00"/>
    <x v="12"/>
    <x v="1"/>
    <x v="1"/>
    <n v="1664"/>
    <x v="1"/>
    <x v="2"/>
    <n v="3"/>
    <n v="171.78"/>
    <n v="0.26"/>
    <n v="44.662800000000004"/>
    <n v="515.34"/>
    <x v="1"/>
    <x v="1"/>
    <n v="3"/>
    <x v="1"/>
    <n v="3.3"/>
    <n v="381.35"/>
  </r>
  <r>
    <n v="14439"/>
    <d v="2034-02-25T00:00:00"/>
    <x v="12"/>
    <x v="1"/>
    <x v="1"/>
    <n v="1721"/>
    <x v="2"/>
    <x v="2"/>
    <n v="6"/>
    <n v="245.01"/>
    <n v="0.04"/>
    <n v="9.8003999999999998"/>
    <n v="1470.06"/>
    <x v="2"/>
    <x v="1"/>
    <n v="4"/>
    <x v="2"/>
    <n v="2.2999999999999998"/>
    <n v="1411.26"/>
  </r>
  <r>
    <n v="14440"/>
    <d v="2034-02-26T00:00:00"/>
    <x v="12"/>
    <x v="1"/>
    <x v="1"/>
    <n v="1912"/>
    <x v="2"/>
    <x v="3"/>
    <n v="4"/>
    <n v="178.76"/>
    <n v="0.15"/>
    <n v="26.813999999999997"/>
    <n v="715.04"/>
    <x v="2"/>
    <x v="0"/>
    <n v="5"/>
    <x v="0"/>
    <n v="4.0999999999999996"/>
    <n v="607.78"/>
  </r>
  <r>
    <n v="14441"/>
    <d v="2034-02-27T00:00:00"/>
    <x v="12"/>
    <x v="1"/>
    <x v="1"/>
    <n v="1572"/>
    <x v="2"/>
    <x v="3"/>
    <n v="4"/>
    <n v="148.27000000000001"/>
    <n v="0.05"/>
    <n v="7.4135000000000009"/>
    <n v="593.08000000000004"/>
    <x v="1"/>
    <x v="0"/>
    <n v="6"/>
    <x v="1"/>
    <n v="3"/>
    <n v="563.42999999999995"/>
  </r>
  <r>
    <n v="14442"/>
    <d v="2034-02-28T00:00:00"/>
    <x v="12"/>
    <x v="1"/>
    <x v="1"/>
    <n v="1779"/>
    <x v="2"/>
    <x v="3"/>
    <n v="4"/>
    <n v="486.13"/>
    <n v="0.35"/>
    <n v="170.1455"/>
    <n v="1944.52"/>
    <x v="1"/>
    <x v="1"/>
    <n v="2"/>
    <x v="2"/>
    <n v="1.7"/>
    <n v="1263.94"/>
  </r>
  <r>
    <n v="14443"/>
    <d v="2034-03-01T00:00:00"/>
    <x v="12"/>
    <x v="2"/>
    <x v="2"/>
    <n v="1261"/>
    <x v="3"/>
    <x v="3"/>
    <n v="2"/>
    <n v="388.37"/>
    <n v="0.12"/>
    <n v="46.604399999999998"/>
    <n v="776.74"/>
    <x v="2"/>
    <x v="0"/>
    <n v="10"/>
    <x v="2"/>
    <n v="2.2999999999999998"/>
    <n v="683.53"/>
  </r>
  <r>
    <n v="14444"/>
    <d v="2034-03-02T00:00:00"/>
    <x v="12"/>
    <x v="2"/>
    <x v="2"/>
    <n v="1729"/>
    <x v="2"/>
    <x v="2"/>
    <n v="1"/>
    <n v="345.8"/>
    <n v="0.2"/>
    <n v="69.160000000000011"/>
    <n v="345.8"/>
    <x v="1"/>
    <x v="0"/>
    <n v="6"/>
    <x v="1"/>
    <n v="3.4"/>
    <n v="276.64"/>
  </r>
  <r>
    <n v="14445"/>
    <d v="2034-03-03T00:00:00"/>
    <x v="12"/>
    <x v="2"/>
    <x v="2"/>
    <n v="1282"/>
    <x v="2"/>
    <x v="3"/>
    <n v="3"/>
    <n v="147.18"/>
    <n v="0.27"/>
    <n v="39.738600000000005"/>
    <n v="441.54"/>
    <x v="1"/>
    <x v="0"/>
    <n v="9"/>
    <x v="1"/>
    <n v="3.6"/>
    <n v="322.32"/>
  </r>
  <r>
    <n v="14446"/>
    <d v="2034-03-04T00:00:00"/>
    <x v="12"/>
    <x v="2"/>
    <x v="2"/>
    <n v="1647"/>
    <x v="1"/>
    <x v="2"/>
    <n v="1"/>
    <n v="552.07000000000005"/>
    <n v="0.32"/>
    <n v="176.66240000000002"/>
    <n v="552.07000000000005"/>
    <x v="1"/>
    <x v="0"/>
    <n v="11"/>
    <x v="1"/>
    <n v="3.2"/>
    <n v="375.41"/>
  </r>
  <r>
    <n v="14447"/>
    <d v="2034-03-05T00:00:00"/>
    <x v="12"/>
    <x v="2"/>
    <x v="2"/>
    <n v="1466"/>
    <x v="0"/>
    <x v="0"/>
    <n v="1"/>
    <n v="126.84"/>
    <n v="0.26"/>
    <n v="32.978400000000001"/>
    <n v="126.84"/>
    <x v="1"/>
    <x v="0"/>
    <n v="8"/>
    <x v="2"/>
    <n v="2.1"/>
    <n v="93.86"/>
  </r>
  <r>
    <n v="14448"/>
    <d v="2034-03-06T00:00:00"/>
    <x v="12"/>
    <x v="2"/>
    <x v="2"/>
    <n v="1379"/>
    <x v="2"/>
    <x v="2"/>
    <n v="1"/>
    <n v="480.05"/>
    <n v="0.24"/>
    <n v="115.212"/>
    <n v="480.05"/>
    <x v="0"/>
    <x v="2"/>
    <n v="1"/>
    <x v="1"/>
    <n v="3.4"/>
    <n v="364.84"/>
  </r>
  <r>
    <n v="14449"/>
    <d v="2034-03-07T00:00:00"/>
    <x v="12"/>
    <x v="2"/>
    <x v="2"/>
    <n v="1361"/>
    <x v="2"/>
    <x v="3"/>
    <n v="4"/>
    <n v="580.5"/>
    <n v="0.16"/>
    <n v="92.88"/>
    <n v="2322"/>
    <x v="2"/>
    <x v="0"/>
    <n v="9"/>
    <x v="2"/>
    <n v="2.2999999999999998"/>
    <n v="1950.48"/>
  </r>
  <r>
    <n v="14450"/>
    <d v="2034-03-08T00:00:00"/>
    <x v="12"/>
    <x v="2"/>
    <x v="2"/>
    <n v="1448"/>
    <x v="1"/>
    <x v="3"/>
    <n v="6"/>
    <n v="440.35"/>
    <n v="0.21"/>
    <n v="92.473500000000001"/>
    <n v="2642.1000000000004"/>
    <x v="2"/>
    <x v="0"/>
    <n v="11"/>
    <x v="2"/>
    <n v="1.9"/>
    <n v="2087.2600000000002"/>
  </r>
  <r>
    <n v="14451"/>
    <d v="2034-03-09T00:00:00"/>
    <x v="12"/>
    <x v="2"/>
    <x v="2"/>
    <n v="1440"/>
    <x v="3"/>
    <x v="0"/>
    <n v="6"/>
    <n v="595.82000000000005"/>
    <n v="0.03"/>
    <n v="17.874600000000001"/>
    <n v="3574.92"/>
    <x v="0"/>
    <x v="0"/>
    <n v="10"/>
    <x v="0"/>
    <n v="4.8"/>
    <n v="3467.67"/>
  </r>
  <r>
    <n v="14452"/>
    <d v="2034-03-10T00:00:00"/>
    <x v="12"/>
    <x v="2"/>
    <x v="2"/>
    <n v="1092"/>
    <x v="1"/>
    <x v="2"/>
    <n v="4"/>
    <n v="395.86"/>
    <n v="0.31"/>
    <n v="122.7166"/>
    <n v="1583.44"/>
    <x v="2"/>
    <x v="0"/>
    <n v="11"/>
    <x v="2"/>
    <n v="2.2999999999999998"/>
    <n v="1092.57"/>
  </r>
  <r>
    <n v="14453"/>
    <d v="2034-03-11T00:00:00"/>
    <x v="12"/>
    <x v="2"/>
    <x v="2"/>
    <n v="1620"/>
    <x v="3"/>
    <x v="0"/>
    <n v="3"/>
    <n v="142.21"/>
    <n v="0.19"/>
    <n v="27.019900000000003"/>
    <n v="426.63"/>
    <x v="2"/>
    <x v="1"/>
    <n v="2"/>
    <x v="2"/>
    <n v="2.2999999999999998"/>
    <n v="345.57"/>
  </r>
  <r>
    <n v="14454"/>
    <d v="2034-03-12T00:00:00"/>
    <x v="12"/>
    <x v="2"/>
    <x v="2"/>
    <n v="1752"/>
    <x v="0"/>
    <x v="2"/>
    <n v="3"/>
    <n v="134.22999999999999"/>
    <n v="0.01"/>
    <n v="1.3422999999999998"/>
    <n v="402.68999999999994"/>
    <x v="1"/>
    <x v="0"/>
    <n v="11"/>
    <x v="0"/>
    <n v="4.5999999999999996"/>
    <n v="398.66"/>
  </r>
  <r>
    <n v="14455"/>
    <d v="2034-03-13T00:00:00"/>
    <x v="12"/>
    <x v="2"/>
    <x v="2"/>
    <n v="1866"/>
    <x v="3"/>
    <x v="3"/>
    <n v="3"/>
    <n v="204.87"/>
    <n v="0.32"/>
    <n v="65.558400000000006"/>
    <n v="614.61"/>
    <x v="2"/>
    <x v="2"/>
    <n v="1"/>
    <x v="2"/>
    <n v="1.6"/>
    <n v="417.93"/>
  </r>
  <r>
    <n v="14456"/>
    <d v="2034-03-14T00:00:00"/>
    <x v="12"/>
    <x v="2"/>
    <x v="2"/>
    <n v="1423"/>
    <x v="1"/>
    <x v="2"/>
    <n v="6"/>
    <n v="19.170000000000002"/>
    <n v="0.17"/>
    <n v="3.2589000000000006"/>
    <n v="115.02000000000001"/>
    <x v="1"/>
    <x v="0"/>
    <n v="6"/>
    <x v="1"/>
    <n v="3.3"/>
    <n v="95.47"/>
  </r>
  <r>
    <n v="14457"/>
    <d v="2034-03-15T00:00:00"/>
    <x v="12"/>
    <x v="2"/>
    <x v="2"/>
    <n v="1141"/>
    <x v="1"/>
    <x v="3"/>
    <n v="6"/>
    <n v="413.79"/>
    <n v="0.3"/>
    <n v="124.137"/>
    <n v="2482.7400000000002"/>
    <x v="1"/>
    <x v="2"/>
    <n v="1"/>
    <x v="0"/>
    <n v="4.0999999999999996"/>
    <n v="1737.92"/>
  </r>
  <r>
    <n v="14458"/>
    <d v="2034-03-16T00:00:00"/>
    <x v="12"/>
    <x v="2"/>
    <x v="2"/>
    <n v="1290"/>
    <x v="2"/>
    <x v="3"/>
    <n v="1"/>
    <n v="172.17"/>
    <n v="0.3"/>
    <n v="51.650999999999996"/>
    <n v="172.17"/>
    <x v="1"/>
    <x v="0"/>
    <n v="6"/>
    <x v="2"/>
    <n v="2.1"/>
    <n v="120.52"/>
  </r>
  <r>
    <n v="14459"/>
    <d v="2034-03-17T00:00:00"/>
    <x v="12"/>
    <x v="2"/>
    <x v="2"/>
    <n v="1431"/>
    <x v="0"/>
    <x v="1"/>
    <n v="4"/>
    <n v="491.88"/>
    <n v="0.28999999999999998"/>
    <n v="142.64519999999999"/>
    <n v="1967.52"/>
    <x v="1"/>
    <x v="1"/>
    <n v="2"/>
    <x v="0"/>
    <n v="4.4000000000000004"/>
    <n v="1396.94"/>
  </r>
  <r>
    <n v="14460"/>
    <d v="2034-03-18T00:00:00"/>
    <x v="12"/>
    <x v="2"/>
    <x v="2"/>
    <n v="1748"/>
    <x v="1"/>
    <x v="1"/>
    <n v="2"/>
    <n v="225.12"/>
    <n v="0.02"/>
    <n v="4.5024000000000006"/>
    <n v="450.24"/>
    <x v="1"/>
    <x v="0"/>
    <n v="11"/>
    <x v="0"/>
    <n v="4.0999999999999996"/>
    <n v="441.24"/>
  </r>
  <r>
    <n v="14461"/>
    <d v="2034-03-19T00:00:00"/>
    <x v="12"/>
    <x v="2"/>
    <x v="2"/>
    <n v="1851"/>
    <x v="2"/>
    <x v="2"/>
    <n v="1"/>
    <n v="295.77"/>
    <n v="0.09"/>
    <n v="26.619299999999999"/>
    <n v="295.77"/>
    <x v="1"/>
    <x v="0"/>
    <n v="7"/>
    <x v="1"/>
    <n v="2.9"/>
    <n v="269.14999999999998"/>
  </r>
  <r>
    <n v="14462"/>
    <d v="2034-03-20T00:00:00"/>
    <x v="12"/>
    <x v="2"/>
    <x v="2"/>
    <n v="1823"/>
    <x v="3"/>
    <x v="3"/>
    <n v="5"/>
    <n v="579.92999999999995"/>
    <n v="0.31"/>
    <n v="179.77829999999997"/>
    <n v="2899.6499999999996"/>
    <x v="0"/>
    <x v="0"/>
    <n v="7"/>
    <x v="2"/>
    <n v="1.5"/>
    <n v="2000.76"/>
  </r>
  <r>
    <n v="14463"/>
    <d v="2034-03-21T00:00:00"/>
    <x v="12"/>
    <x v="2"/>
    <x v="2"/>
    <n v="1688"/>
    <x v="2"/>
    <x v="0"/>
    <n v="6"/>
    <n v="156.66999999999999"/>
    <n v="0.31"/>
    <n v="48.567699999999995"/>
    <n v="940.02"/>
    <x v="1"/>
    <x v="1"/>
    <n v="4"/>
    <x v="0"/>
    <n v="4.9000000000000004"/>
    <n v="648.61"/>
  </r>
  <r>
    <n v="14464"/>
    <d v="2034-03-22T00:00:00"/>
    <x v="12"/>
    <x v="2"/>
    <x v="2"/>
    <n v="1652"/>
    <x v="1"/>
    <x v="3"/>
    <n v="1"/>
    <n v="436.93"/>
    <n v="0.16"/>
    <n v="69.908799999999999"/>
    <n v="436.93"/>
    <x v="0"/>
    <x v="1"/>
    <n v="2"/>
    <x v="1"/>
    <n v="3.5"/>
    <n v="367.02"/>
  </r>
  <r>
    <n v="14465"/>
    <d v="2034-03-23T00:00:00"/>
    <x v="12"/>
    <x v="2"/>
    <x v="2"/>
    <n v="1700"/>
    <x v="1"/>
    <x v="0"/>
    <n v="4"/>
    <n v="456.74"/>
    <n v="0.15"/>
    <n v="68.510999999999996"/>
    <n v="1826.96"/>
    <x v="2"/>
    <x v="0"/>
    <n v="11"/>
    <x v="1"/>
    <n v="3.1"/>
    <n v="1552.92"/>
  </r>
  <r>
    <n v="14466"/>
    <d v="2034-03-24T00:00:00"/>
    <x v="12"/>
    <x v="2"/>
    <x v="2"/>
    <n v="1997"/>
    <x v="1"/>
    <x v="2"/>
    <n v="5"/>
    <n v="144.28"/>
    <n v="0.06"/>
    <n v="8.6568000000000005"/>
    <n v="721.4"/>
    <x v="2"/>
    <x v="0"/>
    <n v="7"/>
    <x v="0"/>
    <n v="4.5"/>
    <n v="678.12"/>
  </r>
  <r>
    <n v="14467"/>
    <d v="2034-03-25T00:00:00"/>
    <x v="12"/>
    <x v="2"/>
    <x v="2"/>
    <n v="1048"/>
    <x v="3"/>
    <x v="2"/>
    <n v="7"/>
    <n v="308.08"/>
    <n v="0.34"/>
    <n v="104.74720000000001"/>
    <n v="2156.56"/>
    <x v="1"/>
    <x v="2"/>
    <n v="1"/>
    <x v="1"/>
    <n v="2.7"/>
    <n v="1423.33"/>
  </r>
  <r>
    <n v="14468"/>
    <d v="2034-03-26T00:00:00"/>
    <x v="12"/>
    <x v="2"/>
    <x v="2"/>
    <n v="1301"/>
    <x v="2"/>
    <x v="0"/>
    <n v="1"/>
    <n v="219.87"/>
    <n v="7.0000000000000007E-2"/>
    <n v="15.390900000000002"/>
    <n v="219.87"/>
    <x v="0"/>
    <x v="0"/>
    <n v="11"/>
    <x v="1"/>
    <n v="3.3"/>
    <n v="204.48"/>
  </r>
  <r>
    <n v="14469"/>
    <d v="2034-03-27T00:00:00"/>
    <x v="12"/>
    <x v="2"/>
    <x v="2"/>
    <n v="1880"/>
    <x v="1"/>
    <x v="0"/>
    <n v="4"/>
    <n v="466.57"/>
    <n v="7.0000000000000007E-2"/>
    <n v="32.6599"/>
    <n v="1866.28"/>
    <x v="1"/>
    <x v="0"/>
    <n v="11"/>
    <x v="0"/>
    <n v="4.4000000000000004"/>
    <n v="1735.64"/>
  </r>
  <r>
    <n v="14470"/>
    <d v="2034-03-28T00:00:00"/>
    <x v="12"/>
    <x v="2"/>
    <x v="2"/>
    <n v="1189"/>
    <x v="1"/>
    <x v="3"/>
    <n v="4"/>
    <n v="379.15"/>
    <n v="0.23"/>
    <n v="87.204499999999996"/>
    <n v="1516.6"/>
    <x v="2"/>
    <x v="1"/>
    <n v="2"/>
    <x v="1"/>
    <n v="2.6"/>
    <n v="1167.78"/>
  </r>
  <r>
    <n v="14471"/>
    <d v="2034-03-29T00:00:00"/>
    <x v="12"/>
    <x v="2"/>
    <x v="2"/>
    <n v="1135"/>
    <x v="3"/>
    <x v="2"/>
    <n v="6"/>
    <n v="293.45"/>
    <n v="0.08"/>
    <n v="23.475999999999999"/>
    <n v="1760.6999999999998"/>
    <x v="2"/>
    <x v="1"/>
    <n v="2"/>
    <x v="0"/>
    <n v="4.0999999999999996"/>
    <n v="1619.84"/>
  </r>
  <r>
    <n v="14472"/>
    <d v="2034-03-30T00:00:00"/>
    <x v="12"/>
    <x v="2"/>
    <x v="2"/>
    <n v="1554"/>
    <x v="3"/>
    <x v="3"/>
    <n v="2"/>
    <n v="470.93"/>
    <n v="0.33"/>
    <n v="155.40690000000001"/>
    <n v="941.86"/>
    <x v="1"/>
    <x v="2"/>
    <n v="1"/>
    <x v="2"/>
    <n v="2"/>
    <n v="631.04999999999995"/>
  </r>
  <r>
    <n v="14473"/>
    <d v="2034-03-31T00:00:00"/>
    <x v="12"/>
    <x v="2"/>
    <x v="2"/>
    <n v="1403"/>
    <x v="1"/>
    <x v="0"/>
    <n v="1"/>
    <n v="152.57"/>
    <n v="0"/>
    <n v="0"/>
    <n v="152.57"/>
    <x v="1"/>
    <x v="0"/>
    <n v="9"/>
    <x v="1"/>
    <n v="3.8"/>
    <n v="152.57"/>
  </r>
  <r>
    <n v="14474"/>
    <d v="2034-04-01T00:00:00"/>
    <x v="12"/>
    <x v="3"/>
    <x v="3"/>
    <n v="1891"/>
    <x v="1"/>
    <x v="1"/>
    <n v="4"/>
    <n v="455.87"/>
    <n v="0"/>
    <n v="0"/>
    <n v="1823.48"/>
    <x v="1"/>
    <x v="0"/>
    <n v="6"/>
    <x v="1"/>
    <n v="3"/>
    <n v="1823.48"/>
  </r>
  <r>
    <n v="14475"/>
    <d v="2034-04-02T00:00:00"/>
    <x v="12"/>
    <x v="3"/>
    <x v="3"/>
    <n v="1864"/>
    <x v="2"/>
    <x v="1"/>
    <n v="3"/>
    <n v="521.24"/>
    <n v="0.18"/>
    <n v="93.8232"/>
    <n v="1563.72"/>
    <x v="0"/>
    <x v="1"/>
    <n v="3"/>
    <x v="2"/>
    <n v="1.7"/>
    <n v="1282.25"/>
  </r>
  <r>
    <n v="14476"/>
    <d v="2034-04-03T00:00:00"/>
    <x v="12"/>
    <x v="3"/>
    <x v="3"/>
    <n v="1601"/>
    <x v="0"/>
    <x v="1"/>
    <n v="4"/>
    <n v="528.99"/>
    <n v="0.17"/>
    <n v="89.928300000000007"/>
    <n v="2115.96"/>
    <x v="0"/>
    <x v="0"/>
    <n v="6"/>
    <x v="2"/>
    <n v="1.5"/>
    <n v="1756.25"/>
  </r>
  <r>
    <n v="14477"/>
    <d v="2034-04-04T00:00:00"/>
    <x v="12"/>
    <x v="3"/>
    <x v="3"/>
    <n v="1806"/>
    <x v="1"/>
    <x v="0"/>
    <n v="2"/>
    <n v="473.45"/>
    <n v="0.06"/>
    <n v="28.407"/>
    <n v="946.9"/>
    <x v="0"/>
    <x v="0"/>
    <n v="7"/>
    <x v="1"/>
    <n v="2.8"/>
    <n v="890.09"/>
  </r>
  <r>
    <n v="14478"/>
    <d v="2034-04-05T00:00:00"/>
    <x v="12"/>
    <x v="3"/>
    <x v="3"/>
    <n v="1340"/>
    <x v="3"/>
    <x v="3"/>
    <n v="4"/>
    <n v="253.69"/>
    <n v="0.17"/>
    <n v="43.127300000000005"/>
    <n v="1014.76"/>
    <x v="1"/>
    <x v="1"/>
    <n v="3"/>
    <x v="1"/>
    <n v="3.8"/>
    <n v="842.25"/>
  </r>
  <r>
    <n v="14479"/>
    <d v="2034-04-06T00:00:00"/>
    <x v="12"/>
    <x v="3"/>
    <x v="3"/>
    <n v="1756"/>
    <x v="2"/>
    <x v="2"/>
    <n v="6"/>
    <n v="589.36"/>
    <n v="0.14000000000000001"/>
    <n v="82.510400000000004"/>
    <n v="3536.16"/>
    <x v="1"/>
    <x v="1"/>
    <n v="4"/>
    <x v="1"/>
    <n v="3.4"/>
    <n v="3041.1"/>
  </r>
  <r>
    <n v="14480"/>
    <d v="2034-04-07T00:00:00"/>
    <x v="12"/>
    <x v="3"/>
    <x v="3"/>
    <n v="1944"/>
    <x v="2"/>
    <x v="0"/>
    <n v="7"/>
    <n v="237.06"/>
    <n v="0.31"/>
    <n v="73.488600000000005"/>
    <n v="1659.42"/>
    <x v="1"/>
    <x v="0"/>
    <n v="10"/>
    <x v="0"/>
    <n v="4.4000000000000004"/>
    <n v="1145"/>
  </r>
  <r>
    <n v="14481"/>
    <d v="2034-04-08T00:00:00"/>
    <x v="12"/>
    <x v="3"/>
    <x v="3"/>
    <n v="1703"/>
    <x v="1"/>
    <x v="1"/>
    <n v="1"/>
    <n v="388.6"/>
    <n v="0"/>
    <n v="0"/>
    <n v="388.6"/>
    <x v="0"/>
    <x v="2"/>
    <n v="1"/>
    <x v="1"/>
    <n v="2.6"/>
    <n v="388.6"/>
  </r>
  <r>
    <n v="14482"/>
    <d v="2034-04-09T00:00:00"/>
    <x v="12"/>
    <x v="3"/>
    <x v="3"/>
    <n v="1317"/>
    <x v="0"/>
    <x v="3"/>
    <n v="6"/>
    <n v="109.23"/>
    <n v="0.34"/>
    <n v="37.138200000000005"/>
    <n v="655.38"/>
    <x v="1"/>
    <x v="0"/>
    <n v="6"/>
    <x v="0"/>
    <n v="4.4000000000000004"/>
    <n v="432.55"/>
  </r>
  <r>
    <n v="14483"/>
    <d v="2034-04-10T00:00:00"/>
    <x v="12"/>
    <x v="3"/>
    <x v="3"/>
    <n v="1617"/>
    <x v="1"/>
    <x v="2"/>
    <n v="1"/>
    <n v="588.55999999999995"/>
    <n v="0.22"/>
    <n v="129.48319999999998"/>
    <n v="588.55999999999995"/>
    <x v="1"/>
    <x v="0"/>
    <n v="6"/>
    <x v="2"/>
    <n v="1.1000000000000001"/>
    <n v="459.08"/>
  </r>
  <r>
    <n v="14484"/>
    <d v="2034-04-11T00:00:00"/>
    <x v="12"/>
    <x v="3"/>
    <x v="3"/>
    <n v="1362"/>
    <x v="0"/>
    <x v="2"/>
    <n v="5"/>
    <n v="426.83"/>
    <n v="0.05"/>
    <n v="21.3415"/>
    <n v="2134.15"/>
    <x v="0"/>
    <x v="0"/>
    <n v="9"/>
    <x v="1"/>
    <n v="2.5"/>
    <n v="2027.44"/>
  </r>
  <r>
    <n v="14485"/>
    <d v="2034-04-12T00:00:00"/>
    <x v="12"/>
    <x v="3"/>
    <x v="3"/>
    <n v="1821"/>
    <x v="1"/>
    <x v="0"/>
    <n v="1"/>
    <n v="455.73"/>
    <n v="0.02"/>
    <n v="9.1146000000000011"/>
    <n v="455.73"/>
    <x v="2"/>
    <x v="1"/>
    <n v="2"/>
    <x v="2"/>
    <n v="1.3"/>
    <n v="446.62"/>
  </r>
  <r>
    <n v="14486"/>
    <d v="2034-04-13T00:00:00"/>
    <x v="12"/>
    <x v="3"/>
    <x v="3"/>
    <n v="1381"/>
    <x v="1"/>
    <x v="0"/>
    <n v="5"/>
    <n v="53.48"/>
    <n v="0.19"/>
    <n v="10.161199999999999"/>
    <n v="267.39999999999998"/>
    <x v="2"/>
    <x v="0"/>
    <n v="5"/>
    <x v="0"/>
    <n v="4.7"/>
    <n v="216.59"/>
  </r>
  <r>
    <n v="14487"/>
    <d v="2034-04-14T00:00:00"/>
    <x v="12"/>
    <x v="3"/>
    <x v="3"/>
    <n v="1232"/>
    <x v="2"/>
    <x v="2"/>
    <n v="6"/>
    <n v="461.6"/>
    <n v="0.08"/>
    <n v="36.928000000000004"/>
    <n v="2769.6000000000004"/>
    <x v="1"/>
    <x v="0"/>
    <n v="5"/>
    <x v="1"/>
    <n v="2.9"/>
    <n v="2548.0300000000002"/>
  </r>
  <r>
    <n v="14488"/>
    <d v="2034-04-15T00:00:00"/>
    <x v="12"/>
    <x v="3"/>
    <x v="3"/>
    <n v="1776"/>
    <x v="3"/>
    <x v="2"/>
    <n v="3"/>
    <n v="468.21"/>
    <n v="0.11"/>
    <n v="51.503099999999996"/>
    <n v="1404.6299999999999"/>
    <x v="2"/>
    <x v="0"/>
    <n v="7"/>
    <x v="2"/>
    <n v="2.2999999999999998"/>
    <n v="1250.1199999999999"/>
  </r>
  <r>
    <n v="14489"/>
    <d v="2034-04-16T00:00:00"/>
    <x v="12"/>
    <x v="3"/>
    <x v="3"/>
    <n v="1343"/>
    <x v="2"/>
    <x v="1"/>
    <n v="2"/>
    <n v="407.99"/>
    <n v="0.09"/>
    <n v="36.719099999999997"/>
    <n v="815.98"/>
    <x v="0"/>
    <x v="0"/>
    <n v="5"/>
    <x v="1"/>
    <n v="3"/>
    <n v="742.54"/>
  </r>
  <r>
    <n v="14490"/>
    <d v="2034-04-17T00:00:00"/>
    <x v="12"/>
    <x v="3"/>
    <x v="3"/>
    <n v="1548"/>
    <x v="0"/>
    <x v="2"/>
    <n v="3"/>
    <n v="185.77"/>
    <n v="0.23"/>
    <n v="42.727100000000007"/>
    <n v="557.31000000000006"/>
    <x v="2"/>
    <x v="0"/>
    <n v="10"/>
    <x v="1"/>
    <n v="3.1"/>
    <n v="429.13"/>
  </r>
  <r>
    <n v="14491"/>
    <d v="2034-04-18T00:00:00"/>
    <x v="12"/>
    <x v="3"/>
    <x v="3"/>
    <n v="1816"/>
    <x v="0"/>
    <x v="0"/>
    <n v="5"/>
    <n v="301.47000000000003"/>
    <n v="0.19"/>
    <n v="57.279300000000006"/>
    <n v="1507.3500000000001"/>
    <x v="1"/>
    <x v="1"/>
    <n v="4"/>
    <x v="0"/>
    <n v="4.4000000000000004"/>
    <n v="1220.95"/>
  </r>
  <r>
    <n v="14492"/>
    <d v="2034-04-19T00:00:00"/>
    <x v="12"/>
    <x v="3"/>
    <x v="3"/>
    <n v="1552"/>
    <x v="0"/>
    <x v="3"/>
    <n v="4"/>
    <n v="79.599999999999994"/>
    <n v="0.03"/>
    <n v="2.3879999999999999"/>
    <n v="318.39999999999998"/>
    <x v="1"/>
    <x v="0"/>
    <n v="10"/>
    <x v="1"/>
    <n v="3.2"/>
    <n v="308.85000000000002"/>
  </r>
  <r>
    <n v="14493"/>
    <d v="2034-04-20T00:00:00"/>
    <x v="12"/>
    <x v="3"/>
    <x v="3"/>
    <n v="1528"/>
    <x v="1"/>
    <x v="1"/>
    <n v="4"/>
    <n v="290.88"/>
    <n v="0.18"/>
    <n v="52.358399999999996"/>
    <n v="1163.52"/>
    <x v="1"/>
    <x v="1"/>
    <n v="2"/>
    <x v="1"/>
    <n v="2.7"/>
    <n v="954.09"/>
  </r>
  <r>
    <n v="14494"/>
    <d v="2034-04-21T00:00:00"/>
    <x v="12"/>
    <x v="3"/>
    <x v="3"/>
    <n v="1855"/>
    <x v="3"/>
    <x v="1"/>
    <n v="3"/>
    <n v="157.63999999999999"/>
    <n v="0.28000000000000003"/>
    <n v="44.139200000000002"/>
    <n v="472.91999999999996"/>
    <x v="2"/>
    <x v="0"/>
    <n v="8"/>
    <x v="0"/>
    <n v="4.8"/>
    <n v="340.5"/>
  </r>
  <r>
    <n v="14495"/>
    <d v="2034-04-22T00:00:00"/>
    <x v="12"/>
    <x v="3"/>
    <x v="3"/>
    <n v="1788"/>
    <x v="3"/>
    <x v="2"/>
    <n v="4"/>
    <n v="219.22"/>
    <n v="0.03"/>
    <n v="6.5766"/>
    <n v="876.88"/>
    <x v="1"/>
    <x v="0"/>
    <n v="5"/>
    <x v="0"/>
    <n v="4.9000000000000004"/>
    <n v="850.57"/>
  </r>
  <r>
    <n v="14496"/>
    <d v="2034-04-23T00:00:00"/>
    <x v="12"/>
    <x v="3"/>
    <x v="3"/>
    <n v="1818"/>
    <x v="2"/>
    <x v="3"/>
    <n v="5"/>
    <n v="110.12"/>
    <n v="0.31"/>
    <n v="34.1372"/>
    <n v="550.6"/>
    <x v="2"/>
    <x v="1"/>
    <n v="4"/>
    <x v="2"/>
    <n v="1.2"/>
    <n v="379.91"/>
  </r>
  <r>
    <n v="14497"/>
    <d v="2034-04-24T00:00:00"/>
    <x v="12"/>
    <x v="3"/>
    <x v="3"/>
    <n v="1570"/>
    <x v="1"/>
    <x v="1"/>
    <n v="6"/>
    <n v="149.58000000000001"/>
    <n v="0.2"/>
    <n v="29.916000000000004"/>
    <n v="897.48"/>
    <x v="2"/>
    <x v="0"/>
    <n v="9"/>
    <x v="1"/>
    <n v="3.8"/>
    <n v="717.98"/>
  </r>
  <r>
    <n v="14498"/>
    <d v="2034-04-25T00:00:00"/>
    <x v="12"/>
    <x v="3"/>
    <x v="3"/>
    <n v="1934"/>
    <x v="2"/>
    <x v="0"/>
    <n v="2"/>
    <n v="59.79"/>
    <n v="0.33"/>
    <n v="19.730700000000002"/>
    <n v="119.58"/>
    <x v="2"/>
    <x v="1"/>
    <n v="2"/>
    <x v="1"/>
    <n v="2.5"/>
    <n v="80.12"/>
  </r>
  <r>
    <n v="14499"/>
    <d v="2034-04-26T00:00:00"/>
    <x v="12"/>
    <x v="3"/>
    <x v="3"/>
    <n v="1182"/>
    <x v="1"/>
    <x v="2"/>
    <n v="7"/>
    <n v="553.14"/>
    <n v="0.05"/>
    <n v="27.657"/>
    <n v="3871.98"/>
    <x v="1"/>
    <x v="1"/>
    <n v="3"/>
    <x v="1"/>
    <n v="3.7"/>
    <n v="3678.38"/>
  </r>
  <r>
    <n v="14500"/>
    <d v="2034-04-27T00:00:00"/>
    <x v="12"/>
    <x v="3"/>
    <x v="3"/>
    <n v="1040"/>
    <x v="2"/>
    <x v="0"/>
    <n v="1"/>
    <n v="325.29000000000002"/>
    <n v="0.35"/>
    <n v="113.8515"/>
    <n v="325.29000000000002"/>
    <x v="2"/>
    <x v="0"/>
    <n v="8"/>
    <x v="1"/>
    <n v="3.5"/>
    <n v="211.44"/>
  </r>
  <r>
    <n v="14501"/>
    <d v="2034-04-28T00:00:00"/>
    <x v="12"/>
    <x v="3"/>
    <x v="3"/>
    <n v="1550"/>
    <x v="2"/>
    <x v="2"/>
    <n v="5"/>
    <n v="247.09"/>
    <n v="0.23"/>
    <n v="56.8307"/>
    <n v="1235.45"/>
    <x v="2"/>
    <x v="0"/>
    <n v="11"/>
    <x v="2"/>
    <n v="2.2999999999999998"/>
    <n v="951.3"/>
  </r>
  <r>
    <n v="14502"/>
    <d v="2034-04-29T00:00:00"/>
    <x v="12"/>
    <x v="3"/>
    <x v="3"/>
    <n v="1396"/>
    <x v="1"/>
    <x v="1"/>
    <n v="7"/>
    <n v="327.99"/>
    <n v="0.2"/>
    <n v="65.597999999999999"/>
    <n v="2295.9300000000003"/>
    <x v="1"/>
    <x v="1"/>
    <n v="4"/>
    <x v="0"/>
    <n v="4.9000000000000004"/>
    <n v="1836.74"/>
  </r>
  <r>
    <n v="14503"/>
    <d v="2034-04-30T00:00:00"/>
    <x v="12"/>
    <x v="3"/>
    <x v="3"/>
    <n v="1703"/>
    <x v="1"/>
    <x v="2"/>
    <n v="5"/>
    <n v="382.55"/>
    <n v="0.18"/>
    <n v="68.858999999999995"/>
    <n v="1912.75"/>
    <x v="0"/>
    <x v="0"/>
    <n v="9"/>
    <x v="2"/>
    <n v="2.4"/>
    <n v="1568.46"/>
  </r>
  <r>
    <n v="14504"/>
    <d v="2034-05-01T00:00:00"/>
    <x v="12"/>
    <x v="4"/>
    <x v="4"/>
    <n v="1778"/>
    <x v="1"/>
    <x v="3"/>
    <n v="1"/>
    <n v="554.29999999999995"/>
    <n v="0.01"/>
    <n v="5.5429999999999993"/>
    <n v="554.29999999999995"/>
    <x v="1"/>
    <x v="0"/>
    <n v="10"/>
    <x v="1"/>
    <n v="3.5"/>
    <n v="548.76"/>
  </r>
  <r>
    <n v="14505"/>
    <d v="2034-05-02T00:00:00"/>
    <x v="12"/>
    <x v="4"/>
    <x v="4"/>
    <n v="1493"/>
    <x v="2"/>
    <x v="0"/>
    <n v="1"/>
    <n v="119.54"/>
    <n v="0.33"/>
    <n v="39.448200000000007"/>
    <n v="119.54"/>
    <x v="2"/>
    <x v="0"/>
    <n v="10"/>
    <x v="0"/>
    <n v="4.3"/>
    <n v="80.09"/>
  </r>
  <r>
    <n v="14506"/>
    <d v="2034-05-03T00:00:00"/>
    <x v="12"/>
    <x v="4"/>
    <x v="4"/>
    <n v="1658"/>
    <x v="1"/>
    <x v="3"/>
    <n v="2"/>
    <n v="187.9"/>
    <n v="0.23"/>
    <n v="43.217000000000006"/>
    <n v="375.8"/>
    <x v="1"/>
    <x v="0"/>
    <n v="10"/>
    <x v="2"/>
    <n v="1.6"/>
    <n v="289.37"/>
  </r>
  <r>
    <n v="14507"/>
    <d v="2034-05-04T00:00:00"/>
    <x v="12"/>
    <x v="4"/>
    <x v="4"/>
    <n v="1906"/>
    <x v="2"/>
    <x v="0"/>
    <n v="2"/>
    <n v="585.84"/>
    <n v="0.03"/>
    <n v="17.575199999999999"/>
    <n v="1171.68"/>
    <x v="2"/>
    <x v="0"/>
    <n v="10"/>
    <x v="2"/>
    <n v="2.2000000000000002"/>
    <n v="1136.53"/>
  </r>
  <r>
    <n v="14508"/>
    <d v="2034-05-05T00:00:00"/>
    <x v="12"/>
    <x v="4"/>
    <x v="4"/>
    <n v="1332"/>
    <x v="1"/>
    <x v="0"/>
    <n v="2"/>
    <n v="232.15"/>
    <n v="0.01"/>
    <n v="2.3214999999999999"/>
    <n v="464.3"/>
    <x v="2"/>
    <x v="0"/>
    <n v="9"/>
    <x v="2"/>
    <n v="1.8"/>
    <n v="459.66"/>
  </r>
  <r>
    <n v="14509"/>
    <d v="2034-05-06T00:00:00"/>
    <x v="12"/>
    <x v="4"/>
    <x v="4"/>
    <n v="1126"/>
    <x v="1"/>
    <x v="2"/>
    <n v="4"/>
    <n v="28.2"/>
    <n v="0.02"/>
    <n v="0.56399999999999995"/>
    <n v="112.8"/>
    <x v="1"/>
    <x v="0"/>
    <n v="10"/>
    <x v="0"/>
    <n v="4.0999999999999996"/>
    <n v="110.54"/>
  </r>
  <r>
    <n v="14510"/>
    <d v="2034-05-07T00:00:00"/>
    <x v="12"/>
    <x v="4"/>
    <x v="4"/>
    <n v="1557"/>
    <x v="1"/>
    <x v="1"/>
    <n v="5"/>
    <n v="101.37"/>
    <n v="0.21"/>
    <n v="21.287700000000001"/>
    <n v="506.85"/>
    <x v="2"/>
    <x v="0"/>
    <n v="9"/>
    <x v="0"/>
    <n v="4.2"/>
    <n v="400.41"/>
  </r>
  <r>
    <n v="14511"/>
    <d v="2034-05-08T00:00:00"/>
    <x v="12"/>
    <x v="4"/>
    <x v="4"/>
    <n v="1556"/>
    <x v="3"/>
    <x v="1"/>
    <n v="6"/>
    <n v="30.41"/>
    <n v="0.21"/>
    <n v="6.3860999999999999"/>
    <n v="182.46"/>
    <x v="2"/>
    <x v="2"/>
    <n v="1"/>
    <x v="2"/>
    <n v="2"/>
    <n v="144.13999999999999"/>
  </r>
  <r>
    <n v="14512"/>
    <d v="2034-05-09T00:00:00"/>
    <x v="12"/>
    <x v="4"/>
    <x v="4"/>
    <n v="1000"/>
    <x v="2"/>
    <x v="3"/>
    <n v="1"/>
    <n v="594.11"/>
    <n v="0.17"/>
    <n v="100.99870000000001"/>
    <n v="594.11"/>
    <x v="2"/>
    <x v="0"/>
    <n v="6"/>
    <x v="2"/>
    <n v="1"/>
    <n v="493.11"/>
  </r>
  <r>
    <n v="14513"/>
    <d v="2034-05-10T00:00:00"/>
    <x v="12"/>
    <x v="4"/>
    <x v="4"/>
    <n v="1167"/>
    <x v="3"/>
    <x v="2"/>
    <n v="5"/>
    <n v="178.14"/>
    <n v="0.11"/>
    <n v="19.595399999999998"/>
    <n v="890.69999999999993"/>
    <x v="1"/>
    <x v="0"/>
    <n v="10"/>
    <x v="1"/>
    <n v="2.7"/>
    <n v="792.72"/>
  </r>
  <r>
    <n v="14514"/>
    <d v="2034-05-11T00:00:00"/>
    <x v="12"/>
    <x v="4"/>
    <x v="4"/>
    <n v="1619"/>
    <x v="1"/>
    <x v="1"/>
    <n v="7"/>
    <n v="555.27"/>
    <n v="0.19"/>
    <n v="105.5013"/>
    <n v="3886.89"/>
    <x v="1"/>
    <x v="0"/>
    <n v="6"/>
    <x v="1"/>
    <n v="3.7"/>
    <n v="3148.38"/>
  </r>
  <r>
    <n v="14515"/>
    <d v="2034-05-12T00:00:00"/>
    <x v="12"/>
    <x v="4"/>
    <x v="4"/>
    <n v="1018"/>
    <x v="1"/>
    <x v="0"/>
    <n v="5"/>
    <n v="597.59"/>
    <n v="0.18"/>
    <n v="107.56619999999999"/>
    <n v="2987.9500000000003"/>
    <x v="2"/>
    <x v="0"/>
    <n v="8"/>
    <x v="1"/>
    <n v="3.5"/>
    <n v="2450.12"/>
  </r>
  <r>
    <n v="14516"/>
    <d v="2034-05-13T00:00:00"/>
    <x v="12"/>
    <x v="4"/>
    <x v="4"/>
    <n v="1331"/>
    <x v="1"/>
    <x v="0"/>
    <n v="2"/>
    <n v="365.91"/>
    <n v="0.01"/>
    <n v="3.6591000000000005"/>
    <n v="731.82"/>
    <x v="1"/>
    <x v="0"/>
    <n v="7"/>
    <x v="1"/>
    <n v="2.8"/>
    <n v="724.5"/>
  </r>
  <r>
    <n v="14517"/>
    <d v="2034-05-14T00:00:00"/>
    <x v="12"/>
    <x v="4"/>
    <x v="4"/>
    <n v="1583"/>
    <x v="2"/>
    <x v="2"/>
    <n v="2"/>
    <n v="34.42"/>
    <n v="0.1"/>
    <n v="3.4420000000000002"/>
    <n v="68.84"/>
    <x v="2"/>
    <x v="0"/>
    <n v="7"/>
    <x v="2"/>
    <n v="2.2000000000000002"/>
    <n v="61.96"/>
  </r>
  <r>
    <n v="14518"/>
    <d v="2034-05-15T00:00:00"/>
    <x v="12"/>
    <x v="4"/>
    <x v="4"/>
    <n v="1455"/>
    <x v="3"/>
    <x v="3"/>
    <n v="5"/>
    <n v="62.73"/>
    <n v="0.02"/>
    <n v="1.2545999999999999"/>
    <n v="313.64999999999998"/>
    <x v="1"/>
    <x v="1"/>
    <n v="2"/>
    <x v="1"/>
    <n v="2.9"/>
    <n v="307.38"/>
  </r>
  <r>
    <n v="14519"/>
    <d v="2034-05-16T00:00:00"/>
    <x v="12"/>
    <x v="4"/>
    <x v="4"/>
    <n v="1956"/>
    <x v="1"/>
    <x v="2"/>
    <n v="2"/>
    <n v="296.73"/>
    <n v="0.32"/>
    <n v="94.953600000000009"/>
    <n v="593.46"/>
    <x v="1"/>
    <x v="0"/>
    <n v="11"/>
    <x v="2"/>
    <n v="1.1000000000000001"/>
    <n v="403.55"/>
  </r>
  <r>
    <n v="14520"/>
    <d v="2034-05-17T00:00:00"/>
    <x v="12"/>
    <x v="4"/>
    <x v="4"/>
    <n v="1108"/>
    <x v="2"/>
    <x v="3"/>
    <n v="4"/>
    <n v="252.61"/>
    <n v="0.25"/>
    <n v="63.152500000000003"/>
    <n v="1010.44"/>
    <x v="0"/>
    <x v="1"/>
    <n v="4"/>
    <x v="2"/>
    <n v="1.3"/>
    <n v="757.83"/>
  </r>
  <r>
    <n v="14521"/>
    <d v="2034-05-18T00:00:00"/>
    <x v="12"/>
    <x v="4"/>
    <x v="4"/>
    <n v="1267"/>
    <x v="2"/>
    <x v="2"/>
    <n v="1"/>
    <n v="369.61"/>
    <n v="0.35"/>
    <n v="129.36349999999999"/>
    <n v="369.61"/>
    <x v="2"/>
    <x v="2"/>
    <n v="1"/>
    <x v="2"/>
    <n v="1.7"/>
    <n v="240.25"/>
  </r>
  <r>
    <n v="14522"/>
    <d v="2034-05-19T00:00:00"/>
    <x v="12"/>
    <x v="4"/>
    <x v="4"/>
    <n v="1444"/>
    <x v="2"/>
    <x v="0"/>
    <n v="7"/>
    <n v="271.73"/>
    <n v="0.11"/>
    <n v="29.890300000000003"/>
    <n v="1902.1100000000001"/>
    <x v="2"/>
    <x v="0"/>
    <n v="11"/>
    <x v="1"/>
    <n v="3.5"/>
    <n v="1692.88"/>
  </r>
  <r>
    <n v="14523"/>
    <d v="2034-05-20T00:00:00"/>
    <x v="12"/>
    <x v="4"/>
    <x v="4"/>
    <n v="1239"/>
    <x v="0"/>
    <x v="2"/>
    <n v="5"/>
    <n v="561.42999999999995"/>
    <n v="0.31"/>
    <n v="174.04329999999999"/>
    <n v="2807.1499999999996"/>
    <x v="0"/>
    <x v="0"/>
    <n v="11"/>
    <x v="2"/>
    <n v="1.9"/>
    <n v="1936.93"/>
  </r>
  <r>
    <n v="14524"/>
    <d v="2034-05-21T00:00:00"/>
    <x v="12"/>
    <x v="4"/>
    <x v="4"/>
    <n v="1928"/>
    <x v="3"/>
    <x v="1"/>
    <n v="1"/>
    <n v="327.82"/>
    <n v="0.21"/>
    <n v="68.842199999999991"/>
    <n v="327.82"/>
    <x v="2"/>
    <x v="0"/>
    <n v="7"/>
    <x v="1"/>
    <n v="2.7"/>
    <n v="258.98"/>
  </r>
  <r>
    <n v="14525"/>
    <d v="2034-05-22T00:00:00"/>
    <x v="12"/>
    <x v="4"/>
    <x v="4"/>
    <n v="1300"/>
    <x v="2"/>
    <x v="1"/>
    <n v="4"/>
    <n v="420.83"/>
    <n v="0.16"/>
    <n v="67.332799999999992"/>
    <n v="1683.32"/>
    <x v="2"/>
    <x v="1"/>
    <n v="4"/>
    <x v="1"/>
    <n v="3.5"/>
    <n v="1413.99"/>
  </r>
  <r>
    <n v="14526"/>
    <d v="2034-05-23T00:00:00"/>
    <x v="12"/>
    <x v="4"/>
    <x v="4"/>
    <n v="1601"/>
    <x v="1"/>
    <x v="2"/>
    <n v="7"/>
    <n v="539.44000000000005"/>
    <n v="0.08"/>
    <n v="43.155200000000008"/>
    <n v="3776.0800000000004"/>
    <x v="0"/>
    <x v="0"/>
    <n v="9"/>
    <x v="0"/>
    <n v="4.3"/>
    <n v="3473.99"/>
  </r>
  <r>
    <n v="14527"/>
    <d v="2034-05-24T00:00:00"/>
    <x v="12"/>
    <x v="4"/>
    <x v="4"/>
    <n v="1102"/>
    <x v="1"/>
    <x v="3"/>
    <n v="2"/>
    <n v="100.92"/>
    <n v="0.26"/>
    <n v="26.2392"/>
    <n v="201.84"/>
    <x v="2"/>
    <x v="0"/>
    <n v="6"/>
    <x v="1"/>
    <n v="3.2"/>
    <n v="149.36000000000001"/>
  </r>
  <r>
    <n v="14528"/>
    <d v="2034-05-25T00:00:00"/>
    <x v="12"/>
    <x v="4"/>
    <x v="4"/>
    <n v="1987"/>
    <x v="3"/>
    <x v="3"/>
    <n v="3"/>
    <n v="149.38999999999999"/>
    <n v="0.32"/>
    <n v="47.8048"/>
    <n v="448.16999999999996"/>
    <x v="2"/>
    <x v="0"/>
    <n v="6"/>
    <x v="2"/>
    <n v="1.7"/>
    <n v="304.76"/>
  </r>
  <r>
    <n v="14529"/>
    <d v="2034-05-26T00:00:00"/>
    <x v="12"/>
    <x v="4"/>
    <x v="4"/>
    <n v="1249"/>
    <x v="2"/>
    <x v="0"/>
    <n v="4"/>
    <n v="77.78"/>
    <n v="0.08"/>
    <n v="6.2224000000000004"/>
    <n v="311.12"/>
    <x v="1"/>
    <x v="0"/>
    <n v="9"/>
    <x v="0"/>
    <n v="4.8"/>
    <n v="286.23"/>
  </r>
  <r>
    <n v="14530"/>
    <d v="2034-05-27T00:00:00"/>
    <x v="12"/>
    <x v="4"/>
    <x v="4"/>
    <n v="1452"/>
    <x v="2"/>
    <x v="0"/>
    <n v="3"/>
    <n v="96.69"/>
    <n v="0.06"/>
    <n v="5.8013999999999992"/>
    <n v="290.07"/>
    <x v="0"/>
    <x v="0"/>
    <n v="8"/>
    <x v="2"/>
    <n v="1.4"/>
    <n v="272.67"/>
  </r>
  <r>
    <n v="14531"/>
    <d v="2034-05-28T00:00:00"/>
    <x v="12"/>
    <x v="4"/>
    <x v="4"/>
    <n v="1519"/>
    <x v="0"/>
    <x v="3"/>
    <n v="1"/>
    <n v="314.86"/>
    <n v="0.24"/>
    <n v="75.566400000000002"/>
    <n v="314.86"/>
    <x v="1"/>
    <x v="0"/>
    <n v="6"/>
    <x v="1"/>
    <n v="2.5"/>
    <n v="239.29"/>
  </r>
  <r>
    <n v="14532"/>
    <d v="2034-05-29T00:00:00"/>
    <x v="12"/>
    <x v="4"/>
    <x v="4"/>
    <n v="1152"/>
    <x v="2"/>
    <x v="2"/>
    <n v="5"/>
    <n v="202.89"/>
    <n v="0.34"/>
    <n v="68.982600000000005"/>
    <n v="1014.4499999999999"/>
    <x v="1"/>
    <x v="0"/>
    <n v="6"/>
    <x v="0"/>
    <n v="4.7"/>
    <n v="669.54"/>
  </r>
  <r>
    <n v="14533"/>
    <d v="2034-05-30T00:00:00"/>
    <x v="12"/>
    <x v="4"/>
    <x v="4"/>
    <n v="1858"/>
    <x v="2"/>
    <x v="0"/>
    <n v="7"/>
    <n v="262.56"/>
    <n v="0.26"/>
    <n v="68.265600000000006"/>
    <n v="1837.92"/>
    <x v="1"/>
    <x v="0"/>
    <n v="6"/>
    <x v="1"/>
    <n v="3.4"/>
    <n v="1360.06"/>
  </r>
  <r>
    <n v="14534"/>
    <d v="2034-05-31T00:00:00"/>
    <x v="12"/>
    <x v="4"/>
    <x v="4"/>
    <n v="1173"/>
    <x v="0"/>
    <x v="3"/>
    <n v="2"/>
    <n v="589.76"/>
    <n v="0.1"/>
    <n v="58.975999999999999"/>
    <n v="1179.52"/>
    <x v="1"/>
    <x v="1"/>
    <n v="4"/>
    <x v="1"/>
    <n v="3.7"/>
    <n v="1061.57"/>
  </r>
  <r>
    <n v="14535"/>
    <d v="2034-06-01T00:00:00"/>
    <x v="12"/>
    <x v="5"/>
    <x v="5"/>
    <n v="1342"/>
    <x v="1"/>
    <x v="3"/>
    <n v="7"/>
    <n v="106.67"/>
    <n v="0.15"/>
    <n v="16.000499999999999"/>
    <n v="746.69"/>
    <x v="1"/>
    <x v="0"/>
    <n v="5"/>
    <x v="2"/>
    <n v="2.2000000000000002"/>
    <n v="634.69000000000005"/>
  </r>
  <r>
    <n v="14536"/>
    <d v="2034-06-02T00:00:00"/>
    <x v="12"/>
    <x v="5"/>
    <x v="5"/>
    <n v="1669"/>
    <x v="2"/>
    <x v="2"/>
    <n v="4"/>
    <n v="331.38"/>
    <n v="0.13"/>
    <n v="43.0794"/>
    <n v="1325.52"/>
    <x v="0"/>
    <x v="1"/>
    <n v="3"/>
    <x v="2"/>
    <n v="1.3"/>
    <n v="1153.2"/>
  </r>
  <r>
    <n v="14537"/>
    <d v="2034-06-03T00:00:00"/>
    <x v="12"/>
    <x v="5"/>
    <x v="5"/>
    <n v="1430"/>
    <x v="2"/>
    <x v="1"/>
    <n v="2"/>
    <n v="72.84"/>
    <n v="0.3"/>
    <n v="21.852"/>
    <n v="145.68"/>
    <x v="2"/>
    <x v="0"/>
    <n v="9"/>
    <x v="1"/>
    <n v="2.5"/>
    <n v="101.98"/>
  </r>
  <r>
    <n v="14538"/>
    <d v="2034-06-04T00:00:00"/>
    <x v="12"/>
    <x v="5"/>
    <x v="5"/>
    <n v="1726"/>
    <x v="2"/>
    <x v="3"/>
    <n v="3"/>
    <n v="201.32"/>
    <n v="0.27"/>
    <n v="54.356400000000001"/>
    <n v="603.96"/>
    <x v="1"/>
    <x v="0"/>
    <n v="11"/>
    <x v="1"/>
    <n v="2.6"/>
    <n v="440.89"/>
  </r>
  <r>
    <n v="14539"/>
    <d v="2034-06-05T00:00:00"/>
    <x v="12"/>
    <x v="5"/>
    <x v="5"/>
    <n v="1688"/>
    <x v="2"/>
    <x v="0"/>
    <n v="3"/>
    <n v="323.60000000000002"/>
    <n v="0.21"/>
    <n v="67.956000000000003"/>
    <n v="970.80000000000007"/>
    <x v="2"/>
    <x v="1"/>
    <n v="2"/>
    <x v="2"/>
    <n v="2.1"/>
    <n v="766.93"/>
  </r>
  <r>
    <n v="14540"/>
    <d v="2034-06-06T00:00:00"/>
    <x v="12"/>
    <x v="5"/>
    <x v="5"/>
    <n v="1686"/>
    <x v="0"/>
    <x v="2"/>
    <n v="6"/>
    <n v="568.78"/>
    <n v="0.1"/>
    <n v="56.878"/>
    <n v="3412.68"/>
    <x v="2"/>
    <x v="0"/>
    <n v="11"/>
    <x v="2"/>
    <n v="1.9"/>
    <n v="3071.41"/>
  </r>
  <r>
    <n v="14541"/>
    <d v="2034-06-07T00:00:00"/>
    <x v="12"/>
    <x v="5"/>
    <x v="5"/>
    <n v="1851"/>
    <x v="1"/>
    <x v="2"/>
    <n v="7"/>
    <n v="243.87"/>
    <n v="0.33"/>
    <n v="80.477100000000007"/>
    <n v="1707.0900000000001"/>
    <x v="2"/>
    <x v="0"/>
    <n v="7"/>
    <x v="2"/>
    <n v="2.4"/>
    <n v="1143.75"/>
  </r>
  <r>
    <n v="14542"/>
    <d v="2034-06-08T00:00:00"/>
    <x v="12"/>
    <x v="5"/>
    <x v="5"/>
    <n v="1849"/>
    <x v="3"/>
    <x v="2"/>
    <n v="5"/>
    <n v="52.97"/>
    <n v="0.23"/>
    <n v="12.1831"/>
    <n v="264.85000000000002"/>
    <x v="1"/>
    <x v="2"/>
    <n v="1"/>
    <x v="1"/>
    <n v="3.6"/>
    <n v="203.93"/>
  </r>
  <r>
    <n v="14543"/>
    <d v="2034-06-09T00:00:00"/>
    <x v="12"/>
    <x v="5"/>
    <x v="5"/>
    <n v="1657"/>
    <x v="0"/>
    <x v="1"/>
    <n v="3"/>
    <n v="242.07"/>
    <n v="0.34"/>
    <n v="82.30380000000001"/>
    <n v="726.21"/>
    <x v="0"/>
    <x v="0"/>
    <n v="10"/>
    <x v="0"/>
    <n v="4.8"/>
    <n v="479.3"/>
  </r>
  <r>
    <n v="14544"/>
    <d v="2034-06-10T00:00:00"/>
    <x v="12"/>
    <x v="5"/>
    <x v="5"/>
    <n v="1961"/>
    <x v="1"/>
    <x v="1"/>
    <n v="5"/>
    <n v="100.26"/>
    <n v="0.2"/>
    <n v="20.052000000000003"/>
    <n v="501.3"/>
    <x v="1"/>
    <x v="0"/>
    <n v="7"/>
    <x v="1"/>
    <n v="3.8"/>
    <n v="401.04"/>
  </r>
  <r>
    <n v="14545"/>
    <d v="2034-06-11T00:00:00"/>
    <x v="12"/>
    <x v="5"/>
    <x v="5"/>
    <n v="1323"/>
    <x v="2"/>
    <x v="0"/>
    <n v="6"/>
    <n v="149.54"/>
    <n v="0.28999999999999998"/>
    <n v="43.366599999999991"/>
    <n v="897.24"/>
    <x v="1"/>
    <x v="1"/>
    <n v="2"/>
    <x v="0"/>
    <n v="4.0999999999999996"/>
    <n v="637.04"/>
  </r>
  <r>
    <n v="14546"/>
    <d v="2034-06-12T00:00:00"/>
    <x v="12"/>
    <x v="5"/>
    <x v="5"/>
    <n v="1989"/>
    <x v="1"/>
    <x v="0"/>
    <n v="4"/>
    <n v="376.58"/>
    <n v="0.28000000000000003"/>
    <n v="105.44240000000001"/>
    <n v="1506.32"/>
    <x v="1"/>
    <x v="0"/>
    <n v="5"/>
    <x v="2"/>
    <n v="2.2000000000000002"/>
    <n v="1084.55"/>
  </r>
  <r>
    <n v="14547"/>
    <d v="2034-06-13T00:00:00"/>
    <x v="12"/>
    <x v="5"/>
    <x v="5"/>
    <n v="1672"/>
    <x v="0"/>
    <x v="2"/>
    <n v="6"/>
    <n v="54.44"/>
    <n v="0.12"/>
    <n v="6.5327999999999991"/>
    <n v="326.64"/>
    <x v="2"/>
    <x v="2"/>
    <n v="1"/>
    <x v="2"/>
    <n v="1.4"/>
    <n v="287.44"/>
  </r>
  <r>
    <n v="14548"/>
    <d v="2034-06-14T00:00:00"/>
    <x v="12"/>
    <x v="5"/>
    <x v="5"/>
    <n v="1638"/>
    <x v="3"/>
    <x v="0"/>
    <n v="5"/>
    <n v="286.86"/>
    <n v="0.34"/>
    <n v="97.53240000000001"/>
    <n v="1434.3000000000002"/>
    <x v="2"/>
    <x v="0"/>
    <n v="5"/>
    <x v="2"/>
    <n v="2.2000000000000002"/>
    <n v="946.64"/>
  </r>
  <r>
    <n v="14549"/>
    <d v="2034-06-15T00:00:00"/>
    <x v="12"/>
    <x v="5"/>
    <x v="5"/>
    <n v="1419"/>
    <x v="2"/>
    <x v="3"/>
    <n v="3"/>
    <n v="371.54"/>
    <n v="0.01"/>
    <n v="3.7154000000000003"/>
    <n v="1114.6200000000001"/>
    <x v="1"/>
    <x v="0"/>
    <n v="11"/>
    <x v="1"/>
    <n v="2.6"/>
    <n v="1103.47"/>
  </r>
  <r>
    <n v="14550"/>
    <d v="2034-06-16T00:00:00"/>
    <x v="12"/>
    <x v="5"/>
    <x v="5"/>
    <n v="1593"/>
    <x v="3"/>
    <x v="1"/>
    <n v="1"/>
    <n v="261.79000000000002"/>
    <n v="0.27"/>
    <n v="70.683300000000017"/>
    <n v="261.79000000000002"/>
    <x v="1"/>
    <x v="1"/>
    <n v="4"/>
    <x v="1"/>
    <n v="3.8"/>
    <n v="191.11"/>
  </r>
  <r>
    <n v="14551"/>
    <d v="2034-06-17T00:00:00"/>
    <x v="12"/>
    <x v="5"/>
    <x v="5"/>
    <n v="1484"/>
    <x v="1"/>
    <x v="2"/>
    <n v="5"/>
    <n v="26.19"/>
    <n v="0.34"/>
    <n v="8.9046000000000003"/>
    <n v="130.95000000000002"/>
    <x v="2"/>
    <x v="2"/>
    <n v="1"/>
    <x v="0"/>
    <n v="4.8"/>
    <n v="86.43"/>
  </r>
  <r>
    <n v="14552"/>
    <d v="2034-06-18T00:00:00"/>
    <x v="12"/>
    <x v="5"/>
    <x v="5"/>
    <n v="1658"/>
    <x v="0"/>
    <x v="2"/>
    <n v="2"/>
    <n v="591.53"/>
    <n v="0.12"/>
    <n v="70.983599999999996"/>
    <n v="1183.06"/>
    <x v="2"/>
    <x v="2"/>
    <n v="1"/>
    <x v="0"/>
    <n v="4.2"/>
    <n v="1041.0899999999999"/>
  </r>
  <r>
    <n v="14553"/>
    <d v="2034-06-19T00:00:00"/>
    <x v="12"/>
    <x v="5"/>
    <x v="5"/>
    <n v="1750"/>
    <x v="2"/>
    <x v="3"/>
    <n v="1"/>
    <n v="229.76"/>
    <n v="0.23"/>
    <n v="52.844799999999999"/>
    <n v="229.76"/>
    <x v="1"/>
    <x v="0"/>
    <n v="7"/>
    <x v="2"/>
    <n v="2.1"/>
    <n v="176.92"/>
  </r>
  <r>
    <n v="14554"/>
    <d v="2034-06-20T00:00:00"/>
    <x v="12"/>
    <x v="5"/>
    <x v="5"/>
    <n v="1411"/>
    <x v="1"/>
    <x v="3"/>
    <n v="7"/>
    <n v="470.47"/>
    <n v="0.2"/>
    <n v="94.094000000000008"/>
    <n v="3293.29"/>
    <x v="0"/>
    <x v="1"/>
    <n v="3"/>
    <x v="0"/>
    <n v="4.3"/>
    <n v="2634.63"/>
  </r>
  <r>
    <n v="14555"/>
    <d v="2034-06-21T00:00:00"/>
    <x v="12"/>
    <x v="5"/>
    <x v="5"/>
    <n v="1935"/>
    <x v="0"/>
    <x v="3"/>
    <n v="5"/>
    <n v="205.5"/>
    <n v="0.27"/>
    <n v="55.485000000000007"/>
    <n v="1027.5"/>
    <x v="0"/>
    <x v="0"/>
    <n v="10"/>
    <x v="1"/>
    <n v="2.6"/>
    <n v="750.08"/>
  </r>
  <r>
    <n v="14556"/>
    <d v="2034-06-22T00:00:00"/>
    <x v="12"/>
    <x v="5"/>
    <x v="5"/>
    <n v="1083"/>
    <x v="1"/>
    <x v="3"/>
    <n v="2"/>
    <n v="292.88"/>
    <n v="0.3"/>
    <n v="87.86399999999999"/>
    <n v="585.76"/>
    <x v="1"/>
    <x v="0"/>
    <n v="9"/>
    <x v="2"/>
    <n v="1.7"/>
    <n v="410.03"/>
  </r>
  <r>
    <n v="14557"/>
    <d v="2034-06-23T00:00:00"/>
    <x v="12"/>
    <x v="5"/>
    <x v="5"/>
    <n v="1112"/>
    <x v="1"/>
    <x v="2"/>
    <n v="7"/>
    <n v="242.25"/>
    <n v="0.21"/>
    <n v="50.872499999999995"/>
    <n v="1695.75"/>
    <x v="2"/>
    <x v="0"/>
    <n v="9"/>
    <x v="1"/>
    <n v="2.8"/>
    <n v="1339.64"/>
  </r>
  <r>
    <n v="14558"/>
    <d v="2034-06-24T00:00:00"/>
    <x v="12"/>
    <x v="5"/>
    <x v="5"/>
    <n v="1736"/>
    <x v="2"/>
    <x v="1"/>
    <n v="6"/>
    <n v="215.39"/>
    <n v="0.28999999999999998"/>
    <n v="62.46309999999999"/>
    <n v="1292.3399999999999"/>
    <x v="1"/>
    <x v="0"/>
    <n v="10"/>
    <x v="1"/>
    <n v="3.3"/>
    <n v="917.56"/>
  </r>
  <r>
    <n v="14559"/>
    <d v="2034-06-25T00:00:00"/>
    <x v="12"/>
    <x v="5"/>
    <x v="5"/>
    <n v="1331"/>
    <x v="2"/>
    <x v="1"/>
    <n v="1"/>
    <n v="27.78"/>
    <n v="0.11"/>
    <n v="3.0558000000000001"/>
    <n v="27.78"/>
    <x v="2"/>
    <x v="0"/>
    <n v="11"/>
    <x v="0"/>
    <n v="4.0999999999999996"/>
    <n v="24.72"/>
  </r>
  <r>
    <n v="14560"/>
    <d v="2034-06-26T00:00:00"/>
    <x v="12"/>
    <x v="5"/>
    <x v="5"/>
    <n v="1377"/>
    <x v="2"/>
    <x v="3"/>
    <n v="5"/>
    <n v="225.61"/>
    <n v="0.08"/>
    <n v="18.0488"/>
    <n v="1128.0500000000002"/>
    <x v="1"/>
    <x v="0"/>
    <n v="9"/>
    <x v="2"/>
    <n v="2.4"/>
    <n v="1037.81"/>
  </r>
  <r>
    <n v="14561"/>
    <d v="2034-06-27T00:00:00"/>
    <x v="12"/>
    <x v="5"/>
    <x v="5"/>
    <n v="1754"/>
    <x v="0"/>
    <x v="0"/>
    <n v="4"/>
    <n v="535.35"/>
    <n v="0.15"/>
    <n v="80.302499999999995"/>
    <n v="2141.4"/>
    <x v="1"/>
    <x v="2"/>
    <n v="1"/>
    <x v="2"/>
    <n v="1.6"/>
    <n v="1820.19"/>
  </r>
  <r>
    <n v="14562"/>
    <d v="2034-06-28T00:00:00"/>
    <x v="12"/>
    <x v="5"/>
    <x v="5"/>
    <n v="1654"/>
    <x v="2"/>
    <x v="2"/>
    <n v="6"/>
    <n v="418.88"/>
    <n v="0.24"/>
    <n v="100.5312"/>
    <n v="2513.2799999999997"/>
    <x v="2"/>
    <x v="1"/>
    <n v="4"/>
    <x v="2"/>
    <n v="1.4"/>
    <n v="1910.09"/>
  </r>
  <r>
    <n v="14563"/>
    <d v="2034-06-29T00:00:00"/>
    <x v="12"/>
    <x v="5"/>
    <x v="5"/>
    <n v="1040"/>
    <x v="1"/>
    <x v="1"/>
    <n v="2"/>
    <n v="100.07"/>
    <n v="7.0000000000000007E-2"/>
    <n v="7.0049000000000001"/>
    <n v="200.14"/>
    <x v="0"/>
    <x v="2"/>
    <n v="1"/>
    <x v="2"/>
    <n v="1.4"/>
    <n v="186.13"/>
  </r>
  <r>
    <n v="14564"/>
    <d v="2034-06-30T00:00:00"/>
    <x v="12"/>
    <x v="5"/>
    <x v="5"/>
    <n v="1934"/>
    <x v="3"/>
    <x v="3"/>
    <n v="4"/>
    <n v="360.83"/>
    <n v="0.24"/>
    <n v="86.599199999999996"/>
    <n v="1443.32"/>
    <x v="1"/>
    <x v="2"/>
    <n v="1"/>
    <x v="0"/>
    <n v="4.8"/>
    <n v="1096.92"/>
  </r>
  <r>
    <n v="14565"/>
    <d v="2034-07-01T00:00:00"/>
    <x v="12"/>
    <x v="6"/>
    <x v="6"/>
    <n v="1769"/>
    <x v="2"/>
    <x v="0"/>
    <n v="3"/>
    <n v="536.96"/>
    <n v="0.14000000000000001"/>
    <n v="75.174400000000006"/>
    <n v="1610.88"/>
    <x v="1"/>
    <x v="0"/>
    <n v="9"/>
    <x v="0"/>
    <n v="4.8"/>
    <n v="1385.36"/>
  </r>
  <r>
    <n v="14566"/>
    <d v="2034-07-02T00:00:00"/>
    <x v="12"/>
    <x v="6"/>
    <x v="6"/>
    <n v="1958"/>
    <x v="1"/>
    <x v="0"/>
    <n v="6"/>
    <n v="424.52"/>
    <n v="0.28000000000000003"/>
    <n v="118.8656"/>
    <n v="2547.12"/>
    <x v="1"/>
    <x v="0"/>
    <n v="5"/>
    <x v="0"/>
    <n v="4.9000000000000004"/>
    <n v="1833.93"/>
  </r>
  <r>
    <n v="14567"/>
    <d v="2034-07-03T00:00:00"/>
    <x v="12"/>
    <x v="6"/>
    <x v="6"/>
    <n v="1796"/>
    <x v="3"/>
    <x v="3"/>
    <n v="6"/>
    <n v="101.98"/>
    <n v="0.01"/>
    <n v="1.0198"/>
    <n v="611.88"/>
    <x v="2"/>
    <x v="2"/>
    <n v="1"/>
    <x v="2"/>
    <n v="2.2000000000000002"/>
    <n v="605.76"/>
  </r>
  <r>
    <n v="14568"/>
    <d v="2034-07-04T00:00:00"/>
    <x v="12"/>
    <x v="6"/>
    <x v="6"/>
    <n v="1104"/>
    <x v="0"/>
    <x v="2"/>
    <n v="5"/>
    <n v="522.67999999999995"/>
    <n v="0.23"/>
    <n v="120.21639999999999"/>
    <n v="2613.3999999999996"/>
    <x v="2"/>
    <x v="0"/>
    <n v="11"/>
    <x v="2"/>
    <n v="1.8"/>
    <n v="2012.32"/>
  </r>
  <r>
    <n v="14569"/>
    <d v="2034-07-05T00:00:00"/>
    <x v="12"/>
    <x v="6"/>
    <x v="6"/>
    <n v="1201"/>
    <x v="1"/>
    <x v="1"/>
    <n v="5"/>
    <n v="191.4"/>
    <n v="0.23"/>
    <n v="44.022000000000006"/>
    <n v="957"/>
    <x v="2"/>
    <x v="1"/>
    <n v="3"/>
    <x v="0"/>
    <n v="4.9000000000000004"/>
    <n v="736.89"/>
  </r>
  <r>
    <n v="14570"/>
    <d v="2034-07-06T00:00:00"/>
    <x v="12"/>
    <x v="6"/>
    <x v="6"/>
    <n v="1449"/>
    <x v="3"/>
    <x v="0"/>
    <n v="2"/>
    <n v="280.63"/>
    <n v="0.33"/>
    <n v="92.607900000000001"/>
    <n v="561.26"/>
    <x v="2"/>
    <x v="0"/>
    <n v="7"/>
    <x v="0"/>
    <n v="5"/>
    <n v="376.04"/>
  </r>
  <r>
    <n v="14571"/>
    <d v="2034-07-07T00:00:00"/>
    <x v="12"/>
    <x v="6"/>
    <x v="6"/>
    <n v="1818"/>
    <x v="2"/>
    <x v="1"/>
    <n v="6"/>
    <n v="322.79000000000002"/>
    <n v="0.25"/>
    <n v="80.697500000000005"/>
    <n v="1936.7400000000002"/>
    <x v="2"/>
    <x v="1"/>
    <n v="2"/>
    <x v="2"/>
    <n v="1.3"/>
    <n v="1452.56"/>
  </r>
  <r>
    <n v="14572"/>
    <d v="2034-07-08T00:00:00"/>
    <x v="12"/>
    <x v="6"/>
    <x v="6"/>
    <n v="1842"/>
    <x v="0"/>
    <x v="1"/>
    <n v="5"/>
    <n v="512.54999999999995"/>
    <n v="0.28000000000000003"/>
    <n v="143.51400000000001"/>
    <n v="2562.75"/>
    <x v="2"/>
    <x v="1"/>
    <n v="4"/>
    <x v="0"/>
    <n v="4"/>
    <n v="1845.18"/>
  </r>
  <r>
    <n v="14573"/>
    <d v="2034-07-09T00:00:00"/>
    <x v="12"/>
    <x v="6"/>
    <x v="6"/>
    <n v="1972"/>
    <x v="2"/>
    <x v="0"/>
    <n v="3"/>
    <n v="559.99"/>
    <n v="0.32"/>
    <n v="179.1968"/>
    <n v="1679.97"/>
    <x v="2"/>
    <x v="1"/>
    <n v="2"/>
    <x v="2"/>
    <n v="2.2000000000000002"/>
    <n v="1142.3800000000001"/>
  </r>
  <r>
    <n v="14574"/>
    <d v="2034-07-10T00:00:00"/>
    <x v="12"/>
    <x v="6"/>
    <x v="6"/>
    <n v="1265"/>
    <x v="3"/>
    <x v="3"/>
    <n v="7"/>
    <n v="558.85"/>
    <n v="0.24"/>
    <n v="134.124"/>
    <n v="3911.9500000000003"/>
    <x v="2"/>
    <x v="0"/>
    <n v="9"/>
    <x v="0"/>
    <n v="4.5999999999999996"/>
    <n v="2973.08"/>
  </r>
  <r>
    <n v="14575"/>
    <d v="2034-07-11T00:00:00"/>
    <x v="12"/>
    <x v="6"/>
    <x v="6"/>
    <n v="1909"/>
    <x v="2"/>
    <x v="0"/>
    <n v="7"/>
    <n v="19.649999999999999"/>
    <n v="0.1"/>
    <n v="1.9649999999999999"/>
    <n v="137.54999999999998"/>
    <x v="0"/>
    <x v="0"/>
    <n v="9"/>
    <x v="2"/>
    <n v="1.4"/>
    <n v="123.79"/>
  </r>
  <r>
    <n v="14576"/>
    <d v="2034-07-12T00:00:00"/>
    <x v="12"/>
    <x v="6"/>
    <x v="6"/>
    <n v="1209"/>
    <x v="0"/>
    <x v="0"/>
    <n v="7"/>
    <n v="554.29999999999995"/>
    <n v="0.3"/>
    <n v="166.29"/>
    <n v="3880.0999999999995"/>
    <x v="1"/>
    <x v="0"/>
    <n v="7"/>
    <x v="0"/>
    <n v="4.5999999999999996"/>
    <n v="2716.07"/>
  </r>
  <r>
    <n v="14577"/>
    <d v="2034-07-13T00:00:00"/>
    <x v="12"/>
    <x v="6"/>
    <x v="6"/>
    <n v="1562"/>
    <x v="3"/>
    <x v="2"/>
    <n v="5"/>
    <n v="46.82"/>
    <n v="0.26"/>
    <n v="12.173200000000001"/>
    <n v="234.1"/>
    <x v="1"/>
    <x v="0"/>
    <n v="7"/>
    <x v="2"/>
    <n v="1"/>
    <n v="173.23"/>
  </r>
  <r>
    <n v="14578"/>
    <d v="2034-07-14T00:00:00"/>
    <x v="12"/>
    <x v="6"/>
    <x v="6"/>
    <n v="1117"/>
    <x v="3"/>
    <x v="1"/>
    <n v="6"/>
    <n v="170.48"/>
    <n v="0.15"/>
    <n v="25.571999999999999"/>
    <n v="1022.8799999999999"/>
    <x v="1"/>
    <x v="1"/>
    <n v="2"/>
    <x v="1"/>
    <n v="3.1"/>
    <n v="869.45"/>
  </r>
  <r>
    <n v="14579"/>
    <d v="2034-07-15T00:00:00"/>
    <x v="12"/>
    <x v="6"/>
    <x v="6"/>
    <n v="1712"/>
    <x v="2"/>
    <x v="3"/>
    <n v="7"/>
    <n v="316.27"/>
    <n v="0.25"/>
    <n v="79.067499999999995"/>
    <n v="2213.89"/>
    <x v="0"/>
    <x v="0"/>
    <n v="10"/>
    <x v="2"/>
    <n v="2.2999999999999998"/>
    <n v="1660.42"/>
  </r>
  <r>
    <n v="14580"/>
    <d v="2034-07-16T00:00:00"/>
    <x v="12"/>
    <x v="6"/>
    <x v="6"/>
    <n v="1376"/>
    <x v="1"/>
    <x v="1"/>
    <n v="1"/>
    <n v="295.76"/>
    <n v="0.3"/>
    <n v="88.727999999999994"/>
    <n v="295.76"/>
    <x v="1"/>
    <x v="0"/>
    <n v="8"/>
    <x v="1"/>
    <n v="2.7"/>
    <n v="207.03"/>
  </r>
  <r>
    <n v="14581"/>
    <d v="2034-07-17T00:00:00"/>
    <x v="12"/>
    <x v="6"/>
    <x v="6"/>
    <n v="1550"/>
    <x v="1"/>
    <x v="0"/>
    <n v="4"/>
    <n v="368.76"/>
    <n v="0.34"/>
    <n v="125.3784"/>
    <n v="1475.04"/>
    <x v="1"/>
    <x v="2"/>
    <n v="1"/>
    <x v="1"/>
    <n v="2.7"/>
    <n v="973.53"/>
  </r>
  <r>
    <n v="14582"/>
    <d v="2034-07-18T00:00:00"/>
    <x v="12"/>
    <x v="6"/>
    <x v="6"/>
    <n v="1539"/>
    <x v="3"/>
    <x v="3"/>
    <n v="6"/>
    <n v="295.48"/>
    <n v="0.33"/>
    <n v="97.508400000000009"/>
    <n v="1772.88"/>
    <x v="0"/>
    <x v="0"/>
    <n v="8"/>
    <x v="1"/>
    <n v="3.6"/>
    <n v="1187.83"/>
  </r>
  <r>
    <n v="14583"/>
    <d v="2034-07-19T00:00:00"/>
    <x v="12"/>
    <x v="6"/>
    <x v="6"/>
    <n v="1770"/>
    <x v="2"/>
    <x v="3"/>
    <n v="3"/>
    <n v="561.61"/>
    <n v="0.11"/>
    <n v="61.777100000000004"/>
    <n v="1684.83"/>
    <x v="0"/>
    <x v="0"/>
    <n v="5"/>
    <x v="2"/>
    <n v="1.1000000000000001"/>
    <n v="1499.5"/>
  </r>
  <r>
    <n v="14584"/>
    <d v="2034-07-20T00:00:00"/>
    <x v="12"/>
    <x v="6"/>
    <x v="6"/>
    <n v="1083"/>
    <x v="0"/>
    <x v="3"/>
    <n v="6"/>
    <n v="155.72"/>
    <n v="0.15"/>
    <n v="23.358000000000001"/>
    <n v="934.31999999999994"/>
    <x v="0"/>
    <x v="1"/>
    <n v="4"/>
    <x v="1"/>
    <n v="3.8"/>
    <n v="794.17"/>
  </r>
  <r>
    <n v="14585"/>
    <d v="2034-07-21T00:00:00"/>
    <x v="12"/>
    <x v="6"/>
    <x v="6"/>
    <n v="1453"/>
    <x v="0"/>
    <x v="3"/>
    <n v="3"/>
    <n v="175.3"/>
    <n v="0.04"/>
    <n v="7.0120000000000005"/>
    <n v="525.90000000000009"/>
    <x v="1"/>
    <x v="0"/>
    <n v="10"/>
    <x v="2"/>
    <n v="1.1000000000000001"/>
    <n v="504.86"/>
  </r>
  <r>
    <n v="14586"/>
    <d v="2034-07-22T00:00:00"/>
    <x v="12"/>
    <x v="6"/>
    <x v="6"/>
    <n v="1666"/>
    <x v="2"/>
    <x v="2"/>
    <n v="6"/>
    <n v="553.63"/>
    <n v="0.09"/>
    <n v="49.826699999999995"/>
    <n v="3321.7799999999997"/>
    <x v="0"/>
    <x v="1"/>
    <n v="2"/>
    <x v="2"/>
    <n v="1.7"/>
    <n v="3022.82"/>
  </r>
  <r>
    <n v="14587"/>
    <d v="2034-07-23T00:00:00"/>
    <x v="12"/>
    <x v="6"/>
    <x v="6"/>
    <n v="1628"/>
    <x v="3"/>
    <x v="3"/>
    <n v="7"/>
    <n v="59.89"/>
    <n v="0.31"/>
    <n v="18.565899999999999"/>
    <n v="419.23"/>
    <x v="1"/>
    <x v="1"/>
    <n v="3"/>
    <x v="1"/>
    <n v="3.4"/>
    <n v="289.27"/>
  </r>
  <r>
    <n v="14588"/>
    <d v="2034-07-24T00:00:00"/>
    <x v="12"/>
    <x v="6"/>
    <x v="6"/>
    <n v="1513"/>
    <x v="1"/>
    <x v="0"/>
    <n v="4"/>
    <n v="371.59"/>
    <n v="0.13"/>
    <n v="48.306699999999999"/>
    <n v="1486.36"/>
    <x v="1"/>
    <x v="0"/>
    <n v="10"/>
    <x v="2"/>
    <n v="1.3"/>
    <n v="1293.1300000000001"/>
  </r>
  <r>
    <n v="14589"/>
    <d v="2034-07-25T00:00:00"/>
    <x v="12"/>
    <x v="6"/>
    <x v="6"/>
    <n v="1604"/>
    <x v="1"/>
    <x v="2"/>
    <n v="4"/>
    <n v="413.82"/>
    <n v="0.22"/>
    <n v="91.040400000000005"/>
    <n v="1655.28"/>
    <x v="1"/>
    <x v="1"/>
    <n v="2"/>
    <x v="0"/>
    <n v="5"/>
    <n v="1291.1199999999999"/>
  </r>
  <r>
    <n v="14590"/>
    <d v="2034-07-26T00:00:00"/>
    <x v="12"/>
    <x v="6"/>
    <x v="6"/>
    <n v="1677"/>
    <x v="2"/>
    <x v="0"/>
    <n v="3"/>
    <n v="310.74"/>
    <n v="0.23"/>
    <n v="71.470200000000006"/>
    <n v="932.22"/>
    <x v="2"/>
    <x v="0"/>
    <n v="11"/>
    <x v="0"/>
    <n v="4.0999999999999996"/>
    <n v="717.81"/>
  </r>
  <r>
    <n v="14591"/>
    <d v="2034-07-27T00:00:00"/>
    <x v="12"/>
    <x v="6"/>
    <x v="6"/>
    <n v="1386"/>
    <x v="1"/>
    <x v="0"/>
    <n v="6"/>
    <n v="421.13"/>
    <n v="0.27"/>
    <n v="113.7051"/>
    <n v="2526.7799999999997"/>
    <x v="1"/>
    <x v="1"/>
    <n v="4"/>
    <x v="1"/>
    <n v="3.8"/>
    <n v="1844.55"/>
  </r>
  <r>
    <n v="14592"/>
    <d v="2034-07-28T00:00:00"/>
    <x v="12"/>
    <x v="6"/>
    <x v="6"/>
    <n v="1911"/>
    <x v="3"/>
    <x v="1"/>
    <n v="4"/>
    <n v="116.06"/>
    <n v="0.06"/>
    <n v="6.9635999999999996"/>
    <n v="464.24"/>
    <x v="2"/>
    <x v="1"/>
    <n v="3"/>
    <x v="2"/>
    <n v="2.1"/>
    <n v="436.39"/>
  </r>
  <r>
    <n v="14593"/>
    <d v="2034-07-29T00:00:00"/>
    <x v="12"/>
    <x v="6"/>
    <x v="6"/>
    <n v="1349"/>
    <x v="1"/>
    <x v="3"/>
    <n v="2"/>
    <n v="513.79"/>
    <n v="0.11"/>
    <n v="56.5169"/>
    <n v="1027.58"/>
    <x v="0"/>
    <x v="0"/>
    <n v="5"/>
    <x v="2"/>
    <n v="1.2"/>
    <n v="914.55"/>
  </r>
  <r>
    <n v="14594"/>
    <d v="2034-07-30T00:00:00"/>
    <x v="12"/>
    <x v="6"/>
    <x v="6"/>
    <n v="1295"/>
    <x v="1"/>
    <x v="3"/>
    <n v="6"/>
    <n v="96.92"/>
    <n v="0.16"/>
    <n v="15.507200000000001"/>
    <n v="581.52"/>
    <x v="1"/>
    <x v="0"/>
    <n v="7"/>
    <x v="0"/>
    <n v="4.9000000000000004"/>
    <n v="488.48"/>
  </r>
  <r>
    <n v="14595"/>
    <d v="2034-07-31T00:00:00"/>
    <x v="12"/>
    <x v="6"/>
    <x v="6"/>
    <n v="1257"/>
    <x v="3"/>
    <x v="0"/>
    <n v="4"/>
    <n v="249.48"/>
    <n v="0.13"/>
    <n v="32.432400000000001"/>
    <n v="997.92"/>
    <x v="1"/>
    <x v="0"/>
    <n v="9"/>
    <x v="2"/>
    <n v="1.6"/>
    <n v="868.19"/>
  </r>
  <r>
    <n v="14596"/>
    <d v="2034-08-01T00:00:00"/>
    <x v="12"/>
    <x v="7"/>
    <x v="7"/>
    <n v="1080"/>
    <x v="3"/>
    <x v="3"/>
    <n v="1"/>
    <n v="59.03"/>
    <n v="0.34"/>
    <n v="20.070200000000003"/>
    <n v="59.03"/>
    <x v="1"/>
    <x v="0"/>
    <n v="5"/>
    <x v="0"/>
    <n v="4.3"/>
    <n v="38.96"/>
  </r>
  <r>
    <n v="14597"/>
    <d v="2034-08-02T00:00:00"/>
    <x v="12"/>
    <x v="7"/>
    <x v="7"/>
    <n v="1936"/>
    <x v="2"/>
    <x v="2"/>
    <n v="1"/>
    <n v="333.95"/>
    <n v="0.28999999999999998"/>
    <n v="96.845499999999987"/>
    <n v="333.95"/>
    <x v="0"/>
    <x v="0"/>
    <n v="8"/>
    <x v="2"/>
    <n v="1.8"/>
    <n v="237.1"/>
  </r>
  <r>
    <n v="14598"/>
    <d v="2034-08-03T00:00:00"/>
    <x v="12"/>
    <x v="7"/>
    <x v="7"/>
    <n v="1267"/>
    <x v="0"/>
    <x v="1"/>
    <n v="2"/>
    <n v="406.8"/>
    <n v="0.17"/>
    <n v="69.156000000000006"/>
    <n v="813.6"/>
    <x v="1"/>
    <x v="1"/>
    <n v="2"/>
    <x v="1"/>
    <n v="2.5"/>
    <n v="675.29"/>
  </r>
  <r>
    <n v="14599"/>
    <d v="2034-08-04T00:00:00"/>
    <x v="12"/>
    <x v="7"/>
    <x v="7"/>
    <n v="1418"/>
    <x v="1"/>
    <x v="3"/>
    <n v="4"/>
    <n v="565.61"/>
    <n v="0.31"/>
    <n v="175.3391"/>
    <n v="2262.44"/>
    <x v="1"/>
    <x v="0"/>
    <n v="6"/>
    <x v="1"/>
    <n v="3.8"/>
    <n v="1561.08"/>
  </r>
  <r>
    <n v="14600"/>
    <d v="2034-08-05T00:00:00"/>
    <x v="12"/>
    <x v="7"/>
    <x v="7"/>
    <n v="1234"/>
    <x v="2"/>
    <x v="3"/>
    <n v="1"/>
    <n v="447.51"/>
    <n v="0.12"/>
    <n v="53.7012"/>
    <n v="447.51"/>
    <x v="1"/>
    <x v="0"/>
    <n v="8"/>
    <x v="0"/>
    <n v="4.8"/>
    <n v="393.81"/>
  </r>
  <r>
    <n v="14601"/>
    <d v="2034-08-06T00:00:00"/>
    <x v="12"/>
    <x v="7"/>
    <x v="7"/>
    <n v="1832"/>
    <x v="2"/>
    <x v="2"/>
    <n v="7"/>
    <n v="331.55"/>
    <n v="0.28000000000000003"/>
    <n v="92.834000000000017"/>
    <n v="2320.85"/>
    <x v="0"/>
    <x v="0"/>
    <n v="9"/>
    <x v="2"/>
    <n v="1.1000000000000001"/>
    <n v="1671.01"/>
  </r>
  <r>
    <n v="14602"/>
    <d v="2034-08-07T00:00:00"/>
    <x v="12"/>
    <x v="7"/>
    <x v="7"/>
    <n v="1310"/>
    <x v="1"/>
    <x v="1"/>
    <n v="6"/>
    <n v="560.58000000000004"/>
    <n v="0.08"/>
    <n v="44.846400000000003"/>
    <n v="3363.4800000000005"/>
    <x v="1"/>
    <x v="0"/>
    <n v="11"/>
    <x v="2"/>
    <n v="2"/>
    <n v="3094.4"/>
  </r>
  <r>
    <n v="14603"/>
    <d v="2034-08-08T00:00:00"/>
    <x v="12"/>
    <x v="7"/>
    <x v="7"/>
    <n v="1812"/>
    <x v="0"/>
    <x v="2"/>
    <n v="5"/>
    <n v="294.89"/>
    <n v="0.27"/>
    <n v="79.6203"/>
    <n v="1474.4499999999998"/>
    <x v="1"/>
    <x v="1"/>
    <n v="4"/>
    <x v="0"/>
    <n v="4.0999999999999996"/>
    <n v="1076.3499999999999"/>
  </r>
  <r>
    <n v="14604"/>
    <d v="2034-08-09T00:00:00"/>
    <x v="12"/>
    <x v="7"/>
    <x v="7"/>
    <n v="1974"/>
    <x v="1"/>
    <x v="0"/>
    <n v="4"/>
    <n v="343.31"/>
    <n v="0.16"/>
    <n v="54.929600000000001"/>
    <n v="1373.24"/>
    <x v="1"/>
    <x v="1"/>
    <n v="4"/>
    <x v="2"/>
    <n v="1.7"/>
    <n v="1153.52"/>
  </r>
  <r>
    <n v="14605"/>
    <d v="2034-08-10T00:00:00"/>
    <x v="12"/>
    <x v="7"/>
    <x v="7"/>
    <n v="1985"/>
    <x v="3"/>
    <x v="0"/>
    <n v="2"/>
    <n v="363.72"/>
    <n v="0.04"/>
    <n v="14.548800000000002"/>
    <n v="727.44"/>
    <x v="0"/>
    <x v="0"/>
    <n v="7"/>
    <x v="2"/>
    <n v="1.4"/>
    <n v="698.34"/>
  </r>
  <r>
    <n v="14606"/>
    <d v="2034-08-11T00:00:00"/>
    <x v="12"/>
    <x v="7"/>
    <x v="7"/>
    <n v="1356"/>
    <x v="2"/>
    <x v="3"/>
    <n v="4"/>
    <n v="254.84"/>
    <n v="0.1"/>
    <n v="25.484000000000002"/>
    <n v="1019.36"/>
    <x v="1"/>
    <x v="1"/>
    <n v="4"/>
    <x v="2"/>
    <n v="1.2"/>
    <n v="917.42"/>
  </r>
  <r>
    <n v="14607"/>
    <d v="2034-08-12T00:00:00"/>
    <x v="12"/>
    <x v="7"/>
    <x v="7"/>
    <n v="1212"/>
    <x v="1"/>
    <x v="1"/>
    <n v="3"/>
    <n v="505.51"/>
    <n v="0.14000000000000001"/>
    <n v="70.7714"/>
    <n v="1516.53"/>
    <x v="2"/>
    <x v="0"/>
    <n v="5"/>
    <x v="1"/>
    <n v="3"/>
    <n v="1304.22"/>
  </r>
  <r>
    <n v="14608"/>
    <d v="2034-08-13T00:00:00"/>
    <x v="12"/>
    <x v="7"/>
    <x v="7"/>
    <n v="1573"/>
    <x v="0"/>
    <x v="0"/>
    <n v="3"/>
    <n v="123.33"/>
    <n v="0.26"/>
    <n v="32.065800000000003"/>
    <n v="369.99"/>
    <x v="1"/>
    <x v="1"/>
    <n v="2"/>
    <x v="0"/>
    <n v="4.0999999999999996"/>
    <n v="273.79000000000002"/>
  </r>
  <r>
    <n v="14609"/>
    <d v="2034-08-14T00:00:00"/>
    <x v="12"/>
    <x v="7"/>
    <x v="7"/>
    <n v="1048"/>
    <x v="3"/>
    <x v="2"/>
    <n v="1"/>
    <n v="339.58"/>
    <n v="0.03"/>
    <n v="10.187399999999998"/>
    <n v="339.58"/>
    <x v="0"/>
    <x v="1"/>
    <n v="2"/>
    <x v="0"/>
    <n v="4.8"/>
    <n v="329.39"/>
  </r>
  <r>
    <n v="14610"/>
    <d v="2034-08-15T00:00:00"/>
    <x v="12"/>
    <x v="7"/>
    <x v="7"/>
    <n v="1126"/>
    <x v="2"/>
    <x v="0"/>
    <n v="3"/>
    <n v="437.51"/>
    <n v="0.23"/>
    <n v="100.62730000000001"/>
    <n v="1312.53"/>
    <x v="2"/>
    <x v="0"/>
    <n v="11"/>
    <x v="2"/>
    <n v="2.1"/>
    <n v="1010.65"/>
  </r>
  <r>
    <n v="14611"/>
    <d v="2034-08-16T00:00:00"/>
    <x v="12"/>
    <x v="7"/>
    <x v="7"/>
    <n v="1222"/>
    <x v="1"/>
    <x v="0"/>
    <n v="2"/>
    <n v="543.83000000000004"/>
    <n v="0.25"/>
    <n v="135.95750000000001"/>
    <n v="1087.6600000000001"/>
    <x v="2"/>
    <x v="0"/>
    <n v="10"/>
    <x v="2"/>
    <n v="1.5"/>
    <n v="815.75"/>
  </r>
  <r>
    <n v="14612"/>
    <d v="2034-08-17T00:00:00"/>
    <x v="12"/>
    <x v="7"/>
    <x v="7"/>
    <n v="1920"/>
    <x v="2"/>
    <x v="2"/>
    <n v="1"/>
    <n v="532.09"/>
    <n v="0.23"/>
    <n v="122.38070000000002"/>
    <n v="532.09"/>
    <x v="1"/>
    <x v="0"/>
    <n v="5"/>
    <x v="1"/>
    <n v="2.6"/>
    <n v="409.71"/>
  </r>
  <r>
    <n v="14613"/>
    <d v="2034-08-18T00:00:00"/>
    <x v="12"/>
    <x v="7"/>
    <x v="7"/>
    <n v="1278"/>
    <x v="1"/>
    <x v="3"/>
    <n v="2"/>
    <n v="312.61"/>
    <n v="0.27"/>
    <n v="84.404700000000005"/>
    <n v="625.22"/>
    <x v="1"/>
    <x v="0"/>
    <n v="10"/>
    <x v="2"/>
    <n v="1.2"/>
    <n v="456.41"/>
  </r>
  <r>
    <n v="14614"/>
    <d v="2034-08-19T00:00:00"/>
    <x v="12"/>
    <x v="7"/>
    <x v="7"/>
    <n v="1407"/>
    <x v="3"/>
    <x v="1"/>
    <n v="6"/>
    <n v="391.25"/>
    <n v="0.06"/>
    <n v="23.474999999999998"/>
    <n v="2347.5"/>
    <x v="1"/>
    <x v="0"/>
    <n v="10"/>
    <x v="2"/>
    <n v="2.2999999999999998"/>
    <n v="2206.65"/>
  </r>
  <r>
    <n v="14615"/>
    <d v="2034-08-20T00:00:00"/>
    <x v="12"/>
    <x v="7"/>
    <x v="7"/>
    <n v="1504"/>
    <x v="3"/>
    <x v="3"/>
    <n v="2"/>
    <n v="245.63"/>
    <n v="0.21"/>
    <n v="51.582299999999996"/>
    <n v="491.26"/>
    <x v="2"/>
    <x v="1"/>
    <n v="2"/>
    <x v="1"/>
    <n v="3.6"/>
    <n v="388.1"/>
  </r>
  <r>
    <n v="14616"/>
    <d v="2034-08-21T00:00:00"/>
    <x v="12"/>
    <x v="7"/>
    <x v="7"/>
    <n v="1293"/>
    <x v="2"/>
    <x v="2"/>
    <n v="3"/>
    <n v="288.88"/>
    <n v="0.33"/>
    <n v="95.330399999999997"/>
    <n v="866.64"/>
    <x v="0"/>
    <x v="0"/>
    <n v="6"/>
    <x v="2"/>
    <n v="1.7"/>
    <n v="580.65"/>
  </r>
  <r>
    <n v="14617"/>
    <d v="2034-08-22T00:00:00"/>
    <x v="12"/>
    <x v="7"/>
    <x v="7"/>
    <n v="1795"/>
    <x v="0"/>
    <x v="0"/>
    <n v="6"/>
    <n v="545.16999999999996"/>
    <n v="0.21"/>
    <n v="114.48569999999999"/>
    <n v="3271.0199999999995"/>
    <x v="1"/>
    <x v="0"/>
    <n v="6"/>
    <x v="1"/>
    <n v="3.5"/>
    <n v="2584.11"/>
  </r>
  <r>
    <n v="14618"/>
    <d v="2034-08-23T00:00:00"/>
    <x v="12"/>
    <x v="7"/>
    <x v="7"/>
    <n v="1276"/>
    <x v="1"/>
    <x v="1"/>
    <n v="3"/>
    <n v="559.46"/>
    <n v="0.21"/>
    <n v="117.48660000000001"/>
    <n v="1678.38"/>
    <x v="0"/>
    <x v="0"/>
    <n v="8"/>
    <x v="0"/>
    <n v="4.9000000000000004"/>
    <n v="1325.92"/>
  </r>
  <r>
    <n v="14619"/>
    <d v="2034-08-24T00:00:00"/>
    <x v="12"/>
    <x v="7"/>
    <x v="7"/>
    <n v="1437"/>
    <x v="1"/>
    <x v="3"/>
    <n v="2"/>
    <n v="538.82000000000005"/>
    <n v="0.26"/>
    <n v="140.09320000000002"/>
    <n v="1077.6400000000001"/>
    <x v="1"/>
    <x v="2"/>
    <n v="1"/>
    <x v="0"/>
    <n v="4.5"/>
    <n v="797.45"/>
  </r>
  <r>
    <n v="14620"/>
    <d v="2034-08-25T00:00:00"/>
    <x v="12"/>
    <x v="7"/>
    <x v="7"/>
    <n v="1106"/>
    <x v="1"/>
    <x v="2"/>
    <n v="3"/>
    <n v="95.95"/>
    <n v="0.12"/>
    <n v="11.513999999999999"/>
    <n v="287.85000000000002"/>
    <x v="0"/>
    <x v="0"/>
    <n v="7"/>
    <x v="2"/>
    <n v="2.4"/>
    <n v="253.31"/>
  </r>
  <r>
    <n v="14621"/>
    <d v="2034-08-26T00:00:00"/>
    <x v="12"/>
    <x v="7"/>
    <x v="7"/>
    <n v="1657"/>
    <x v="1"/>
    <x v="0"/>
    <n v="3"/>
    <n v="512.29999999999995"/>
    <n v="0.25"/>
    <n v="128.07499999999999"/>
    <n v="1536.8999999999999"/>
    <x v="1"/>
    <x v="0"/>
    <n v="7"/>
    <x v="1"/>
    <n v="2.7"/>
    <n v="1152.68"/>
  </r>
  <r>
    <n v="14622"/>
    <d v="2034-08-27T00:00:00"/>
    <x v="12"/>
    <x v="7"/>
    <x v="7"/>
    <n v="1419"/>
    <x v="1"/>
    <x v="0"/>
    <n v="3"/>
    <n v="569.79"/>
    <n v="0.32"/>
    <n v="182.33279999999999"/>
    <n v="1709.37"/>
    <x v="1"/>
    <x v="0"/>
    <n v="9"/>
    <x v="1"/>
    <n v="2.7"/>
    <n v="1162.3699999999999"/>
  </r>
  <r>
    <n v="14623"/>
    <d v="2034-08-28T00:00:00"/>
    <x v="12"/>
    <x v="7"/>
    <x v="7"/>
    <n v="1610"/>
    <x v="1"/>
    <x v="3"/>
    <n v="4"/>
    <n v="226.33"/>
    <n v="0"/>
    <n v="0"/>
    <n v="905.32"/>
    <x v="2"/>
    <x v="1"/>
    <n v="4"/>
    <x v="0"/>
    <n v="4.4000000000000004"/>
    <n v="905.32"/>
  </r>
  <r>
    <n v="14624"/>
    <d v="2034-08-29T00:00:00"/>
    <x v="12"/>
    <x v="7"/>
    <x v="7"/>
    <n v="1428"/>
    <x v="1"/>
    <x v="2"/>
    <n v="6"/>
    <n v="318.41000000000003"/>
    <n v="0.3"/>
    <n v="95.52300000000001"/>
    <n v="1910.46"/>
    <x v="2"/>
    <x v="0"/>
    <n v="7"/>
    <x v="0"/>
    <n v="5"/>
    <n v="1337.32"/>
  </r>
  <r>
    <n v="14625"/>
    <d v="2034-08-30T00:00:00"/>
    <x v="12"/>
    <x v="7"/>
    <x v="7"/>
    <n v="1374"/>
    <x v="2"/>
    <x v="0"/>
    <n v="6"/>
    <n v="470.77"/>
    <n v="0.08"/>
    <n v="37.6616"/>
    <n v="2824.62"/>
    <x v="2"/>
    <x v="0"/>
    <n v="6"/>
    <x v="0"/>
    <n v="4.3"/>
    <n v="2598.65"/>
  </r>
  <r>
    <n v="14626"/>
    <d v="2034-08-31T00:00:00"/>
    <x v="12"/>
    <x v="7"/>
    <x v="7"/>
    <n v="1072"/>
    <x v="3"/>
    <x v="0"/>
    <n v="7"/>
    <n v="343.82"/>
    <n v="0.16"/>
    <n v="55.011200000000002"/>
    <n v="2406.7399999999998"/>
    <x v="2"/>
    <x v="1"/>
    <n v="4"/>
    <x v="1"/>
    <n v="3.2"/>
    <n v="2021.66"/>
  </r>
  <r>
    <n v="14627"/>
    <d v="2034-09-01T00:00:00"/>
    <x v="12"/>
    <x v="8"/>
    <x v="8"/>
    <n v="1948"/>
    <x v="1"/>
    <x v="1"/>
    <n v="6"/>
    <n v="596.19000000000005"/>
    <n v="0.3"/>
    <n v="178.857"/>
    <n v="3577.1400000000003"/>
    <x v="2"/>
    <x v="0"/>
    <n v="10"/>
    <x v="2"/>
    <n v="1.4"/>
    <n v="2504"/>
  </r>
  <r>
    <n v="14628"/>
    <d v="2034-09-02T00:00:00"/>
    <x v="12"/>
    <x v="8"/>
    <x v="8"/>
    <n v="1997"/>
    <x v="2"/>
    <x v="0"/>
    <n v="7"/>
    <n v="281.58999999999997"/>
    <n v="0.28999999999999998"/>
    <n v="81.66109999999999"/>
    <n v="1971.1299999999999"/>
    <x v="1"/>
    <x v="0"/>
    <n v="8"/>
    <x v="0"/>
    <n v="4.8"/>
    <n v="1399.5"/>
  </r>
  <r>
    <n v="14629"/>
    <d v="2034-09-03T00:00:00"/>
    <x v="12"/>
    <x v="8"/>
    <x v="8"/>
    <n v="1633"/>
    <x v="3"/>
    <x v="3"/>
    <n v="2"/>
    <n v="432.66"/>
    <n v="0.31"/>
    <n v="134.12460000000002"/>
    <n v="865.32"/>
    <x v="1"/>
    <x v="1"/>
    <n v="3"/>
    <x v="0"/>
    <n v="4.4000000000000004"/>
    <n v="597.07000000000005"/>
  </r>
  <r>
    <n v="14630"/>
    <d v="2034-09-04T00:00:00"/>
    <x v="12"/>
    <x v="8"/>
    <x v="8"/>
    <n v="1029"/>
    <x v="0"/>
    <x v="2"/>
    <n v="7"/>
    <n v="478.67"/>
    <n v="0.33"/>
    <n v="157.96110000000002"/>
    <n v="3350.69"/>
    <x v="1"/>
    <x v="0"/>
    <n v="8"/>
    <x v="0"/>
    <n v="4.4000000000000004"/>
    <n v="2244.96"/>
  </r>
  <r>
    <n v="14631"/>
    <d v="2034-09-05T00:00:00"/>
    <x v="12"/>
    <x v="8"/>
    <x v="8"/>
    <n v="1187"/>
    <x v="0"/>
    <x v="2"/>
    <n v="7"/>
    <n v="304.05"/>
    <n v="0.16"/>
    <n v="48.648000000000003"/>
    <n v="2128.35"/>
    <x v="2"/>
    <x v="0"/>
    <n v="5"/>
    <x v="1"/>
    <n v="2.6"/>
    <n v="1787.81"/>
  </r>
  <r>
    <n v="14632"/>
    <d v="2034-09-06T00:00:00"/>
    <x v="12"/>
    <x v="8"/>
    <x v="8"/>
    <n v="1363"/>
    <x v="1"/>
    <x v="1"/>
    <n v="5"/>
    <n v="516.34"/>
    <n v="0.23"/>
    <n v="118.75820000000002"/>
    <n v="2581.7000000000003"/>
    <x v="2"/>
    <x v="1"/>
    <n v="4"/>
    <x v="1"/>
    <n v="2.8"/>
    <n v="1987.91"/>
  </r>
  <r>
    <n v="14633"/>
    <d v="2034-09-07T00:00:00"/>
    <x v="12"/>
    <x v="8"/>
    <x v="8"/>
    <n v="1865"/>
    <x v="2"/>
    <x v="2"/>
    <n v="2"/>
    <n v="334.5"/>
    <n v="0.14000000000000001"/>
    <n v="46.830000000000005"/>
    <n v="669"/>
    <x v="2"/>
    <x v="1"/>
    <n v="3"/>
    <x v="2"/>
    <n v="1.5"/>
    <n v="575.34"/>
  </r>
  <r>
    <n v="14634"/>
    <d v="2034-09-08T00:00:00"/>
    <x v="12"/>
    <x v="8"/>
    <x v="8"/>
    <n v="1799"/>
    <x v="1"/>
    <x v="3"/>
    <n v="6"/>
    <n v="255.82"/>
    <n v="0.12"/>
    <n v="30.698399999999999"/>
    <n v="1534.92"/>
    <x v="2"/>
    <x v="0"/>
    <n v="10"/>
    <x v="0"/>
    <n v="4.8"/>
    <n v="1350.73"/>
  </r>
  <r>
    <n v="14635"/>
    <d v="2034-09-09T00:00:00"/>
    <x v="12"/>
    <x v="8"/>
    <x v="8"/>
    <n v="1450"/>
    <x v="2"/>
    <x v="0"/>
    <n v="1"/>
    <n v="78.08"/>
    <n v="0.15"/>
    <n v="11.712"/>
    <n v="78.08"/>
    <x v="1"/>
    <x v="0"/>
    <n v="7"/>
    <x v="0"/>
    <n v="4.8"/>
    <n v="66.37"/>
  </r>
  <r>
    <n v="14636"/>
    <d v="2034-09-10T00:00:00"/>
    <x v="12"/>
    <x v="8"/>
    <x v="8"/>
    <n v="1194"/>
    <x v="0"/>
    <x v="1"/>
    <n v="3"/>
    <n v="245.15"/>
    <n v="0.26"/>
    <n v="63.739000000000004"/>
    <n v="735.45"/>
    <x v="2"/>
    <x v="0"/>
    <n v="7"/>
    <x v="2"/>
    <n v="2"/>
    <n v="544.23"/>
  </r>
  <r>
    <n v="14637"/>
    <d v="2034-09-11T00:00:00"/>
    <x v="12"/>
    <x v="8"/>
    <x v="8"/>
    <n v="1155"/>
    <x v="2"/>
    <x v="2"/>
    <n v="3"/>
    <n v="444.35"/>
    <n v="0.18"/>
    <n v="79.983000000000004"/>
    <n v="1333.0500000000002"/>
    <x v="1"/>
    <x v="0"/>
    <n v="6"/>
    <x v="1"/>
    <n v="3.8"/>
    <n v="1093.0999999999999"/>
  </r>
  <r>
    <n v="14638"/>
    <d v="2034-09-12T00:00:00"/>
    <x v="12"/>
    <x v="8"/>
    <x v="8"/>
    <n v="1171"/>
    <x v="2"/>
    <x v="1"/>
    <n v="5"/>
    <n v="553.95000000000005"/>
    <n v="0.28000000000000003"/>
    <n v="155.10600000000002"/>
    <n v="2769.75"/>
    <x v="2"/>
    <x v="1"/>
    <n v="3"/>
    <x v="2"/>
    <n v="1.8"/>
    <n v="1994.22"/>
  </r>
  <r>
    <n v="14639"/>
    <d v="2034-09-13T00:00:00"/>
    <x v="12"/>
    <x v="8"/>
    <x v="8"/>
    <n v="1846"/>
    <x v="1"/>
    <x v="1"/>
    <n v="1"/>
    <n v="162.22999999999999"/>
    <n v="0.26"/>
    <n v="42.1798"/>
    <n v="162.22999999999999"/>
    <x v="1"/>
    <x v="0"/>
    <n v="9"/>
    <x v="1"/>
    <n v="2.6"/>
    <n v="120.05"/>
  </r>
  <r>
    <n v="14640"/>
    <d v="2034-09-14T00:00:00"/>
    <x v="12"/>
    <x v="8"/>
    <x v="8"/>
    <n v="1040"/>
    <x v="1"/>
    <x v="2"/>
    <n v="4"/>
    <n v="222.81"/>
    <n v="0.01"/>
    <n v="2.2281"/>
    <n v="891.24"/>
    <x v="2"/>
    <x v="0"/>
    <n v="11"/>
    <x v="2"/>
    <n v="2.2000000000000002"/>
    <n v="882.33"/>
  </r>
  <r>
    <n v="14641"/>
    <d v="2034-09-15T00:00:00"/>
    <x v="12"/>
    <x v="8"/>
    <x v="8"/>
    <n v="1062"/>
    <x v="3"/>
    <x v="1"/>
    <n v="7"/>
    <n v="105.07"/>
    <n v="0.22"/>
    <n v="23.115399999999998"/>
    <n v="735.49"/>
    <x v="2"/>
    <x v="1"/>
    <n v="2"/>
    <x v="1"/>
    <n v="2.6"/>
    <n v="573.67999999999995"/>
  </r>
  <r>
    <n v="14642"/>
    <d v="2034-09-16T00:00:00"/>
    <x v="12"/>
    <x v="8"/>
    <x v="8"/>
    <n v="1022"/>
    <x v="1"/>
    <x v="2"/>
    <n v="2"/>
    <n v="419.07"/>
    <n v="0.15"/>
    <n v="62.860499999999995"/>
    <n v="838.14"/>
    <x v="1"/>
    <x v="1"/>
    <n v="3"/>
    <x v="2"/>
    <n v="2.2000000000000002"/>
    <n v="712.42"/>
  </r>
  <r>
    <n v="14643"/>
    <d v="2034-09-17T00:00:00"/>
    <x v="12"/>
    <x v="8"/>
    <x v="8"/>
    <n v="1359"/>
    <x v="2"/>
    <x v="3"/>
    <n v="4"/>
    <n v="576.71"/>
    <n v="0.16"/>
    <n v="92.273600000000002"/>
    <n v="2306.84"/>
    <x v="2"/>
    <x v="2"/>
    <n v="1"/>
    <x v="2"/>
    <n v="2.4"/>
    <n v="1937.75"/>
  </r>
  <r>
    <n v="14644"/>
    <d v="2034-09-18T00:00:00"/>
    <x v="12"/>
    <x v="8"/>
    <x v="8"/>
    <n v="1074"/>
    <x v="2"/>
    <x v="2"/>
    <n v="1"/>
    <n v="389.96"/>
    <n v="0.28999999999999998"/>
    <n v="113.08839999999999"/>
    <n v="389.96"/>
    <x v="1"/>
    <x v="0"/>
    <n v="7"/>
    <x v="0"/>
    <n v="4.2"/>
    <n v="276.87"/>
  </r>
  <r>
    <n v="14645"/>
    <d v="2034-09-19T00:00:00"/>
    <x v="12"/>
    <x v="8"/>
    <x v="8"/>
    <n v="1559"/>
    <x v="1"/>
    <x v="0"/>
    <n v="5"/>
    <n v="375.99"/>
    <n v="0.19"/>
    <n v="71.438100000000006"/>
    <n v="1879.95"/>
    <x v="1"/>
    <x v="1"/>
    <n v="2"/>
    <x v="2"/>
    <n v="2.2000000000000002"/>
    <n v="1522.76"/>
  </r>
  <r>
    <n v="14646"/>
    <d v="2034-09-20T00:00:00"/>
    <x v="12"/>
    <x v="8"/>
    <x v="8"/>
    <n v="1671"/>
    <x v="2"/>
    <x v="2"/>
    <n v="1"/>
    <n v="338.79"/>
    <n v="0.31"/>
    <n v="105.0249"/>
    <n v="338.79"/>
    <x v="2"/>
    <x v="0"/>
    <n v="10"/>
    <x v="0"/>
    <n v="4.3"/>
    <n v="233.77"/>
  </r>
  <r>
    <n v="14647"/>
    <d v="2034-09-21T00:00:00"/>
    <x v="12"/>
    <x v="8"/>
    <x v="8"/>
    <n v="1824"/>
    <x v="1"/>
    <x v="0"/>
    <n v="5"/>
    <n v="66.75"/>
    <n v="0.25"/>
    <n v="16.6875"/>
    <n v="333.75"/>
    <x v="0"/>
    <x v="0"/>
    <n v="8"/>
    <x v="1"/>
    <n v="3.3"/>
    <n v="250.31"/>
  </r>
  <r>
    <n v="14648"/>
    <d v="2034-09-22T00:00:00"/>
    <x v="12"/>
    <x v="8"/>
    <x v="8"/>
    <n v="1117"/>
    <x v="1"/>
    <x v="1"/>
    <n v="4"/>
    <n v="441.76"/>
    <n v="0.19"/>
    <n v="83.934399999999997"/>
    <n v="1767.04"/>
    <x v="1"/>
    <x v="0"/>
    <n v="9"/>
    <x v="0"/>
    <n v="4.0999999999999996"/>
    <n v="1431.3"/>
  </r>
  <r>
    <n v="14649"/>
    <d v="2034-09-23T00:00:00"/>
    <x v="12"/>
    <x v="8"/>
    <x v="8"/>
    <n v="1611"/>
    <x v="3"/>
    <x v="2"/>
    <n v="4"/>
    <n v="367.2"/>
    <n v="0.26"/>
    <n v="95.471999999999994"/>
    <n v="1468.8"/>
    <x v="1"/>
    <x v="0"/>
    <n v="11"/>
    <x v="0"/>
    <n v="4.7"/>
    <n v="1086.9100000000001"/>
  </r>
  <r>
    <n v="14650"/>
    <d v="2034-09-24T00:00:00"/>
    <x v="12"/>
    <x v="8"/>
    <x v="8"/>
    <n v="1379"/>
    <x v="0"/>
    <x v="0"/>
    <n v="1"/>
    <n v="401.96"/>
    <n v="0.01"/>
    <n v="4.0195999999999996"/>
    <n v="401.96"/>
    <x v="2"/>
    <x v="1"/>
    <n v="2"/>
    <x v="2"/>
    <n v="1.6"/>
    <n v="397.94"/>
  </r>
  <r>
    <n v="14651"/>
    <d v="2034-09-25T00:00:00"/>
    <x v="12"/>
    <x v="8"/>
    <x v="8"/>
    <n v="1928"/>
    <x v="0"/>
    <x v="2"/>
    <n v="1"/>
    <n v="540.79999999999995"/>
    <n v="0.01"/>
    <n v="5.4079999999999995"/>
    <n v="540.79999999999995"/>
    <x v="2"/>
    <x v="0"/>
    <n v="6"/>
    <x v="2"/>
    <n v="2.4"/>
    <n v="535.39"/>
  </r>
  <r>
    <n v="14652"/>
    <d v="2034-09-26T00:00:00"/>
    <x v="12"/>
    <x v="8"/>
    <x v="8"/>
    <n v="1919"/>
    <x v="0"/>
    <x v="2"/>
    <n v="7"/>
    <n v="473.62"/>
    <n v="0.03"/>
    <n v="14.208599999999999"/>
    <n v="3315.34"/>
    <x v="1"/>
    <x v="0"/>
    <n v="11"/>
    <x v="2"/>
    <n v="1.2"/>
    <n v="3215.88"/>
  </r>
  <r>
    <n v="14653"/>
    <d v="2034-09-27T00:00:00"/>
    <x v="12"/>
    <x v="8"/>
    <x v="8"/>
    <n v="1678"/>
    <x v="2"/>
    <x v="2"/>
    <n v="3"/>
    <n v="471.84"/>
    <n v="0.15"/>
    <n v="70.775999999999996"/>
    <n v="1415.52"/>
    <x v="0"/>
    <x v="2"/>
    <n v="1"/>
    <x v="1"/>
    <n v="2.6"/>
    <n v="1203.19"/>
  </r>
  <r>
    <n v="14654"/>
    <d v="2034-09-28T00:00:00"/>
    <x v="12"/>
    <x v="8"/>
    <x v="8"/>
    <n v="1289"/>
    <x v="2"/>
    <x v="3"/>
    <n v="5"/>
    <n v="557.4"/>
    <n v="0.08"/>
    <n v="44.591999999999999"/>
    <n v="2787"/>
    <x v="2"/>
    <x v="0"/>
    <n v="8"/>
    <x v="2"/>
    <n v="1.9"/>
    <n v="2564.04"/>
  </r>
  <r>
    <n v="14655"/>
    <d v="2034-09-29T00:00:00"/>
    <x v="12"/>
    <x v="8"/>
    <x v="8"/>
    <n v="1439"/>
    <x v="2"/>
    <x v="0"/>
    <n v="3"/>
    <n v="594.11"/>
    <n v="0.34"/>
    <n v="201.99740000000003"/>
    <n v="1782.33"/>
    <x v="1"/>
    <x v="0"/>
    <n v="5"/>
    <x v="1"/>
    <n v="3.3"/>
    <n v="1176.3399999999999"/>
  </r>
  <r>
    <n v="14656"/>
    <d v="2034-09-30T00:00:00"/>
    <x v="12"/>
    <x v="8"/>
    <x v="8"/>
    <n v="1667"/>
    <x v="0"/>
    <x v="3"/>
    <n v="2"/>
    <n v="355.05"/>
    <n v="0.19"/>
    <n v="67.459500000000006"/>
    <n v="710.1"/>
    <x v="1"/>
    <x v="0"/>
    <n v="9"/>
    <x v="0"/>
    <n v="4.0999999999999996"/>
    <n v="575.17999999999995"/>
  </r>
  <r>
    <n v="14657"/>
    <d v="2034-10-01T00:00:00"/>
    <x v="12"/>
    <x v="9"/>
    <x v="9"/>
    <n v="1932"/>
    <x v="0"/>
    <x v="3"/>
    <n v="2"/>
    <n v="78.7"/>
    <n v="0.23"/>
    <n v="18.101000000000003"/>
    <n v="157.4"/>
    <x v="2"/>
    <x v="1"/>
    <n v="3"/>
    <x v="1"/>
    <n v="2.9"/>
    <n v="121.2"/>
  </r>
  <r>
    <n v="14658"/>
    <d v="2034-10-02T00:00:00"/>
    <x v="12"/>
    <x v="9"/>
    <x v="9"/>
    <n v="1006"/>
    <x v="0"/>
    <x v="0"/>
    <n v="1"/>
    <n v="283.58999999999997"/>
    <n v="0.1"/>
    <n v="28.358999999999998"/>
    <n v="283.58999999999997"/>
    <x v="2"/>
    <x v="1"/>
    <n v="2"/>
    <x v="2"/>
    <n v="2.2999999999999998"/>
    <n v="255.23"/>
  </r>
  <r>
    <n v="14659"/>
    <d v="2034-10-03T00:00:00"/>
    <x v="12"/>
    <x v="9"/>
    <x v="9"/>
    <n v="1195"/>
    <x v="2"/>
    <x v="2"/>
    <n v="4"/>
    <n v="475.75"/>
    <n v="0.11"/>
    <n v="52.332500000000003"/>
    <n v="1903"/>
    <x v="1"/>
    <x v="0"/>
    <n v="7"/>
    <x v="2"/>
    <n v="1.6"/>
    <n v="1693.67"/>
  </r>
  <r>
    <n v="14660"/>
    <d v="2034-10-04T00:00:00"/>
    <x v="12"/>
    <x v="9"/>
    <x v="9"/>
    <n v="1420"/>
    <x v="0"/>
    <x v="3"/>
    <n v="2"/>
    <n v="31.22"/>
    <n v="0.12"/>
    <n v="3.7463999999999995"/>
    <n v="62.44"/>
    <x v="0"/>
    <x v="0"/>
    <n v="11"/>
    <x v="2"/>
    <n v="1.1000000000000001"/>
    <n v="54.95"/>
  </r>
  <r>
    <n v="14661"/>
    <d v="2034-10-05T00:00:00"/>
    <x v="12"/>
    <x v="9"/>
    <x v="9"/>
    <n v="1567"/>
    <x v="1"/>
    <x v="3"/>
    <n v="2"/>
    <n v="48.28"/>
    <n v="0.24"/>
    <n v="11.587199999999999"/>
    <n v="96.56"/>
    <x v="1"/>
    <x v="0"/>
    <n v="7"/>
    <x v="1"/>
    <n v="3.7"/>
    <n v="73.39"/>
  </r>
  <r>
    <n v="14662"/>
    <d v="2034-10-06T00:00:00"/>
    <x v="12"/>
    <x v="9"/>
    <x v="9"/>
    <n v="1832"/>
    <x v="2"/>
    <x v="3"/>
    <n v="3"/>
    <n v="54.29"/>
    <n v="0.17"/>
    <n v="9.2293000000000003"/>
    <n v="162.87"/>
    <x v="2"/>
    <x v="0"/>
    <n v="10"/>
    <x v="2"/>
    <n v="1.1000000000000001"/>
    <n v="135.18"/>
  </r>
  <r>
    <n v="14663"/>
    <d v="2034-10-07T00:00:00"/>
    <x v="12"/>
    <x v="9"/>
    <x v="9"/>
    <n v="1192"/>
    <x v="1"/>
    <x v="2"/>
    <n v="3"/>
    <n v="442.66"/>
    <n v="0.18"/>
    <n v="79.678799999999995"/>
    <n v="1327.98"/>
    <x v="1"/>
    <x v="0"/>
    <n v="5"/>
    <x v="0"/>
    <n v="4.7"/>
    <n v="1088.94"/>
  </r>
  <r>
    <n v="14664"/>
    <d v="2034-10-08T00:00:00"/>
    <x v="12"/>
    <x v="9"/>
    <x v="9"/>
    <n v="1558"/>
    <x v="2"/>
    <x v="3"/>
    <n v="7"/>
    <n v="308.18"/>
    <n v="0.21"/>
    <n v="64.717799999999997"/>
    <n v="2157.2600000000002"/>
    <x v="0"/>
    <x v="0"/>
    <n v="7"/>
    <x v="1"/>
    <n v="3.4"/>
    <n v="1704.24"/>
  </r>
  <r>
    <n v="14665"/>
    <d v="2034-10-09T00:00:00"/>
    <x v="12"/>
    <x v="9"/>
    <x v="9"/>
    <n v="1147"/>
    <x v="1"/>
    <x v="1"/>
    <n v="7"/>
    <n v="230.81"/>
    <n v="0.27"/>
    <n v="62.318700000000007"/>
    <n v="1615.67"/>
    <x v="2"/>
    <x v="0"/>
    <n v="6"/>
    <x v="2"/>
    <n v="2.4"/>
    <n v="1179.44"/>
  </r>
  <r>
    <n v="14666"/>
    <d v="2034-10-10T00:00:00"/>
    <x v="12"/>
    <x v="9"/>
    <x v="9"/>
    <n v="1786"/>
    <x v="2"/>
    <x v="0"/>
    <n v="2"/>
    <n v="76.790000000000006"/>
    <n v="0.03"/>
    <n v="2.3037000000000001"/>
    <n v="153.58000000000001"/>
    <x v="1"/>
    <x v="0"/>
    <n v="9"/>
    <x v="2"/>
    <n v="1.2"/>
    <n v="148.97"/>
  </r>
  <r>
    <n v="14667"/>
    <d v="2034-10-11T00:00:00"/>
    <x v="12"/>
    <x v="9"/>
    <x v="9"/>
    <n v="1668"/>
    <x v="1"/>
    <x v="1"/>
    <n v="1"/>
    <n v="443.36"/>
    <n v="0.27"/>
    <n v="119.70720000000001"/>
    <n v="443.36"/>
    <x v="0"/>
    <x v="1"/>
    <n v="3"/>
    <x v="1"/>
    <n v="2.7"/>
    <n v="323.64999999999998"/>
  </r>
  <r>
    <n v="14668"/>
    <d v="2034-10-12T00:00:00"/>
    <x v="12"/>
    <x v="9"/>
    <x v="9"/>
    <n v="1201"/>
    <x v="1"/>
    <x v="2"/>
    <n v="3"/>
    <n v="202.8"/>
    <n v="0.2"/>
    <n v="40.56"/>
    <n v="608.40000000000009"/>
    <x v="1"/>
    <x v="1"/>
    <n v="4"/>
    <x v="0"/>
    <n v="4.5"/>
    <n v="486.72"/>
  </r>
  <r>
    <n v="14669"/>
    <d v="2034-10-13T00:00:00"/>
    <x v="12"/>
    <x v="9"/>
    <x v="9"/>
    <n v="1443"/>
    <x v="0"/>
    <x v="3"/>
    <n v="2"/>
    <n v="170.21"/>
    <n v="0.23"/>
    <n v="39.148300000000006"/>
    <n v="340.42"/>
    <x v="2"/>
    <x v="0"/>
    <n v="9"/>
    <x v="0"/>
    <n v="4.9000000000000004"/>
    <n v="262.12"/>
  </r>
  <r>
    <n v="14670"/>
    <d v="2034-10-14T00:00:00"/>
    <x v="12"/>
    <x v="9"/>
    <x v="9"/>
    <n v="1913"/>
    <x v="3"/>
    <x v="0"/>
    <n v="4"/>
    <n v="396.61"/>
    <n v="0.11"/>
    <n v="43.627099999999999"/>
    <n v="1586.44"/>
    <x v="0"/>
    <x v="0"/>
    <n v="10"/>
    <x v="2"/>
    <n v="1.3"/>
    <n v="1411.93"/>
  </r>
  <r>
    <n v="14671"/>
    <d v="2034-10-15T00:00:00"/>
    <x v="12"/>
    <x v="9"/>
    <x v="9"/>
    <n v="1987"/>
    <x v="1"/>
    <x v="3"/>
    <n v="3"/>
    <n v="342.02"/>
    <n v="0.14000000000000001"/>
    <n v="47.882800000000003"/>
    <n v="1026.06"/>
    <x v="2"/>
    <x v="0"/>
    <n v="8"/>
    <x v="0"/>
    <n v="4.0999999999999996"/>
    <n v="882.41"/>
  </r>
  <r>
    <n v="14672"/>
    <d v="2034-10-16T00:00:00"/>
    <x v="12"/>
    <x v="9"/>
    <x v="9"/>
    <n v="1418"/>
    <x v="3"/>
    <x v="2"/>
    <n v="2"/>
    <n v="227.01"/>
    <n v="0.08"/>
    <n v="18.160799999999998"/>
    <n v="454.02"/>
    <x v="0"/>
    <x v="0"/>
    <n v="10"/>
    <x v="2"/>
    <n v="2"/>
    <n v="417.7"/>
  </r>
  <r>
    <n v="14673"/>
    <d v="2034-10-17T00:00:00"/>
    <x v="12"/>
    <x v="9"/>
    <x v="9"/>
    <n v="1426"/>
    <x v="0"/>
    <x v="0"/>
    <n v="7"/>
    <n v="390.27"/>
    <n v="0.34"/>
    <n v="132.6918"/>
    <n v="2731.89"/>
    <x v="0"/>
    <x v="0"/>
    <n v="6"/>
    <x v="1"/>
    <n v="2.5"/>
    <n v="1803.05"/>
  </r>
  <r>
    <n v="14674"/>
    <d v="2034-10-18T00:00:00"/>
    <x v="12"/>
    <x v="9"/>
    <x v="9"/>
    <n v="1478"/>
    <x v="2"/>
    <x v="1"/>
    <n v="5"/>
    <n v="173.66"/>
    <n v="0.17"/>
    <n v="29.522200000000002"/>
    <n v="868.3"/>
    <x v="0"/>
    <x v="1"/>
    <n v="3"/>
    <x v="1"/>
    <n v="3.2"/>
    <n v="720.69"/>
  </r>
  <r>
    <n v="14675"/>
    <d v="2034-10-19T00:00:00"/>
    <x v="12"/>
    <x v="9"/>
    <x v="9"/>
    <n v="1474"/>
    <x v="1"/>
    <x v="0"/>
    <n v="3"/>
    <n v="479.98"/>
    <n v="0.35"/>
    <n v="167.99299999999999"/>
    <n v="1439.94"/>
    <x v="1"/>
    <x v="0"/>
    <n v="9"/>
    <x v="0"/>
    <n v="5"/>
    <n v="935.96"/>
  </r>
  <r>
    <n v="14676"/>
    <d v="2034-10-20T00:00:00"/>
    <x v="12"/>
    <x v="9"/>
    <x v="9"/>
    <n v="1125"/>
    <x v="2"/>
    <x v="3"/>
    <n v="5"/>
    <n v="149.15"/>
    <n v="0.17"/>
    <n v="25.355500000000003"/>
    <n v="745.75"/>
    <x v="1"/>
    <x v="0"/>
    <n v="9"/>
    <x v="2"/>
    <n v="1.8"/>
    <n v="618.97"/>
  </r>
  <r>
    <n v="14677"/>
    <d v="2034-10-21T00:00:00"/>
    <x v="12"/>
    <x v="9"/>
    <x v="9"/>
    <n v="1394"/>
    <x v="2"/>
    <x v="0"/>
    <n v="3"/>
    <n v="107.92"/>
    <n v="0.08"/>
    <n v="8.6335999999999995"/>
    <n v="323.76"/>
    <x v="2"/>
    <x v="0"/>
    <n v="11"/>
    <x v="2"/>
    <n v="1.5"/>
    <n v="297.86"/>
  </r>
  <r>
    <n v="14678"/>
    <d v="2034-10-22T00:00:00"/>
    <x v="12"/>
    <x v="9"/>
    <x v="9"/>
    <n v="1816"/>
    <x v="3"/>
    <x v="2"/>
    <n v="3"/>
    <n v="472.73"/>
    <n v="0.18"/>
    <n v="85.091399999999993"/>
    <n v="1418.19"/>
    <x v="2"/>
    <x v="0"/>
    <n v="6"/>
    <x v="1"/>
    <n v="3.4"/>
    <n v="1162.92"/>
  </r>
  <r>
    <n v="14679"/>
    <d v="2034-10-23T00:00:00"/>
    <x v="12"/>
    <x v="9"/>
    <x v="9"/>
    <n v="1880"/>
    <x v="0"/>
    <x v="2"/>
    <n v="7"/>
    <n v="429.12"/>
    <n v="0.01"/>
    <n v="4.2911999999999999"/>
    <n v="3003.84"/>
    <x v="2"/>
    <x v="1"/>
    <n v="2"/>
    <x v="0"/>
    <n v="4.4000000000000004"/>
    <n v="2973.8"/>
  </r>
  <r>
    <n v="14680"/>
    <d v="2034-10-24T00:00:00"/>
    <x v="12"/>
    <x v="9"/>
    <x v="9"/>
    <n v="1805"/>
    <x v="2"/>
    <x v="0"/>
    <n v="6"/>
    <n v="121.84"/>
    <n v="0.32"/>
    <n v="38.988800000000005"/>
    <n v="731.04"/>
    <x v="1"/>
    <x v="0"/>
    <n v="7"/>
    <x v="1"/>
    <n v="3.6"/>
    <n v="497.11"/>
  </r>
  <r>
    <n v="14681"/>
    <d v="2034-10-25T00:00:00"/>
    <x v="12"/>
    <x v="9"/>
    <x v="9"/>
    <n v="1575"/>
    <x v="3"/>
    <x v="2"/>
    <n v="6"/>
    <n v="83"/>
    <n v="0.28999999999999998"/>
    <n v="24.069999999999997"/>
    <n v="498"/>
    <x v="0"/>
    <x v="0"/>
    <n v="9"/>
    <x v="2"/>
    <n v="2.4"/>
    <n v="353.58"/>
  </r>
  <r>
    <n v="14682"/>
    <d v="2034-10-26T00:00:00"/>
    <x v="12"/>
    <x v="9"/>
    <x v="9"/>
    <n v="1324"/>
    <x v="0"/>
    <x v="2"/>
    <n v="5"/>
    <n v="505.46"/>
    <n v="0.25"/>
    <n v="126.36499999999999"/>
    <n v="2527.2999999999997"/>
    <x v="0"/>
    <x v="0"/>
    <n v="9"/>
    <x v="0"/>
    <n v="4.9000000000000004"/>
    <n v="1895.48"/>
  </r>
  <r>
    <n v="14683"/>
    <d v="2034-10-27T00:00:00"/>
    <x v="12"/>
    <x v="9"/>
    <x v="9"/>
    <n v="1391"/>
    <x v="0"/>
    <x v="2"/>
    <n v="1"/>
    <n v="469.31"/>
    <n v="0.21"/>
    <n v="98.555099999999996"/>
    <n v="469.31"/>
    <x v="1"/>
    <x v="1"/>
    <n v="3"/>
    <x v="0"/>
    <n v="5"/>
    <n v="370.75"/>
  </r>
  <r>
    <n v="14684"/>
    <d v="2034-10-28T00:00:00"/>
    <x v="12"/>
    <x v="9"/>
    <x v="9"/>
    <n v="1929"/>
    <x v="2"/>
    <x v="1"/>
    <n v="2"/>
    <n v="206.45"/>
    <n v="0.2"/>
    <n v="41.29"/>
    <n v="412.9"/>
    <x v="1"/>
    <x v="1"/>
    <n v="2"/>
    <x v="0"/>
    <n v="4.0999999999999996"/>
    <n v="330.32"/>
  </r>
  <r>
    <n v="14685"/>
    <d v="2034-10-29T00:00:00"/>
    <x v="12"/>
    <x v="9"/>
    <x v="9"/>
    <n v="1687"/>
    <x v="0"/>
    <x v="3"/>
    <n v="1"/>
    <n v="400.05"/>
    <n v="0.35"/>
    <n v="140.01749999999998"/>
    <n v="400.05"/>
    <x v="1"/>
    <x v="0"/>
    <n v="5"/>
    <x v="0"/>
    <n v="4.2"/>
    <n v="260.02999999999997"/>
  </r>
  <r>
    <n v="14686"/>
    <d v="2034-10-30T00:00:00"/>
    <x v="12"/>
    <x v="9"/>
    <x v="9"/>
    <n v="1627"/>
    <x v="2"/>
    <x v="2"/>
    <n v="1"/>
    <n v="87.63"/>
    <n v="0.1"/>
    <n v="8.7629999999999999"/>
    <n v="87.63"/>
    <x v="1"/>
    <x v="0"/>
    <n v="11"/>
    <x v="0"/>
    <n v="4"/>
    <n v="78.87"/>
  </r>
  <r>
    <n v="14687"/>
    <d v="2034-10-31T00:00:00"/>
    <x v="12"/>
    <x v="9"/>
    <x v="9"/>
    <n v="1439"/>
    <x v="1"/>
    <x v="0"/>
    <n v="6"/>
    <n v="311.62"/>
    <n v="0.27"/>
    <n v="84.137400000000014"/>
    <n v="1869.72"/>
    <x v="2"/>
    <x v="0"/>
    <n v="10"/>
    <x v="2"/>
    <n v="2"/>
    <n v="1364.9"/>
  </r>
  <r>
    <n v="14688"/>
    <d v="2034-11-01T00:00:00"/>
    <x v="12"/>
    <x v="10"/>
    <x v="10"/>
    <n v="1203"/>
    <x v="2"/>
    <x v="2"/>
    <n v="2"/>
    <n v="25.96"/>
    <n v="0.2"/>
    <n v="5.1920000000000002"/>
    <n v="51.92"/>
    <x v="0"/>
    <x v="0"/>
    <n v="7"/>
    <x v="2"/>
    <n v="1.6"/>
    <n v="41.54"/>
  </r>
  <r>
    <n v="14689"/>
    <d v="2034-11-02T00:00:00"/>
    <x v="12"/>
    <x v="10"/>
    <x v="10"/>
    <n v="1485"/>
    <x v="2"/>
    <x v="1"/>
    <n v="6"/>
    <n v="244.09"/>
    <n v="0.34"/>
    <n v="82.990600000000001"/>
    <n v="1464.54"/>
    <x v="1"/>
    <x v="1"/>
    <n v="3"/>
    <x v="1"/>
    <n v="3.2"/>
    <n v="966.6"/>
  </r>
  <r>
    <n v="14690"/>
    <d v="2034-11-03T00:00:00"/>
    <x v="12"/>
    <x v="10"/>
    <x v="10"/>
    <n v="1832"/>
    <x v="3"/>
    <x v="0"/>
    <n v="6"/>
    <n v="58.78"/>
    <n v="0.28999999999999998"/>
    <n v="17.046199999999999"/>
    <n v="352.68"/>
    <x v="2"/>
    <x v="1"/>
    <n v="4"/>
    <x v="0"/>
    <n v="4.8"/>
    <n v="250.4"/>
  </r>
  <r>
    <n v="14691"/>
    <d v="2034-11-04T00:00:00"/>
    <x v="12"/>
    <x v="10"/>
    <x v="10"/>
    <n v="1030"/>
    <x v="1"/>
    <x v="3"/>
    <n v="7"/>
    <n v="292.95999999999998"/>
    <n v="0.35"/>
    <n v="102.53599999999999"/>
    <n v="2050.7199999999998"/>
    <x v="2"/>
    <x v="0"/>
    <n v="10"/>
    <x v="0"/>
    <n v="4.5"/>
    <n v="1332.97"/>
  </r>
  <r>
    <n v="14692"/>
    <d v="2034-11-05T00:00:00"/>
    <x v="12"/>
    <x v="10"/>
    <x v="10"/>
    <n v="1387"/>
    <x v="2"/>
    <x v="0"/>
    <n v="6"/>
    <n v="261.68"/>
    <n v="0.21"/>
    <n v="54.952799999999996"/>
    <n v="1570.08"/>
    <x v="1"/>
    <x v="1"/>
    <n v="2"/>
    <x v="2"/>
    <n v="1.4"/>
    <n v="1240.3599999999999"/>
  </r>
  <r>
    <n v="14693"/>
    <d v="2034-11-06T00:00:00"/>
    <x v="12"/>
    <x v="10"/>
    <x v="10"/>
    <n v="1624"/>
    <x v="2"/>
    <x v="0"/>
    <n v="4"/>
    <n v="274.97000000000003"/>
    <n v="7.0000000000000007E-2"/>
    <n v="19.247900000000005"/>
    <n v="1099.8800000000001"/>
    <x v="2"/>
    <x v="0"/>
    <n v="11"/>
    <x v="2"/>
    <n v="1.2"/>
    <n v="1022.89"/>
  </r>
  <r>
    <n v="14694"/>
    <d v="2034-11-07T00:00:00"/>
    <x v="12"/>
    <x v="10"/>
    <x v="10"/>
    <n v="1876"/>
    <x v="3"/>
    <x v="0"/>
    <n v="1"/>
    <n v="41.52"/>
    <n v="0.18"/>
    <n v="7.4736000000000002"/>
    <n v="41.52"/>
    <x v="2"/>
    <x v="0"/>
    <n v="10"/>
    <x v="0"/>
    <n v="4.5"/>
    <n v="34.049999999999997"/>
  </r>
  <r>
    <n v="14695"/>
    <d v="2034-11-08T00:00:00"/>
    <x v="12"/>
    <x v="10"/>
    <x v="10"/>
    <n v="1433"/>
    <x v="2"/>
    <x v="0"/>
    <n v="7"/>
    <n v="226.55"/>
    <n v="0.25"/>
    <n v="56.637500000000003"/>
    <n v="1585.8500000000001"/>
    <x v="0"/>
    <x v="1"/>
    <n v="2"/>
    <x v="1"/>
    <n v="3.5"/>
    <n v="1189.3900000000001"/>
  </r>
  <r>
    <n v="14696"/>
    <d v="2034-11-09T00:00:00"/>
    <x v="12"/>
    <x v="10"/>
    <x v="10"/>
    <n v="1836"/>
    <x v="3"/>
    <x v="2"/>
    <n v="7"/>
    <n v="457.54"/>
    <n v="0.27"/>
    <n v="123.53580000000001"/>
    <n v="3202.78"/>
    <x v="2"/>
    <x v="0"/>
    <n v="7"/>
    <x v="2"/>
    <n v="2.2000000000000002"/>
    <n v="2338.0300000000002"/>
  </r>
  <r>
    <n v="14697"/>
    <d v="2034-11-10T00:00:00"/>
    <x v="12"/>
    <x v="10"/>
    <x v="10"/>
    <n v="1925"/>
    <x v="2"/>
    <x v="3"/>
    <n v="1"/>
    <n v="230.81"/>
    <n v="0"/>
    <n v="0"/>
    <n v="230.81"/>
    <x v="2"/>
    <x v="1"/>
    <n v="2"/>
    <x v="1"/>
    <n v="3.2"/>
    <n v="230.81"/>
  </r>
  <r>
    <n v="14698"/>
    <d v="2034-11-11T00:00:00"/>
    <x v="12"/>
    <x v="10"/>
    <x v="10"/>
    <n v="1375"/>
    <x v="2"/>
    <x v="2"/>
    <n v="7"/>
    <n v="433.38"/>
    <n v="0.18"/>
    <n v="78.008399999999995"/>
    <n v="3033.66"/>
    <x v="1"/>
    <x v="2"/>
    <n v="1"/>
    <x v="2"/>
    <n v="1.9"/>
    <n v="2487.6"/>
  </r>
  <r>
    <n v="14699"/>
    <d v="2034-11-12T00:00:00"/>
    <x v="12"/>
    <x v="10"/>
    <x v="10"/>
    <n v="1343"/>
    <x v="1"/>
    <x v="1"/>
    <n v="1"/>
    <n v="231.15"/>
    <n v="0.08"/>
    <n v="18.492000000000001"/>
    <n v="231.15"/>
    <x v="1"/>
    <x v="1"/>
    <n v="4"/>
    <x v="0"/>
    <n v="4.8"/>
    <n v="212.66"/>
  </r>
  <r>
    <n v="14700"/>
    <d v="2034-11-13T00:00:00"/>
    <x v="12"/>
    <x v="10"/>
    <x v="10"/>
    <n v="1442"/>
    <x v="1"/>
    <x v="1"/>
    <n v="4"/>
    <n v="262.60000000000002"/>
    <n v="0.31"/>
    <n v="81.406000000000006"/>
    <n v="1050.4000000000001"/>
    <x v="1"/>
    <x v="0"/>
    <n v="6"/>
    <x v="0"/>
    <n v="4.3"/>
    <n v="724.78"/>
  </r>
  <r>
    <n v="14701"/>
    <d v="2034-11-14T00:00:00"/>
    <x v="12"/>
    <x v="10"/>
    <x v="10"/>
    <n v="1578"/>
    <x v="1"/>
    <x v="0"/>
    <n v="3"/>
    <n v="344.88"/>
    <n v="0.05"/>
    <n v="17.244"/>
    <n v="1034.6399999999999"/>
    <x v="1"/>
    <x v="0"/>
    <n v="10"/>
    <x v="0"/>
    <n v="4.8"/>
    <n v="982.91"/>
  </r>
  <r>
    <n v="14702"/>
    <d v="2034-11-15T00:00:00"/>
    <x v="12"/>
    <x v="10"/>
    <x v="10"/>
    <n v="1074"/>
    <x v="2"/>
    <x v="2"/>
    <n v="7"/>
    <n v="571.15"/>
    <n v="0.23"/>
    <n v="131.36449999999999"/>
    <n v="3998.0499999999997"/>
    <x v="1"/>
    <x v="0"/>
    <n v="10"/>
    <x v="2"/>
    <n v="1.7"/>
    <n v="3078.5"/>
  </r>
  <r>
    <n v="14703"/>
    <d v="2034-11-16T00:00:00"/>
    <x v="12"/>
    <x v="10"/>
    <x v="10"/>
    <n v="1556"/>
    <x v="0"/>
    <x v="2"/>
    <n v="5"/>
    <n v="78.680000000000007"/>
    <n v="0.09"/>
    <n v="7.0811999999999999"/>
    <n v="393.40000000000003"/>
    <x v="1"/>
    <x v="1"/>
    <n v="4"/>
    <x v="0"/>
    <n v="4.4000000000000004"/>
    <n v="357.99"/>
  </r>
  <r>
    <n v="14704"/>
    <d v="2034-11-17T00:00:00"/>
    <x v="12"/>
    <x v="10"/>
    <x v="10"/>
    <n v="1771"/>
    <x v="1"/>
    <x v="3"/>
    <n v="5"/>
    <n v="34.25"/>
    <n v="0.12"/>
    <n v="4.1099999999999994"/>
    <n v="171.25"/>
    <x v="2"/>
    <x v="2"/>
    <n v="1"/>
    <x v="1"/>
    <n v="3.2"/>
    <n v="150.69999999999999"/>
  </r>
  <r>
    <n v="14705"/>
    <d v="2034-11-18T00:00:00"/>
    <x v="12"/>
    <x v="10"/>
    <x v="10"/>
    <n v="1665"/>
    <x v="2"/>
    <x v="3"/>
    <n v="4"/>
    <n v="370.65"/>
    <n v="0.33"/>
    <n v="122.3145"/>
    <n v="1482.6"/>
    <x v="2"/>
    <x v="2"/>
    <n v="1"/>
    <x v="2"/>
    <n v="2.2999999999999998"/>
    <n v="993.34"/>
  </r>
  <r>
    <n v="14706"/>
    <d v="2034-11-19T00:00:00"/>
    <x v="12"/>
    <x v="10"/>
    <x v="10"/>
    <n v="1154"/>
    <x v="1"/>
    <x v="3"/>
    <n v="1"/>
    <n v="570.22"/>
    <n v="0.08"/>
    <n v="45.617600000000003"/>
    <n v="570.22"/>
    <x v="1"/>
    <x v="0"/>
    <n v="9"/>
    <x v="1"/>
    <n v="2.9"/>
    <n v="524.6"/>
  </r>
  <r>
    <n v="14707"/>
    <d v="2034-11-20T00:00:00"/>
    <x v="12"/>
    <x v="10"/>
    <x v="10"/>
    <n v="1429"/>
    <x v="0"/>
    <x v="2"/>
    <n v="5"/>
    <n v="593.99"/>
    <n v="0.03"/>
    <n v="17.819700000000001"/>
    <n v="2969.95"/>
    <x v="1"/>
    <x v="2"/>
    <n v="1"/>
    <x v="0"/>
    <n v="4.8"/>
    <n v="2880.85"/>
  </r>
  <r>
    <n v="14708"/>
    <d v="2034-11-21T00:00:00"/>
    <x v="12"/>
    <x v="10"/>
    <x v="10"/>
    <n v="1362"/>
    <x v="2"/>
    <x v="3"/>
    <n v="4"/>
    <n v="298.24"/>
    <n v="0.02"/>
    <n v="5.9648000000000003"/>
    <n v="1192.96"/>
    <x v="2"/>
    <x v="0"/>
    <n v="7"/>
    <x v="1"/>
    <n v="3.8"/>
    <n v="1169.0999999999999"/>
  </r>
  <r>
    <n v="14709"/>
    <d v="2034-11-22T00:00:00"/>
    <x v="12"/>
    <x v="10"/>
    <x v="10"/>
    <n v="1447"/>
    <x v="2"/>
    <x v="3"/>
    <n v="6"/>
    <n v="288.83"/>
    <n v="0.18"/>
    <n v="51.989399999999996"/>
    <n v="1732.98"/>
    <x v="1"/>
    <x v="0"/>
    <n v="11"/>
    <x v="2"/>
    <n v="2.4"/>
    <n v="1421.04"/>
  </r>
  <r>
    <n v="14710"/>
    <d v="2034-11-23T00:00:00"/>
    <x v="12"/>
    <x v="10"/>
    <x v="10"/>
    <n v="1986"/>
    <x v="3"/>
    <x v="3"/>
    <n v="2"/>
    <n v="392.3"/>
    <n v="0.22"/>
    <n v="86.305999999999997"/>
    <n v="784.6"/>
    <x v="1"/>
    <x v="0"/>
    <n v="7"/>
    <x v="0"/>
    <n v="5"/>
    <n v="611.99"/>
  </r>
  <r>
    <n v="14711"/>
    <d v="2034-11-24T00:00:00"/>
    <x v="12"/>
    <x v="10"/>
    <x v="10"/>
    <n v="1233"/>
    <x v="1"/>
    <x v="0"/>
    <n v="5"/>
    <n v="340.05"/>
    <n v="0.11"/>
    <n v="37.405500000000004"/>
    <n v="1700.25"/>
    <x v="2"/>
    <x v="2"/>
    <n v="1"/>
    <x v="2"/>
    <n v="2.4"/>
    <n v="1513.22"/>
  </r>
  <r>
    <n v="14712"/>
    <d v="2034-11-25T00:00:00"/>
    <x v="12"/>
    <x v="10"/>
    <x v="10"/>
    <n v="1562"/>
    <x v="1"/>
    <x v="1"/>
    <n v="2"/>
    <n v="385.94"/>
    <n v="0.24"/>
    <n v="92.625599999999991"/>
    <n v="771.88"/>
    <x v="1"/>
    <x v="2"/>
    <n v="1"/>
    <x v="0"/>
    <n v="4.3"/>
    <n v="586.63"/>
  </r>
  <r>
    <n v="14713"/>
    <d v="2034-11-26T00:00:00"/>
    <x v="12"/>
    <x v="10"/>
    <x v="10"/>
    <n v="1817"/>
    <x v="2"/>
    <x v="1"/>
    <n v="1"/>
    <n v="526.29"/>
    <n v="0.02"/>
    <n v="10.5258"/>
    <n v="526.29"/>
    <x v="1"/>
    <x v="0"/>
    <n v="6"/>
    <x v="0"/>
    <n v="4.0999999999999996"/>
    <n v="515.76"/>
  </r>
  <r>
    <n v="14714"/>
    <d v="2034-11-27T00:00:00"/>
    <x v="12"/>
    <x v="10"/>
    <x v="10"/>
    <n v="1261"/>
    <x v="2"/>
    <x v="2"/>
    <n v="5"/>
    <n v="451.59"/>
    <n v="0.3"/>
    <n v="135.47699999999998"/>
    <n v="2257.9499999999998"/>
    <x v="1"/>
    <x v="0"/>
    <n v="8"/>
    <x v="1"/>
    <n v="3.9"/>
    <n v="1580.56"/>
  </r>
  <r>
    <n v="14715"/>
    <d v="2034-11-28T00:00:00"/>
    <x v="12"/>
    <x v="10"/>
    <x v="10"/>
    <n v="1826"/>
    <x v="1"/>
    <x v="2"/>
    <n v="4"/>
    <n v="305.67"/>
    <n v="0.28999999999999998"/>
    <n v="88.644300000000001"/>
    <n v="1222.68"/>
    <x v="1"/>
    <x v="0"/>
    <n v="7"/>
    <x v="1"/>
    <n v="3.7"/>
    <n v="868.1"/>
  </r>
  <r>
    <n v="14716"/>
    <d v="2034-11-29T00:00:00"/>
    <x v="12"/>
    <x v="10"/>
    <x v="10"/>
    <n v="1124"/>
    <x v="2"/>
    <x v="0"/>
    <n v="3"/>
    <n v="285.19"/>
    <n v="0.34"/>
    <n v="96.964600000000004"/>
    <n v="855.56999999999994"/>
    <x v="0"/>
    <x v="0"/>
    <n v="6"/>
    <x v="2"/>
    <n v="1.4"/>
    <n v="564.67999999999995"/>
  </r>
  <r>
    <n v="14717"/>
    <d v="2034-11-30T00:00:00"/>
    <x v="12"/>
    <x v="10"/>
    <x v="10"/>
    <n v="1910"/>
    <x v="1"/>
    <x v="1"/>
    <n v="5"/>
    <n v="389.17"/>
    <n v="0.33"/>
    <n v="128.42610000000002"/>
    <n v="1945.8500000000001"/>
    <x v="1"/>
    <x v="0"/>
    <n v="10"/>
    <x v="0"/>
    <n v="5"/>
    <n v="1303.72"/>
  </r>
  <r>
    <n v="14718"/>
    <d v="2034-12-01T00:00:00"/>
    <x v="12"/>
    <x v="11"/>
    <x v="11"/>
    <n v="1244"/>
    <x v="1"/>
    <x v="3"/>
    <n v="5"/>
    <n v="281.58999999999997"/>
    <n v="0.12"/>
    <n v="33.790799999999997"/>
    <n v="1407.9499999999998"/>
    <x v="2"/>
    <x v="1"/>
    <n v="3"/>
    <x v="2"/>
    <n v="1.6"/>
    <n v="1239"/>
  </r>
  <r>
    <n v="14719"/>
    <d v="2034-12-02T00:00:00"/>
    <x v="12"/>
    <x v="11"/>
    <x v="11"/>
    <n v="1541"/>
    <x v="2"/>
    <x v="3"/>
    <n v="5"/>
    <n v="282.8"/>
    <n v="0.14000000000000001"/>
    <n v="39.592000000000006"/>
    <n v="1414"/>
    <x v="2"/>
    <x v="0"/>
    <n v="11"/>
    <x v="1"/>
    <n v="3.4"/>
    <n v="1216.04"/>
  </r>
  <r>
    <n v="14720"/>
    <d v="2034-12-03T00:00:00"/>
    <x v="12"/>
    <x v="11"/>
    <x v="11"/>
    <n v="1937"/>
    <x v="0"/>
    <x v="2"/>
    <n v="5"/>
    <n v="24.54"/>
    <n v="0.26"/>
    <n v="6.3803999999999998"/>
    <n v="122.69999999999999"/>
    <x v="1"/>
    <x v="0"/>
    <n v="7"/>
    <x v="2"/>
    <n v="2"/>
    <n v="90.8"/>
  </r>
  <r>
    <n v="14721"/>
    <d v="2034-12-04T00:00:00"/>
    <x v="12"/>
    <x v="11"/>
    <x v="11"/>
    <n v="1484"/>
    <x v="3"/>
    <x v="1"/>
    <n v="4"/>
    <n v="116.83"/>
    <n v="0.05"/>
    <n v="5.8414999999999999"/>
    <n v="467.32"/>
    <x v="1"/>
    <x v="0"/>
    <n v="6"/>
    <x v="2"/>
    <n v="1.7"/>
    <n v="443.95"/>
  </r>
  <r>
    <n v="14722"/>
    <d v="2034-12-05T00:00:00"/>
    <x v="12"/>
    <x v="11"/>
    <x v="11"/>
    <n v="1121"/>
    <x v="3"/>
    <x v="2"/>
    <n v="4"/>
    <n v="300.77999999999997"/>
    <n v="0.11"/>
    <n v="33.085799999999999"/>
    <n v="1203.1199999999999"/>
    <x v="0"/>
    <x v="0"/>
    <n v="8"/>
    <x v="1"/>
    <n v="3.2"/>
    <n v="1070.78"/>
  </r>
  <r>
    <n v="14723"/>
    <d v="2034-12-06T00:00:00"/>
    <x v="12"/>
    <x v="11"/>
    <x v="11"/>
    <n v="1124"/>
    <x v="2"/>
    <x v="2"/>
    <n v="3"/>
    <n v="496.25"/>
    <n v="0.04"/>
    <n v="19.850000000000001"/>
    <n v="1488.75"/>
    <x v="0"/>
    <x v="1"/>
    <n v="4"/>
    <x v="0"/>
    <n v="4.3"/>
    <n v="1429.2"/>
  </r>
  <r>
    <n v="14724"/>
    <d v="2034-12-07T00:00:00"/>
    <x v="12"/>
    <x v="11"/>
    <x v="11"/>
    <n v="1548"/>
    <x v="2"/>
    <x v="3"/>
    <n v="4"/>
    <n v="178.06"/>
    <n v="0.16"/>
    <n v="28.489599999999999"/>
    <n v="712.24"/>
    <x v="1"/>
    <x v="0"/>
    <n v="9"/>
    <x v="1"/>
    <n v="2.5"/>
    <n v="598.28"/>
  </r>
  <r>
    <n v="14725"/>
    <d v="2034-12-08T00:00:00"/>
    <x v="12"/>
    <x v="11"/>
    <x v="11"/>
    <n v="1169"/>
    <x v="1"/>
    <x v="3"/>
    <n v="4"/>
    <n v="320.75"/>
    <n v="0.19"/>
    <n v="60.942500000000003"/>
    <n v="1283"/>
    <x v="1"/>
    <x v="2"/>
    <n v="1"/>
    <x v="2"/>
    <n v="1.3"/>
    <n v="1039.23"/>
  </r>
  <r>
    <n v="14726"/>
    <d v="2034-12-09T00:00:00"/>
    <x v="12"/>
    <x v="11"/>
    <x v="11"/>
    <n v="1123"/>
    <x v="2"/>
    <x v="1"/>
    <n v="1"/>
    <n v="216.8"/>
    <n v="7.0000000000000007E-2"/>
    <n v="15.176000000000002"/>
    <n v="216.8"/>
    <x v="2"/>
    <x v="0"/>
    <n v="7"/>
    <x v="1"/>
    <n v="3.5"/>
    <n v="201.62"/>
  </r>
  <r>
    <n v="14727"/>
    <d v="2034-12-10T00:00:00"/>
    <x v="12"/>
    <x v="11"/>
    <x v="11"/>
    <n v="1868"/>
    <x v="0"/>
    <x v="2"/>
    <n v="7"/>
    <n v="76.31"/>
    <n v="0.01"/>
    <n v="0.7631"/>
    <n v="534.17000000000007"/>
    <x v="1"/>
    <x v="0"/>
    <n v="9"/>
    <x v="0"/>
    <n v="4.0999999999999996"/>
    <n v="528.83000000000004"/>
  </r>
  <r>
    <n v="14728"/>
    <d v="2034-12-11T00:00:00"/>
    <x v="12"/>
    <x v="11"/>
    <x v="11"/>
    <n v="1034"/>
    <x v="2"/>
    <x v="0"/>
    <n v="1"/>
    <n v="575.6"/>
    <n v="0.25"/>
    <n v="143.9"/>
    <n v="575.6"/>
    <x v="1"/>
    <x v="0"/>
    <n v="10"/>
    <x v="2"/>
    <n v="2.2000000000000002"/>
    <n v="431.7"/>
  </r>
  <r>
    <n v="14729"/>
    <d v="2034-12-12T00:00:00"/>
    <x v="12"/>
    <x v="11"/>
    <x v="11"/>
    <n v="1086"/>
    <x v="1"/>
    <x v="1"/>
    <n v="7"/>
    <n v="514.98"/>
    <n v="0.01"/>
    <n v="5.1497999999999999"/>
    <n v="3604.86"/>
    <x v="1"/>
    <x v="2"/>
    <n v="1"/>
    <x v="1"/>
    <n v="3.8"/>
    <n v="3568.81"/>
  </r>
  <r>
    <n v="14730"/>
    <d v="2034-12-13T00:00:00"/>
    <x v="12"/>
    <x v="11"/>
    <x v="11"/>
    <n v="1645"/>
    <x v="1"/>
    <x v="2"/>
    <n v="2"/>
    <n v="60.92"/>
    <n v="0.34"/>
    <n v="20.712800000000001"/>
    <n v="121.84"/>
    <x v="1"/>
    <x v="0"/>
    <n v="10"/>
    <x v="2"/>
    <n v="1.3"/>
    <n v="80.41"/>
  </r>
  <r>
    <n v="14731"/>
    <d v="2034-12-14T00:00:00"/>
    <x v="12"/>
    <x v="11"/>
    <x v="11"/>
    <n v="1707"/>
    <x v="1"/>
    <x v="1"/>
    <n v="3"/>
    <n v="436.08"/>
    <n v="0.08"/>
    <n v="34.886400000000002"/>
    <n v="1308.24"/>
    <x v="1"/>
    <x v="1"/>
    <n v="3"/>
    <x v="2"/>
    <n v="2.4"/>
    <n v="1203.58"/>
  </r>
  <r>
    <n v="14732"/>
    <d v="2034-12-15T00:00:00"/>
    <x v="12"/>
    <x v="11"/>
    <x v="11"/>
    <n v="1785"/>
    <x v="2"/>
    <x v="1"/>
    <n v="7"/>
    <n v="218.33"/>
    <n v="0.23"/>
    <n v="50.215900000000005"/>
    <n v="1528.3100000000002"/>
    <x v="2"/>
    <x v="0"/>
    <n v="7"/>
    <x v="1"/>
    <n v="2.9"/>
    <n v="1176.8"/>
  </r>
  <r>
    <n v="14733"/>
    <d v="2034-12-16T00:00:00"/>
    <x v="12"/>
    <x v="11"/>
    <x v="11"/>
    <n v="1200"/>
    <x v="1"/>
    <x v="1"/>
    <n v="1"/>
    <n v="596.99"/>
    <n v="0.15"/>
    <n v="89.548500000000004"/>
    <n v="596.99"/>
    <x v="2"/>
    <x v="0"/>
    <n v="9"/>
    <x v="0"/>
    <n v="4.0999999999999996"/>
    <n v="507.44"/>
  </r>
  <r>
    <n v="14734"/>
    <d v="2034-12-17T00:00:00"/>
    <x v="12"/>
    <x v="11"/>
    <x v="11"/>
    <n v="1368"/>
    <x v="2"/>
    <x v="0"/>
    <n v="3"/>
    <n v="191.9"/>
    <n v="0.02"/>
    <n v="3.8380000000000001"/>
    <n v="575.70000000000005"/>
    <x v="2"/>
    <x v="2"/>
    <n v="1"/>
    <x v="2"/>
    <n v="2.4"/>
    <n v="564.19000000000005"/>
  </r>
  <r>
    <n v="14735"/>
    <d v="2034-12-18T00:00:00"/>
    <x v="12"/>
    <x v="11"/>
    <x v="11"/>
    <n v="1796"/>
    <x v="0"/>
    <x v="0"/>
    <n v="3"/>
    <n v="154.66"/>
    <n v="0.17"/>
    <n v="26.292200000000001"/>
    <n v="463.98"/>
    <x v="1"/>
    <x v="0"/>
    <n v="6"/>
    <x v="1"/>
    <n v="2.8"/>
    <n v="385.1"/>
  </r>
  <r>
    <n v="14736"/>
    <d v="2034-12-19T00:00:00"/>
    <x v="12"/>
    <x v="11"/>
    <x v="11"/>
    <n v="1076"/>
    <x v="2"/>
    <x v="3"/>
    <n v="5"/>
    <n v="347.22"/>
    <n v="0.18"/>
    <n v="62.499600000000001"/>
    <n v="1736.1000000000001"/>
    <x v="1"/>
    <x v="0"/>
    <n v="11"/>
    <x v="1"/>
    <n v="3.5"/>
    <n v="1423.6"/>
  </r>
  <r>
    <n v="14737"/>
    <d v="2034-12-20T00:00:00"/>
    <x v="12"/>
    <x v="11"/>
    <x v="11"/>
    <n v="1058"/>
    <x v="0"/>
    <x v="3"/>
    <n v="6"/>
    <n v="503.55"/>
    <n v="0.3"/>
    <n v="151.065"/>
    <n v="3021.3"/>
    <x v="2"/>
    <x v="1"/>
    <n v="2"/>
    <x v="1"/>
    <n v="3.5"/>
    <n v="2114.91"/>
  </r>
  <r>
    <n v="14738"/>
    <d v="2034-12-21T00:00:00"/>
    <x v="12"/>
    <x v="11"/>
    <x v="11"/>
    <n v="1430"/>
    <x v="3"/>
    <x v="2"/>
    <n v="6"/>
    <n v="127.62"/>
    <n v="0.26"/>
    <n v="33.181200000000004"/>
    <n v="765.72"/>
    <x v="1"/>
    <x v="0"/>
    <n v="5"/>
    <x v="1"/>
    <n v="3.1"/>
    <n v="566.63"/>
  </r>
  <r>
    <n v="14739"/>
    <d v="2034-12-22T00:00:00"/>
    <x v="12"/>
    <x v="11"/>
    <x v="11"/>
    <n v="1637"/>
    <x v="2"/>
    <x v="1"/>
    <n v="6"/>
    <n v="430"/>
    <n v="0.03"/>
    <n v="12.9"/>
    <n v="2580"/>
    <x v="1"/>
    <x v="0"/>
    <n v="7"/>
    <x v="2"/>
    <n v="2.2999999999999998"/>
    <n v="2502.6"/>
  </r>
  <r>
    <n v="14740"/>
    <d v="2034-12-23T00:00:00"/>
    <x v="12"/>
    <x v="11"/>
    <x v="11"/>
    <n v="1499"/>
    <x v="3"/>
    <x v="2"/>
    <n v="3"/>
    <n v="50.92"/>
    <n v="7.0000000000000007E-2"/>
    <n v="3.5644000000000005"/>
    <n v="152.76"/>
    <x v="1"/>
    <x v="0"/>
    <n v="7"/>
    <x v="1"/>
    <n v="3.7"/>
    <n v="142.07"/>
  </r>
  <r>
    <n v="14741"/>
    <d v="2034-12-24T00:00:00"/>
    <x v="12"/>
    <x v="11"/>
    <x v="11"/>
    <n v="1912"/>
    <x v="2"/>
    <x v="3"/>
    <n v="5"/>
    <n v="552.58000000000004"/>
    <n v="0.11"/>
    <n v="60.783800000000006"/>
    <n v="2762.9"/>
    <x v="1"/>
    <x v="0"/>
    <n v="10"/>
    <x v="0"/>
    <n v="4.3"/>
    <n v="2458.98"/>
  </r>
  <r>
    <n v="14742"/>
    <d v="2034-12-25T00:00:00"/>
    <x v="12"/>
    <x v="11"/>
    <x v="11"/>
    <n v="1108"/>
    <x v="0"/>
    <x v="0"/>
    <n v="2"/>
    <n v="62.43"/>
    <n v="0.04"/>
    <n v="2.4971999999999999"/>
    <n v="124.86"/>
    <x v="0"/>
    <x v="0"/>
    <n v="7"/>
    <x v="2"/>
    <n v="1.6"/>
    <n v="119.87"/>
  </r>
  <r>
    <n v="14743"/>
    <d v="2034-12-26T00:00:00"/>
    <x v="12"/>
    <x v="11"/>
    <x v="11"/>
    <n v="1735"/>
    <x v="1"/>
    <x v="3"/>
    <n v="2"/>
    <n v="549.83000000000004"/>
    <n v="0.16"/>
    <n v="87.972800000000007"/>
    <n v="1099.6600000000001"/>
    <x v="2"/>
    <x v="1"/>
    <n v="4"/>
    <x v="2"/>
    <n v="2.4"/>
    <n v="923.71"/>
  </r>
  <r>
    <n v="14744"/>
    <d v="2034-12-27T00:00:00"/>
    <x v="12"/>
    <x v="11"/>
    <x v="11"/>
    <n v="1277"/>
    <x v="2"/>
    <x v="2"/>
    <n v="6"/>
    <n v="302.12"/>
    <n v="0.34"/>
    <n v="102.72080000000001"/>
    <n v="1812.72"/>
    <x v="1"/>
    <x v="0"/>
    <n v="6"/>
    <x v="1"/>
    <n v="3.7"/>
    <n v="1196.4000000000001"/>
  </r>
  <r>
    <n v="14745"/>
    <d v="2034-12-28T00:00:00"/>
    <x v="12"/>
    <x v="11"/>
    <x v="11"/>
    <n v="1067"/>
    <x v="1"/>
    <x v="3"/>
    <n v="2"/>
    <n v="277.13"/>
    <n v="0.18"/>
    <n v="49.883399999999995"/>
    <n v="554.26"/>
    <x v="2"/>
    <x v="0"/>
    <n v="11"/>
    <x v="0"/>
    <n v="4"/>
    <n v="454.49"/>
  </r>
  <r>
    <n v="14746"/>
    <d v="2034-12-29T00:00:00"/>
    <x v="12"/>
    <x v="11"/>
    <x v="11"/>
    <n v="1068"/>
    <x v="2"/>
    <x v="2"/>
    <n v="5"/>
    <n v="584.38"/>
    <n v="0.26"/>
    <n v="151.93880000000001"/>
    <n v="2921.9"/>
    <x v="1"/>
    <x v="0"/>
    <n v="10"/>
    <x v="0"/>
    <n v="4.0999999999999996"/>
    <n v="2162.21"/>
  </r>
  <r>
    <n v="14747"/>
    <d v="2034-12-30T00:00:00"/>
    <x v="12"/>
    <x v="11"/>
    <x v="11"/>
    <n v="1164"/>
    <x v="0"/>
    <x v="2"/>
    <n v="6"/>
    <n v="594.37"/>
    <n v="0.24"/>
    <n v="142.64879999999999"/>
    <n v="3566.2200000000003"/>
    <x v="1"/>
    <x v="0"/>
    <n v="6"/>
    <x v="1"/>
    <n v="3.6"/>
    <n v="2710.33"/>
  </r>
  <r>
    <n v="14748"/>
    <d v="2034-12-31T00:00:00"/>
    <x v="12"/>
    <x v="11"/>
    <x v="11"/>
    <n v="1488"/>
    <x v="2"/>
    <x v="2"/>
    <n v="7"/>
    <n v="395.35"/>
    <n v="0.3"/>
    <n v="118.605"/>
    <n v="2767.4500000000003"/>
    <x v="1"/>
    <x v="0"/>
    <n v="7"/>
    <x v="1"/>
    <n v="2.9"/>
    <n v="1937.22"/>
  </r>
  <r>
    <n v="14749"/>
    <d v="2035-01-01T00:00:00"/>
    <x v="13"/>
    <x v="0"/>
    <x v="0"/>
    <n v="1304"/>
    <x v="3"/>
    <x v="2"/>
    <n v="7"/>
    <n v="89.36"/>
    <n v="0.08"/>
    <n v="7.1488000000000005"/>
    <n v="625.52"/>
    <x v="2"/>
    <x v="0"/>
    <n v="9"/>
    <x v="1"/>
    <n v="3.6"/>
    <n v="575.48"/>
  </r>
  <r>
    <n v="14750"/>
    <d v="2035-01-02T00:00:00"/>
    <x v="13"/>
    <x v="0"/>
    <x v="0"/>
    <n v="1908"/>
    <x v="1"/>
    <x v="3"/>
    <n v="5"/>
    <n v="311.11"/>
    <n v="0.26"/>
    <n v="80.888600000000011"/>
    <n v="1555.5500000000002"/>
    <x v="1"/>
    <x v="0"/>
    <n v="6"/>
    <x v="2"/>
    <n v="1.5"/>
    <n v="1151.1099999999999"/>
  </r>
  <r>
    <n v="14751"/>
    <d v="2035-01-03T00:00:00"/>
    <x v="13"/>
    <x v="0"/>
    <x v="0"/>
    <n v="1673"/>
    <x v="0"/>
    <x v="2"/>
    <n v="2"/>
    <n v="324.56"/>
    <n v="0.31"/>
    <n v="100.61360000000001"/>
    <n v="649.12"/>
    <x v="1"/>
    <x v="0"/>
    <n v="10"/>
    <x v="2"/>
    <n v="1.8"/>
    <n v="447.89"/>
  </r>
  <r>
    <n v="14752"/>
    <d v="2035-01-04T00:00:00"/>
    <x v="13"/>
    <x v="0"/>
    <x v="0"/>
    <n v="1364"/>
    <x v="2"/>
    <x v="2"/>
    <n v="6"/>
    <n v="315.95"/>
    <n v="0.06"/>
    <n v="18.956999999999997"/>
    <n v="1895.6999999999998"/>
    <x v="1"/>
    <x v="2"/>
    <n v="1"/>
    <x v="0"/>
    <n v="4.7"/>
    <n v="1781.96"/>
  </r>
  <r>
    <n v="14753"/>
    <d v="2035-01-05T00:00:00"/>
    <x v="13"/>
    <x v="0"/>
    <x v="0"/>
    <n v="1853"/>
    <x v="1"/>
    <x v="1"/>
    <n v="7"/>
    <n v="348.15"/>
    <n v="0.12"/>
    <n v="41.777999999999999"/>
    <n v="2437.0499999999997"/>
    <x v="1"/>
    <x v="0"/>
    <n v="8"/>
    <x v="0"/>
    <n v="4.7"/>
    <n v="2144.6"/>
  </r>
  <r>
    <n v="14754"/>
    <d v="2035-01-06T00:00:00"/>
    <x v="13"/>
    <x v="0"/>
    <x v="0"/>
    <n v="1820"/>
    <x v="1"/>
    <x v="2"/>
    <n v="5"/>
    <n v="25.95"/>
    <n v="0.34"/>
    <n v="8.8230000000000004"/>
    <n v="129.75"/>
    <x v="2"/>
    <x v="1"/>
    <n v="2"/>
    <x v="1"/>
    <n v="3.9"/>
    <n v="85.64"/>
  </r>
  <r>
    <n v="14755"/>
    <d v="2035-01-07T00:00:00"/>
    <x v="13"/>
    <x v="0"/>
    <x v="0"/>
    <n v="1378"/>
    <x v="3"/>
    <x v="3"/>
    <n v="4"/>
    <n v="431.07"/>
    <n v="0.27"/>
    <n v="116.38890000000001"/>
    <n v="1724.28"/>
    <x v="0"/>
    <x v="1"/>
    <n v="3"/>
    <x v="2"/>
    <n v="2.2999999999999998"/>
    <n v="1258.72"/>
  </r>
  <r>
    <n v="14756"/>
    <d v="2035-01-08T00:00:00"/>
    <x v="13"/>
    <x v="0"/>
    <x v="0"/>
    <n v="1342"/>
    <x v="2"/>
    <x v="2"/>
    <n v="7"/>
    <n v="431.75"/>
    <n v="0.1"/>
    <n v="43.175000000000004"/>
    <n v="3022.25"/>
    <x v="2"/>
    <x v="0"/>
    <n v="5"/>
    <x v="1"/>
    <n v="3.6"/>
    <n v="2720.02"/>
  </r>
  <r>
    <n v="14757"/>
    <d v="2035-01-09T00:00:00"/>
    <x v="13"/>
    <x v="0"/>
    <x v="0"/>
    <n v="1946"/>
    <x v="2"/>
    <x v="0"/>
    <n v="4"/>
    <n v="82.55"/>
    <n v="0.2"/>
    <n v="16.510000000000002"/>
    <n v="330.2"/>
    <x v="2"/>
    <x v="0"/>
    <n v="6"/>
    <x v="1"/>
    <n v="3.8"/>
    <n v="264.16000000000003"/>
  </r>
  <r>
    <n v="14758"/>
    <d v="2035-01-10T00:00:00"/>
    <x v="13"/>
    <x v="0"/>
    <x v="0"/>
    <n v="1898"/>
    <x v="2"/>
    <x v="0"/>
    <n v="5"/>
    <n v="348.59"/>
    <n v="0.14000000000000001"/>
    <n v="48.802599999999998"/>
    <n v="1742.9499999999998"/>
    <x v="0"/>
    <x v="0"/>
    <n v="7"/>
    <x v="1"/>
    <n v="3.1"/>
    <n v="1498.94"/>
  </r>
  <r>
    <n v="14759"/>
    <d v="2035-01-11T00:00:00"/>
    <x v="13"/>
    <x v="0"/>
    <x v="0"/>
    <n v="1553"/>
    <x v="3"/>
    <x v="2"/>
    <n v="5"/>
    <n v="347.49"/>
    <n v="0.17"/>
    <n v="59.073300000000003"/>
    <n v="1737.45"/>
    <x v="1"/>
    <x v="1"/>
    <n v="4"/>
    <x v="0"/>
    <n v="4"/>
    <n v="1442.08"/>
  </r>
  <r>
    <n v="14760"/>
    <d v="2035-01-12T00:00:00"/>
    <x v="13"/>
    <x v="0"/>
    <x v="0"/>
    <n v="1353"/>
    <x v="2"/>
    <x v="0"/>
    <n v="1"/>
    <n v="414.23"/>
    <n v="0.12"/>
    <n v="49.707599999999999"/>
    <n v="414.23"/>
    <x v="1"/>
    <x v="1"/>
    <n v="3"/>
    <x v="2"/>
    <n v="1.1000000000000001"/>
    <n v="364.52"/>
  </r>
  <r>
    <n v="14761"/>
    <d v="2035-01-13T00:00:00"/>
    <x v="13"/>
    <x v="0"/>
    <x v="0"/>
    <n v="1415"/>
    <x v="1"/>
    <x v="0"/>
    <n v="7"/>
    <n v="64.959999999999994"/>
    <n v="0.1"/>
    <n v="6.4959999999999996"/>
    <n v="454.71999999999997"/>
    <x v="1"/>
    <x v="0"/>
    <n v="9"/>
    <x v="2"/>
    <n v="2"/>
    <n v="409.25"/>
  </r>
  <r>
    <n v="14762"/>
    <d v="2035-01-14T00:00:00"/>
    <x v="13"/>
    <x v="0"/>
    <x v="0"/>
    <n v="1108"/>
    <x v="2"/>
    <x v="3"/>
    <n v="1"/>
    <n v="381.5"/>
    <n v="0.24"/>
    <n v="91.56"/>
    <n v="381.5"/>
    <x v="1"/>
    <x v="1"/>
    <n v="4"/>
    <x v="0"/>
    <n v="4.2"/>
    <n v="289.94"/>
  </r>
  <r>
    <n v="14763"/>
    <d v="2035-01-15T00:00:00"/>
    <x v="13"/>
    <x v="0"/>
    <x v="0"/>
    <n v="1562"/>
    <x v="0"/>
    <x v="1"/>
    <n v="3"/>
    <n v="179.24"/>
    <n v="0.27"/>
    <n v="48.394800000000004"/>
    <n v="537.72"/>
    <x v="1"/>
    <x v="0"/>
    <n v="9"/>
    <x v="0"/>
    <n v="4.8"/>
    <n v="392.54"/>
  </r>
  <r>
    <n v="14764"/>
    <d v="2035-01-16T00:00:00"/>
    <x v="13"/>
    <x v="0"/>
    <x v="0"/>
    <n v="1761"/>
    <x v="0"/>
    <x v="0"/>
    <n v="7"/>
    <n v="311.60000000000002"/>
    <n v="0.31"/>
    <n v="96.596000000000004"/>
    <n v="2181.2000000000003"/>
    <x v="1"/>
    <x v="0"/>
    <n v="9"/>
    <x v="0"/>
    <n v="4.5"/>
    <n v="1505.03"/>
  </r>
  <r>
    <n v="14765"/>
    <d v="2035-01-17T00:00:00"/>
    <x v="13"/>
    <x v="0"/>
    <x v="0"/>
    <n v="1496"/>
    <x v="1"/>
    <x v="0"/>
    <n v="6"/>
    <n v="467.39"/>
    <n v="0.05"/>
    <n v="23.369500000000002"/>
    <n v="2804.34"/>
    <x v="1"/>
    <x v="0"/>
    <n v="11"/>
    <x v="1"/>
    <n v="3.9"/>
    <n v="2664.12"/>
  </r>
  <r>
    <n v="14766"/>
    <d v="2035-01-18T00:00:00"/>
    <x v="13"/>
    <x v="0"/>
    <x v="0"/>
    <n v="1340"/>
    <x v="1"/>
    <x v="1"/>
    <n v="3"/>
    <n v="427.8"/>
    <n v="0.28999999999999998"/>
    <n v="124.062"/>
    <n v="1283.4000000000001"/>
    <x v="2"/>
    <x v="1"/>
    <n v="3"/>
    <x v="2"/>
    <n v="1.7"/>
    <n v="911.21"/>
  </r>
  <r>
    <n v="14767"/>
    <d v="2035-01-19T00:00:00"/>
    <x v="13"/>
    <x v="0"/>
    <x v="0"/>
    <n v="1941"/>
    <x v="2"/>
    <x v="1"/>
    <n v="3"/>
    <n v="84.56"/>
    <n v="0.09"/>
    <n v="7.6104000000000003"/>
    <n v="253.68"/>
    <x v="0"/>
    <x v="1"/>
    <n v="3"/>
    <x v="1"/>
    <n v="2.5"/>
    <n v="230.85"/>
  </r>
  <r>
    <n v="14768"/>
    <d v="2035-01-20T00:00:00"/>
    <x v="13"/>
    <x v="0"/>
    <x v="0"/>
    <n v="1382"/>
    <x v="2"/>
    <x v="0"/>
    <n v="2"/>
    <n v="360.84"/>
    <n v="0.15"/>
    <n v="54.125999999999998"/>
    <n v="721.68"/>
    <x v="1"/>
    <x v="0"/>
    <n v="11"/>
    <x v="2"/>
    <n v="1.2"/>
    <n v="613.42999999999995"/>
  </r>
  <r>
    <n v="14769"/>
    <d v="2035-01-21T00:00:00"/>
    <x v="13"/>
    <x v="0"/>
    <x v="0"/>
    <n v="1532"/>
    <x v="2"/>
    <x v="2"/>
    <n v="4"/>
    <n v="581.92999999999995"/>
    <n v="0.32"/>
    <n v="186.21759999999998"/>
    <n v="2327.7199999999998"/>
    <x v="1"/>
    <x v="0"/>
    <n v="8"/>
    <x v="1"/>
    <n v="3.6"/>
    <n v="1582.85"/>
  </r>
  <r>
    <n v="14770"/>
    <d v="2035-01-22T00:00:00"/>
    <x v="13"/>
    <x v="0"/>
    <x v="0"/>
    <n v="1299"/>
    <x v="3"/>
    <x v="0"/>
    <n v="2"/>
    <n v="106.71"/>
    <n v="0.16"/>
    <n v="17.073599999999999"/>
    <n v="213.42"/>
    <x v="2"/>
    <x v="2"/>
    <n v="1"/>
    <x v="1"/>
    <n v="2.8"/>
    <n v="179.27"/>
  </r>
  <r>
    <n v="14771"/>
    <d v="2035-01-23T00:00:00"/>
    <x v="13"/>
    <x v="0"/>
    <x v="0"/>
    <n v="1138"/>
    <x v="1"/>
    <x v="2"/>
    <n v="6"/>
    <n v="513.95000000000005"/>
    <n v="7.0000000000000007E-2"/>
    <n v="35.976500000000009"/>
    <n v="3083.7000000000003"/>
    <x v="1"/>
    <x v="0"/>
    <n v="6"/>
    <x v="1"/>
    <n v="3.3"/>
    <n v="2867.84"/>
  </r>
  <r>
    <n v="14772"/>
    <d v="2035-01-24T00:00:00"/>
    <x v="13"/>
    <x v="0"/>
    <x v="0"/>
    <n v="1358"/>
    <x v="0"/>
    <x v="2"/>
    <n v="5"/>
    <n v="425.99"/>
    <n v="0.06"/>
    <n v="25.5594"/>
    <n v="2129.9499999999998"/>
    <x v="1"/>
    <x v="0"/>
    <n v="6"/>
    <x v="0"/>
    <n v="4.9000000000000004"/>
    <n v="2002.15"/>
  </r>
  <r>
    <n v="14773"/>
    <d v="2035-01-25T00:00:00"/>
    <x v="13"/>
    <x v="0"/>
    <x v="0"/>
    <n v="1835"/>
    <x v="1"/>
    <x v="2"/>
    <n v="1"/>
    <n v="467.79"/>
    <n v="0.17"/>
    <n v="79.524300000000011"/>
    <n v="467.79"/>
    <x v="1"/>
    <x v="0"/>
    <n v="9"/>
    <x v="1"/>
    <n v="2.6"/>
    <n v="388.27"/>
  </r>
  <r>
    <n v="14774"/>
    <d v="2035-01-26T00:00:00"/>
    <x v="13"/>
    <x v="0"/>
    <x v="0"/>
    <n v="1498"/>
    <x v="3"/>
    <x v="1"/>
    <n v="6"/>
    <n v="179.95"/>
    <n v="0.27"/>
    <n v="48.586500000000001"/>
    <n v="1079.6999999999998"/>
    <x v="2"/>
    <x v="1"/>
    <n v="2"/>
    <x v="2"/>
    <n v="2.2000000000000002"/>
    <n v="788.18"/>
  </r>
  <r>
    <n v="14775"/>
    <d v="2035-01-27T00:00:00"/>
    <x v="13"/>
    <x v="0"/>
    <x v="0"/>
    <n v="1384"/>
    <x v="1"/>
    <x v="0"/>
    <n v="5"/>
    <n v="183.42"/>
    <n v="0.35"/>
    <n v="64.196999999999989"/>
    <n v="917.09999999999991"/>
    <x v="0"/>
    <x v="0"/>
    <n v="8"/>
    <x v="2"/>
    <n v="1.6"/>
    <n v="596.12"/>
  </r>
  <r>
    <n v="14776"/>
    <d v="2035-01-28T00:00:00"/>
    <x v="13"/>
    <x v="0"/>
    <x v="0"/>
    <n v="1603"/>
    <x v="1"/>
    <x v="0"/>
    <n v="6"/>
    <n v="545.02"/>
    <n v="0.28000000000000003"/>
    <n v="152.60560000000001"/>
    <n v="3270.12"/>
    <x v="2"/>
    <x v="0"/>
    <n v="7"/>
    <x v="2"/>
    <n v="1.6"/>
    <n v="2354.4899999999998"/>
  </r>
  <r>
    <n v="14777"/>
    <d v="2035-01-29T00:00:00"/>
    <x v="13"/>
    <x v="0"/>
    <x v="0"/>
    <n v="1958"/>
    <x v="2"/>
    <x v="3"/>
    <n v="5"/>
    <n v="225.5"/>
    <n v="0.31"/>
    <n v="69.905000000000001"/>
    <n v="1127.5"/>
    <x v="1"/>
    <x v="1"/>
    <n v="2"/>
    <x v="1"/>
    <n v="3.1"/>
    <n v="777.97"/>
  </r>
  <r>
    <n v="14778"/>
    <d v="2035-01-30T00:00:00"/>
    <x v="13"/>
    <x v="0"/>
    <x v="0"/>
    <n v="1279"/>
    <x v="1"/>
    <x v="1"/>
    <n v="7"/>
    <n v="51.86"/>
    <n v="0.26"/>
    <n v="13.483600000000001"/>
    <n v="363.02"/>
    <x v="1"/>
    <x v="2"/>
    <n v="1"/>
    <x v="0"/>
    <n v="4"/>
    <n v="268.63"/>
  </r>
  <r>
    <n v="14779"/>
    <d v="2035-01-31T00:00:00"/>
    <x v="13"/>
    <x v="0"/>
    <x v="0"/>
    <n v="1636"/>
    <x v="1"/>
    <x v="3"/>
    <n v="1"/>
    <n v="366.35"/>
    <n v="0.31"/>
    <n v="113.5685"/>
    <n v="366.35"/>
    <x v="1"/>
    <x v="1"/>
    <n v="4"/>
    <x v="1"/>
    <n v="3.3"/>
    <n v="252.78"/>
  </r>
  <r>
    <n v="14780"/>
    <d v="2035-02-01T00:00:00"/>
    <x v="13"/>
    <x v="1"/>
    <x v="1"/>
    <n v="1482"/>
    <x v="3"/>
    <x v="3"/>
    <n v="5"/>
    <n v="88.02"/>
    <n v="0.03"/>
    <n v="2.6405999999999996"/>
    <n v="440.09999999999997"/>
    <x v="0"/>
    <x v="1"/>
    <n v="2"/>
    <x v="0"/>
    <n v="4.5"/>
    <n v="426.9"/>
  </r>
  <r>
    <n v="14781"/>
    <d v="2035-02-02T00:00:00"/>
    <x v="13"/>
    <x v="1"/>
    <x v="1"/>
    <n v="1908"/>
    <x v="0"/>
    <x v="2"/>
    <n v="3"/>
    <n v="481.01"/>
    <n v="0.33"/>
    <n v="158.73330000000001"/>
    <n v="1443.03"/>
    <x v="2"/>
    <x v="1"/>
    <n v="3"/>
    <x v="2"/>
    <n v="2.2999999999999998"/>
    <n v="966.83"/>
  </r>
  <r>
    <n v="14782"/>
    <d v="2035-02-03T00:00:00"/>
    <x v="13"/>
    <x v="1"/>
    <x v="1"/>
    <n v="1110"/>
    <x v="2"/>
    <x v="1"/>
    <n v="6"/>
    <n v="390.42"/>
    <n v="0.14000000000000001"/>
    <n v="54.658800000000006"/>
    <n v="2342.52"/>
    <x v="1"/>
    <x v="1"/>
    <n v="2"/>
    <x v="1"/>
    <n v="3.4"/>
    <n v="2014.57"/>
  </r>
  <r>
    <n v="14783"/>
    <d v="2035-02-04T00:00:00"/>
    <x v="13"/>
    <x v="1"/>
    <x v="1"/>
    <n v="1865"/>
    <x v="2"/>
    <x v="3"/>
    <n v="1"/>
    <n v="526.72"/>
    <n v="0.32"/>
    <n v="168.55040000000002"/>
    <n v="526.72"/>
    <x v="2"/>
    <x v="0"/>
    <n v="9"/>
    <x v="1"/>
    <n v="3.6"/>
    <n v="358.17"/>
  </r>
  <r>
    <n v="14784"/>
    <d v="2035-02-05T00:00:00"/>
    <x v="13"/>
    <x v="1"/>
    <x v="1"/>
    <n v="1138"/>
    <x v="1"/>
    <x v="0"/>
    <n v="5"/>
    <n v="474.13"/>
    <n v="0.03"/>
    <n v="14.223899999999999"/>
    <n v="2370.65"/>
    <x v="1"/>
    <x v="1"/>
    <n v="4"/>
    <x v="2"/>
    <n v="2.1"/>
    <n v="2299.5300000000002"/>
  </r>
  <r>
    <n v="14785"/>
    <d v="2035-02-06T00:00:00"/>
    <x v="13"/>
    <x v="1"/>
    <x v="1"/>
    <n v="1995"/>
    <x v="1"/>
    <x v="3"/>
    <n v="3"/>
    <n v="80.59"/>
    <n v="0.25"/>
    <n v="20.147500000000001"/>
    <n v="241.77"/>
    <x v="0"/>
    <x v="2"/>
    <n v="1"/>
    <x v="1"/>
    <n v="2.6"/>
    <n v="181.33"/>
  </r>
  <r>
    <n v="14786"/>
    <d v="2035-02-07T00:00:00"/>
    <x v="13"/>
    <x v="1"/>
    <x v="1"/>
    <n v="1434"/>
    <x v="2"/>
    <x v="1"/>
    <n v="3"/>
    <n v="237.93"/>
    <n v="0.26"/>
    <n v="61.861800000000002"/>
    <n v="713.79"/>
    <x v="0"/>
    <x v="0"/>
    <n v="8"/>
    <x v="1"/>
    <n v="3.4"/>
    <n v="528.20000000000005"/>
  </r>
  <r>
    <n v="14787"/>
    <d v="2035-02-08T00:00:00"/>
    <x v="13"/>
    <x v="1"/>
    <x v="1"/>
    <n v="1508"/>
    <x v="3"/>
    <x v="0"/>
    <n v="7"/>
    <n v="468.12"/>
    <n v="0.35"/>
    <n v="163.84199999999998"/>
    <n v="3276.84"/>
    <x v="1"/>
    <x v="1"/>
    <n v="4"/>
    <x v="2"/>
    <n v="1.1000000000000001"/>
    <n v="2129.9499999999998"/>
  </r>
  <r>
    <n v="14788"/>
    <d v="2035-02-09T00:00:00"/>
    <x v="13"/>
    <x v="1"/>
    <x v="1"/>
    <n v="1272"/>
    <x v="0"/>
    <x v="0"/>
    <n v="4"/>
    <n v="259.14"/>
    <n v="0.27"/>
    <n v="69.967799999999997"/>
    <n v="1036.56"/>
    <x v="2"/>
    <x v="0"/>
    <n v="10"/>
    <x v="0"/>
    <n v="4.5"/>
    <n v="756.69"/>
  </r>
  <r>
    <n v="14789"/>
    <d v="2035-02-10T00:00:00"/>
    <x v="13"/>
    <x v="1"/>
    <x v="1"/>
    <n v="1098"/>
    <x v="0"/>
    <x v="0"/>
    <n v="3"/>
    <n v="583.83000000000004"/>
    <n v="0.13"/>
    <n v="75.897900000000007"/>
    <n v="1751.4900000000002"/>
    <x v="2"/>
    <x v="0"/>
    <n v="11"/>
    <x v="2"/>
    <n v="1.4"/>
    <n v="1523.8"/>
  </r>
  <r>
    <n v="14790"/>
    <d v="2035-02-11T00:00:00"/>
    <x v="13"/>
    <x v="1"/>
    <x v="1"/>
    <n v="1763"/>
    <x v="2"/>
    <x v="2"/>
    <n v="2"/>
    <n v="445.41"/>
    <n v="0.2"/>
    <n v="89.082000000000008"/>
    <n v="890.82"/>
    <x v="1"/>
    <x v="0"/>
    <n v="11"/>
    <x v="2"/>
    <n v="1.2"/>
    <n v="712.66"/>
  </r>
  <r>
    <n v="14791"/>
    <d v="2035-02-12T00:00:00"/>
    <x v="13"/>
    <x v="1"/>
    <x v="1"/>
    <n v="1849"/>
    <x v="0"/>
    <x v="0"/>
    <n v="1"/>
    <n v="24.07"/>
    <n v="0.13"/>
    <n v="3.1291000000000002"/>
    <n v="24.07"/>
    <x v="2"/>
    <x v="0"/>
    <n v="8"/>
    <x v="2"/>
    <n v="1.9"/>
    <n v="20.94"/>
  </r>
  <r>
    <n v="14792"/>
    <d v="2035-02-13T00:00:00"/>
    <x v="13"/>
    <x v="1"/>
    <x v="1"/>
    <n v="1103"/>
    <x v="3"/>
    <x v="2"/>
    <n v="1"/>
    <n v="529.79"/>
    <n v="7.0000000000000007E-2"/>
    <n v="37.085300000000004"/>
    <n v="529.79"/>
    <x v="2"/>
    <x v="0"/>
    <n v="8"/>
    <x v="1"/>
    <n v="3"/>
    <n v="492.7"/>
  </r>
  <r>
    <n v="14793"/>
    <d v="2035-02-14T00:00:00"/>
    <x v="13"/>
    <x v="1"/>
    <x v="1"/>
    <n v="1213"/>
    <x v="1"/>
    <x v="2"/>
    <n v="1"/>
    <n v="73.97"/>
    <n v="0.09"/>
    <n v="6.6572999999999993"/>
    <n v="73.97"/>
    <x v="1"/>
    <x v="0"/>
    <n v="9"/>
    <x v="2"/>
    <n v="2.2999999999999998"/>
    <n v="67.31"/>
  </r>
  <r>
    <n v="14794"/>
    <d v="2035-02-15T00:00:00"/>
    <x v="13"/>
    <x v="1"/>
    <x v="1"/>
    <n v="1760"/>
    <x v="1"/>
    <x v="3"/>
    <n v="5"/>
    <n v="97.21"/>
    <n v="0.08"/>
    <n v="7.7767999999999997"/>
    <n v="486.04999999999995"/>
    <x v="2"/>
    <x v="0"/>
    <n v="10"/>
    <x v="1"/>
    <n v="2.8"/>
    <n v="447.17"/>
  </r>
  <r>
    <n v="14795"/>
    <d v="2035-02-16T00:00:00"/>
    <x v="13"/>
    <x v="1"/>
    <x v="1"/>
    <n v="1663"/>
    <x v="3"/>
    <x v="3"/>
    <n v="6"/>
    <n v="444.68"/>
    <n v="0.19"/>
    <n v="84.489199999999997"/>
    <n v="2668.08"/>
    <x v="2"/>
    <x v="0"/>
    <n v="7"/>
    <x v="2"/>
    <n v="1.3"/>
    <n v="2161.14"/>
  </r>
  <r>
    <n v="14796"/>
    <d v="2035-02-17T00:00:00"/>
    <x v="13"/>
    <x v="1"/>
    <x v="1"/>
    <n v="1761"/>
    <x v="1"/>
    <x v="0"/>
    <n v="5"/>
    <n v="521.01"/>
    <n v="0.32"/>
    <n v="166.72319999999999"/>
    <n v="2605.0500000000002"/>
    <x v="1"/>
    <x v="1"/>
    <n v="4"/>
    <x v="2"/>
    <n v="1.9"/>
    <n v="1771.43"/>
  </r>
  <r>
    <n v="14797"/>
    <d v="2035-02-18T00:00:00"/>
    <x v="13"/>
    <x v="1"/>
    <x v="1"/>
    <n v="1786"/>
    <x v="1"/>
    <x v="1"/>
    <n v="2"/>
    <n v="328.76"/>
    <n v="0.32"/>
    <n v="105.2032"/>
    <n v="657.52"/>
    <x v="1"/>
    <x v="1"/>
    <n v="2"/>
    <x v="2"/>
    <n v="1.4"/>
    <n v="447.11"/>
  </r>
  <r>
    <n v="14798"/>
    <d v="2035-02-19T00:00:00"/>
    <x v="13"/>
    <x v="1"/>
    <x v="1"/>
    <n v="1164"/>
    <x v="1"/>
    <x v="0"/>
    <n v="6"/>
    <n v="184.09"/>
    <n v="0.02"/>
    <n v="3.6818"/>
    <n v="1104.54"/>
    <x v="2"/>
    <x v="0"/>
    <n v="6"/>
    <x v="2"/>
    <n v="1.9"/>
    <n v="1082.45"/>
  </r>
  <r>
    <n v="14799"/>
    <d v="2035-02-20T00:00:00"/>
    <x v="13"/>
    <x v="1"/>
    <x v="1"/>
    <n v="1998"/>
    <x v="1"/>
    <x v="3"/>
    <n v="7"/>
    <n v="220.52"/>
    <n v="0.03"/>
    <n v="6.6155999999999997"/>
    <n v="1543.64"/>
    <x v="1"/>
    <x v="1"/>
    <n v="4"/>
    <x v="1"/>
    <n v="3.8"/>
    <n v="1497.33"/>
  </r>
  <r>
    <n v="14800"/>
    <d v="2035-02-21T00:00:00"/>
    <x v="13"/>
    <x v="1"/>
    <x v="1"/>
    <n v="1852"/>
    <x v="2"/>
    <x v="0"/>
    <n v="3"/>
    <n v="215.59"/>
    <n v="0.09"/>
    <n v="19.403099999999998"/>
    <n v="646.77"/>
    <x v="0"/>
    <x v="0"/>
    <n v="6"/>
    <x v="1"/>
    <n v="3.3"/>
    <n v="588.55999999999995"/>
  </r>
  <r>
    <n v="14801"/>
    <d v="2035-02-22T00:00:00"/>
    <x v="13"/>
    <x v="1"/>
    <x v="1"/>
    <n v="1519"/>
    <x v="0"/>
    <x v="3"/>
    <n v="5"/>
    <n v="206.11"/>
    <n v="0.09"/>
    <n v="18.549900000000001"/>
    <n v="1030.5500000000002"/>
    <x v="1"/>
    <x v="0"/>
    <n v="8"/>
    <x v="2"/>
    <n v="2.2999999999999998"/>
    <n v="937.8"/>
  </r>
  <r>
    <n v="14802"/>
    <d v="2035-02-23T00:00:00"/>
    <x v="13"/>
    <x v="1"/>
    <x v="1"/>
    <n v="1283"/>
    <x v="3"/>
    <x v="0"/>
    <n v="6"/>
    <n v="157.1"/>
    <n v="0.03"/>
    <n v="4.7130000000000001"/>
    <n v="942.59999999999991"/>
    <x v="1"/>
    <x v="1"/>
    <n v="3"/>
    <x v="2"/>
    <n v="2"/>
    <n v="914.32"/>
  </r>
  <r>
    <n v="14803"/>
    <d v="2035-02-24T00:00:00"/>
    <x v="13"/>
    <x v="1"/>
    <x v="1"/>
    <n v="1516"/>
    <x v="1"/>
    <x v="1"/>
    <n v="3"/>
    <n v="371.19"/>
    <n v="0.14000000000000001"/>
    <n v="51.966600000000007"/>
    <n v="1113.57"/>
    <x v="1"/>
    <x v="2"/>
    <n v="1"/>
    <x v="0"/>
    <n v="5"/>
    <n v="957.67"/>
  </r>
  <r>
    <n v="14804"/>
    <d v="2035-02-25T00:00:00"/>
    <x v="13"/>
    <x v="1"/>
    <x v="1"/>
    <n v="1656"/>
    <x v="2"/>
    <x v="0"/>
    <n v="6"/>
    <n v="541.74"/>
    <n v="0.21"/>
    <n v="113.7654"/>
    <n v="3250.44"/>
    <x v="2"/>
    <x v="0"/>
    <n v="5"/>
    <x v="0"/>
    <n v="4.0999999999999996"/>
    <n v="2567.85"/>
  </r>
  <r>
    <n v="14805"/>
    <d v="2035-02-26T00:00:00"/>
    <x v="13"/>
    <x v="1"/>
    <x v="1"/>
    <n v="1612"/>
    <x v="1"/>
    <x v="1"/>
    <n v="3"/>
    <n v="194.64"/>
    <n v="0.2"/>
    <n v="38.927999999999997"/>
    <n v="583.91999999999996"/>
    <x v="2"/>
    <x v="1"/>
    <n v="3"/>
    <x v="0"/>
    <n v="4.3"/>
    <n v="467.14"/>
  </r>
  <r>
    <n v="14806"/>
    <d v="2035-02-27T00:00:00"/>
    <x v="13"/>
    <x v="1"/>
    <x v="1"/>
    <n v="1163"/>
    <x v="2"/>
    <x v="1"/>
    <n v="6"/>
    <n v="124.22"/>
    <n v="0.19"/>
    <n v="23.601800000000001"/>
    <n v="745.31999999999994"/>
    <x v="1"/>
    <x v="0"/>
    <n v="6"/>
    <x v="2"/>
    <n v="1.1000000000000001"/>
    <n v="603.71"/>
  </r>
  <r>
    <n v="14807"/>
    <d v="2035-02-28T00:00:00"/>
    <x v="13"/>
    <x v="1"/>
    <x v="1"/>
    <n v="1885"/>
    <x v="2"/>
    <x v="0"/>
    <n v="5"/>
    <n v="505.57"/>
    <n v="0.12"/>
    <n v="60.668399999999998"/>
    <n v="2527.85"/>
    <x v="1"/>
    <x v="1"/>
    <n v="3"/>
    <x v="2"/>
    <n v="1.2"/>
    <n v="2224.5100000000002"/>
  </r>
  <r>
    <n v="14808"/>
    <d v="2035-03-01T00:00:00"/>
    <x v="13"/>
    <x v="2"/>
    <x v="2"/>
    <n v="1658"/>
    <x v="1"/>
    <x v="1"/>
    <n v="5"/>
    <n v="448.94"/>
    <n v="0.25"/>
    <n v="112.235"/>
    <n v="2244.6999999999998"/>
    <x v="0"/>
    <x v="2"/>
    <n v="1"/>
    <x v="1"/>
    <n v="3.9"/>
    <n v="1683.52"/>
  </r>
  <r>
    <n v="14809"/>
    <d v="2035-03-02T00:00:00"/>
    <x v="13"/>
    <x v="2"/>
    <x v="2"/>
    <n v="1063"/>
    <x v="1"/>
    <x v="1"/>
    <n v="2"/>
    <n v="559.54"/>
    <n v="0.28999999999999998"/>
    <n v="162.26659999999998"/>
    <n v="1119.08"/>
    <x v="1"/>
    <x v="0"/>
    <n v="9"/>
    <x v="2"/>
    <n v="1.8"/>
    <n v="794.55"/>
  </r>
  <r>
    <n v="14810"/>
    <d v="2035-03-03T00:00:00"/>
    <x v="13"/>
    <x v="2"/>
    <x v="2"/>
    <n v="1090"/>
    <x v="1"/>
    <x v="3"/>
    <n v="7"/>
    <n v="111.83"/>
    <n v="0.12"/>
    <n v="13.419599999999999"/>
    <n v="782.81"/>
    <x v="1"/>
    <x v="0"/>
    <n v="5"/>
    <x v="1"/>
    <n v="2.7"/>
    <n v="688.87"/>
  </r>
  <r>
    <n v="14811"/>
    <d v="2035-03-04T00:00:00"/>
    <x v="13"/>
    <x v="2"/>
    <x v="2"/>
    <n v="1116"/>
    <x v="2"/>
    <x v="3"/>
    <n v="7"/>
    <n v="99.39"/>
    <n v="0.03"/>
    <n v="2.9817"/>
    <n v="695.73"/>
    <x v="1"/>
    <x v="1"/>
    <n v="2"/>
    <x v="2"/>
    <n v="1.7"/>
    <n v="674.86"/>
  </r>
  <r>
    <n v="14812"/>
    <d v="2035-03-05T00:00:00"/>
    <x v="13"/>
    <x v="2"/>
    <x v="2"/>
    <n v="1865"/>
    <x v="1"/>
    <x v="1"/>
    <n v="4"/>
    <n v="331.74"/>
    <n v="0.1"/>
    <n v="33.173999999999999"/>
    <n v="1326.96"/>
    <x v="1"/>
    <x v="1"/>
    <n v="2"/>
    <x v="2"/>
    <n v="1.7"/>
    <n v="1194.26"/>
  </r>
  <r>
    <n v="14813"/>
    <d v="2035-03-06T00:00:00"/>
    <x v="13"/>
    <x v="2"/>
    <x v="2"/>
    <n v="1266"/>
    <x v="2"/>
    <x v="2"/>
    <n v="1"/>
    <n v="374.44"/>
    <n v="0.05"/>
    <n v="18.722000000000001"/>
    <n v="374.44"/>
    <x v="1"/>
    <x v="0"/>
    <n v="11"/>
    <x v="2"/>
    <n v="1.4"/>
    <n v="355.72"/>
  </r>
  <r>
    <n v="14814"/>
    <d v="2035-03-07T00:00:00"/>
    <x v="13"/>
    <x v="2"/>
    <x v="2"/>
    <n v="1821"/>
    <x v="0"/>
    <x v="0"/>
    <n v="5"/>
    <n v="295.89999999999998"/>
    <n v="0.16"/>
    <n v="47.343999999999994"/>
    <n v="1479.5"/>
    <x v="1"/>
    <x v="0"/>
    <n v="9"/>
    <x v="1"/>
    <n v="3.4"/>
    <n v="1242.78"/>
  </r>
  <r>
    <n v="14815"/>
    <d v="2035-03-08T00:00:00"/>
    <x v="13"/>
    <x v="2"/>
    <x v="2"/>
    <n v="1684"/>
    <x v="1"/>
    <x v="1"/>
    <n v="5"/>
    <n v="365.4"/>
    <n v="0.05"/>
    <n v="18.27"/>
    <n v="1827"/>
    <x v="1"/>
    <x v="2"/>
    <n v="1"/>
    <x v="0"/>
    <n v="4"/>
    <n v="1735.65"/>
  </r>
  <r>
    <n v="14816"/>
    <d v="2035-03-09T00:00:00"/>
    <x v="13"/>
    <x v="2"/>
    <x v="2"/>
    <n v="1558"/>
    <x v="3"/>
    <x v="0"/>
    <n v="3"/>
    <n v="120.52"/>
    <n v="0.16"/>
    <n v="19.283200000000001"/>
    <n v="361.56"/>
    <x v="0"/>
    <x v="0"/>
    <n v="10"/>
    <x v="2"/>
    <n v="1.2"/>
    <n v="303.70999999999998"/>
  </r>
  <r>
    <n v="14817"/>
    <d v="2035-03-10T00:00:00"/>
    <x v="13"/>
    <x v="2"/>
    <x v="2"/>
    <n v="1139"/>
    <x v="2"/>
    <x v="3"/>
    <n v="4"/>
    <n v="295.57"/>
    <n v="0.08"/>
    <n v="23.645599999999998"/>
    <n v="1182.28"/>
    <x v="1"/>
    <x v="1"/>
    <n v="3"/>
    <x v="2"/>
    <n v="2.1"/>
    <n v="1087.7"/>
  </r>
  <r>
    <n v="14818"/>
    <d v="2035-03-11T00:00:00"/>
    <x v="13"/>
    <x v="2"/>
    <x v="2"/>
    <n v="1245"/>
    <x v="2"/>
    <x v="0"/>
    <n v="7"/>
    <n v="399.98"/>
    <n v="0.26"/>
    <n v="103.99480000000001"/>
    <n v="2799.86"/>
    <x v="2"/>
    <x v="0"/>
    <n v="10"/>
    <x v="1"/>
    <n v="3.6"/>
    <n v="2071.9"/>
  </r>
  <r>
    <n v="14819"/>
    <d v="2035-03-12T00:00:00"/>
    <x v="13"/>
    <x v="2"/>
    <x v="2"/>
    <n v="1660"/>
    <x v="0"/>
    <x v="1"/>
    <n v="5"/>
    <n v="268.13"/>
    <n v="0.01"/>
    <n v="2.6812999999999998"/>
    <n v="1340.65"/>
    <x v="2"/>
    <x v="0"/>
    <n v="11"/>
    <x v="1"/>
    <n v="2.6"/>
    <n v="1327.24"/>
  </r>
  <r>
    <n v="14820"/>
    <d v="2035-03-13T00:00:00"/>
    <x v="13"/>
    <x v="2"/>
    <x v="2"/>
    <n v="1757"/>
    <x v="2"/>
    <x v="1"/>
    <n v="6"/>
    <n v="412.48"/>
    <n v="0.19"/>
    <n v="78.371200000000002"/>
    <n v="2474.88"/>
    <x v="1"/>
    <x v="0"/>
    <n v="7"/>
    <x v="1"/>
    <n v="3.8"/>
    <n v="2004.65"/>
  </r>
  <r>
    <n v="14821"/>
    <d v="2035-03-14T00:00:00"/>
    <x v="13"/>
    <x v="2"/>
    <x v="2"/>
    <n v="1394"/>
    <x v="1"/>
    <x v="1"/>
    <n v="7"/>
    <n v="278.95"/>
    <n v="0.06"/>
    <n v="16.736999999999998"/>
    <n v="1952.6499999999999"/>
    <x v="2"/>
    <x v="2"/>
    <n v="1"/>
    <x v="0"/>
    <n v="4"/>
    <n v="1835.49"/>
  </r>
  <r>
    <n v="14822"/>
    <d v="2035-03-15T00:00:00"/>
    <x v="13"/>
    <x v="2"/>
    <x v="2"/>
    <n v="1486"/>
    <x v="1"/>
    <x v="1"/>
    <n v="4"/>
    <n v="210.16"/>
    <n v="0"/>
    <n v="0"/>
    <n v="840.64"/>
    <x v="1"/>
    <x v="1"/>
    <n v="2"/>
    <x v="2"/>
    <n v="1.1000000000000001"/>
    <n v="840.64"/>
  </r>
  <r>
    <n v="14823"/>
    <d v="2035-03-16T00:00:00"/>
    <x v="13"/>
    <x v="2"/>
    <x v="2"/>
    <n v="1475"/>
    <x v="2"/>
    <x v="2"/>
    <n v="1"/>
    <n v="192.61"/>
    <n v="0.3"/>
    <n v="57.783000000000001"/>
    <n v="192.61"/>
    <x v="1"/>
    <x v="0"/>
    <n v="6"/>
    <x v="1"/>
    <n v="2.5"/>
    <n v="134.83000000000001"/>
  </r>
  <r>
    <n v="14824"/>
    <d v="2035-03-17T00:00:00"/>
    <x v="13"/>
    <x v="2"/>
    <x v="2"/>
    <n v="1516"/>
    <x v="3"/>
    <x v="2"/>
    <n v="6"/>
    <n v="255.38"/>
    <n v="0.24"/>
    <n v="61.291199999999996"/>
    <n v="1532.28"/>
    <x v="0"/>
    <x v="0"/>
    <n v="9"/>
    <x v="1"/>
    <n v="3.9"/>
    <n v="1164.53"/>
  </r>
  <r>
    <n v="14825"/>
    <d v="2035-03-18T00:00:00"/>
    <x v="13"/>
    <x v="2"/>
    <x v="2"/>
    <n v="1976"/>
    <x v="1"/>
    <x v="2"/>
    <n v="3"/>
    <n v="28.51"/>
    <n v="0.03"/>
    <n v="0.85530000000000006"/>
    <n v="85.53"/>
    <x v="2"/>
    <x v="0"/>
    <n v="9"/>
    <x v="1"/>
    <n v="2.5"/>
    <n v="82.96"/>
  </r>
  <r>
    <n v="14826"/>
    <d v="2035-03-19T00:00:00"/>
    <x v="13"/>
    <x v="2"/>
    <x v="2"/>
    <n v="1183"/>
    <x v="2"/>
    <x v="1"/>
    <n v="2"/>
    <n v="406.09"/>
    <n v="0.23"/>
    <n v="93.400700000000001"/>
    <n v="812.18"/>
    <x v="0"/>
    <x v="0"/>
    <n v="8"/>
    <x v="2"/>
    <n v="1"/>
    <n v="625.38"/>
  </r>
  <r>
    <n v="14827"/>
    <d v="2035-03-20T00:00:00"/>
    <x v="13"/>
    <x v="2"/>
    <x v="2"/>
    <n v="1019"/>
    <x v="2"/>
    <x v="2"/>
    <n v="6"/>
    <n v="509.39"/>
    <n v="0.21"/>
    <n v="106.97189999999999"/>
    <n v="3056.34"/>
    <x v="0"/>
    <x v="1"/>
    <n v="3"/>
    <x v="2"/>
    <n v="2.2999999999999998"/>
    <n v="2414.5100000000002"/>
  </r>
  <r>
    <n v="14828"/>
    <d v="2035-03-21T00:00:00"/>
    <x v="13"/>
    <x v="2"/>
    <x v="2"/>
    <n v="1936"/>
    <x v="2"/>
    <x v="0"/>
    <n v="7"/>
    <n v="222.46"/>
    <n v="0.17"/>
    <n v="37.818200000000004"/>
    <n v="1557.22"/>
    <x v="1"/>
    <x v="1"/>
    <n v="2"/>
    <x v="0"/>
    <n v="4.5"/>
    <n v="1292.49"/>
  </r>
  <r>
    <n v="14829"/>
    <d v="2035-03-22T00:00:00"/>
    <x v="13"/>
    <x v="2"/>
    <x v="2"/>
    <n v="1557"/>
    <x v="0"/>
    <x v="1"/>
    <n v="1"/>
    <n v="41.93"/>
    <n v="0.15"/>
    <n v="6.2894999999999994"/>
    <n v="41.93"/>
    <x v="1"/>
    <x v="2"/>
    <n v="1"/>
    <x v="0"/>
    <n v="4.8"/>
    <n v="35.64"/>
  </r>
  <r>
    <n v="14830"/>
    <d v="2035-03-23T00:00:00"/>
    <x v="13"/>
    <x v="2"/>
    <x v="2"/>
    <n v="1523"/>
    <x v="3"/>
    <x v="3"/>
    <n v="6"/>
    <n v="592.26"/>
    <n v="0.31"/>
    <n v="183.60059999999999"/>
    <n v="3553.56"/>
    <x v="1"/>
    <x v="0"/>
    <n v="11"/>
    <x v="1"/>
    <n v="3.2"/>
    <n v="2451.96"/>
  </r>
  <r>
    <n v="14831"/>
    <d v="2035-03-24T00:00:00"/>
    <x v="13"/>
    <x v="2"/>
    <x v="2"/>
    <n v="1581"/>
    <x v="2"/>
    <x v="1"/>
    <n v="4"/>
    <n v="169.26"/>
    <n v="0.09"/>
    <n v="15.233399999999998"/>
    <n v="677.04"/>
    <x v="0"/>
    <x v="0"/>
    <n v="11"/>
    <x v="2"/>
    <n v="2.2000000000000002"/>
    <n v="616.11"/>
  </r>
  <r>
    <n v="14832"/>
    <d v="2035-03-25T00:00:00"/>
    <x v="13"/>
    <x v="2"/>
    <x v="2"/>
    <n v="1528"/>
    <x v="2"/>
    <x v="0"/>
    <n v="4"/>
    <n v="89.07"/>
    <n v="0.14000000000000001"/>
    <n v="12.469800000000001"/>
    <n v="356.28"/>
    <x v="0"/>
    <x v="0"/>
    <n v="9"/>
    <x v="1"/>
    <n v="2.9"/>
    <n v="306.39999999999998"/>
  </r>
  <r>
    <n v="14833"/>
    <d v="2035-03-26T00:00:00"/>
    <x v="13"/>
    <x v="2"/>
    <x v="2"/>
    <n v="1882"/>
    <x v="3"/>
    <x v="2"/>
    <n v="1"/>
    <n v="231.31"/>
    <n v="0.12"/>
    <n v="27.757200000000001"/>
    <n v="231.31"/>
    <x v="2"/>
    <x v="0"/>
    <n v="5"/>
    <x v="2"/>
    <n v="1.9"/>
    <n v="203.55"/>
  </r>
  <r>
    <n v="14834"/>
    <d v="2035-03-27T00:00:00"/>
    <x v="13"/>
    <x v="2"/>
    <x v="2"/>
    <n v="1146"/>
    <x v="1"/>
    <x v="1"/>
    <n v="7"/>
    <n v="447.06"/>
    <n v="0.27"/>
    <n v="120.70620000000001"/>
    <n v="3129.42"/>
    <x v="1"/>
    <x v="1"/>
    <n v="3"/>
    <x v="2"/>
    <n v="1.7"/>
    <n v="2284.48"/>
  </r>
  <r>
    <n v="14835"/>
    <d v="2035-03-28T00:00:00"/>
    <x v="13"/>
    <x v="2"/>
    <x v="2"/>
    <n v="1665"/>
    <x v="1"/>
    <x v="2"/>
    <n v="4"/>
    <n v="186.94"/>
    <n v="0.32"/>
    <n v="59.820799999999998"/>
    <n v="747.76"/>
    <x v="1"/>
    <x v="0"/>
    <n v="10"/>
    <x v="1"/>
    <n v="3"/>
    <n v="508.48"/>
  </r>
  <r>
    <n v="14836"/>
    <d v="2035-03-29T00:00:00"/>
    <x v="13"/>
    <x v="2"/>
    <x v="2"/>
    <n v="1303"/>
    <x v="1"/>
    <x v="1"/>
    <n v="6"/>
    <n v="351.2"/>
    <n v="0.3"/>
    <n v="105.36"/>
    <n v="2107.1999999999998"/>
    <x v="0"/>
    <x v="0"/>
    <n v="10"/>
    <x v="1"/>
    <n v="3.9"/>
    <n v="1475.04"/>
  </r>
  <r>
    <n v="14837"/>
    <d v="2035-03-30T00:00:00"/>
    <x v="13"/>
    <x v="2"/>
    <x v="2"/>
    <n v="1619"/>
    <x v="2"/>
    <x v="0"/>
    <n v="2"/>
    <n v="258.10000000000002"/>
    <n v="0.28000000000000003"/>
    <n v="72.268000000000015"/>
    <n v="516.20000000000005"/>
    <x v="0"/>
    <x v="0"/>
    <n v="11"/>
    <x v="2"/>
    <n v="1.9"/>
    <n v="371.66"/>
  </r>
  <r>
    <n v="14838"/>
    <d v="2035-03-31T00:00:00"/>
    <x v="13"/>
    <x v="2"/>
    <x v="2"/>
    <n v="1747"/>
    <x v="3"/>
    <x v="1"/>
    <n v="6"/>
    <n v="83.89"/>
    <n v="0.35"/>
    <n v="29.361499999999999"/>
    <n v="503.34000000000003"/>
    <x v="1"/>
    <x v="0"/>
    <n v="5"/>
    <x v="0"/>
    <n v="4.5999999999999996"/>
    <n v="327.17"/>
  </r>
  <r>
    <n v="14839"/>
    <d v="2035-04-01T00:00:00"/>
    <x v="13"/>
    <x v="3"/>
    <x v="3"/>
    <n v="1819"/>
    <x v="0"/>
    <x v="2"/>
    <n v="2"/>
    <n v="208.22"/>
    <n v="0.24"/>
    <n v="49.972799999999999"/>
    <n v="416.44"/>
    <x v="1"/>
    <x v="0"/>
    <n v="11"/>
    <x v="2"/>
    <n v="1.7"/>
    <n v="316.49"/>
  </r>
  <r>
    <n v="14840"/>
    <d v="2035-04-02T00:00:00"/>
    <x v="13"/>
    <x v="3"/>
    <x v="3"/>
    <n v="1863"/>
    <x v="2"/>
    <x v="2"/>
    <n v="4"/>
    <n v="439.05"/>
    <n v="0.26"/>
    <n v="114.15300000000001"/>
    <n v="1756.2"/>
    <x v="1"/>
    <x v="1"/>
    <n v="3"/>
    <x v="1"/>
    <n v="3.2"/>
    <n v="1299.5899999999999"/>
  </r>
  <r>
    <n v="14841"/>
    <d v="2035-04-03T00:00:00"/>
    <x v="13"/>
    <x v="3"/>
    <x v="3"/>
    <n v="1581"/>
    <x v="1"/>
    <x v="0"/>
    <n v="6"/>
    <n v="373.02"/>
    <n v="0.34"/>
    <n v="126.82680000000001"/>
    <n v="2238.12"/>
    <x v="1"/>
    <x v="0"/>
    <n v="9"/>
    <x v="0"/>
    <n v="4.0999999999999996"/>
    <n v="1477.16"/>
  </r>
  <r>
    <n v="14842"/>
    <d v="2035-04-04T00:00:00"/>
    <x v="13"/>
    <x v="3"/>
    <x v="3"/>
    <n v="1694"/>
    <x v="1"/>
    <x v="1"/>
    <n v="4"/>
    <n v="85.07"/>
    <n v="0"/>
    <n v="0"/>
    <n v="340.28"/>
    <x v="0"/>
    <x v="2"/>
    <n v="1"/>
    <x v="2"/>
    <n v="1.9"/>
    <n v="340.28"/>
  </r>
  <r>
    <n v="14843"/>
    <d v="2035-04-05T00:00:00"/>
    <x v="13"/>
    <x v="3"/>
    <x v="3"/>
    <n v="1761"/>
    <x v="1"/>
    <x v="3"/>
    <n v="7"/>
    <n v="110.54"/>
    <n v="0.22"/>
    <n v="24.318800000000003"/>
    <n v="773.78000000000009"/>
    <x v="2"/>
    <x v="2"/>
    <n v="1"/>
    <x v="2"/>
    <n v="2.2000000000000002"/>
    <n v="603.54999999999995"/>
  </r>
  <r>
    <n v="14844"/>
    <d v="2035-04-06T00:00:00"/>
    <x v="13"/>
    <x v="3"/>
    <x v="3"/>
    <n v="1227"/>
    <x v="2"/>
    <x v="1"/>
    <n v="2"/>
    <n v="389.83"/>
    <n v="0.26"/>
    <n v="101.3558"/>
    <n v="779.66"/>
    <x v="2"/>
    <x v="1"/>
    <n v="3"/>
    <x v="2"/>
    <n v="1.2"/>
    <n v="576.95000000000005"/>
  </r>
  <r>
    <n v="14845"/>
    <d v="2035-04-07T00:00:00"/>
    <x v="13"/>
    <x v="3"/>
    <x v="3"/>
    <n v="1101"/>
    <x v="3"/>
    <x v="0"/>
    <n v="7"/>
    <n v="490.85"/>
    <n v="0.32"/>
    <n v="157.072"/>
    <n v="3435.9500000000003"/>
    <x v="1"/>
    <x v="0"/>
    <n v="6"/>
    <x v="0"/>
    <n v="4.8"/>
    <n v="2336.4499999999998"/>
  </r>
  <r>
    <n v="14846"/>
    <d v="2035-04-08T00:00:00"/>
    <x v="13"/>
    <x v="3"/>
    <x v="3"/>
    <n v="1586"/>
    <x v="1"/>
    <x v="3"/>
    <n v="4"/>
    <n v="219.44"/>
    <n v="0.31"/>
    <n v="68.026399999999995"/>
    <n v="877.76"/>
    <x v="1"/>
    <x v="0"/>
    <n v="11"/>
    <x v="1"/>
    <n v="2.9"/>
    <n v="605.65"/>
  </r>
  <r>
    <n v="14847"/>
    <d v="2035-04-09T00:00:00"/>
    <x v="13"/>
    <x v="3"/>
    <x v="3"/>
    <n v="1416"/>
    <x v="1"/>
    <x v="0"/>
    <n v="5"/>
    <n v="363.26"/>
    <n v="0.28999999999999998"/>
    <n v="105.34539999999998"/>
    <n v="1816.3"/>
    <x v="1"/>
    <x v="1"/>
    <n v="2"/>
    <x v="2"/>
    <n v="1.3"/>
    <n v="1289.57"/>
  </r>
  <r>
    <n v="14848"/>
    <d v="2035-04-10T00:00:00"/>
    <x v="13"/>
    <x v="3"/>
    <x v="3"/>
    <n v="1957"/>
    <x v="2"/>
    <x v="1"/>
    <n v="3"/>
    <n v="114.83"/>
    <n v="0.33"/>
    <n v="37.893900000000002"/>
    <n v="344.49"/>
    <x v="2"/>
    <x v="2"/>
    <n v="1"/>
    <x v="0"/>
    <n v="4.3"/>
    <n v="230.81"/>
  </r>
  <r>
    <n v="14849"/>
    <d v="2035-04-11T00:00:00"/>
    <x v="13"/>
    <x v="3"/>
    <x v="3"/>
    <n v="1215"/>
    <x v="2"/>
    <x v="3"/>
    <n v="6"/>
    <n v="197.16"/>
    <n v="0.19"/>
    <n v="37.4604"/>
    <n v="1182.96"/>
    <x v="2"/>
    <x v="0"/>
    <n v="8"/>
    <x v="1"/>
    <n v="3.3"/>
    <n v="958.2"/>
  </r>
  <r>
    <n v="14850"/>
    <d v="2035-04-12T00:00:00"/>
    <x v="13"/>
    <x v="3"/>
    <x v="3"/>
    <n v="1406"/>
    <x v="2"/>
    <x v="0"/>
    <n v="5"/>
    <n v="26.86"/>
    <n v="0"/>
    <n v="0"/>
    <n v="134.30000000000001"/>
    <x v="1"/>
    <x v="0"/>
    <n v="11"/>
    <x v="2"/>
    <n v="1.2"/>
    <n v="134.30000000000001"/>
  </r>
  <r>
    <n v="14851"/>
    <d v="2035-04-13T00:00:00"/>
    <x v="13"/>
    <x v="3"/>
    <x v="3"/>
    <n v="1398"/>
    <x v="3"/>
    <x v="2"/>
    <n v="7"/>
    <n v="464.44"/>
    <n v="0"/>
    <n v="0"/>
    <n v="3251.08"/>
    <x v="1"/>
    <x v="0"/>
    <n v="10"/>
    <x v="1"/>
    <n v="2.8"/>
    <n v="3251.08"/>
  </r>
  <r>
    <n v="14852"/>
    <d v="2035-04-14T00:00:00"/>
    <x v="13"/>
    <x v="3"/>
    <x v="3"/>
    <n v="1922"/>
    <x v="2"/>
    <x v="3"/>
    <n v="4"/>
    <n v="249.59"/>
    <n v="0.19"/>
    <n v="47.4221"/>
    <n v="998.36"/>
    <x v="1"/>
    <x v="0"/>
    <n v="9"/>
    <x v="1"/>
    <n v="2.7"/>
    <n v="808.67"/>
  </r>
  <r>
    <n v="14853"/>
    <d v="2035-04-15T00:00:00"/>
    <x v="13"/>
    <x v="3"/>
    <x v="3"/>
    <n v="1714"/>
    <x v="3"/>
    <x v="3"/>
    <n v="4"/>
    <n v="492.43"/>
    <n v="0.15"/>
    <n v="73.864499999999992"/>
    <n v="1969.72"/>
    <x v="1"/>
    <x v="0"/>
    <n v="10"/>
    <x v="2"/>
    <n v="1.6"/>
    <n v="1674.26"/>
  </r>
  <r>
    <n v="14854"/>
    <d v="2035-04-16T00:00:00"/>
    <x v="13"/>
    <x v="3"/>
    <x v="3"/>
    <n v="1703"/>
    <x v="1"/>
    <x v="0"/>
    <n v="3"/>
    <n v="429.4"/>
    <n v="0.16"/>
    <n v="68.703999999999994"/>
    <n v="1288.1999999999998"/>
    <x v="2"/>
    <x v="2"/>
    <n v="1"/>
    <x v="1"/>
    <n v="2.7"/>
    <n v="1082.0899999999999"/>
  </r>
  <r>
    <n v="14855"/>
    <d v="2035-04-17T00:00:00"/>
    <x v="13"/>
    <x v="3"/>
    <x v="3"/>
    <n v="1760"/>
    <x v="1"/>
    <x v="2"/>
    <n v="4"/>
    <n v="499.82"/>
    <n v="0.14000000000000001"/>
    <n v="69.974800000000002"/>
    <n v="1999.28"/>
    <x v="2"/>
    <x v="1"/>
    <n v="3"/>
    <x v="2"/>
    <n v="2.1"/>
    <n v="1719.38"/>
  </r>
  <r>
    <n v="14856"/>
    <d v="2035-04-18T00:00:00"/>
    <x v="13"/>
    <x v="3"/>
    <x v="3"/>
    <n v="1498"/>
    <x v="1"/>
    <x v="3"/>
    <n v="3"/>
    <n v="182.11"/>
    <n v="0.32"/>
    <n v="58.275200000000005"/>
    <n v="546.33000000000004"/>
    <x v="1"/>
    <x v="0"/>
    <n v="5"/>
    <x v="1"/>
    <n v="3.8"/>
    <n v="371.5"/>
  </r>
  <r>
    <n v="14857"/>
    <d v="2035-04-19T00:00:00"/>
    <x v="13"/>
    <x v="3"/>
    <x v="3"/>
    <n v="1753"/>
    <x v="1"/>
    <x v="0"/>
    <n v="6"/>
    <n v="123.29"/>
    <n v="0.13"/>
    <n v="16.027700000000003"/>
    <n v="739.74"/>
    <x v="0"/>
    <x v="0"/>
    <n v="7"/>
    <x v="2"/>
    <n v="1"/>
    <n v="643.57000000000005"/>
  </r>
  <r>
    <n v="14858"/>
    <d v="2035-04-20T00:00:00"/>
    <x v="13"/>
    <x v="3"/>
    <x v="3"/>
    <n v="1464"/>
    <x v="2"/>
    <x v="3"/>
    <n v="2"/>
    <n v="583.55999999999995"/>
    <n v="0.3"/>
    <n v="175.06799999999998"/>
    <n v="1167.1199999999999"/>
    <x v="2"/>
    <x v="0"/>
    <n v="10"/>
    <x v="2"/>
    <n v="1.4"/>
    <n v="816.98"/>
  </r>
  <r>
    <n v="14859"/>
    <d v="2035-04-21T00:00:00"/>
    <x v="13"/>
    <x v="3"/>
    <x v="3"/>
    <n v="1690"/>
    <x v="2"/>
    <x v="3"/>
    <n v="3"/>
    <n v="434.64"/>
    <n v="0.32"/>
    <n v="139.0848"/>
    <n v="1303.92"/>
    <x v="1"/>
    <x v="1"/>
    <n v="4"/>
    <x v="0"/>
    <n v="4.7"/>
    <n v="886.67"/>
  </r>
  <r>
    <n v="14860"/>
    <d v="2035-04-22T00:00:00"/>
    <x v="13"/>
    <x v="3"/>
    <x v="3"/>
    <n v="1948"/>
    <x v="3"/>
    <x v="3"/>
    <n v="3"/>
    <n v="502.91"/>
    <n v="0.17"/>
    <n v="85.494700000000009"/>
    <n v="1508.73"/>
    <x v="1"/>
    <x v="0"/>
    <n v="6"/>
    <x v="1"/>
    <n v="2.7"/>
    <n v="1252.25"/>
  </r>
  <r>
    <n v="14861"/>
    <d v="2035-04-23T00:00:00"/>
    <x v="13"/>
    <x v="3"/>
    <x v="3"/>
    <n v="1973"/>
    <x v="3"/>
    <x v="2"/>
    <n v="5"/>
    <n v="22.68"/>
    <n v="0.16"/>
    <n v="3.6288"/>
    <n v="113.4"/>
    <x v="0"/>
    <x v="2"/>
    <n v="1"/>
    <x v="2"/>
    <n v="1.7"/>
    <n v="95.26"/>
  </r>
  <r>
    <n v="14862"/>
    <d v="2035-04-24T00:00:00"/>
    <x v="13"/>
    <x v="3"/>
    <x v="3"/>
    <n v="1730"/>
    <x v="2"/>
    <x v="1"/>
    <n v="4"/>
    <n v="222.36"/>
    <n v="0.27"/>
    <n v="60.037200000000006"/>
    <n v="889.44"/>
    <x v="2"/>
    <x v="1"/>
    <n v="4"/>
    <x v="0"/>
    <n v="4.2"/>
    <n v="649.29"/>
  </r>
  <r>
    <n v="14863"/>
    <d v="2035-04-25T00:00:00"/>
    <x v="13"/>
    <x v="3"/>
    <x v="3"/>
    <n v="1081"/>
    <x v="1"/>
    <x v="1"/>
    <n v="6"/>
    <n v="449.55"/>
    <n v="0.25"/>
    <n v="112.3875"/>
    <n v="2697.3"/>
    <x v="1"/>
    <x v="0"/>
    <n v="8"/>
    <x v="0"/>
    <n v="4.4000000000000004"/>
    <n v="2022.98"/>
  </r>
  <r>
    <n v="14864"/>
    <d v="2035-04-26T00:00:00"/>
    <x v="13"/>
    <x v="3"/>
    <x v="3"/>
    <n v="1603"/>
    <x v="2"/>
    <x v="2"/>
    <n v="2"/>
    <n v="60.62"/>
    <n v="0.11"/>
    <n v="6.6681999999999997"/>
    <n v="121.24"/>
    <x v="2"/>
    <x v="0"/>
    <n v="5"/>
    <x v="2"/>
    <n v="1.8"/>
    <n v="107.9"/>
  </r>
  <r>
    <n v="14865"/>
    <d v="2035-04-27T00:00:00"/>
    <x v="13"/>
    <x v="3"/>
    <x v="3"/>
    <n v="1946"/>
    <x v="2"/>
    <x v="2"/>
    <n v="1"/>
    <n v="346.89"/>
    <n v="0.04"/>
    <n v="13.8756"/>
    <n v="346.89"/>
    <x v="1"/>
    <x v="0"/>
    <n v="8"/>
    <x v="1"/>
    <n v="3.9"/>
    <n v="333.01"/>
  </r>
  <r>
    <n v="14866"/>
    <d v="2035-04-28T00:00:00"/>
    <x v="13"/>
    <x v="3"/>
    <x v="3"/>
    <n v="1686"/>
    <x v="2"/>
    <x v="0"/>
    <n v="7"/>
    <n v="266.01"/>
    <n v="0.09"/>
    <n v="23.940899999999999"/>
    <n v="1862.07"/>
    <x v="0"/>
    <x v="2"/>
    <n v="1"/>
    <x v="1"/>
    <n v="3.5"/>
    <n v="1694.48"/>
  </r>
  <r>
    <n v="14867"/>
    <d v="2035-04-29T00:00:00"/>
    <x v="13"/>
    <x v="3"/>
    <x v="3"/>
    <n v="1750"/>
    <x v="0"/>
    <x v="3"/>
    <n v="3"/>
    <n v="25.31"/>
    <n v="0.05"/>
    <n v="1.2655000000000001"/>
    <n v="75.929999999999993"/>
    <x v="0"/>
    <x v="0"/>
    <n v="10"/>
    <x v="0"/>
    <n v="4"/>
    <n v="72.13"/>
  </r>
  <r>
    <n v="14868"/>
    <d v="2035-04-30T00:00:00"/>
    <x v="13"/>
    <x v="3"/>
    <x v="3"/>
    <n v="1771"/>
    <x v="2"/>
    <x v="2"/>
    <n v="1"/>
    <n v="153.05000000000001"/>
    <n v="0.1"/>
    <n v="15.305000000000001"/>
    <n v="153.05000000000001"/>
    <x v="2"/>
    <x v="0"/>
    <n v="9"/>
    <x v="0"/>
    <n v="4.2"/>
    <n v="137.74"/>
  </r>
  <r>
    <n v="14869"/>
    <d v="2035-05-01T00:00:00"/>
    <x v="13"/>
    <x v="4"/>
    <x v="4"/>
    <n v="1902"/>
    <x v="2"/>
    <x v="0"/>
    <n v="4"/>
    <n v="181.6"/>
    <n v="0.09"/>
    <n v="16.343999999999998"/>
    <n v="726.4"/>
    <x v="2"/>
    <x v="1"/>
    <n v="4"/>
    <x v="1"/>
    <n v="3.6"/>
    <n v="661.02"/>
  </r>
  <r>
    <n v="14870"/>
    <d v="2035-05-02T00:00:00"/>
    <x v="13"/>
    <x v="4"/>
    <x v="4"/>
    <n v="1364"/>
    <x v="2"/>
    <x v="1"/>
    <n v="7"/>
    <n v="80.44"/>
    <n v="0.22"/>
    <n v="17.6968"/>
    <n v="563.07999999999993"/>
    <x v="1"/>
    <x v="0"/>
    <n v="9"/>
    <x v="0"/>
    <n v="4.8"/>
    <n v="439.2"/>
  </r>
  <r>
    <n v="14871"/>
    <d v="2035-05-03T00:00:00"/>
    <x v="13"/>
    <x v="4"/>
    <x v="4"/>
    <n v="1162"/>
    <x v="2"/>
    <x v="1"/>
    <n v="3"/>
    <n v="384.45"/>
    <n v="0.33"/>
    <n v="126.8685"/>
    <n v="1153.3499999999999"/>
    <x v="2"/>
    <x v="0"/>
    <n v="8"/>
    <x v="0"/>
    <n v="4.5"/>
    <n v="772.74"/>
  </r>
  <r>
    <n v="14872"/>
    <d v="2035-05-04T00:00:00"/>
    <x v="13"/>
    <x v="4"/>
    <x v="4"/>
    <n v="1047"/>
    <x v="1"/>
    <x v="1"/>
    <n v="1"/>
    <n v="156.80000000000001"/>
    <n v="0.24"/>
    <n v="37.631999999999998"/>
    <n v="156.80000000000001"/>
    <x v="2"/>
    <x v="0"/>
    <n v="8"/>
    <x v="2"/>
    <n v="1.9"/>
    <n v="119.17"/>
  </r>
  <r>
    <n v="14873"/>
    <d v="2035-05-05T00:00:00"/>
    <x v="13"/>
    <x v="4"/>
    <x v="4"/>
    <n v="1510"/>
    <x v="2"/>
    <x v="1"/>
    <n v="5"/>
    <n v="177.41"/>
    <n v="0.32"/>
    <n v="56.7712"/>
    <n v="887.05"/>
    <x v="2"/>
    <x v="1"/>
    <n v="2"/>
    <x v="0"/>
    <n v="4.7"/>
    <n v="603.19000000000005"/>
  </r>
  <r>
    <n v="14874"/>
    <d v="2035-05-06T00:00:00"/>
    <x v="13"/>
    <x v="4"/>
    <x v="4"/>
    <n v="1328"/>
    <x v="2"/>
    <x v="0"/>
    <n v="1"/>
    <n v="540.47"/>
    <n v="0.27"/>
    <n v="145.92690000000002"/>
    <n v="540.47"/>
    <x v="2"/>
    <x v="1"/>
    <n v="3"/>
    <x v="2"/>
    <n v="2.4"/>
    <n v="394.54"/>
  </r>
  <r>
    <n v="14875"/>
    <d v="2035-05-07T00:00:00"/>
    <x v="13"/>
    <x v="4"/>
    <x v="4"/>
    <n v="1839"/>
    <x v="1"/>
    <x v="3"/>
    <n v="7"/>
    <n v="288.27"/>
    <n v="0.25"/>
    <n v="72.067499999999995"/>
    <n v="2017.8899999999999"/>
    <x v="0"/>
    <x v="0"/>
    <n v="10"/>
    <x v="1"/>
    <n v="3.9"/>
    <n v="1513.42"/>
  </r>
  <r>
    <n v="14876"/>
    <d v="2035-05-08T00:00:00"/>
    <x v="13"/>
    <x v="4"/>
    <x v="4"/>
    <n v="1115"/>
    <x v="2"/>
    <x v="0"/>
    <n v="5"/>
    <n v="244.39"/>
    <n v="0.14000000000000001"/>
    <n v="34.214600000000004"/>
    <n v="1221.9499999999998"/>
    <x v="1"/>
    <x v="0"/>
    <n v="9"/>
    <x v="0"/>
    <n v="4.4000000000000004"/>
    <n v="1050.8800000000001"/>
  </r>
  <r>
    <n v="14877"/>
    <d v="2035-05-09T00:00:00"/>
    <x v="13"/>
    <x v="4"/>
    <x v="4"/>
    <n v="1940"/>
    <x v="3"/>
    <x v="3"/>
    <n v="7"/>
    <n v="438.46"/>
    <n v="0.11"/>
    <n v="48.230599999999995"/>
    <n v="3069.22"/>
    <x v="1"/>
    <x v="1"/>
    <n v="3"/>
    <x v="1"/>
    <n v="2.7"/>
    <n v="2731.61"/>
  </r>
  <r>
    <n v="14878"/>
    <d v="2035-05-10T00:00:00"/>
    <x v="13"/>
    <x v="4"/>
    <x v="4"/>
    <n v="1848"/>
    <x v="1"/>
    <x v="1"/>
    <n v="2"/>
    <n v="547.12"/>
    <n v="0.3"/>
    <n v="164.136"/>
    <n v="1094.24"/>
    <x v="2"/>
    <x v="0"/>
    <n v="8"/>
    <x v="2"/>
    <n v="1.2"/>
    <n v="765.97"/>
  </r>
  <r>
    <n v="14879"/>
    <d v="2035-05-11T00:00:00"/>
    <x v="13"/>
    <x v="4"/>
    <x v="4"/>
    <n v="1336"/>
    <x v="2"/>
    <x v="2"/>
    <n v="4"/>
    <n v="29.65"/>
    <n v="0.32"/>
    <n v="9.4879999999999995"/>
    <n v="118.6"/>
    <x v="0"/>
    <x v="0"/>
    <n v="5"/>
    <x v="0"/>
    <n v="4.8"/>
    <n v="80.650000000000006"/>
  </r>
  <r>
    <n v="14880"/>
    <d v="2035-05-12T00:00:00"/>
    <x v="13"/>
    <x v="4"/>
    <x v="4"/>
    <n v="1880"/>
    <x v="3"/>
    <x v="2"/>
    <n v="6"/>
    <n v="277.22000000000003"/>
    <n v="0.16"/>
    <n v="44.355200000000004"/>
    <n v="1663.3200000000002"/>
    <x v="0"/>
    <x v="0"/>
    <n v="7"/>
    <x v="2"/>
    <n v="1.3"/>
    <n v="1397.19"/>
  </r>
  <r>
    <n v="14881"/>
    <d v="2035-05-13T00:00:00"/>
    <x v="13"/>
    <x v="4"/>
    <x v="4"/>
    <n v="1736"/>
    <x v="2"/>
    <x v="2"/>
    <n v="1"/>
    <n v="372.31"/>
    <n v="0"/>
    <n v="0"/>
    <n v="372.31"/>
    <x v="2"/>
    <x v="1"/>
    <n v="4"/>
    <x v="2"/>
    <n v="2.4"/>
    <n v="372.31"/>
  </r>
  <r>
    <n v="14882"/>
    <d v="2035-05-14T00:00:00"/>
    <x v="13"/>
    <x v="4"/>
    <x v="4"/>
    <n v="1863"/>
    <x v="1"/>
    <x v="3"/>
    <n v="3"/>
    <n v="201.36"/>
    <n v="0.28000000000000003"/>
    <n v="56.380800000000008"/>
    <n v="604.08000000000004"/>
    <x v="0"/>
    <x v="0"/>
    <n v="8"/>
    <x v="1"/>
    <n v="3.4"/>
    <n v="434.94"/>
  </r>
  <r>
    <n v="14883"/>
    <d v="2035-05-15T00:00:00"/>
    <x v="13"/>
    <x v="4"/>
    <x v="4"/>
    <n v="1839"/>
    <x v="1"/>
    <x v="1"/>
    <n v="7"/>
    <n v="466.86"/>
    <n v="0.1"/>
    <n v="46.686000000000007"/>
    <n v="3268.02"/>
    <x v="2"/>
    <x v="1"/>
    <n v="4"/>
    <x v="2"/>
    <n v="1.5"/>
    <n v="2941.22"/>
  </r>
  <r>
    <n v="14884"/>
    <d v="2035-05-16T00:00:00"/>
    <x v="13"/>
    <x v="4"/>
    <x v="4"/>
    <n v="1146"/>
    <x v="2"/>
    <x v="0"/>
    <n v="7"/>
    <n v="583.30999999999995"/>
    <n v="0"/>
    <n v="0"/>
    <n v="4083.1699999999996"/>
    <x v="1"/>
    <x v="0"/>
    <n v="5"/>
    <x v="0"/>
    <n v="4.4000000000000004"/>
    <n v="4083.17"/>
  </r>
  <r>
    <n v="14885"/>
    <d v="2035-05-17T00:00:00"/>
    <x v="13"/>
    <x v="4"/>
    <x v="4"/>
    <n v="1574"/>
    <x v="1"/>
    <x v="2"/>
    <n v="4"/>
    <n v="566.91"/>
    <n v="0.28000000000000003"/>
    <n v="158.73480000000001"/>
    <n v="2267.64"/>
    <x v="2"/>
    <x v="2"/>
    <n v="1"/>
    <x v="2"/>
    <n v="1.8"/>
    <n v="1632.7"/>
  </r>
  <r>
    <n v="14886"/>
    <d v="2035-05-18T00:00:00"/>
    <x v="13"/>
    <x v="4"/>
    <x v="4"/>
    <n v="1805"/>
    <x v="0"/>
    <x v="3"/>
    <n v="1"/>
    <n v="170.6"/>
    <n v="0.18"/>
    <n v="30.707999999999998"/>
    <n v="170.6"/>
    <x v="1"/>
    <x v="0"/>
    <n v="10"/>
    <x v="0"/>
    <n v="4.9000000000000004"/>
    <n v="139.88999999999999"/>
  </r>
  <r>
    <n v="14887"/>
    <d v="2035-05-19T00:00:00"/>
    <x v="13"/>
    <x v="4"/>
    <x v="4"/>
    <n v="1322"/>
    <x v="0"/>
    <x v="2"/>
    <n v="3"/>
    <n v="147.41"/>
    <n v="0.24"/>
    <n v="35.378399999999999"/>
    <n v="442.23"/>
    <x v="1"/>
    <x v="0"/>
    <n v="8"/>
    <x v="0"/>
    <n v="4.7"/>
    <n v="336.09"/>
  </r>
  <r>
    <n v="14888"/>
    <d v="2035-05-20T00:00:00"/>
    <x v="13"/>
    <x v="4"/>
    <x v="4"/>
    <n v="1442"/>
    <x v="1"/>
    <x v="0"/>
    <n v="3"/>
    <n v="575.13"/>
    <n v="0.32"/>
    <n v="184.04159999999999"/>
    <n v="1725.3899999999999"/>
    <x v="1"/>
    <x v="0"/>
    <n v="7"/>
    <x v="1"/>
    <n v="3.4"/>
    <n v="1173.27"/>
  </r>
  <r>
    <n v="14889"/>
    <d v="2035-05-21T00:00:00"/>
    <x v="13"/>
    <x v="4"/>
    <x v="4"/>
    <n v="1836"/>
    <x v="1"/>
    <x v="1"/>
    <n v="7"/>
    <n v="283.3"/>
    <n v="0.19"/>
    <n v="53.827000000000005"/>
    <n v="1983.1000000000001"/>
    <x v="1"/>
    <x v="0"/>
    <n v="11"/>
    <x v="1"/>
    <n v="3.6"/>
    <n v="1606.31"/>
  </r>
  <r>
    <n v="14890"/>
    <d v="2035-05-22T00:00:00"/>
    <x v="13"/>
    <x v="4"/>
    <x v="4"/>
    <n v="1012"/>
    <x v="2"/>
    <x v="0"/>
    <n v="6"/>
    <n v="136.85"/>
    <n v="0.18"/>
    <n v="24.632999999999999"/>
    <n v="821.09999999999991"/>
    <x v="1"/>
    <x v="0"/>
    <n v="5"/>
    <x v="1"/>
    <n v="3.1"/>
    <n v="673.3"/>
  </r>
  <r>
    <n v="14891"/>
    <d v="2035-05-23T00:00:00"/>
    <x v="13"/>
    <x v="4"/>
    <x v="4"/>
    <n v="1942"/>
    <x v="2"/>
    <x v="1"/>
    <n v="7"/>
    <n v="428.59"/>
    <n v="0.1"/>
    <n v="42.859000000000002"/>
    <n v="3000.1299999999997"/>
    <x v="1"/>
    <x v="0"/>
    <n v="6"/>
    <x v="1"/>
    <n v="2.6"/>
    <n v="2700.12"/>
  </r>
  <r>
    <n v="14892"/>
    <d v="2035-05-24T00:00:00"/>
    <x v="13"/>
    <x v="4"/>
    <x v="4"/>
    <n v="1493"/>
    <x v="1"/>
    <x v="1"/>
    <n v="6"/>
    <n v="181.39"/>
    <n v="0.11"/>
    <n v="19.9529"/>
    <n v="1088.3399999999999"/>
    <x v="1"/>
    <x v="2"/>
    <n v="1"/>
    <x v="2"/>
    <n v="2.4"/>
    <n v="968.62"/>
  </r>
  <r>
    <n v="14893"/>
    <d v="2035-05-25T00:00:00"/>
    <x v="13"/>
    <x v="4"/>
    <x v="4"/>
    <n v="1700"/>
    <x v="1"/>
    <x v="1"/>
    <n v="7"/>
    <n v="171.34"/>
    <n v="0.28000000000000003"/>
    <n v="47.975200000000008"/>
    <n v="1199.3800000000001"/>
    <x v="1"/>
    <x v="0"/>
    <n v="8"/>
    <x v="0"/>
    <n v="4.5999999999999996"/>
    <n v="863.55"/>
  </r>
  <r>
    <n v="14894"/>
    <d v="2035-05-26T00:00:00"/>
    <x v="13"/>
    <x v="4"/>
    <x v="4"/>
    <n v="1286"/>
    <x v="0"/>
    <x v="2"/>
    <n v="7"/>
    <n v="529.36"/>
    <n v="0.16"/>
    <n v="84.697600000000008"/>
    <n v="3705.52"/>
    <x v="2"/>
    <x v="0"/>
    <n v="9"/>
    <x v="1"/>
    <n v="3.3"/>
    <n v="3112.64"/>
  </r>
  <r>
    <n v="14895"/>
    <d v="2035-05-27T00:00:00"/>
    <x v="13"/>
    <x v="4"/>
    <x v="4"/>
    <n v="1719"/>
    <x v="1"/>
    <x v="0"/>
    <n v="3"/>
    <n v="110.05"/>
    <n v="0.06"/>
    <n v="6.6029999999999998"/>
    <n v="330.15"/>
    <x v="2"/>
    <x v="0"/>
    <n v="11"/>
    <x v="0"/>
    <n v="4.3"/>
    <n v="310.33999999999997"/>
  </r>
  <r>
    <n v="14896"/>
    <d v="2035-05-28T00:00:00"/>
    <x v="13"/>
    <x v="4"/>
    <x v="4"/>
    <n v="1113"/>
    <x v="1"/>
    <x v="2"/>
    <n v="6"/>
    <n v="52.67"/>
    <n v="0.03"/>
    <n v="1.5801000000000001"/>
    <n v="316.02"/>
    <x v="0"/>
    <x v="0"/>
    <n v="5"/>
    <x v="1"/>
    <n v="3.1"/>
    <n v="306.54000000000002"/>
  </r>
  <r>
    <n v="14897"/>
    <d v="2035-05-29T00:00:00"/>
    <x v="13"/>
    <x v="4"/>
    <x v="4"/>
    <n v="1479"/>
    <x v="1"/>
    <x v="0"/>
    <n v="3"/>
    <n v="172.47"/>
    <n v="0.17"/>
    <n v="29.319900000000001"/>
    <n v="517.41"/>
    <x v="0"/>
    <x v="0"/>
    <n v="10"/>
    <x v="2"/>
    <n v="2.2000000000000002"/>
    <n v="429.45"/>
  </r>
  <r>
    <n v="14898"/>
    <d v="2035-05-30T00:00:00"/>
    <x v="13"/>
    <x v="4"/>
    <x v="4"/>
    <n v="1021"/>
    <x v="3"/>
    <x v="3"/>
    <n v="1"/>
    <n v="370.06"/>
    <n v="0.16"/>
    <n v="59.209600000000002"/>
    <n v="370.06"/>
    <x v="1"/>
    <x v="0"/>
    <n v="7"/>
    <x v="2"/>
    <n v="1.4"/>
    <n v="310.85000000000002"/>
  </r>
  <r>
    <n v="14899"/>
    <d v="2035-05-31T00:00:00"/>
    <x v="13"/>
    <x v="4"/>
    <x v="4"/>
    <n v="1348"/>
    <x v="3"/>
    <x v="3"/>
    <n v="7"/>
    <n v="87.01"/>
    <n v="0.23"/>
    <n v="20.012300000000003"/>
    <n v="609.07000000000005"/>
    <x v="2"/>
    <x v="0"/>
    <n v="10"/>
    <x v="2"/>
    <n v="2.2999999999999998"/>
    <n v="468.98"/>
  </r>
  <r>
    <n v="14900"/>
    <d v="2035-06-01T00:00:00"/>
    <x v="13"/>
    <x v="5"/>
    <x v="5"/>
    <n v="1725"/>
    <x v="1"/>
    <x v="0"/>
    <n v="2"/>
    <n v="290.88"/>
    <n v="0.16"/>
    <n v="46.540799999999997"/>
    <n v="581.76"/>
    <x v="1"/>
    <x v="1"/>
    <n v="4"/>
    <x v="0"/>
    <n v="4.5"/>
    <n v="488.68"/>
  </r>
  <r>
    <n v="14901"/>
    <d v="2035-06-02T00:00:00"/>
    <x v="13"/>
    <x v="5"/>
    <x v="5"/>
    <n v="1682"/>
    <x v="2"/>
    <x v="0"/>
    <n v="6"/>
    <n v="381.99"/>
    <n v="0.05"/>
    <n v="19.099500000000003"/>
    <n v="2291.94"/>
    <x v="1"/>
    <x v="0"/>
    <n v="6"/>
    <x v="1"/>
    <n v="3.8"/>
    <n v="2177.34"/>
  </r>
  <r>
    <n v="14902"/>
    <d v="2035-06-03T00:00:00"/>
    <x v="13"/>
    <x v="5"/>
    <x v="5"/>
    <n v="1834"/>
    <x v="3"/>
    <x v="0"/>
    <n v="5"/>
    <n v="511.51"/>
    <n v="0.18"/>
    <n v="92.071799999999996"/>
    <n v="2557.5500000000002"/>
    <x v="2"/>
    <x v="1"/>
    <n v="2"/>
    <x v="0"/>
    <n v="4.0999999999999996"/>
    <n v="2097.19"/>
  </r>
  <r>
    <n v="14903"/>
    <d v="2035-06-04T00:00:00"/>
    <x v="13"/>
    <x v="5"/>
    <x v="5"/>
    <n v="1565"/>
    <x v="2"/>
    <x v="0"/>
    <n v="5"/>
    <n v="149.47"/>
    <n v="0.32"/>
    <n v="47.830399999999997"/>
    <n v="747.35"/>
    <x v="2"/>
    <x v="1"/>
    <n v="4"/>
    <x v="0"/>
    <n v="4.0999999999999996"/>
    <n v="508.2"/>
  </r>
  <r>
    <n v="14904"/>
    <d v="2035-06-05T00:00:00"/>
    <x v="13"/>
    <x v="5"/>
    <x v="5"/>
    <n v="1905"/>
    <x v="0"/>
    <x v="1"/>
    <n v="5"/>
    <n v="493.15"/>
    <n v="0.06"/>
    <n v="29.588999999999999"/>
    <n v="2465.75"/>
    <x v="0"/>
    <x v="0"/>
    <n v="5"/>
    <x v="2"/>
    <n v="1.5"/>
    <n v="2317.8000000000002"/>
  </r>
  <r>
    <n v="14905"/>
    <d v="2035-06-06T00:00:00"/>
    <x v="13"/>
    <x v="5"/>
    <x v="5"/>
    <n v="1809"/>
    <x v="1"/>
    <x v="2"/>
    <n v="2"/>
    <n v="152.41999999999999"/>
    <n v="0.24"/>
    <n v="36.580799999999996"/>
    <n v="304.83999999999997"/>
    <x v="2"/>
    <x v="0"/>
    <n v="9"/>
    <x v="2"/>
    <n v="1.6"/>
    <n v="231.68"/>
  </r>
  <r>
    <n v="14906"/>
    <d v="2035-06-07T00:00:00"/>
    <x v="13"/>
    <x v="5"/>
    <x v="5"/>
    <n v="1319"/>
    <x v="1"/>
    <x v="1"/>
    <n v="3"/>
    <n v="410.91"/>
    <n v="0.21"/>
    <n v="86.2911"/>
    <n v="1232.73"/>
    <x v="1"/>
    <x v="0"/>
    <n v="9"/>
    <x v="2"/>
    <n v="2.2999999999999998"/>
    <n v="973.86"/>
  </r>
  <r>
    <n v="14907"/>
    <d v="2035-06-08T00:00:00"/>
    <x v="13"/>
    <x v="5"/>
    <x v="5"/>
    <n v="1125"/>
    <x v="1"/>
    <x v="2"/>
    <n v="3"/>
    <n v="266.94"/>
    <n v="0.26"/>
    <n v="69.404399999999995"/>
    <n v="800.81999999999994"/>
    <x v="0"/>
    <x v="0"/>
    <n v="8"/>
    <x v="2"/>
    <n v="2.2000000000000002"/>
    <n v="592.61"/>
  </r>
  <r>
    <n v="14908"/>
    <d v="2035-06-09T00:00:00"/>
    <x v="13"/>
    <x v="5"/>
    <x v="5"/>
    <n v="1276"/>
    <x v="3"/>
    <x v="2"/>
    <n v="4"/>
    <n v="82.09"/>
    <n v="0.05"/>
    <n v="4.1045000000000007"/>
    <n v="328.36"/>
    <x v="2"/>
    <x v="1"/>
    <n v="4"/>
    <x v="2"/>
    <n v="1.3"/>
    <n v="311.94"/>
  </r>
  <r>
    <n v="14909"/>
    <d v="2035-06-10T00:00:00"/>
    <x v="13"/>
    <x v="5"/>
    <x v="5"/>
    <n v="1975"/>
    <x v="2"/>
    <x v="2"/>
    <n v="5"/>
    <n v="432.84"/>
    <n v="0.33"/>
    <n v="142.8372"/>
    <n v="2164.1999999999998"/>
    <x v="0"/>
    <x v="0"/>
    <n v="6"/>
    <x v="2"/>
    <n v="1.6"/>
    <n v="1450.01"/>
  </r>
  <r>
    <n v="14910"/>
    <d v="2035-06-11T00:00:00"/>
    <x v="13"/>
    <x v="5"/>
    <x v="5"/>
    <n v="1203"/>
    <x v="0"/>
    <x v="1"/>
    <n v="5"/>
    <n v="142.38999999999999"/>
    <n v="0.22"/>
    <n v="31.325799999999997"/>
    <n v="711.94999999999993"/>
    <x v="2"/>
    <x v="0"/>
    <n v="7"/>
    <x v="0"/>
    <n v="4.4000000000000004"/>
    <n v="555.32000000000005"/>
  </r>
  <r>
    <n v="14911"/>
    <d v="2035-06-12T00:00:00"/>
    <x v="13"/>
    <x v="5"/>
    <x v="5"/>
    <n v="1193"/>
    <x v="1"/>
    <x v="0"/>
    <n v="3"/>
    <n v="118.32"/>
    <n v="0.3"/>
    <n v="35.495999999999995"/>
    <n v="354.96"/>
    <x v="1"/>
    <x v="2"/>
    <n v="1"/>
    <x v="1"/>
    <n v="3.4"/>
    <n v="248.47"/>
  </r>
  <r>
    <n v="14912"/>
    <d v="2035-06-13T00:00:00"/>
    <x v="13"/>
    <x v="5"/>
    <x v="5"/>
    <n v="1680"/>
    <x v="2"/>
    <x v="1"/>
    <n v="5"/>
    <n v="224.62"/>
    <n v="0.09"/>
    <n v="20.215799999999998"/>
    <n v="1123.0999999999999"/>
    <x v="1"/>
    <x v="2"/>
    <n v="1"/>
    <x v="2"/>
    <n v="2.4"/>
    <n v="1022.02"/>
  </r>
  <r>
    <n v="14913"/>
    <d v="2035-06-14T00:00:00"/>
    <x v="13"/>
    <x v="5"/>
    <x v="5"/>
    <n v="1663"/>
    <x v="2"/>
    <x v="1"/>
    <n v="3"/>
    <n v="397.17"/>
    <n v="0.26"/>
    <n v="103.2642"/>
    <n v="1191.51"/>
    <x v="1"/>
    <x v="1"/>
    <n v="4"/>
    <x v="1"/>
    <n v="3.1"/>
    <n v="881.72"/>
  </r>
  <r>
    <n v="14914"/>
    <d v="2035-06-15T00:00:00"/>
    <x v="13"/>
    <x v="5"/>
    <x v="5"/>
    <n v="1546"/>
    <x v="1"/>
    <x v="2"/>
    <n v="7"/>
    <n v="151.88999999999999"/>
    <n v="0.27"/>
    <n v="41.010300000000001"/>
    <n v="1063.23"/>
    <x v="1"/>
    <x v="1"/>
    <n v="3"/>
    <x v="2"/>
    <n v="2"/>
    <n v="776.16"/>
  </r>
  <r>
    <n v="14915"/>
    <d v="2035-06-16T00:00:00"/>
    <x v="13"/>
    <x v="5"/>
    <x v="5"/>
    <n v="1695"/>
    <x v="1"/>
    <x v="3"/>
    <n v="7"/>
    <n v="122.44"/>
    <n v="0.14000000000000001"/>
    <n v="17.1416"/>
    <n v="857.07999999999993"/>
    <x v="1"/>
    <x v="0"/>
    <n v="10"/>
    <x v="1"/>
    <n v="3.3"/>
    <n v="737.09"/>
  </r>
  <r>
    <n v="14916"/>
    <d v="2035-06-17T00:00:00"/>
    <x v="13"/>
    <x v="5"/>
    <x v="5"/>
    <n v="1285"/>
    <x v="1"/>
    <x v="3"/>
    <n v="3"/>
    <n v="20.82"/>
    <n v="0.13"/>
    <n v="2.7066000000000003"/>
    <n v="62.46"/>
    <x v="2"/>
    <x v="1"/>
    <n v="4"/>
    <x v="2"/>
    <n v="1.3"/>
    <n v="54.34"/>
  </r>
  <r>
    <n v="14917"/>
    <d v="2035-06-18T00:00:00"/>
    <x v="13"/>
    <x v="5"/>
    <x v="5"/>
    <n v="1056"/>
    <x v="3"/>
    <x v="1"/>
    <n v="6"/>
    <n v="290.91000000000003"/>
    <n v="0.23"/>
    <n v="66.909300000000002"/>
    <n v="1745.46"/>
    <x v="0"/>
    <x v="0"/>
    <n v="9"/>
    <x v="0"/>
    <n v="4.5999999999999996"/>
    <n v="1344"/>
  </r>
  <r>
    <n v="14918"/>
    <d v="2035-06-19T00:00:00"/>
    <x v="13"/>
    <x v="5"/>
    <x v="5"/>
    <n v="1733"/>
    <x v="1"/>
    <x v="2"/>
    <n v="3"/>
    <n v="265.76"/>
    <n v="0.03"/>
    <n v="7.9727999999999994"/>
    <n v="797.28"/>
    <x v="0"/>
    <x v="1"/>
    <n v="2"/>
    <x v="2"/>
    <n v="2"/>
    <n v="773.36"/>
  </r>
  <r>
    <n v="14919"/>
    <d v="2035-06-20T00:00:00"/>
    <x v="13"/>
    <x v="5"/>
    <x v="5"/>
    <n v="1302"/>
    <x v="0"/>
    <x v="1"/>
    <n v="1"/>
    <n v="151.81"/>
    <n v="0.26"/>
    <n v="39.470600000000005"/>
    <n v="151.81"/>
    <x v="2"/>
    <x v="1"/>
    <n v="4"/>
    <x v="0"/>
    <n v="4.3"/>
    <n v="112.34"/>
  </r>
  <r>
    <n v="14920"/>
    <d v="2035-06-21T00:00:00"/>
    <x v="13"/>
    <x v="5"/>
    <x v="5"/>
    <n v="1162"/>
    <x v="1"/>
    <x v="1"/>
    <n v="1"/>
    <n v="46.39"/>
    <n v="0.02"/>
    <n v="0.92780000000000007"/>
    <n v="46.39"/>
    <x v="1"/>
    <x v="0"/>
    <n v="7"/>
    <x v="1"/>
    <n v="3.6"/>
    <n v="45.46"/>
  </r>
  <r>
    <n v="14921"/>
    <d v="2035-06-22T00:00:00"/>
    <x v="13"/>
    <x v="5"/>
    <x v="5"/>
    <n v="1018"/>
    <x v="3"/>
    <x v="0"/>
    <n v="1"/>
    <n v="266.11"/>
    <n v="7.0000000000000007E-2"/>
    <n v="18.627700000000004"/>
    <n v="266.11"/>
    <x v="1"/>
    <x v="1"/>
    <n v="2"/>
    <x v="1"/>
    <n v="3.1"/>
    <n v="247.48"/>
  </r>
  <r>
    <n v="14922"/>
    <d v="2035-06-23T00:00:00"/>
    <x v="13"/>
    <x v="5"/>
    <x v="5"/>
    <n v="1369"/>
    <x v="2"/>
    <x v="2"/>
    <n v="1"/>
    <n v="476.1"/>
    <n v="0.23"/>
    <n v="109.50300000000001"/>
    <n v="476.1"/>
    <x v="2"/>
    <x v="0"/>
    <n v="8"/>
    <x v="0"/>
    <n v="4.7"/>
    <n v="366.6"/>
  </r>
  <r>
    <n v="14923"/>
    <d v="2035-06-24T00:00:00"/>
    <x v="13"/>
    <x v="5"/>
    <x v="5"/>
    <n v="1263"/>
    <x v="1"/>
    <x v="3"/>
    <n v="2"/>
    <n v="433.44"/>
    <n v="0.03"/>
    <n v="13.0032"/>
    <n v="866.88"/>
    <x v="1"/>
    <x v="0"/>
    <n v="10"/>
    <x v="2"/>
    <n v="1.6"/>
    <n v="840.87"/>
  </r>
  <r>
    <n v="14924"/>
    <d v="2035-06-25T00:00:00"/>
    <x v="13"/>
    <x v="5"/>
    <x v="5"/>
    <n v="1793"/>
    <x v="2"/>
    <x v="3"/>
    <n v="4"/>
    <n v="518.57000000000005"/>
    <n v="0.34"/>
    <n v="176.31380000000004"/>
    <n v="2074.2800000000002"/>
    <x v="0"/>
    <x v="1"/>
    <n v="4"/>
    <x v="2"/>
    <n v="1.5"/>
    <n v="1369.02"/>
  </r>
  <r>
    <n v="14925"/>
    <d v="2035-06-26T00:00:00"/>
    <x v="13"/>
    <x v="5"/>
    <x v="5"/>
    <n v="1112"/>
    <x v="1"/>
    <x v="3"/>
    <n v="4"/>
    <n v="20.61"/>
    <n v="0.3"/>
    <n v="6.1829999999999998"/>
    <n v="82.44"/>
    <x v="0"/>
    <x v="0"/>
    <n v="9"/>
    <x v="2"/>
    <n v="2.2999999999999998"/>
    <n v="57.71"/>
  </r>
  <r>
    <n v="14926"/>
    <d v="2035-06-27T00:00:00"/>
    <x v="13"/>
    <x v="5"/>
    <x v="5"/>
    <n v="1487"/>
    <x v="0"/>
    <x v="1"/>
    <n v="3"/>
    <n v="580.36"/>
    <n v="0.22"/>
    <n v="127.67920000000001"/>
    <n v="1741.08"/>
    <x v="1"/>
    <x v="2"/>
    <n v="1"/>
    <x v="0"/>
    <n v="4.3"/>
    <n v="1358.04"/>
  </r>
  <r>
    <n v="14927"/>
    <d v="2035-06-28T00:00:00"/>
    <x v="13"/>
    <x v="5"/>
    <x v="5"/>
    <n v="1326"/>
    <x v="2"/>
    <x v="2"/>
    <n v="7"/>
    <n v="214.73"/>
    <n v="0.28999999999999998"/>
    <n v="62.271699999999996"/>
    <n v="1503.11"/>
    <x v="2"/>
    <x v="0"/>
    <n v="7"/>
    <x v="2"/>
    <n v="1.1000000000000001"/>
    <n v="1067.21"/>
  </r>
  <r>
    <n v="14928"/>
    <d v="2035-06-29T00:00:00"/>
    <x v="13"/>
    <x v="5"/>
    <x v="5"/>
    <n v="1541"/>
    <x v="2"/>
    <x v="0"/>
    <n v="5"/>
    <n v="594.38"/>
    <n v="0.31"/>
    <n v="184.2578"/>
    <n v="2971.9"/>
    <x v="1"/>
    <x v="2"/>
    <n v="1"/>
    <x v="2"/>
    <n v="2"/>
    <n v="2050.61"/>
  </r>
  <r>
    <n v="14929"/>
    <d v="2035-06-30T00:00:00"/>
    <x v="13"/>
    <x v="5"/>
    <x v="5"/>
    <n v="1646"/>
    <x v="0"/>
    <x v="3"/>
    <n v="1"/>
    <n v="162.78"/>
    <n v="0.09"/>
    <n v="14.6502"/>
    <n v="162.78"/>
    <x v="2"/>
    <x v="0"/>
    <n v="11"/>
    <x v="1"/>
    <n v="2.7"/>
    <n v="148.13"/>
  </r>
  <r>
    <n v="14930"/>
    <d v="2035-07-01T00:00:00"/>
    <x v="13"/>
    <x v="6"/>
    <x v="6"/>
    <n v="1578"/>
    <x v="2"/>
    <x v="2"/>
    <n v="4"/>
    <n v="290.85000000000002"/>
    <n v="0.3"/>
    <n v="87.25500000000001"/>
    <n v="1163.4000000000001"/>
    <x v="1"/>
    <x v="0"/>
    <n v="10"/>
    <x v="1"/>
    <n v="3.9"/>
    <n v="814.38"/>
  </r>
  <r>
    <n v="14931"/>
    <d v="2035-07-02T00:00:00"/>
    <x v="13"/>
    <x v="6"/>
    <x v="6"/>
    <n v="1064"/>
    <x v="3"/>
    <x v="3"/>
    <n v="4"/>
    <n v="222.05"/>
    <n v="7.0000000000000007E-2"/>
    <n v="15.543500000000002"/>
    <n v="888.2"/>
    <x v="1"/>
    <x v="0"/>
    <n v="11"/>
    <x v="2"/>
    <n v="2.2000000000000002"/>
    <n v="826.03"/>
  </r>
  <r>
    <n v="14932"/>
    <d v="2035-07-03T00:00:00"/>
    <x v="13"/>
    <x v="6"/>
    <x v="6"/>
    <n v="1291"/>
    <x v="1"/>
    <x v="0"/>
    <n v="1"/>
    <n v="223.12"/>
    <n v="0.14000000000000001"/>
    <n v="31.236800000000002"/>
    <n v="223.12"/>
    <x v="2"/>
    <x v="0"/>
    <n v="9"/>
    <x v="1"/>
    <n v="2.8"/>
    <n v="191.88"/>
  </r>
  <r>
    <n v="14933"/>
    <d v="2035-07-04T00:00:00"/>
    <x v="13"/>
    <x v="6"/>
    <x v="6"/>
    <n v="1024"/>
    <x v="3"/>
    <x v="2"/>
    <n v="7"/>
    <n v="507.74"/>
    <n v="0.2"/>
    <n v="101.548"/>
    <n v="3554.1800000000003"/>
    <x v="2"/>
    <x v="0"/>
    <n v="10"/>
    <x v="2"/>
    <n v="2.2999999999999998"/>
    <n v="2843.34"/>
  </r>
  <r>
    <n v="14934"/>
    <d v="2035-07-05T00:00:00"/>
    <x v="13"/>
    <x v="6"/>
    <x v="6"/>
    <n v="1548"/>
    <x v="2"/>
    <x v="1"/>
    <n v="2"/>
    <n v="451.66"/>
    <n v="0.25"/>
    <n v="112.91500000000001"/>
    <n v="903.32"/>
    <x v="2"/>
    <x v="0"/>
    <n v="10"/>
    <x v="2"/>
    <n v="1.4"/>
    <n v="677.49"/>
  </r>
  <r>
    <n v="14935"/>
    <d v="2035-07-06T00:00:00"/>
    <x v="13"/>
    <x v="6"/>
    <x v="6"/>
    <n v="1000"/>
    <x v="2"/>
    <x v="1"/>
    <n v="2"/>
    <n v="595.41"/>
    <n v="0.01"/>
    <n v="5.9540999999999995"/>
    <n v="1190.82"/>
    <x v="2"/>
    <x v="2"/>
    <n v="1"/>
    <x v="0"/>
    <n v="4"/>
    <n v="1178.9100000000001"/>
  </r>
  <r>
    <n v="14936"/>
    <d v="2035-07-07T00:00:00"/>
    <x v="13"/>
    <x v="6"/>
    <x v="6"/>
    <n v="1910"/>
    <x v="1"/>
    <x v="3"/>
    <n v="4"/>
    <n v="373.91"/>
    <n v="0.1"/>
    <n v="37.391000000000005"/>
    <n v="1495.64"/>
    <x v="2"/>
    <x v="1"/>
    <n v="3"/>
    <x v="1"/>
    <n v="2.8"/>
    <n v="1346.08"/>
  </r>
  <r>
    <n v="14937"/>
    <d v="2035-07-08T00:00:00"/>
    <x v="13"/>
    <x v="6"/>
    <x v="6"/>
    <n v="1548"/>
    <x v="0"/>
    <x v="3"/>
    <n v="2"/>
    <n v="286.01"/>
    <n v="0.21"/>
    <n v="60.062099999999994"/>
    <n v="572.02"/>
    <x v="2"/>
    <x v="0"/>
    <n v="7"/>
    <x v="0"/>
    <n v="4.3"/>
    <n v="451.9"/>
  </r>
  <r>
    <n v="14938"/>
    <d v="2035-07-09T00:00:00"/>
    <x v="13"/>
    <x v="6"/>
    <x v="6"/>
    <n v="1140"/>
    <x v="1"/>
    <x v="2"/>
    <n v="6"/>
    <n v="67.69"/>
    <n v="0.13"/>
    <n v="8.7996999999999996"/>
    <n v="406.14"/>
    <x v="0"/>
    <x v="2"/>
    <n v="1"/>
    <x v="1"/>
    <n v="3.8"/>
    <n v="353.34"/>
  </r>
  <r>
    <n v="14939"/>
    <d v="2035-07-10T00:00:00"/>
    <x v="13"/>
    <x v="6"/>
    <x v="6"/>
    <n v="1743"/>
    <x v="2"/>
    <x v="0"/>
    <n v="1"/>
    <n v="597.99"/>
    <n v="0.27"/>
    <n v="161.4573"/>
    <n v="597.99"/>
    <x v="0"/>
    <x v="0"/>
    <n v="5"/>
    <x v="2"/>
    <n v="1.2"/>
    <n v="436.53"/>
  </r>
  <r>
    <n v="14940"/>
    <d v="2035-07-11T00:00:00"/>
    <x v="13"/>
    <x v="6"/>
    <x v="6"/>
    <n v="1647"/>
    <x v="1"/>
    <x v="3"/>
    <n v="7"/>
    <n v="337.65"/>
    <n v="0.23"/>
    <n v="77.659499999999994"/>
    <n v="2363.5499999999997"/>
    <x v="2"/>
    <x v="0"/>
    <n v="6"/>
    <x v="1"/>
    <n v="3"/>
    <n v="1819.93"/>
  </r>
  <r>
    <n v="14941"/>
    <d v="2035-07-12T00:00:00"/>
    <x v="13"/>
    <x v="6"/>
    <x v="6"/>
    <n v="1900"/>
    <x v="0"/>
    <x v="2"/>
    <n v="4"/>
    <n v="424.78"/>
    <n v="0.08"/>
    <n v="33.982399999999998"/>
    <n v="1699.12"/>
    <x v="2"/>
    <x v="1"/>
    <n v="3"/>
    <x v="0"/>
    <n v="5"/>
    <n v="1563.19"/>
  </r>
  <r>
    <n v="14942"/>
    <d v="2035-07-13T00:00:00"/>
    <x v="13"/>
    <x v="6"/>
    <x v="6"/>
    <n v="1187"/>
    <x v="3"/>
    <x v="0"/>
    <n v="1"/>
    <n v="252.94"/>
    <n v="0.05"/>
    <n v="12.647"/>
    <n v="252.94"/>
    <x v="2"/>
    <x v="0"/>
    <n v="6"/>
    <x v="2"/>
    <n v="2.2000000000000002"/>
    <n v="240.29"/>
  </r>
  <r>
    <n v="14943"/>
    <d v="2035-07-14T00:00:00"/>
    <x v="13"/>
    <x v="6"/>
    <x v="6"/>
    <n v="1127"/>
    <x v="0"/>
    <x v="3"/>
    <n v="2"/>
    <n v="335.41"/>
    <n v="0.22"/>
    <n v="73.790200000000013"/>
    <n v="670.82"/>
    <x v="1"/>
    <x v="1"/>
    <n v="4"/>
    <x v="1"/>
    <n v="3"/>
    <n v="523.24"/>
  </r>
  <r>
    <n v="14944"/>
    <d v="2035-07-15T00:00:00"/>
    <x v="13"/>
    <x v="6"/>
    <x v="6"/>
    <n v="1200"/>
    <x v="2"/>
    <x v="3"/>
    <n v="1"/>
    <n v="566.41"/>
    <n v="0.16"/>
    <n v="90.625599999999991"/>
    <n v="566.41"/>
    <x v="1"/>
    <x v="0"/>
    <n v="6"/>
    <x v="1"/>
    <n v="3.6"/>
    <n v="475.78"/>
  </r>
  <r>
    <n v="14945"/>
    <d v="2035-07-16T00:00:00"/>
    <x v="13"/>
    <x v="6"/>
    <x v="6"/>
    <n v="1126"/>
    <x v="2"/>
    <x v="2"/>
    <n v="2"/>
    <n v="112.36"/>
    <n v="0.06"/>
    <n v="6.7416"/>
    <n v="224.72"/>
    <x v="0"/>
    <x v="0"/>
    <n v="6"/>
    <x v="2"/>
    <n v="1.8"/>
    <n v="211.24"/>
  </r>
  <r>
    <n v="14946"/>
    <d v="2035-07-17T00:00:00"/>
    <x v="13"/>
    <x v="6"/>
    <x v="6"/>
    <n v="1256"/>
    <x v="1"/>
    <x v="3"/>
    <n v="7"/>
    <n v="186.04"/>
    <n v="0.11"/>
    <n v="20.464399999999998"/>
    <n v="1302.28"/>
    <x v="0"/>
    <x v="1"/>
    <n v="4"/>
    <x v="1"/>
    <n v="3.8"/>
    <n v="1159.03"/>
  </r>
  <r>
    <n v="14947"/>
    <d v="2035-07-18T00:00:00"/>
    <x v="13"/>
    <x v="6"/>
    <x v="6"/>
    <n v="1675"/>
    <x v="3"/>
    <x v="1"/>
    <n v="2"/>
    <n v="103.95"/>
    <n v="0.11"/>
    <n v="11.4345"/>
    <n v="207.9"/>
    <x v="2"/>
    <x v="2"/>
    <n v="1"/>
    <x v="1"/>
    <n v="3.6"/>
    <n v="185.03"/>
  </r>
  <r>
    <n v="14948"/>
    <d v="2035-07-19T00:00:00"/>
    <x v="13"/>
    <x v="6"/>
    <x v="6"/>
    <n v="1546"/>
    <x v="2"/>
    <x v="0"/>
    <n v="1"/>
    <n v="478.45"/>
    <n v="0.04"/>
    <n v="19.138000000000002"/>
    <n v="478.45"/>
    <x v="1"/>
    <x v="1"/>
    <n v="3"/>
    <x v="1"/>
    <n v="2.5"/>
    <n v="459.31"/>
  </r>
  <r>
    <n v="14949"/>
    <d v="2035-07-20T00:00:00"/>
    <x v="13"/>
    <x v="6"/>
    <x v="6"/>
    <n v="1193"/>
    <x v="2"/>
    <x v="0"/>
    <n v="7"/>
    <n v="51.3"/>
    <n v="0.19"/>
    <n v="9.7469999999999999"/>
    <n v="359.09999999999997"/>
    <x v="1"/>
    <x v="0"/>
    <n v="11"/>
    <x v="2"/>
    <n v="2.1"/>
    <n v="290.87"/>
  </r>
  <r>
    <n v="14950"/>
    <d v="2035-07-21T00:00:00"/>
    <x v="13"/>
    <x v="6"/>
    <x v="6"/>
    <n v="1702"/>
    <x v="3"/>
    <x v="1"/>
    <n v="2"/>
    <n v="62.75"/>
    <n v="0.27"/>
    <n v="16.942500000000003"/>
    <n v="125.5"/>
    <x v="1"/>
    <x v="0"/>
    <n v="10"/>
    <x v="0"/>
    <n v="4.7"/>
    <n v="91.62"/>
  </r>
  <r>
    <n v="14951"/>
    <d v="2035-07-22T00:00:00"/>
    <x v="13"/>
    <x v="6"/>
    <x v="6"/>
    <n v="1103"/>
    <x v="2"/>
    <x v="2"/>
    <n v="6"/>
    <n v="189.62"/>
    <n v="0.2"/>
    <n v="37.923999999999999"/>
    <n v="1137.72"/>
    <x v="1"/>
    <x v="0"/>
    <n v="7"/>
    <x v="2"/>
    <n v="1.5"/>
    <n v="910.18"/>
  </r>
  <r>
    <n v="14952"/>
    <d v="2035-07-23T00:00:00"/>
    <x v="13"/>
    <x v="6"/>
    <x v="6"/>
    <n v="1534"/>
    <x v="1"/>
    <x v="1"/>
    <n v="3"/>
    <n v="315.8"/>
    <n v="0.28999999999999998"/>
    <n v="91.581999999999994"/>
    <n v="947.40000000000009"/>
    <x v="2"/>
    <x v="1"/>
    <n v="2"/>
    <x v="1"/>
    <n v="2.7"/>
    <n v="672.65"/>
  </r>
  <r>
    <n v="14953"/>
    <d v="2035-07-24T00:00:00"/>
    <x v="13"/>
    <x v="6"/>
    <x v="6"/>
    <n v="1264"/>
    <x v="1"/>
    <x v="1"/>
    <n v="1"/>
    <n v="252.67"/>
    <n v="0.04"/>
    <n v="10.1068"/>
    <n v="252.67"/>
    <x v="0"/>
    <x v="1"/>
    <n v="4"/>
    <x v="0"/>
    <n v="4.0999999999999996"/>
    <n v="242.56"/>
  </r>
  <r>
    <n v="14954"/>
    <d v="2035-07-25T00:00:00"/>
    <x v="13"/>
    <x v="6"/>
    <x v="6"/>
    <n v="1801"/>
    <x v="1"/>
    <x v="0"/>
    <n v="3"/>
    <n v="41.22"/>
    <n v="0.15"/>
    <n v="6.1829999999999998"/>
    <n v="123.66"/>
    <x v="1"/>
    <x v="0"/>
    <n v="6"/>
    <x v="2"/>
    <n v="1.6"/>
    <n v="105.11"/>
  </r>
  <r>
    <n v="14955"/>
    <d v="2035-07-26T00:00:00"/>
    <x v="13"/>
    <x v="6"/>
    <x v="6"/>
    <n v="1941"/>
    <x v="3"/>
    <x v="2"/>
    <n v="1"/>
    <n v="575.13"/>
    <n v="0.21"/>
    <n v="120.7773"/>
    <n v="575.13"/>
    <x v="2"/>
    <x v="0"/>
    <n v="5"/>
    <x v="0"/>
    <n v="4.7"/>
    <n v="454.35"/>
  </r>
  <r>
    <n v="14956"/>
    <d v="2035-07-27T00:00:00"/>
    <x v="13"/>
    <x v="6"/>
    <x v="6"/>
    <n v="1973"/>
    <x v="1"/>
    <x v="3"/>
    <n v="2"/>
    <n v="572.42999999999995"/>
    <n v="0.24"/>
    <n v="137.38319999999999"/>
    <n v="1144.8599999999999"/>
    <x v="1"/>
    <x v="0"/>
    <n v="6"/>
    <x v="1"/>
    <n v="3.1"/>
    <n v="870.09"/>
  </r>
  <r>
    <n v="14957"/>
    <d v="2035-07-28T00:00:00"/>
    <x v="13"/>
    <x v="6"/>
    <x v="6"/>
    <n v="1383"/>
    <x v="1"/>
    <x v="1"/>
    <n v="2"/>
    <n v="178.42"/>
    <n v="0.24"/>
    <n v="42.820799999999998"/>
    <n v="356.84"/>
    <x v="0"/>
    <x v="0"/>
    <n v="5"/>
    <x v="1"/>
    <n v="3"/>
    <n v="271.2"/>
  </r>
  <r>
    <n v="14958"/>
    <d v="2035-07-29T00:00:00"/>
    <x v="13"/>
    <x v="6"/>
    <x v="6"/>
    <n v="1259"/>
    <x v="1"/>
    <x v="1"/>
    <n v="7"/>
    <n v="442.94"/>
    <n v="0.26"/>
    <n v="115.1644"/>
    <n v="3100.58"/>
    <x v="0"/>
    <x v="0"/>
    <n v="9"/>
    <x v="1"/>
    <n v="2.7"/>
    <n v="2294.4299999999998"/>
  </r>
  <r>
    <n v="14959"/>
    <d v="2035-07-30T00:00:00"/>
    <x v="13"/>
    <x v="6"/>
    <x v="6"/>
    <n v="1413"/>
    <x v="1"/>
    <x v="2"/>
    <n v="4"/>
    <n v="353.47"/>
    <n v="0.23"/>
    <n v="81.298100000000005"/>
    <n v="1413.88"/>
    <x v="1"/>
    <x v="0"/>
    <n v="11"/>
    <x v="0"/>
    <n v="4.5"/>
    <n v="1088.69"/>
  </r>
  <r>
    <n v="14960"/>
    <d v="2035-07-31T00:00:00"/>
    <x v="13"/>
    <x v="6"/>
    <x v="6"/>
    <n v="1990"/>
    <x v="1"/>
    <x v="1"/>
    <n v="6"/>
    <n v="153.91999999999999"/>
    <n v="0.03"/>
    <n v="4.6175999999999995"/>
    <n v="923.52"/>
    <x v="0"/>
    <x v="1"/>
    <n v="2"/>
    <x v="0"/>
    <n v="4.8"/>
    <n v="895.81"/>
  </r>
  <r>
    <n v="14961"/>
    <d v="2035-08-01T00:00:00"/>
    <x v="13"/>
    <x v="7"/>
    <x v="7"/>
    <n v="1357"/>
    <x v="2"/>
    <x v="2"/>
    <n v="4"/>
    <n v="168.37"/>
    <n v="0.24"/>
    <n v="40.408799999999999"/>
    <n v="673.48"/>
    <x v="2"/>
    <x v="1"/>
    <n v="4"/>
    <x v="1"/>
    <n v="2.5"/>
    <n v="511.84"/>
  </r>
  <r>
    <n v="14962"/>
    <d v="2035-08-02T00:00:00"/>
    <x v="13"/>
    <x v="7"/>
    <x v="7"/>
    <n v="1074"/>
    <x v="2"/>
    <x v="3"/>
    <n v="3"/>
    <n v="302.32"/>
    <n v="0.25"/>
    <n v="75.58"/>
    <n v="906.96"/>
    <x v="1"/>
    <x v="2"/>
    <n v="1"/>
    <x v="1"/>
    <n v="3.2"/>
    <n v="680.22"/>
  </r>
  <r>
    <n v="14963"/>
    <d v="2035-08-03T00:00:00"/>
    <x v="13"/>
    <x v="7"/>
    <x v="7"/>
    <n v="1354"/>
    <x v="2"/>
    <x v="2"/>
    <n v="2"/>
    <n v="260.25"/>
    <n v="0.35"/>
    <n v="91.087499999999991"/>
    <n v="520.5"/>
    <x v="2"/>
    <x v="0"/>
    <n v="7"/>
    <x v="2"/>
    <n v="2.2999999999999998"/>
    <n v="338.32"/>
  </r>
  <r>
    <n v="14964"/>
    <d v="2035-08-04T00:00:00"/>
    <x v="13"/>
    <x v="7"/>
    <x v="7"/>
    <n v="1583"/>
    <x v="2"/>
    <x v="3"/>
    <n v="4"/>
    <n v="185.37"/>
    <n v="0.24"/>
    <n v="44.488799999999998"/>
    <n v="741.48"/>
    <x v="1"/>
    <x v="2"/>
    <n v="1"/>
    <x v="1"/>
    <n v="2.5"/>
    <n v="563.52"/>
  </r>
  <r>
    <n v="14965"/>
    <d v="2035-08-05T00:00:00"/>
    <x v="13"/>
    <x v="7"/>
    <x v="7"/>
    <n v="1770"/>
    <x v="1"/>
    <x v="2"/>
    <n v="2"/>
    <n v="487.39"/>
    <n v="0.24"/>
    <n v="116.97359999999999"/>
    <n v="974.78"/>
    <x v="2"/>
    <x v="0"/>
    <n v="6"/>
    <x v="2"/>
    <n v="1.1000000000000001"/>
    <n v="740.83"/>
  </r>
  <r>
    <n v="14966"/>
    <d v="2035-08-06T00:00:00"/>
    <x v="13"/>
    <x v="7"/>
    <x v="7"/>
    <n v="1909"/>
    <x v="3"/>
    <x v="1"/>
    <n v="1"/>
    <n v="296.66000000000003"/>
    <n v="0.18"/>
    <n v="53.398800000000001"/>
    <n v="296.66000000000003"/>
    <x v="0"/>
    <x v="0"/>
    <n v="10"/>
    <x v="0"/>
    <n v="4.0999999999999996"/>
    <n v="243.26"/>
  </r>
  <r>
    <n v="14967"/>
    <d v="2035-08-07T00:00:00"/>
    <x v="13"/>
    <x v="7"/>
    <x v="7"/>
    <n v="1187"/>
    <x v="3"/>
    <x v="3"/>
    <n v="4"/>
    <n v="398.09"/>
    <n v="0.3"/>
    <n v="119.42699999999999"/>
    <n v="1592.36"/>
    <x v="2"/>
    <x v="0"/>
    <n v="10"/>
    <x v="0"/>
    <n v="4.9000000000000004"/>
    <n v="1114.6500000000001"/>
  </r>
  <r>
    <n v="14968"/>
    <d v="2035-08-08T00:00:00"/>
    <x v="13"/>
    <x v="7"/>
    <x v="7"/>
    <n v="1972"/>
    <x v="3"/>
    <x v="1"/>
    <n v="3"/>
    <n v="125.72"/>
    <n v="0.35"/>
    <n v="44.001999999999995"/>
    <n v="377.15999999999997"/>
    <x v="1"/>
    <x v="0"/>
    <n v="9"/>
    <x v="0"/>
    <n v="4.0999999999999996"/>
    <n v="245.15"/>
  </r>
  <r>
    <n v="14969"/>
    <d v="2035-08-09T00:00:00"/>
    <x v="13"/>
    <x v="7"/>
    <x v="7"/>
    <n v="1684"/>
    <x v="1"/>
    <x v="3"/>
    <n v="7"/>
    <n v="327.10000000000002"/>
    <n v="0.27"/>
    <n v="88.317000000000007"/>
    <n v="2289.7000000000003"/>
    <x v="1"/>
    <x v="1"/>
    <n v="2"/>
    <x v="1"/>
    <n v="3.1"/>
    <n v="1671.48"/>
  </r>
  <r>
    <n v="14970"/>
    <d v="2035-08-10T00:00:00"/>
    <x v="13"/>
    <x v="7"/>
    <x v="7"/>
    <n v="1991"/>
    <x v="1"/>
    <x v="2"/>
    <n v="4"/>
    <n v="201.02"/>
    <n v="0.21"/>
    <n v="42.214199999999998"/>
    <n v="804.08"/>
    <x v="1"/>
    <x v="2"/>
    <n v="1"/>
    <x v="0"/>
    <n v="4.3"/>
    <n v="635.22"/>
  </r>
  <r>
    <n v="14971"/>
    <d v="2035-08-11T00:00:00"/>
    <x v="13"/>
    <x v="7"/>
    <x v="7"/>
    <n v="1289"/>
    <x v="1"/>
    <x v="2"/>
    <n v="2"/>
    <n v="322.95"/>
    <n v="0.03"/>
    <n v="9.6884999999999994"/>
    <n v="645.9"/>
    <x v="1"/>
    <x v="0"/>
    <n v="11"/>
    <x v="0"/>
    <n v="4.4000000000000004"/>
    <n v="626.52"/>
  </r>
  <r>
    <n v="14972"/>
    <d v="2035-08-12T00:00:00"/>
    <x v="13"/>
    <x v="7"/>
    <x v="7"/>
    <n v="1044"/>
    <x v="2"/>
    <x v="2"/>
    <n v="5"/>
    <n v="471.78"/>
    <n v="0.25"/>
    <n v="117.94499999999999"/>
    <n v="2358.8999999999996"/>
    <x v="1"/>
    <x v="0"/>
    <n v="11"/>
    <x v="1"/>
    <n v="3.2"/>
    <n v="1769.17"/>
  </r>
  <r>
    <n v="14973"/>
    <d v="2035-08-13T00:00:00"/>
    <x v="13"/>
    <x v="7"/>
    <x v="7"/>
    <n v="1572"/>
    <x v="2"/>
    <x v="0"/>
    <n v="5"/>
    <n v="464.81"/>
    <n v="0.25"/>
    <n v="116.2025"/>
    <n v="2324.0500000000002"/>
    <x v="2"/>
    <x v="0"/>
    <n v="11"/>
    <x v="0"/>
    <n v="4.7"/>
    <n v="1743.04"/>
  </r>
  <r>
    <n v="14974"/>
    <d v="2035-08-14T00:00:00"/>
    <x v="13"/>
    <x v="7"/>
    <x v="7"/>
    <n v="1082"/>
    <x v="1"/>
    <x v="0"/>
    <n v="7"/>
    <n v="222.22"/>
    <n v="0.27"/>
    <n v="59.999400000000001"/>
    <n v="1555.54"/>
    <x v="2"/>
    <x v="0"/>
    <n v="10"/>
    <x v="2"/>
    <n v="1.1000000000000001"/>
    <n v="1135.54"/>
  </r>
  <r>
    <n v="14975"/>
    <d v="2035-08-15T00:00:00"/>
    <x v="13"/>
    <x v="7"/>
    <x v="7"/>
    <n v="1122"/>
    <x v="0"/>
    <x v="3"/>
    <n v="7"/>
    <n v="421.15"/>
    <n v="0.04"/>
    <n v="16.846"/>
    <n v="2948.0499999999997"/>
    <x v="2"/>
    <x v="1"/>
    <n v="3"/>
    <x v="2"/>
    <n v="1"/>
    <n v="2830.13"/>
  </r>
  <r>
    <n v="14976"/>
    <d v="2035-08-16T00:00:00"/>
    <x v="13"/>
    <x v="7"/>
    <x v="7"/>
    <n v="1357"/>
    <x v="2"/>
    <x v="0"/>
    <n v="6"/>
    <n v="565.65"/>
    <n v="0.23"/>
    <n v="130.09950000000001"/>
    <n v="3393.8999999999996"/>
    <x v="1"/>
    <x v="0"/>
    <n v="6"/>
    <x v="2"/>
    <n v="1.3"/>
    <n v="2613.3000000000002"/>
  </r>
  <r>
    <n v="14977"/>
    <d v="2035-08-17T00:00:00"/>
    <x v="13"/>
    <x v="7"/>
    <x v="7"/>
    <n v="1527"/>
    <x v="2"/>
    <x v="2"/>
    <n v="7"/>
    <n v="381.02"/>
    <n v="0.1"/>
    <n v="38.101999999999997"/>
    <n v="2667.14"/>
    <x v="1"/>
    <x v="0"/>
    <n v="7"/>
    <x v="2"/>
    <n v="1.2"/>
    <n v="2400.4299999999998"/>
  </r>
  <r>
    <n v="14978"/>
    <d v="2035-08-18T00:00:00"/>
    <x v="13"/>
    <x v="7"/>
    <x v="7"/>
    <n v="1065"/>
    <x v="3"/>
    <x v="0"/>
    <n v="2"/>
    <n v="101.82"/>
    <n v="0.27"/>
    <n v="27.491399999999999"/>
    <n v="203.64"/>
    <x v="1"/>
    <x v="0"/>
    <n v="11"/>
    <x v="1"/>
    <n v="2.7"/>
    <n v="148.66"/>
  </r>
  <r>
    <n v="14979"/>
    <d v="2035-08-19T00:00:00"/>
    <x v="13"/>
    <x v="7"/>
    <x v="7"/>
    <n v="1935"/>
    <x v="2"/>
    <x v="0"/>
    <n v="1"/>
    <n v="412.63"/>
    <n v="0.08"/>
    <n v="33.010399999999997"/>
    <n v="412.63"/>
    <x v="1"/>
    <x v="0"/>
    <n v="8"/>
    <x v="0"/>
    <n v="4.8"/>
    <n v="379.62"/>
  </r>
  <r>
    <n v="14980"/>
    <d v="2035-08-20T00:00:00"/>
    <x v="13"/>
    <x v="7"/>
    <x v="7"/>
    <n v="1656"/>
    <x v="3"/>
    <x v="1"/>
    <n v="4"/>
    <n v="76.37"/>
    <n v="0.24"/>
    <n v="18.328800000000001"/>
    <n v="305.48"/>
    <x v="1"/>
    <x v="1"/>
    <n v="4"/>
    <x v="1"/>
    <n v="3.7"/>
    <n v="232.16"/>
  </r>
  <r>
    <n v="14981"/>
    <d v="2035-08-21T00:00:00"/>
    <x v="13"/>
    <x v="7"/>
    <x v="7"/>
    <n v="1374"/>
    <x v="3"/>
    <x v="3"/>
    <n v="7"/>
    <n v="525.17999999999995"/>
    <n v="0.1"/>
    <n v="52.518000000000001"/>
    <n v="3676.2599999999998"/>
    <x v="1"/>
    <x v="0"/>
    <n v="8"/>
    <x v="1"/>
    <n v="3.6"/>
    <n v="3308.63"/>
  </r>
  <r>
    <n v="14982"/>
    <d v="2035-08-22T00:00:00"/>
    <x v="13"/>
    <x v="7"/>
    <x v="7"/>
    <n v="1161"/>
    <x v="0"/>
    <x v="3"/>
    <n v="5"/>
    <n v="317.25"/>
    <n v="0"/>
    <n v="0"/>
    <n v="1586.25"/>
    <x v="2"/>
    <x v="0"/>
    <n v="7"/>
    <x v="1"/>
    <n v="2.5"/>
    <n v="1586.25"/>
  </r>
  <r>
    <n v="14983"/>
    <d v="2035-08-23T00:00:00"/>
    <x v="13"/>
    <x v="7"/>
    <x v="7"/>
    <n v="1745"/>
    <x v="1"/>
    <x v="3"/>
    <n v="1"/>
    <n v="240.31"/>
    <n v="0.22"/>
    <n v="52.868200000000002"/>
    <n v="240.31"/>
    <x v="0"/>
    <x v="0"/>
    <n v="11"/>
    <x v="1"/>
    <n v="3.1"/>
    <n v="187.44"/>
  </r>
  <r>
    <n v="14984"/>
    <d v="2035-08-24T00:00:00"/>
    <x v="13"/>
    <x v="7"/>
    <x v="7"/>
    <n v="1379"/>
    <x v="3"/>
    <x v="0"/>
    <n v="2"/>
    <n v="48.35"/>
    <n v="0.04"/>
    <n v="1.9340000000000002"/>
    <n v="96.7"/>
    <x v="2"/>
    <x v="0"/>
    <n v="8"/>
    <x v="2"/>
    <n v="2.2000000000000002"/>
    <n v="92.83"/>
  </r>
  <r>
    <n v="14985"/>
    <d v="2035-08-25T00:00:00"/>
    <x v="13"/>
    <x v="7"/>
    <x v="7"/>
    <n v="1655"/>
    <x v="1"/>
    <x v="2"/>
    <n v="1"/>
    <n v="237.76"/>
    <n v="0.23"/>
    <n v="54.684800000000003"/>
    <n v="237.76"/>
    <x v="2"/>
    <x v="0"/>
    <n v="5"/>
    <x v="1"/>
    <n v="3.1"/>
    <n v="183.08"/>
  </r>
  <r>
    <n v="14986"/>
    <d v="2035-08-26T00:00:00"/>
    <x v="13"/>
    <x v="7"/>
    <x v="7"/>
    <n v="1357"/>
    <x v="1"/>
    <x v="1"/>
    <n v="2"/>
    <n v="543.38"/>
    <n v="0.32"/>
    <n v="173.88159999999999"/>
    <n v="1086.76"/>
    <x v="1"/>
    <x v="0"/>
    <n v="10"/>
    <x v="0"/>
    <n v="4"/>
    <n v="739"/>
  </r>
  <r>
    <n v="14987"/>
    <d v="2035-08-27T00:00:00"/>
    <x v="13"/>
    <x v="7"/>
    <x v="7"/>
    <n v="1187"/>
    <x v="1"/>
    <x v="3"/>
    <n v="6"/>
    <n v="27.28"/>
    <n v="0.34"/>
    <n v="9.2752000000000017"/>
    <n v="163.68"/>
    <x v="0"/>
    <x v="0"/>
    <n v="7"/>
    <x v="1"/>
    <n v="3.2"/>
    <n v="108.03"/>
  </r>
  <r>
    <n v="14988"/>
    <d v="2035-08-28T00:00:00"/>
    <x v="13"/>
    <x v="7"/>
    <x v="7"/>
    <n v="1321"/>
    <x v="2"/>
    <x v="0"/>
    <n v="4"/>
    <n v="292.67"/>
    <n v="0.08"/>
    <n v="23.413600000000002"/>
    <n v="1170.68"/>
    <x v="1"/>
    <x v="1"/>
    <n v="4"/>
    <x v="1"/>
    <n v="2.7"/>
    <n v="1077.03"/>
  </r>
  <r>
    <n v="14989"/>
    <d v="2035-08-29T00:00:00"/>
    <x v="13"/>
    <x v="7"/>
    <x v="7"/>
    <n v="1449"/>
    <x v="1"/>
    <x v="2"/>
    <n v="1"/>
    <n v="559.73"/>
    <n v="0.28000000000000003"/>
    <n v="156.72440000000003"/>
    <n v="559.73"/>
    <x v="1"/>
    <x v="2"/>
    <n v="1"/>
    <x v="0"/>
    <n v="4.4000000000000004"/>
    <n v="403.01"/>
  </r>
  <r>
    <n v="14990"/>
    <d v="2035-08-30T00:00:00"/>
    <x v="13"/>
    <x v="7"/>
    <x v="7"/>
    <n v="1473"/>
    <x v="1"/>
    <x v="1"/>
    <n v="4"/>
    <n v="245.98"/>
    <n v="0.12"/>
    <n v="29.517599999999998"/>
    <n v="983.92"/>
    <x v="1"/>
    <x v="1"/>
    <n v="3"/>
    <x v="2"/>
    <n v="2.1"/>
    <n v="865.85"/>
  </r>
  <r>
    <n v="14991"/>
    <d v="2035-08-31T00:00:00"/>
    <x v="13"/>
    <x v="7"/>
    <x v="7"/>
    <n v="1012"/>
    <x v="3"/>
    <x v="1"/>
    <n v="1"/>
    <n v="265.48"/>
    <n v="0.32"/>
    <n v="84.953600000000009"/>
    <n v="265.48"/>
    <x v="1"/>
    <x v="0"/>
    <n v="10"/>
    <x v="1"/>
    <n v="2.9"/>
    <n v="180.53"/>
  </r>
  <r>
    <n v="14992"/>
    <d v="2035-09-01T00:00:00"/>
    <x v="13"/>
    <x v="8"/>
    <x v="8"/>
    <n v="1183"/>
    <x v="3"/>
    <x v="3"/>
    <n v="2"/>
    <n v="353.46"/>
    <n v="0.28000000000000003"/>
    <n v="98.968800000000002"/>
    <n v="706.92"/>
    <x v="2"/>
    <x v="0"/>
    <n v="9"/>
    <x v="0"/>
    <n v="4.9000000000000004"/>
    <n v="508.98"/>
  </r>
  <r>
    <n v="14993"/>
    <d v="2035-09-02T00:00:00"/>
    <x v="13"/>
    <x v="8"/>
    <x v="8"/>
    <n v="1110"/>
    <x v="3"/>
    <x v="3"/>
    <n v="2"/>
    <n v="285.82"/>
    <n v="0.03"/>
    <n v="8.5746000000000002"/>
    <n v="571.64"/>
    <x v="0"/>
    <x v="0"/>
    <n v="11"/>
    <x v="0"/>
    <n v="4.9000000000000004"/>
    <n v="554.49"/>
  </r>
  <r>
    <n v="14994"/>
    <d v="2035-09-03T00:00:00"/>
    <x v="13"/>
    <x v="8"/>
    <x v="8"/>
    <n v="1926"/>
    <x v="2"/>
    <x v="2"/>
    <n v="1"/>
    <n v="113.63"/>
    <n v="0.14000000000000001"/>
    <n v="15.908200000000001"/>
    <n v="113.63"/>
    <x v="2"/>
    <x v="1"/>
    <n v="4"/>
    <x v="2"/>
    <n v="1"/>
    <n v="97.72"/>
  </r>
  <r>
    <n v="14995"/>
    <d v="2035-09-04T00:00:00"/>
    <x v="13"/>
    <x v="8"/>
    <x v="8"/>
    <n v="1507"/>
    <x v="3"/>
    <x v="0"/>
    <n v="6"/>
    <n v="25.85"/>
    <n v="0.12"/>
    <n v="3.1019999999999999"/>
    <n v="155.10000000000002"/>
    <x v="1"/>
    <x v="0"/>
    <n v="5"/>
    <x v="1"/>
    <n v="3.1"/>
    <n v="136.49"/>
  </r>
  <r>
    <n v="14996"/>
    <d v="2035-09-05T00:00:00"/>
    <x v="13"/>
    <x v="8"/>
    <x v="8"/>
    <n v="1289"/>
    <x v="1"/>
    <x v="2"/>
    <n v="2"/>
    <n v="371.74"/>
    <n v="0.27"/>
    <n v="100.36980000000001"/>
    <n v="743.48"/>
    <x v="2"/>
    <x v="1"/>
    <n v="3"/>
    <x v="2"/>
    <n v="2.2999999999999998"/>
    <n v="542.74"/>
  </r>
  <r>
    <n v="14997"/>
    <d v="2035-09-06T00:00:00"/>
    <x v="13"/>
    <x v="8"/>
    <x v="8"/>
    <n v="1294"/>
    <x v="0"/>
    <x v="3"/>
    <n v="3"/>
    <n v="553.66999999999996"/>
    <n v="0.14000000000000001"/>
    <n v="77.513800000000003"/>
    <n v="1661.0099999999998"/>
    <x v="2"/>
    <x v="0"/>
    <n v="11"/>
    <x v="2"/>
    <n v="2.2000000000000002"/>
    <n v="1428.47"/>
  </r>
  <r>
    <n v="14998"/>
    <d v="2035-09-07T00:00:00"/>
    <x v="13"/>
    <x v="8"/>
    <x v="8"/>
    <n v="1450"/>
    <x v="0"/>
    <x v="2"/>
    <n v="3"/>
    <n v="77.22"/>
    <n v="0.24"/>
    <n v="18.532799999999998"/>
    <n v="231.66"/>
    <x v="0"/>
    <x v="0"/>
    <n v="6"/>
    <x v="1"/>
    <n v="3.4"/>
    <n v="176.06"/>
  </r>
  <r>
    <n v="14999"/>
    <d v="2035-09-08T00:00:00"/>
    <x v="13"/>
    <x v="8"/>
    <x v="8"/>
    <n v="1903"/>
    <x v="2"/>
    <x v="0"/>
    <n v="4"/>
    <n v="138.41"/>
    <n v="0.21"/>
    <n v="29.066099999999999"/>
    <n v="553.64"/>
    <x v="2"/>
    <x v="1"/>
    <n v="4"/>
    <x v="1"/>
    <n v="2.8"/>
    <n v="437.38"/>
  </r>
  <r>
    <n v="15000"/>
    <d v="2035-09-09T00:00:00"/>
    <x v="13"/>
    <x v="8"/>
    <x v="8"/>
    <n v="1214"/>
    <x v="3"/>
    <x v="1"/>
    <n v="7"/>
    <n v="231.58"/>
    <n v="0.34"/>
    <n v="78.737200000000016"/>
    <n v="1621.0600000000002"/>
    <x v="2"/>
    <x v="0"/>
    <n v="5"/>
    <x v="1"/>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2E5FB-6A79-42C7-96F2-C03A439F1877}"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2:K26" firstHeaderRow="1" firstDataRow="1" firstDataCol="1"/>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axis="axisRow" showAll="0">
      <items count="4">
        <item x="0"/>
        <item x="2"/>
        <item x="1"/>
        <item t="default"/>
      </items>
    </pivotField>
    <pivotField showAll="0"/>
    <pivotField showAll="0"/>
    <pivotField showAll="0"/>
    <pivotField showAll="0"/>
  </pivotFields>
  <rowFields count="1">
    <field x="14"/>
  </rowFields>
  <rowItems count="4">
    <i>
      <x/>
    </i>
    <i>
      <x v="1"/>
    </i>
    <i>
      <x v="2"/>
    </i>
    <i t="grand">
      <x/>
    </i>
  </rowItems>
  <colItems count="1">
    <i/>
  </colItems>
  <dataFields count="1">
    <dataField name="Count of Sales" fld="12" subtotal="count" baseField="14"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829B4D-EFDA-4DE9-BF1B-44E4F0D6DEF9}"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1:H34" firstHeaderRow="1" firstDataRow="1" firstDataCol="1"/>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Total Sales" fld="1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8:E13" firstHeaderRow="1" firstDataRow="1" firstDataCol="1"/>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showAll="0"/>
    <pivotField axis="axisRow" showAll="0">
      <items count="5">
        <item x="1"/>
        <item x="3"/>
        <item x="0"/>
        <item x="2"/>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quantity"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5:E32" firstHeaderRow="1" firstDataRow="1" firstDataCol="1"/>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dataField="1" showAll="0"/>
    <pivotField axis="axisRow" showAll="0">
      <items count="5">
        <item x="0"/>
        <item x="1"/>
        <item x="2"/>
        <item x="3"/>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items count="4">
        <item x="2"/>
        <item x="0"/>
        <item x="1"/>
        <item t="default"/>
      </items>
    </pivotField>
    <pivotField showAll="0"/>
    <pivotField showAll="0"/>
  </pivotFields>
  <rowFields count="2">
    <field x="6"/>
    <field x="16"/>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ustomer_i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6" firstHeaderRow="1" firstDataRow="1" firstDataCol="1"/>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Sales"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8:H12" firstHeaderRow="1" firstDataRow="1" firstDataCol="1"/>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items count="4">
        <item x="2"/>
        <item x="0"/>
        <item x="1"/>
        <item t="default"/>
      </items>
    </pivotField>
    <pivotField showAll="0"/>
    <pivotField showAll="0"/>
  </pivotFields>
  <rowFields count="1">
    <field x="16"/>
  </rowFields>
  <rowItems count="4">
    <i>
      <x/>
    </i>
    <i>
      <x v="1"/>
    </i>
    <i>
      <x v="2"/>
    </i>
    <i t="grand">
      <x/>
    </i>
  </rowItems>
  <colItems count="1">
    <i/>
  </colItems>
  <dataFields count="1">
    <dataField name="Sum of customer_i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A1:B16" firstHeaderRow="1" firstDataRow="1" firstDataCol="1"/>
  <pivotFields count="19">
    <pivotField showAll="0"/>
    <pivotField numFmtId="14" showAll="0"/>
    <pivotField axis="axisRow"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dataField="1"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Total Revenue"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9">
    <pivotField showAll="0"/>
    <pivotField numFmtId="14" showAll="0"/>
    <pivotField showAll="0">
      <items count="15">
        <item x="0"/>
        <item x="1"/>
        <item x="2"/>
        <item x="3"/>
        <item x="4"/>
        <item x="5"/>
        <item x="6"/>
        <item x="7"/>
        <item x="8"/>
        <item x="9"/>
        <item x="10"/>
        <item x="11"/>
        <item x="12"/>
        <item x="13"/>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dataField="1" showAll="0"/>
  </pivotFields>
  <rowItems count="1">
    <i/>
  </rowItems>
  <colItems count="1">
    <i/>
  </colItems>
  <dataFields count="1">
    <dataField name="Sum of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2B3E0A9-80B8-4CA5-B2DD-81CB1841C3E6}" sourceName="payment_method">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70290044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5159C77-3AE1-4BA5-8919-A5C5474D0FD8}" sourceName="Year">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702900441">
      <items count="14">
        <i x="0" s="1"/>
        <i x="1" s="1"/>
        <i x="2" s="1"/>
        <i x="3" s="1"/>
        <i x="4" s="1"/>
        <i x="5" s="1"/>
        <i x="6" s="1"/>
        <i x="7" s="1"/>
        <i x="8" s="1"/>
        <i x="9" s="1"/>
        <i x="10" s="1"/>
        <i x="11" s="1"/>
        <i x="12"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0AAE7B22-5DDD-4E5F-ADC7-02DB1957823B}" sourceName="Column1">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70290044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98F7758A-5A68-492B-8572-0C7919713B40}" cache="Slicer_payment_method" caption="payment_method" rowHeight="251883"/>
  <slicer name="Year" xr10:uid="{7EFEA06D-C019-410B-B5F6-D35FDDB8C4CF}" cache="Slicer_Year" caption="Year" columnCount="4" rowHeight="251883"/>
  <slicer name="Column1" xr10:uid="{6931F79A-7767-46CC-9F70-668D6BE8749A}" cache="Slicer_Column1" caption="Month" columnCoun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S5001" totalsRowShown="0">
  <autoFilter ref="A1:S5001" xr:uid="{00000000-0009-0000-0100-000002000000}"/>
  <tableColumns count="19">
    <tableColumn id="1" xr3:uid="{00000000-0010-0000-0000-000001000000}" name="order_id"/>
    <tableColumn id="2" xr3:uid="{00000000-0010-0000-0000-000002000000}" name="order_date" dataDxfId="3"/>
    <tableColumn id="3" xr3:uid="{00000000-0010-0000-0000-000003000000}" name="Year" dataDxfId="2">
      <calculatedColumnFormula>YEAR(B2)</calculatedColumnFormula>
    </tableColumn>
    <tableColumn id="4" xr3:uid="{00000000-0010-0000-0000-000004000000}" name="Month" dataDxfId="1">
      <calculatedColumnFormula>MONTH(B2)</calculatedColumnFormula>
    </tableColumn>
    <tableColumn id="19" xr3:uid="{D187910D-E797-4D99-9294-DA7A87423026}" name="Month Name" dataDxfId="0">
      <calculatedColumnFormula>TEXT(Table2[[#This Row],[order_date]],"mmmm")</calculatedColumnFormula>
    </tableColumn>
    <tableColumn id="5" xr3:uid="{00000000-0010-0000-0000-000005000000}" name="customer_id"/>
    <tableColumn id="6" xr3:uid="{00000000-0010-0000-0000-000006000000}" name="product_category"/>
    <tableColumn id="7" xr3:uid="{00000000-0010-0000-0000-000007000000}" name="region"/>
    <tableColumn id="8" xr3:uid="{00000000-0010-0000-0000-000008000000}" name="quantity"/>
    <tableColumn id="9" xr3:uid="{00000000-0010-0000-0000-000009000000}" name="unit_price"/>
    <tableColumn id="10" xr3:uid="{00000000-0010-0000-0000-00000A000000}" name="discount"/>
    <tableColumn id="11" xr3:uid="{00000000-0010-0000-0000-00000B000000}" name="discounted_value">
      <calculatedColumnFormula>J2*K2</calculatedColumnFormula>
    </tableColumn>
    <tableColumn id="12" xr3:uid="{00000000-0010-0000-0000-00000C000000}" name="Sales">
      <calculatedColumnFormula>(J2*I2)</calculatedColumnFormula>
    </tableColumn>
    <tableColumn id="13" xr3:uid="{00000000-0010-0000-0000-00000D000000}" name="payment_method"/>
    <tableColumn id="14" xr3:uid="{00000000-0010-0000-0000-00000E000000}" name="delivery_status">
      <calculatedColumnFormula>IF(P2&lt;2,"Early Delivery",IF(P2&lt;5,"On Time Delivery","Delayed Delivery"))</calculatedColumnFormula>
    </tableColumn>
    <tableColumn id="15" xr3:uid="{00000000-0010-0000-0000-00000F000000}" name="delivery_days"/>
    <tableColumn id="16" xr3:uid="{00000000-0010-0000-0000-000010000000}" name="Rating_Status">
      <calculatedColumnFormula>IF(R2&lt;2.5,"Bad",IF(R2 &lt;4,"Good","Excellent"))</calculatedColumnFormula>
    </tableColumn>
    <tableColumn id="17" xr3:uid="{00000000-0010-0000-0000-000011000000}" name="customer_rating"/>
    <tableColumn id="18" xr3:uid="{00000000-0010-0000-0000-000012000000}"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1"/>
  <sheetViews>
    <sheetView topLeftCell="A2" zoomScale="116" workbookViewId="0">
      <selection activeCell="E4" sqref="E4"/>
    </sheetView>
  </sheetViews>
  <sheetFormatPr defaultRowHeight="14.5" x14ac:dyDescent="0.35"/>
  <cols>
    <col min="1" max="1" width="9.453125" customWidth="1"/>
    <col min="2" max="2" width="11.6328125" customWidth="1"/>
    <col min="3" max="5" width="10.08984375" customWidth="1"/>
    <col min="6" max="6" width="13" customWidth="1"/>
    <col min="7" max="7" width="17.26953125" customWidth="1"/>
    <col min="8" max="8" width="7.7265625" customWidth="1"/>
    <col min="9" max="9" width="9.453125" customWidth="1"/>
    <col min="10" max="10" width="11.08984375" customWidth="1"/>
    <col min="11" max="11" width="9.90625" customWidth="1"/>
    <col min="12" max="12" width="17.453125" customWidth="1"/>
    <col min="13" max="13" width="15.26953125" customWidth="1"/>
    <col min="14" max="14" width="17.26953125" customWidth="1"/>
    <col min="15" max="15" width="15.36328125" customWidth="1"/>
    <col min="16" max="17" width="14.08984375" customWidth="1"/>
    <col min="18" max="18" width="16.26953125" customWidth="1"/>
    <col min="19" max="19" width="9.36328125" customWidth="1"/>
    <col min="22" max="22" width="14.453125" bestFit="1" customWidth="1"/>
    <col min="23" max="23" width="31.26953125" bestFit="1" customWidth="1"/>
  </cols>
  <sheetData>
    <row r="1" spans="1:23" x14ac:dyDescent="0.35">
      <c r="A1" t="s">
        <v>0</v>
      </c>
      <c r="B1" t="s">
        <v>1</v>
      </c>
      <c r="C1" t="s">
        <v>39</v>
      </c>
      <c r="D1" t="s">
        <v>40</v>
      </c>
      <c r="E1" t="s">
        <v>63</v>
      </c>
      <c r="F1" t="s">
        <v>2</v>
      </c>
      <c r="G1" t="s">
        <v>3</v>
      </c>
      <c r="H1" t="s">
        <v>4</v>
      </c>
      <c r="I1" t="s">
        <v>5</v>
      </c>
      <c r="J1" t="s">
        <v>6</v>
      </c>
      <c r="K1" t="s">
        <v>7</v>
      </c>
      <c r="L1" t="s">
        <v>37</v>
      </c>
      <c r="M1" t="s">
        <v>27</v>
      </c>
      <c r="N1" t="s">
        <v>8</v>
      </c>
      <c r="O1" t="s">
        <v>35</v>
      </c>
      <c r="P1" t="s">
        <v>9</v>
      </c>
      <c r="Q1" t="s">
        <v>36</v>
      </c>
      <c r="R1" t="s">
        <v>10</v>
      </c>
      <c r="S1" t="s">
        <v>11</v>
      </c>
    </row>
    <row r="2" spans="1:23" x14ac:dyDescent="0.35">
      <c r="A2">
        <v>10001</v>
      </c>
      <c r="B2" s="1">
        <v>44562</v>
      </c>
      <c r="C2">
        <f>YEAR(B2)</f>
        <v>2022</v>
      </c>
      <c r="D2">
        <f>MONTH(B2)</f>
        <v>1</v>
      </c>
      <c r="E2" t="str">
        <f>TEXT(Table2[[#This Row],[order_date]],"mmmm")</f>
        <v>January</v>
      </c>
      <c r="F2">
        <v>1102</v>
      </c>
      <c r="G2" t="s">
        <v>12</v>
      </c>
      <c r="H2" t="s">
        <v>13</v>
      </c>
      <c r="I2">
        <v>7</v>
      </c>
      <c r="J2">
        <v>373.65</v>
      </c>
      <c r="K2">
        <v>0.28000000000000003</v>
      </c>
      <c r="L2">
        <f>J2*K2</f>
        <v>104.622</v>
      </c>
      <c r="M2">
        <f>(J2*I2)</f>
        <v>2615.5499999999997</v>
      </c>
      <c r="N2" t="s">
        <v>14</v>
      </c>
      <c r="O2" t="str">
        <f>IF(P2&lt;2,"Early Delivery",IF(P2&lt;5,"On Time Delivery","Delayed Delivery"))</f>
        <v>Delayed Delivery</v>
      </c>
      <c r="P2">
        <v>10</v>
      </c>
      <c r="Q2" t="str">
        <f>IF(R2&lt;2.5,"Bad",IF(R2 &lt;4,"Good","Excellent"))</f>
        <v>Excellent</v>
      </c>
      <c r="R2">
        <v>4.7</v>
      </c>
      <c r="S2">
        <v>1883.2</v>
      </c>
      <c r="V2" t="s">
        <v>23</v>
      </c>
    </row>
    <row r="3" spans="1:23" x14ac:dyDescent="0.35">
      <c r="A3">
        <v>10002</v>
      </c>
      <c r="B3" s="1">
        <v>44563</v>
      </c>
      <c r="C3">
        <f t="shared" ref="C3:C66" si="0">YEAR(B3)</f>
        <v>2022</v>
      </c>
      <c r="D3">
        <f t="shared" ref="D3:D66" si="1">MONTH(B3)</f>
        <v>1</v>
      </c>
      <c r="E3" t="str">
        <f>TEXT(Table2[[#This Row],[order_date]],"mmmm")</f>
        <v>January</v>
      </c>
      <c r="F3">
        <v>1435</v>
      </c>
      <c r="G3" t="s">
        <v>15</v>
      </c>
      <c r="H3" t="s">
        <v>13</v>
      </c>
      <c r="I3">
        <v>7</v>
      </c>
      <c r="J3">
        <v>47.74</v>
      </c>
      <c r="K3">
        <v>0.09</v>
      </c>
      <c r="L3">
        <f t="shared" ref="L3:L66" si="2">J3*K3</f>
        <v>4.2965999999999998</v>
      </c>
      <c r="M3">
        <f t="shared" ref="M3:M66" si="3">(J3*I3)</f>
        <v>334.18</v>
      </c>
      <c r="N3" t="s">
        <v>16</v>
      </c>
      <c r="O3" t="str">
        <f t="shared" ref="O3:O66" si="4">IF(P3&lt;2,"Early Delivery",IF(P3&lt;5,"On Time Delivery","Delayed Delivery"))</f>
        <v>Delayed Delivery</v>
      </c>
      <c r="P3">
        <v>6</v>
      </c>
      <c r="Q3" t="str">
        <f t="shared" ref="Q3:Q66" si="5">IF(R3&lt;2.5,"Bad",IF(R3 &lt;4,"Good","Excellent"))</f>
        <v>Good</v>
      </c>
      <c r="R3">
        <v>3.9</v>
      </c>
      <c r="S3">
        <v>304.10000000000002</v>
      </c>
      <c r="V3" t="s">
        <v>24</v>
      </c>
      <c r="W3" t="s">
        <v>34</v>
      </c>
    </row>
    <row r="4" spans="1:23" x14ac:dyDescent="0.35">
      <c r="A4">
        <v>10003</v>
      </c>
      <c r="B4" s="1">
        <v>44564</v>
      </c>
      <c r="C4">
        <f t="shared" si="0"/>
        <v>2022</v>
      </c>
      <c r="D4">
        <f t="shared" si="1"/>
        <v>1</v>
      </c>
      <c r="E4" t="str">
        <f>TEXT(Table2[[#This Row],[order_date]],"mmmm")</f>
        <v>January</v>
      </c>
      <c r="F4">
        <v>1860</v>
      </c>
      <c r="G4" t="s">
        <v>12</v>
      </c>
      <c r="H4" t="s">
        <v>17</v>
      </c>
      <c r="I4">
        <v>3</v>
      </c>
      <c r="J4">
        <v>311.27999999999997</v>
      </c>
      <c r="K4">
        <v>0.31</v>
      </c>
      <c r="L4">
        <f t="shared" si="2"/>
        <v>96.496799999999993</v>
      </c>
      <c r="M4">
        <f t="shared" si="3"/>
        <v>933.83999999999992</v>
      </c>
      <c r="N4" t="s">
        <v>18</v>
      </c>
      <c r="O4" t="str">
        <f t="shared" si="4"/>
        <v>Delayed Delivery</v>
      </c>
      <c r="P4">
        <v>6</v>
      </c>
      <c r="Q4" t="str">
        <f t="shared" si="5"/>
        <v>Good</v>
      </c>
      <c r="R4">
        <v>2.5</v>
      </c>
      <c r="S4">
        <v>644.35</v>
      </c>
      <c r="V4" t="s">
        <v>25</v>
      </c>
      <c r="W4" t="s">
        <v>30</v>
      </c>
    </row>
    <row r="5" spans="1:23" x14ac:dyDescent="0.35">
      <c r="A5">
        <v>10004</v>
      </c>
      <c r="B5" s="1">
        <v>44565</v>
      </c>
      <c r="C5">
        <f t="shared" si="0"/>
        <v>2022</v>
      </c>
      <c r="D5">
        <f t="shared" si="1"/>
        <v>1</v>
      </c>
      <c r="E5" t="str">
        <f>TEXT(Table2[[#This Row],[order_date]],"mmmm")</f>
        <v>January</v>
      </c>
      <c r="F5">
        <v>1270</v>
      </c>
      <c r="G5" t="s">
        <v>19</v>
      </c>
      <c r="H5" t="s">
        <v>20</v>
      </c>
      <c r="I5">
        <v>5</v>
      </c>
      <c r="J5">
        <v>524.47</v>
      </c>
      <c r="K5">
        <v>0.02</v>
      </c>
      <c r="L5">
        <f t="shared" si="2"/>
        <v>10.489400000000002</v>
      </c>
      <c r="M5">
        <f t="shared" si="3"/>
        <v>2622.3500000000004</v>
      </c>
      <c r="N5" t="s">
        <v>14</v>
      </c>
      <c r="O5" t="str">
        <f t="shared" si="4"/>
        <v>Delayed Delivery</v>
      </c>
      <c r="P5">
        <v>6</v>
      </c>
      <c r="Q5" t="str">
        <f t="shared" si="5"/>
        <v>Bad</v>
      </c>
      <c r="R5">
        <v>1.6</v>
      </c>
      <c r="S5">
        <v>2569.9</v>
      </c>
      <c r="V5" t="s">
        <v>26</v>
      </c>
      <c r="W5" t="s">
        <v>31</v>
      </c>
    </row>
    <row r="6" spans="1:23" x14ac:dyDescent="0.35">
      <c r="A6">
        <v>10005</v>
      </c>
      <c r="B6" s="1">
        <v>44566</v>
      </c>
      <c r="C6">
        <f t="shared" si="0"/>
        <v>2022</v>
      </c>
      <c r="D6">
        <f t="shared" si="1"/>
        <v>1</v>
      </c>
      <c r="E6" t="str">
        <f>TEXT(Table2[[#This Row],[order_date]],"mmmm")</f>
        <v>January</v>
      </c>
      <c r="F6">
        <v>1106</v>
      </c>
      <c r="G6" t="s">
        <v>15</v>
      </c>
      <c r="H6" t="s">
        <v>20</v>
      </c>
      <c r="I6">
        <v>5</v>
      </c>
      <c r="J6">
        <v>139.87</v>
      </c>
      <c r="K6">
        <v>0.33</v>
      </c>
      <c r="L6">
        <f t="shared" si="2"/>
        <v>46.157100000000007</v>
      </c>
      <c r="M6">
        <f t="shared" si="3"/>
        <v>699.35</v>
      </c>
      <c r="N6" t="s">
        <v>14</v>
      </c>
      <c r="O6" t="str">
        <f t="shared" si="4"/>
        <v>On Time Delivery</v>
      </c>
      <c r="P6">
        <v>4</v>
      </c>
      <c r="Q6" t="str">
        <f t="shared" si="5"/>
        <v>Excellent</v>
      </c>
      <c r="R6">
        <v>4.9000000000000004</v>
      </c>
      <c r="S6">
        <v>468.56</v>
      </c>
      <c r="V6" t="s">
        <v>27</v>
      </c>
      <c r="W6" t="s">
        <v>32</v>
      </c>
    </row>
    <row r="7" spans="1:23" x14ac:dyDescent="0.35">
      <c r="A7">
        <v>10006</v>
      </c>
      <c r="B7" s="1">
        <v>44567</v>
      </c>
      <c r="C7">
        <f t="shared" si="0"/>
        <v>2022</v>
      </c>
      <c r="D7">
        <f t="shared" si="1"/>
        <v>1</v>
      </c>
      <c r="E7" t="str">
        <f>TEXT(Table2[[#This Row],[order_date]],"mmmm")</f>
        <v>January</v>
      </c>
      <c r="F7">
        <v>1071</v>
      </c>
      <c r="G7" t="s">
        <v>19</v>
      </c>
      <c r="H7" t="s">
        <v>20</v>
      </c>
      <c r="I7">
        <v>2</v>
      </c>
      <c r="J7">
        <v>264.44</v>
      </c>
      <c r="K7">
        <v>0.2</v>
      </c>
      <c r="L7">
        <f t="shared" si="2"/>
        <v>52.888000000000005</v>
      </c>
      <c r="M7">
        <f t="shared" si="3"/>
        <v>528.88</v>
      </c>
      <c r="N7" t="s">
        <v>16</v>
      </c>
      <c r="O7" t="str">
        <f t="shared" si="4"/>
        <v>On Time Delivery</v>
      </c>
      <c r="P7">
        <v>3</v>
      </c>
      <c r="Q7" t="str">
        <f t="shared" si="5"/>
        <v>Good</v>
      </c>
      <c r="R7">
        <v>3.3</v>
      </c>
      <c r="S7">
        <v>423.1</v>
      </c>
      <c r="V7" t="s">
        <v>28</v>
      </c>
      <c r="W7" t="s">
        <v>4</v>
      </c>
    </row>
    <row r="8" spans="1:23" x14ac:dyDescent="0.35">
      <c r="A8">
        <v>10007</v>
      </c>
      <c r="B8" s="1">
        <v>44568</v>
      </c>
      <c r="C8">
        <f t="shared" si="0"/>
        <v>2022</v>
      </c>
      <c r="D8">
        <f t="shared" si="1"/>
        <v>1</v>
      </c>
      <c r="E8" t="str">
        <f>TEXT(Table2[[#This Row],[order_date]],"mmmm")</f>
        <v>January</v>
      </c>
      <c r="F8">
        <v>1700</v>
      </c>
      <c r="G8" t="s">
        <v>15</v>
      </c>
      <c r="H8" t="s">
        <v>13</v>
      </c>
      <c r="I8">
        <v>6</v>
      </c>
      <c r="J8">
        <v>564.6</v>
      </c>
      <c r="K8">
        <v>0.23</v>
      </c>
      <c r="L8">
        <f t="shared" si="2"/>
        <v>129.858</v>
      </c>
      <c r="M8">
        <f t="shared" si="3"/>
        <v>3387.6000000000004</v>
      </c>
      <c r="N8" t="s">
        <v>16</v>
      </c>
      <c r="O8" t="str">
        <f t="shared" si="4"/>
        <v>Early Delivery</v>
      </c>
      <c r="P8">
        <v>1</v>
      </c>
      <c r="Q8" t="str">
        <f t="shared" si="5"/>
        <v>Bad</v>
      </c>
      <c r="R8">
        <v>1.8</v>
      </c>
      <c r="S8">
        <v>2608.4499999999998</v>
      </c>
      <c r="V8" t="s">
        <v>29</v>
      </c>
      <c r="W8" t="s">
        <v>33</v>
      </c>
    </row>
    <row r="9" spans="1:23" x14ac:dyDescent="0.35">
      <c r="A9">
        <v>10008</v>
      </c>
      <c r="B9" s="1">
        <v>44569</v>
      </c>
      <c r="C9">
        <f t="shared" si="0"/>
        <v>2022</v>
      </c>
      <c r="D9">
        <f t="shared" si="1"/>
        <v>1</v>
      </c>
      <c r="E9" t="str">
        <f>TEXT(Table2[[#This Row],[order_date]],"mmmm")</f>
        <v>January</v>
      </c>
      <c r="F9">
        <v>1020</v>
      </c>
      <c r="G9" t="s">
        <v>12</v>
      </c>
      <c r="H9" t="s">
        <v>21</v>
      </c>
      <c r="I9">
        <v>6</v>
      </c>
      <c r="J9">
        <v>265.70999999999998</v>
      </c>
      <c r="K9">
        <v>0.13</v>
      </c>
      <c r="L9">
        <f t="shared" si="2"/>
        <v>34.542299999999997</v>
      </c>
      <c r="M9">
        <f t="shared" si="3"/>
        <v>1594.2599999999998</v>
      </c>
      <c r="N9" t="s">
        <v>16</v>
      </c>
      <c r="O9" t="str">
        <f t="shared" si="4"/>
        <v>On Time Delivery</v>
      </c>
      <c r="P9">
        <v>2</v>
      </c>
      <c r="Q9" t="str">
        <f t="shared" si="5"/>
        <v>Good</v>
      </c>
      <c r="R9">
        <v>3.7</v>
      </c>
      <c r="S9">
        <v>1387.01</v>
      </c>
    </row>
    <row r="10" spans="1:23" x14ac:dyDescent="0.35">
      <c r="A10">
        <v>10009</v>
      </c>
      <c r="B10" s="1">
        <v>44570</v>
      </c>
      <c r="C10">
        <f t="shared" si="0"/>
        <v>2022</v>
      </c>
      <c r="D10">
        <f t="shared" si="1"/>
        <v>1</v>
      </c>
      <c r="E10" t="str">
        <f>TEXT(Table2[[#This Row],[order_date]],"mmmm")</f>
        <v>January</v>
      </c>
      <c r="F10">
        <v>1614</v>
      </c>
      <c r="G10" t="s">
        <v>15</v>
      </c>
      <c r="H10" t="s">
        <v>13</v>
      </c>
      <c r="I10">
        <v>6</v>
      </c>
      <c r="J10">
        <v>224.65</v>
      </c>
      <c r="K10">
        <v>0.27</v>
      </c>
      <c r="L10">
        <f t="shared" si="2"/>
        <v>60.655500000000004</v>
      </c>
      <c r="M10">
        <f t="shared" si="3"/>
        <v>1347.9</v>
      </c>
      <c r="N10" t="s">
        <v>16</v>
      </c>
      <c r="O10" t="str">
        <f t="shared" si="4"/>
        <v>On Time Delivery</v>
      </c>
      <c r="P10">
        <v>2</v>
      </c>
      <c r="Q10" t="str">
        <f t="shared" si="5"/>
        <v>Bad</v>
      </c>
      <c r="R10">
        <v>1.4</v>
      </c>
      <c r="S10">
        <v>983.97</v>
      </c>
    </row>
    <row r="11" spans="1:23" x14ac:dyDescent="0.35">
      <c r="A11">
        <v>10010</v>
      </c>
      <c r="B11" s="1">
        <v>44571</v>
      </c>
      <c r="C11">
        <f t="shared" si="0"/>
        <v>2022</v>
      </c>
      <c r="D11">
        <f t="shared" si="1"/>
        <v>1</v>
      </c>
      <c r="E11" t="str">
        <f>TEXT(Table2[[#This Row],[order_date]],"mmmm")</f>
        <v>January</v>
      </c>
      <c r="F11">
        <v>1121</v>
      </c>
      <c r="G11" t="s">
        <v>15</v>
      </c>
      <c r="H11" t="s">
        <v>20</v>
      </c>
      <c r="I11">
        <v>4</v>
      </c>
      <c r="J11">
        <v>272.70999999999998</v>
      </c>
      <c r="K11">
        <v>0.06</v>
      </c>
      <c r="L11">
        <f t="shared" si="2"/>
        <v>16.362599999999997</v>
      </c>
      <c r="M11">
        <f t="shared" si="3"/>
        <v>1090.8399999999999</v>
      </c>
      <c r="N11" t="s">
        <v>16</v>
      </c>
      <c r="O11" t="str">
        <f t="shared" si="4"/>
        <v>Delayed Delivery</v>
      </c>
      <c r="P11">
        <v>10</v>
      </c>
      <c r="Q11" t="str">
        <f t="shared" si="5"/>
        <v>Excellent</v>
      </c>
      <c r="R11">
        <v>4.5</v>
      </c>
      <c r="S11">
        <v>1025.3900000000001</v>
      </c>
      <c r="W11" t="s">
        <v>38</v>
      </c>
    </row>
    <row r="12" spans="1:23" x14ac:dyDescent="0.35">
      <c r="A12">
        <v>10011</v>
      </c>
      <c r="B12" s="1">
        <v>44572</v>
      </c>
      <c r="C12">
        <f t="shared" si="0"/>
        <v>2022</v>
      </c>
      <c r="D12">
        <f t="shared" si="1"/>
        <v>1</v>
      </c>
      <c r="E12" t="str">
        <f>TEXT(Table2[[#This Row],[order_date]],"mmmm")</f>
        <v>January</v>
      </c>
      <c r="F12">
        <v>1466</v>
      </c>
      <c r="G12" t="s">
        <v>15</v>
      </c>
      <c r="H12" t="s">
        <v>20</v>
      </c>
      <c r="I12">
        <v>6</v>
      </c>
      <c r="J12">
        <v>318.88</v>
      </c>
      <c r="K12">
        <v>0.02</v>
      </c>
      <c r="L12">
        <f t="shared" si="2"/>
        <v>6.3776000000000002</v>
      </c>
      <c r="M12">
        <f t="shared" si="3"/>
        <v>1913.28</v>
      </c>
      <c r="N12" t="s">
        <v>18</v>
      </c>
      <c r="O12" t="str">
        <f t="shared" si="4"/>
        <v>Delayed Delivery</v>
      </c>
      <c r="P12">
        <v>7</v>
      </c>
      <c r="Q12" t="str">
        <f t="shared" si="5"/>
        <v>Bad</v>
      </c>
      <c r="R12">
        <v>1.4</v>
      </c>
      <c r="S12">
        <v>1875.01</v>
      </c>
      <c r="V12" cm="1">
        <f t="array" ref="V12:V1000">_xlfn.UNIQUE(F2:F5001)</f>
        <v>1102</v>
      </c>
      <c r="W12">
        <f>COUNT(_xlfn.ANCHORARRAY(V12))</f>
        <v>989</v>
      </c>
    </row>
    <row r="13" spans="1:23" x14ac:dyDescent="0.35">
      <c r="A13">
        <v>10012</v>
      </c>
      <c r="B13" s="1">
        <v>44573</v>
      </c>
      <c r="C13">
        <f t="shared" si="0"/>
        <v>2022</v>
      </c>
      <c r="D13">
        <f t="shared" si="1"/>
        <v>1</v>
      </c>
      <c r="E13" t="str">
        <f>TEXT(Table2[[#This Row],[order_date]],"mmmm")</f>
        <v>January</v>
      </c>
      <c r="F13">
        <v>1214</v>
      </c>
      <c r="G13" t="s">
        <v>19</v>
      </c>
      <c r="H13" t="s">
        <v>20</v>
      </c>
      <c r="I13">
        <v>3</v>
      </c>
      <c r="J13">
        <v>384.71</v>
      </c>
      <c r="K13">
        <v>0.14000000000000001</v>
      </c>
      <c r="L13">
        <f t="shared" si="2"/>
        <v>53.859400000000001</v>
      </c>
      <c r="M13">
        <f t="shared" si="3"/>
        <v>1154.1299999999999</v>
      </c>
      <c r="N13" t="s">
        <v>18</v>
      </c>
      <c r="O13" t="str">
        <f t="shared" si="4"/>
        <v>Delayed Delivery</v>
      </c>
      <c r="P13">
        <v>11</v>
      </c>
      <c r="Q13" t="str">
        <f t="shared" si="5"/>
        <v>Bad</v>
      </c>
      <c r="R13">
        <v>1.9</v>
      </c>
      <c r="S13">
        <v>992.55</v>
      </c>
      <c r="V13">
        <v>1435</v>
      </c>
    </row>
    <row r="14" spans="1:23" x14ac:dyDescent="0.35">
      <c r="A14">
        <v>10013</v>
      </c>
      <c r="B14" s="1">
        <v>44574</v>
      </c>
      <c r="C14">
        <f t="shared" si="0"/>
        <v>2022</v>
      </c>
      <c r="D14">
        <f t="shared" si="1"/>
        <v>1</v>
      </c>
      <c r="E14" t="str">
        <f>TEXT(Table2[[#This Row],[order_date]],"mmmm")</f>
        <v>January</v>
      </c>
      <c r="F14">
        <v>1330</v>
      </c>
      <c r="G14" t="s">
        <v>12</v>
      </c>
      <c r="H14" t="s">
        <v>13</v>
      </c>
      <c r="I14">
        <v>7</v>
      </c>
      <c r="J14">
        <v>483.41</v>
      </c>
      <c r="K14">
        <v>0.3</v>
      </c>
      <c r="L14">
        <f t="shared" si="2"/>
        <v>145.023</v>
      </c>
      <c r="M14">
        <f t="shared" si="3"/>
        <v>3383.8700000000003</v>
      </c>
      <c r="N14" t="s">
        <v>18</v>
      </c>
      <c r="O14" t="str">
        <f t="shared" si="4"/>
        <v>Delayed Delivery</v>
      </c>
      <c r="P14">
        <v>6</v>
      </c>
      <c r="Q14" t="str">
        <f t="shared" si="5"/>
        <v>Bad</v>
      </c>
      <c r="R14">
        <v>1.4</v>
      </c>
      <c r="S14">
        <v>2368.71</v>
      </c>
      <c r="V14">
        <v>1860</v>
      </c>
    </row>
    <row r="15" spans="1:23" x14ac:dyDescent="0.35">
      <c r="A15">
        <v>10014</v>
      </c>
      <c r="B15" s="1">
        <v>44575</v>
      </c>
      <c r="C15">
        <f t="shared" si="0"/>
        <v>2022</v>
      </c>
      <c r="D15">
        <f t="shared" si="1"/>
        <v>1</v>
      </c>
      <c r="E15" t="str">
        <f>TEXT(Table2[[#This Row],[order_date]],"mmmm")</f>
        <v>January</v>
      </c>
      <c r="F15">
        <v>1458</v>
      </c>
      <c r="G15" t="s">
        <v>15</v>
      </c>
      <c r="H15" t="s">
        <v>20</v>
      </c>
      <c r="I15">
        <v>7</v>
      </c>
      <c r="J15">
        <v>279.48</v>
      </c>
      <c r="K15">
        <v>0.26</v>
      </c>
      <c r="L15">
        <f t="shared" si="2"/>
        <v>72.664800000000014</v>
      </c>
      <c r="M15">
        <f t="shared" si="3"/>
        <v>1956.3600000000001</v>
      </c>
      <c r="N15" t="s">
        <v>18</v>
      </c>
      <c r="O15" t="str">
        <f t="shared" si="4"/>
        <v>Delayed Delivery</v>
      </c>
      <c r="P15">
        <v>8</v>
      </c>
      <c r="Q15" t="str">
        <f t="shared" si="5"/>
        <v>Bad</v>
      </c>
      <c r="R15">
        <v>1.4</v>
      </c>
      <c r="S15">
        <v>1447.71</v>
      </c>
      <c r="V15">
        <v>1270</v>
      </c>
    </row>
    <row r="16" spans="1:23" x14ac:dyDescent="0.35">
      <c r="A16">
        <v>10015</v>
      </c>
      <c r="B16" s="1">
        <v>44576</v>
      </c>
      <c r="C16">
        <f t="shared" si="0"/>
        <v>2022</v>
      </c>
      <c r="D16">
        <f t="shared" si="1"/>
        <v>1</v>
      </c>
      <c r="E16" t="str">
        <f>TEXT(Table2[[#This Row],[order_date]],"mmmm")</f>
        <v>January</v>
      </c>
      <c r="F16">
        <v>1087</v>
      </c>
      <c r="G16" t="s">
        <v>15</v>
      </c>
      <c r="H16" t="s">
        <v>17</v>
      </c>
      <c r="I16">
        <v>4</v>
      </c>
      <c r="J16">
        <v>493.23</v>
      </c>
      <c r="K16">
        <v>0.18</v>
      </c>
      <c r="L16">
        <f t="shared" si="2"/>
        <v>88.781400000000005</v>
      </c>
      <c r="M16">
        <f t="shared" si="3"/>
        <v>1972.92</v>
      </c>
      <c r="N16" t="s">
        <v>16</v>
      </c>
      <c r="O16" t="str">
        <f t="shared" si="4"/>
        <v>Delayed Delivery</v>
      </c>
      <c r="P16">
        <v>9</v>
      </c>
      <c r="Q16" t="str">
        <f t="shared" si="5"/>
        <v>Good</v>
      </c>
      <c r="R16">
        <v>3.1</v>
      </c>
      <c r="S16">
        <v>1617.79</v>
      </c>
      <c r="V16">
        <v>1106</v>
      </c>
    </row>
    <row r="17" spans="1:22" x14ac:dyDescent="0.35">
      <c r="A17">
        <v>10016</v>
      </c>
      <c r="B17" s="1">
        <v>44577</v>
      </c>
      <c r="C17">
        <f t="shared" si="0"/>
        <v>2022</v>
      </c>
      <c r="D17">
        <f t="shared" si="1"/>
        <v>1</v>
      </c>
      <c r="E17" t="str">
        <f>TEXT(Table2[[#This Row],[order_date]],"mmmm")</f>
        <v>January</v>
      </c>
      <c r="F17">
        <v>1372</v>
      </c>
      <c r="G17" t="s">
        <v>15</v>
      </c>
      <c r="H17" t="s">
        <v>20</v>
      </c>
      <c r="I17">
        <v>2</v>
      </c>
      <c r="J17">
        <v>327.23</v>
      </c>
      <c r="K17">
        <v>0.2</v>
      </c>
      <c r="L17">
        <f t="shared" si="2"/>
        <v>65.446000000000012</v>
      </c>
      <c r="M17">
        <f t="shared" si="3"/>
        <v>654.46</v>
      </c>
      <c r="N17" t="s">
        <v>14</v>
      </c>
      <c r="O17" t="str">
        <f t="shared" si="4"/>
        <v>Delayed Delivery</v>
      </c>
      <c r="P17">
        <v>5</v>
      </c>
      <c r="Q17" t="str">
        <f t="shared" si="5"/>
        <v>Good</v>
      </c>
      <c r="R17">
        <v>3.7</v>
      </c>
      <c r="S17">
        <v>523.57000000000005</v>
      </c>
      <c r="V17">
        <v>1071</v>
      </c>
    </row>
    <row r="18" spans="1:22" x14ac:dyDescent="0.35">
      <c r="A18">
        <v>10017</v>
      </c>
      <c r="B18" s="1">
        <v>44578</v>
      </c>
      <c r="C18">
        <f t="shared" si="0"/>
        <v>2022</v>
      </c>
      <c r="D18">
        <f t="shared" si="1"/>
        <v>1</v>
      </c>
      <c r="E18" t="str">
        <f>TEXT(Table2[[#This Row],[order_date]],"mmmm")</f>
        <v>January</v>
      </c>
      <c r="F18">
        <v>1099</v>
      </c>
      <c r="G18" t="s">
        <v>15</v>
      </c>
      <c r="H18" t="s">
        <v>21</v>
      </c>
      <c r="I18">
        <v>3</v>
      </c>
      <c r="J18">
        <v>213.01</v>
      </c>
      <c r="K18">
        <v>0.05</v>
      </c>
      <c r="L18">
        <f t="shared" si="2"/>
        <v>10.650500000000001</v>
      </c>
      <c r="M18">
        <f t="shared" si="3"/>
        <v>639.03</v>
      </c>
      <c r="N18" t="s">
        <v>14</v>
      </c>
      <c r="O18" t="str">
        <f t="shared" si="4"/>
        <v>Delayed Delivery</v>
      </c>
      <c r="P18">
        <v>11</v>
      </c>
      <c r="Q18" t="str">
        <f t="shared" si="5"/>
        <v>Excellent</v>
      </c>
      <c r="R18">
        <v>4.2</v>
      </c>
      <c r="S18">
        <v>607.08000000000004</v>
      </c>
      <c r="V18">
        <v>1700</v>
      </c>
    </row>
    <row r="19" spans="1:22" x14ac:dyDescent="0.35">
      <c r="A19">
        <v>10018</v>
      </c>
      <c r="B19" s="1">
        <v>44579</v>
      </c>
      <c r="C19">
        <f t="shared" si="0"/>
        <v>2022</v>
      </c>
      <c r="D19">
        <f t="shared" si="1"/>
        <v>1</v>
      </c>
      <c r="E19" t="str">
        <f>TEXT(Table2[[#This Row],[order_date]],"mmmm")</f>
        <v>January</v>
      </c>
      <c r="F19">
        <v>1871</v>
      </c>
      <c r="G19" t="s">
        <v>19</v>
      </c>
      <c r="H19" t="s">
        <v>17</v>
      </c>
      <c r="I19">
        <v>7</v>
      </c>
      <c r="J19">
        <v>399.9</v>
      </c>
      <c r="K19">
        <v>0.28999999999999998</v>
      </c>
      <c r="L19">
        <f t="shared" si="2"/>
        <v>115.97099999999999</v>
      </c>
      <c r="M19">
        <f t="shared" si="3"/>
        <v>2799.2999999999997</v>
      </c>
      <c r="N19" t="s">
        <v>18</v>
      </c>
      <c r="O19" t="str">
        <f t="shared" si="4"/>
        <v>On Time Delivery</v>
      </c>
      <c r="P19">
        <v>3</v>
      </c>
      <c r="Q19" t="str">
        <f t="shared" si="5"/>
        <v>Good</v>
      </c>
      <c r="R19">
        <v>3.8</v>
      </c>
      <c r="S19">
        <v>1987.5</v>
      </c>
      <c r="V19">
        <v>1020</v>
      </c>
    </row>
    <row r="20" spans="1:22" x14ac:dyDescent="0.35">
      <c r="A20">
        <v>10019</v>
      </c>
      <c r="B20" s="1">
        <v>44580</v>
      </c>
      <c r="C20">
        <f t="shared" si="0"/>
        <v>2022</v>
      </c>
      <c r="D20">
        <f t="shared" si="1"/>
        <v>1</v>
      </c>
      <c r="E20" t="str">
        <f>TEXT(Table2[[#This Row],[order_date]],"mmmm")</f>
        <v>January</v>
      </c>
      <c r="F20">
        <v>1663</v>
      </c>
      <c r="G20" t="s">
        <v>22</v>
      </c>
      <c r="H20" t="s">
        <v>20</v>
      </c>
      <c r="I20">
        <v>3</v>
      </c>
      <c r="J20">
        <v>434.87</v>
      </c>
      <c r="K20">
        <v>0.28000000000000003</v>
      </c>
      <c r="L20">
        <f t="shared" si="2"/>
        <v>121.76360000000001</v>
      </c>
      <c r="M20">
        <f t="shared" si="3"/>
        <v>1304.6100000000001</v>
      </c>
      <c r="N20" t="s">
        <v>14</v>
      </c>
      <c r="O20" t="str">
        <f t="shared" si="4"/>
        <v>On Time Delivery</v>
      </c>
      <c r="P20">
        <v>4</v>
      </c>
      <c r="Q20" t="str">
        <f t="shared" si="5"/>
        <v>Good</v>
      </c>
      <c r="R20">
        <v>2.5</v>
      </c>
      <c r="S20">
        <v>939.32</v>
      </c>
      <c r="V20">
        <v>1614</v>
      </c>
    </row>
    <row r="21" spans="1:22" x14ac:dyDescent="0.35">
      <c r="A21">
        <v>10020</v>
      </c>
      <c r="B21" s="1">
        <v>44581</v>
      </c>
      <c r="C21">
        <f t="shared" si="0"/>
        <v>2022</v>
      </c>
      <c r="D21">
        <f t="shared" si="1"/>
        <v>1</v>
      </c>
      <c r="E21" t="str">
        <f>TEXT(Table2[[#This Row],[order_date]],"mmmm")</f>
        <v>January</v>
      </c>
      <c r="F21">
        <v>1130</v>
      </c>
      <c r="G21" t="s">
        <v>19</v>
      </c>
      <c r="H21" t="s">
        <v>17</v>
      </c>
      <c r="I21">
        <v>7</v>
      </c>
      <c r="J21">
        <v>341.46</v>
      </c>
      <c r="K21">
        <v>0.23</v>
      </c>
      <c r="L21">
        <f t="shared" si="2"/>
        <v>78.535799999999995</v>
      </c>
      <c r="M21">
        <f t="shared" si="3"/>
        <v>2390.2199999999998</v>
      </c>
      <c r="N21" t="s">
        <v>16</v>
      </c>
      <c r="O21" t="str">
        <f t="shared" si="4"/>
        <v>Delayed Delivery</v>
      </c>
      <c r="P21">
        <v>11</v>
      </c>
      <c r="Q21" t="str">
        <f t="shared" si="5"/>
        <v>Good</v>
      </c>
      <c r="R21">
        <v>3.2</v>
      </c>
      <c r="S21">
        <v>1840.47</v>
      </c>
      <c r="V21">
        <v>1121</v>
      </c>
    </row>
    <row r="22" spans="1:22" x14ac:dyDescent="0.35">
      <c r="A22">
        <v>10021</v>
      </c>
      <c r="B22" s="1">
        <v>44582</v>
      </c>
      <c r="C22">
        <f t="shared" si="0"/>
        <v>2022</v>
      </c>
      <c r="D22">
        <f t="shared" si="1"/>
        <v>1</v>
      </c>
      <c r="E22" t="str">
        <f>TEXT(Table2[[#This Row],[order_date]],"mmmm")</f>
        <v>January</v>
      </c>
      <c r="F22">
        <v>1661</v>
      </c>
      <c r="G22" t="s">
        <v>22</v>
      </c>
      <c r="H22" t="s">
        <v>20</v>
      </c>
      <c r="I22">
        <v>1</v>
      </c>
      <c r="J22">
        <v>48.12</v>
      </c>
      <c r="K22">
        <v>0.16</v>
      </c>
      <c r="L22">
        <f t="shared" si="2"/>
        <v>7.6991999999999994</v>
      </c>
      <c r="M22">
        <f t="shared" si="3"/>
        <v>48.12</v>
      </c>
      <c r="N22" t="s">
        <v>18</v>
      </c>
      <c r="O22" t="str">
        <f t="shared" si="4"/>
        <v>Delayed Delivery</v>
      </c>
      <c r="P22">
        <v>8</v>
      </c>
      <c r="Q22" t="str">
        <f t="shared" si="5"/>
        <v>Excellent</v>
      </c>
      <c r="R22">
        <v>4.7</v>
      </c>
      <c r="S22">
        <v>40.42</v>
      </c>
      <c r="V22">
        <v>1466</v>
      </c>
    </row>
    <row r="23" spans="1:22" x14ac:dyDescent="0.35">
      <c r="A23">
        <v>10022</v>
      </c>
      <c r="B23" s="1">
        <v>44583</v>
      </c>
      <c r="C23">
        <f t="shared" si="0"/>
        <v>2022</v>
      </c>
      <c r="D23">
        <f t="shared" si="1"/>
        <v>1</v>
      </c>
      <c r="E23" t="str">
        <f>TEXT(Table2[[#This Row],[order_date]],"mmmm")</f>
        <v>January</v>
      </c>
      <c r="F23">
        <v>1308</v>
      </c>
      <c r="G23" t="s">
        <v>22</v>
      </c>
      <c r="H23" t="s">
        <v>21</v>
      </c>
      <c r="I23">
        <v>2</v>
      </c>
      <c r="J23">
        <v>114.38</v>
      </c>
      <c r="K23">
        <v>0.34</v>
      </c>
      <c r="L23">
        <f t="shared" si="2"/>
        <v>38.889200000000002</v>
      </c>
      <c r="M23">
        <f t="shared" si="3"/>
        <v>228.76</v>
      </c>
      <c r="N23" t="s">
        <v>16</v>
      </c>
      <c r="O23" t="str">
        <f t="shared" si="4"/>
        <v>On Time Delivery</v>
      </c>
      <c r="P23">
        <v>3</v>
      </c>
      <c r="Q23" t="str">
        <f t="shared" si="5"/>
        <v>Good</v>
      </c>
      <c r="R23">
        <v>2.6</v>
      </c>
      <c r="S23">
        <v>150.97999999999999</v>
      </c>
      <c r="V23">
        <v>1214</v>
      </c>
    </row>
    <row r="24" spans="1:22" x14ac:dyDescent="0.35">
      <c r="A24">
        <v>10023</v>
      </c>
      <c r="B24" s="1">
        <v>44584</v>
      </c>
      <c r="C24">
        <f t="shared" si="0"/>
        <v>2022</v>
      </c>
      <c r="D24">
        <f t="shared" si="1"/>
        <v>1</v>
      </c>
      <c r="E24" t="str">
        <f>TEXT(Table2[[#This Row],[order_date]],"mmmm")</f>
        <v>January</v>
      </c>
      <c r="F24">
        <v>1769</v>
      </c>
      <c r="G24" t="s">
        <v>22</v>
      </c>
      <c r="H24" t="s">
        <v>20</v>
      </c>
      <c r="I24">
        <v>2</v>
      </c>
      <c r="J24">
        <v>181.9</v>
      </c>
      <c r="K24">
        <v>0.31</v>
      </c>
      <c r="L24">
        <f t="shared" si="2"/>
        <v>56.389000000000003</v>
      </c>
      <c r="M24">
        <f t="shared" si="3"/>
        <v>363.8</v>
      </c>
      <c r="N24" t="s">
        <v>16</v>
      </c>
      <c r="O24" t="str">
        <f t="shared" si="4"/>
        <v>On Time Delivery</v>
      </c>
      <c r="P24">
        <v>2</v>
      </c>
      <c r="Q24" t="str">
        <f t="shared" si="5"/>
        <v>Bad</v>
      </c>
      <c r="R24">
        <v>2</v>
      </c>
      <c r="S24">
        <v>251.02</v>
      </c>
      <c r="V24">
        <v>1330</v>
      </c>
    </row>
    <row r="25" spans="1:22" x14ac:dyDescent="0.35">
      <c r="A25">
        <v>10024</v>
      </c>
      <c r="B25" s="1">
        <v>44585</v>
      </c>
      <c r="C25">
        <f t="shared" si="0"/>
        <v>2022</v>
      </c>
      <c r="D25">
        <f t="shared" si="1"/>
        <v>1</v>
      </c>
      <c r="E25" t="str">
        <f>TEXT(Table2[[#This Row],[order_date]],"mmmm")</f>
        <v>January</v>
      </c>
      <c r="F25">
        <v>1343</v>
      </c>
      <c r="G25" t="s">
        <v>15</v>
      </c>
      <c r="H25" t="s">
        <v>17</v>
      </c>
      <c r="I25">
        <v>1</v>
      </c>
      <c r="J25">
        <v>180.34</v>
      </c>
      <c r="K25">
        <v>0.23</v>
      </c>
      <c r="L25">
        <f t="shared" si="2"/>
        <v>41.478200000000001</v>
      </c>
      <c r="M25">
        <f t="shared" si="3"/>
        <v>180.34</v>
      </c>
      <c r="N25" t="s">
        <v>16</v>
      </c>
      <c r="O25" t="str">
        <f t="shared" si="4"/>
        <v>Delayed Delivery</v>
      </c>
      <c r="P25">
        <v>7</v>
      </c>
      <c r="Q25" t="str">
        <f t="shared" si="5"/>
        <v>Good</v>
      </c>
      <c r="R25">
        <v>3.1</v>
      </c>
      <c r="S25">
        <v>138.86000000000001</v>
      </c>
      <c r="V25">
        <v>1458</v>
      </c>
    </row>
    <row r="26" spans="1:22" x14ac:dyDescent="0.35">
      <c r="A26">
        <v>10025</v>
      </c>
      <c r="B26" s="1">
        <v>44586</v>
      </c>
      <c r="C26">
        <f t="shared" si="0"/>
        <v>2022</v>
      </c>
      <c r="D26">
        <f t="shared" si="1"/>
        <v>1</v>
      </c>
      <c r="E26" t="str">
        <f>TEXT(Table2[[#This Row],[order_date]],"mmmm")</f>
        <v>January</v>
      </c>
      <c r="F26">
        <v>1491</v>
      </c>
      <c r="G26" t="s">
        <v>15</v>
      </c>
      <c r="H26" t="s">
        <v>21</v>
      </c>
      <c r="I26">
        <v>4</v>
      </c>
      <c r="J26">
        <v>408.95</v>
      </c>
      <c r="K26">
        <v>0.13</v>
      </c>
      <c r="L26">
        <f t="shared" si="2"/>
        <v>53.163499999999999</v>
      </c>
      <c r="M26">
        <f t="shared" si="3"/>
        <v>1635.8</v>
      </c>
      <c r="N26" t="s">
        <v>18</v>
      </c>
      <c r="O26" t="str">
        <f t="shared" si="4"/>
        <v>On Time Delivery</v>
      </c>
      <c r="P26">
        <v>4</v>
      </c>
      <c r="Q26" t="str">
        <f t="shared" si="5"/>
        <v>Bad</v>
      </c>
      <c r="R26">
        <v>2.2000000000000002</v>
      </c>
      <c r="S26">
        <v>1423.15</v>
      </c>
      <c r="V26">
        <v>1087</v>
      </c>
    </row>
    <row r="27" spans="1:22" x14ac:dyDescent="0.35">
      <c r="A27">
        <v>10026</v>
      </c>
      <c r="B27" s="1">
        <v>44587</v>
      </c>
      <c r="C27">
        <f t="shared" si="0"/>
        <v>2022</v>
      </c>
      <c r="D27">
        <f t="shared" si="1"/>
        <v>1</v>
      </c>
      <c r="E27" t="str">
        <f>TEXT(Table2[[#This Row],[order_date]],"mmmm")</f>
        <v>January</v>
      </c>
      <c r="F27">
        <v>1413</v>
      </c>
      <c r="G27" t="s">
        <v>19</v>
      </c>
      <c r="H27" t="s">
        <v>13</v>
      </c>
      <c r="I27">
        <v>7</v>
      </c>
      <c r="J27">
        <v>25.73</v>
      </c>
      <c r="K27">
        <v>0.22</v>
      </c>
      <c r="L27">
        <f t="shared" si="2"/>
        <v>5.6606000000000005</v>
      </c>
      <c r="M27">
        <f t="shared" si="3"/>
        <v>180.11</v>
      </c>
      <c r="N27" t="s">
        <v>16</v>
      </c>
      <c r="O27" t="str">
        <f t="shared" si="4"/>
        <v>Delayed Delivery</v>
      </c>
      <c r="P27">
        <v>8</v>
      </c>
      <c r="Q27" t="str">
        <f t="shared" si="5"/>
        <v>Bad</v>
      </c>
      <c r="R27">
        <v>2</v>
      </c>
      <c r="S27">
        <v>140.49</v>
      </c>
      <c r="V27">
        <v>1372</v>
      </c>
    </row>
    <row r="28" spans="1:22" x14ac:dyDescent="0.35">
      <c r="A28">
        <v>10027</v>
      </c>
      <c r="B28" s="1">
        <v>44588</v>
      </c>
      <c r="C28">
        <f t="shared" si="0"/>
        <v>2022</v>
      </c>
      <c r="D28">
        <f t="shared" si="1"/>
        <v>1</v>
      </c>
      <c r="E28" t="str">
        <f>TEXT(Table2[[#This Row],[order_date]],"mmmm")</f>
        <v>January</v>
      </c>
      <c r="F28">
        <v>1805</v>
      </c>
      <c r="G28" t="s">
        <v>22</v>
      </c>
      <c r="H28" t="s">
        <v>21</v>
      </c>
      <c r="I28">
        <v>7</v>
      </c>
      <c r="J28">
        <v>457.07</v>
      </c>
      <c r="K28">
        <v>0.2</v>
      </c>
      <c r="L28">
        <f t="shared" si="2"/>
        <v>91.414000000000001</v>
      </c>
      <c r="M28">
        <f t="shared" si="3"/>
        <v>3199.49</v>
      </c>
      <c r="N28" t="s">
        <v>18</v>
      </c>
      <c r="O28" t="str">
        <f t="shared" si="4"/>
        <v>Early Delivery</v>
      </c>
      <c r="P28">
        <v>1</v>
      </c>
      <c r="Q28" t="str">
        <f t="shared" si="5"/>
        <v>Excellent</v>
      </c>
      <c r="R28">
        <v>4.0999999999999996</v>
      </c>
      <c r="S28">
        <v>2559.59</v>
      </c>
      <c r="V28">
        <v>1099</v>
      </c>
    </row>
    <row r="29" spans="1:22" x14ac:dyDescent="0.35">
      <c r="A29">
        <v>10028</v>
      </c>
      <c r="B29" s="1">
        <v>44589</v>
      </c>
      <c r="C29">
        <f t="shared" si="0"/>
        <v>2022</v>
      </c>
      <c r="D29">
        <f t="shared" si="1"/>
        <v>1</v>
      </c>
      <c r="E29" t="str">
        <f>TEXT(Table2[[#This Row],[order_date]],"mmmm")</f>
        <v>January</v>
      </c>
      <c r="F29">
        <v>1385</v>
      </c>
      <c r="G29" t="s">
        <v>19</v>
      </c>
      <c r="H29" t="s">
        <v>21</v>
      </c>
      <c r="I29">
        <v>7</v>
      </c>
      <c r="J29">
        <v>170.23</v>
      </c>
      <c r="K29">
        <v>0.14000000000000001</v>
      </c>
      <c r="L29">
        <f t="shared" si="2"/>
        <v>23.8322</v>
      </c>
      <c r="M29">
        <f t="shared" si="3"/>
        <v>1191.6099999999999</v>
      </c>
      <c r="N29" t="s">
        <v>16</v>
      </c>
      <c r="O29" t="str">
        <f t="shared" si="4"/>
        <v>Delayed Delivery</v>
      </c>
      <c r="P29">
        <v>8</v>
      </c>
      <c r="Q29" t="str">
        <f t="shared" si="5"/>
        <v>Excellent</v>
      </c>
      <c r="R29">
        <v>4.5999999999999996</v>
      </c>
      <c r="S29">
        <v>1024.78</v>
      </c>
      <c r="V29">
        <v>1871</v>
      </c>
    </row>
    <row r="30" spans="1:22" x14ac:dyDescent="0.35">
      <c r="A30">
        <v>10029</v>
      </c>
      <c r="B30" s="1">
        <v>44590</v>
      </c>
      <c r="C30">
        <f t="shared" si="0"/>
        <v>2022</v>
      </c>
      <c r="D30">
        <f t="shared" si="1"/>
        <v>1</v>
      </c>
      <c r="E30" t="str">
        <f>TEXT(Table2[[#This Row],[order_date]],"mmmm")</f>
        <v>January</v>
      </c>
      <c r="F30">
        <v>1191</v>
      </c>
      <c r="G30" t="s">
        <v>15</v>
      </c>
      <c r="H30" t="s">
        <v>21</v>
      </c>
      <c r="I30">
        <v>6</v>
      </c>
      <c r="J30">
        <v>196.36</v>
      </c>
      <c r="K30">
        <v>0.11</v>
      </c>
      <c r="L30">
        <f t="shared" si="2"/>
        <v>21.599600000000002</v>
      </c>
      <c r="M30">
        <f t="shared" si="3"/>
        <v>1178.1600000000001</v>
      </c>
      <c r="N30" t="s">
        <v>14</v>
      </c>
      <c r="O30" t="str">
        <f t="shared" si="4"/>
        <v>Delayed Delivery</v>
      </c>
      <c r="P30">
        <v>5</v>
      </c>
      <c r="Q30" t="str">
        <f t="shared" si="5"/>
        <v>Good</v>
      </c>
      <c r="R30">
        <v>3</v>
      </c>
      <c r="S30">
        <v>1048.56</v>
      </c>
      <c r="V30">
        <v>1663</v>
      </c>
    </row>
    <row r="31" spans="1:22" x14ac:dyDescent="0.35">
      <c r="A31">
        <v>10030</v>
      </c>
      <c r="B31" s="1">
        <v>44591</v>
      </c>
      <c r="C31">
        <f t="shared" si="0"/>
        <v>2022</v>
      </c>
      <c r="D31">
        <f t="shared" si="1"/>
        <v>1</v>
      </c>
      <c r="E31" t="str">
        <f>TEXT(Table2[[#This Row],[order_date]],"mmmm")</f>
        <v>January</v>
      </c>
      <c r="F31">
        <v>1955</v>
      </c>
      <c r="G31" t="s">
        <v>19</v>
      </c>
      <c r="H31" t="s">
        <v>17</v>
      </c>
      <c r="I31">
        <v>6</v>
      </c>
      <c r="J31">
        <v>323.83</v>
      </c>
      <c r="K31">
        <v>0.14000000000000001</v>
      </c>
      <c r="L31">
        <f t="shared" si="2"/>
        <v>45.336200000000005</v>
      </c>
      <c r="M31">
        <f t="shared" si="3"/>
        <v>1942.98</v>
      </c>
      <c r="N31" t="s">
        <v>18</v>
      </c>
      <c r="O31" t="str">
        <f t="shared" si="4"/>
        <v>On Time Delivery</v>
      </c>
      <c r="P31">
        <v>2</v>
      </c>
      <c r="Q31" t="str">
        <f t="shared" si="5"/>
        <v>Excellent</v>
      </c>
      <c r="R31">
        <v>4.0999999999999996</v>
      </c>
      <c r="S31">
        <v>1670.96</v>
      </c>
      <c r="V31">
        <v>1130</v>
      </c>
    </row>
    <row r="32" spans="1:22" x14ac:dyDescent="0.35">
      <c r="A32">
        <v>10031</v>
      </c>
      <c r="B32" s="1">
        <v>44592</v>
      </c>
      <c r="C32">
        <f t="shared" si="0"/>
        <v>2022</v>
      </c>
      <c r="D32">
        <f t="shared" si="1"/>
        <v>1</v>
      </c>
      <c r="E32" t="str">
        <f>TEXT(Table2[[#This Row],[order_date]],"mmmm")</f>
        <v>January</v>
      </c>
      <c r="F32">
        <v>1276</v>
      </c>
      <c r="G32" t="s">
        <v>19</v>
      </c>
      <c r="H32" t="s">
        <v>21</v>
      </c>
      <c r="I32">
        <v>6</v>
      </c>
      <c r="J32">
        <v>141.32</v>
      </c>
      <c r="K32">
        <v>0.2</v>
      </c>
      <c r="L32">
        <f t="shared" si="2"/>
        <v>28.263999999999999</v>
      </c>
      <c r="M32">
        <f t="shared" si="3"/>
        <v>847.92</v>
      </c>
      <c r="N32" t="s">
        <v>16</v>
      </c>
      <c r="O32" t="str">
        <f t="shared" si="4"/>
        <v>Early Delivery</v>
      </c>
      <c r="P32">
        <v>1</v>
      </c>
      <c r="Q32" t="str">
        <f t="shared" si="5"/>
        <v>Bad</v>
      </c>
      <c r="R32">
        <v>1.7</v>
      </c>
      <c r="S32">
        <v>678.34</v>
      </c>
      <c r="V32">
        <v>1661</v>
      </c>
    </row>
    <row r="33" spans="1:22" x14ac:dyDescent="0.35">
      <c r="A33">
        <v>10032</v>
      </c>
      <c r="B33" s="1">
        <v>44593</v>
      </c>
      <c r="C33">
        <f t="shared" si="0"/>
        <v>2022</v>
      </c>
      <c r="D33">
        <f t="shared" si="1"/>
        <v>2</v>
      </c>
      <c r="E33" t="str">
        <f>TEXT(Table2[[#This Row],[order_date]],"mmmm")</f>
        <v>February</v>
      </c>
      <c r="F33">
        <v>1160</v>
      </c>
      <c r="G33" t="s">
        <v>15</v>
      </c>
      <c r="H33" t="s">
        <v>20</v>
      </c>
      <c r="I33">
        <v>6</v>
      </c>
      <c r="J33">
        <v>532.41999999999996</v>
      </c>
      <c r="K33">
        <v>0.15</v>
      </c>
      <c r="L33">
        <f t="shared" si="2"/>
        <v>79.862999999999985</v>
      </c>
      <c r="M33">
        <f t="shared" si="3"/>
        <v>3194.5199999999995</v>
      </c>
      <c r="N33" t="s">
        <v>16</v>
      </c>
      <c r="O33" t="str">
        <f t="shared" si="4"/>
        <v>Delayed Delivery</v>
      </c>
      <c r="P33">
        <v>6</v>
      </c>
      <c r="Q33" t="str">
        <f t="shared" si="5"/>
        <v>Good</v>
      </c>
      <c r="R33">
        <v>3.2</v>
      </c>
      <c r="S33">
        <v>2715.34</v>
      </c>
      <c r="V33">
        <v>1308</v>
      </c>
    </row>
    <row r="34" spans="1:22" x14ac:dyDescent="0.35">
      <c r="A34">
        <v>10033</v>
      </c>
      <c r="B34" s="1">
        <v>44594</v>
      </c>
      <c r="C34">
        <f t="shared" si="0"/>
        <v>2022</v>
      </c>
      <c r="D34">
        <f t="shared" si="1"/>
        <v>2</v>
      </c>
      <c r="E34" t="str">
        <f>TEXT(Table2[[#This Row],[order_date]],"mmmm")</f>
        <v>February</v>
      </c>
      <c r="F34">
        <v>1459</v>
      </c>
      <c r="G34" t="s">
        <v>19</v>
      </c>
      <c r="H34" t="s">
        <v>21</v>
      </c>
      <c r="I34">
        <v>6</v>
      </c>
      <c r="J34">
        <v>64.94</v>
      </c>
      <c r="K34">
        <v>0.09</v>
      </c>
      <c r="L34">
        <f t="shared" si="2"/>
        <v>5.8445999999999998</v>
      </c>
      <c r="M34">
        <f t="shared" si="3"/>
        <v>389.64</v>
      </c>
      <c r="N34" t="s">
        <v>14</v>
      </c>
      <c r="O34" t="str">
        <f t="shared" si="4"/>
        <v>Delayed Delivery</v>
      </c>
      <c r="P34">
        <v>9</v>
      </c>
      <c r="Q34" t="str">
        <f t="shared" si="5"/>
        <v>Good</v>
      </c>
      <c r="R34">
        <v>3.5</v>
      </c>
      <c r="S34">
        <v>354.57</v>
      </c>
      <c r="V34">
        <v>1769</v>
      </c>
    </row>
    <row r="35" spans="1:22" x14ac:dyDescent="0.35">
      <c r="A35">
        <v>10034</v>
      </c>
      <c r="B35" s="1">
        <v>44595</v>
      </c>
      <c r="C35">
        <f t="shared" si="0"/>
        <v>2022</v>
      </c>
      <c r="D35">
        <f t="shared" si="1"/>
        <v>2</v>
      </c>
      <c r="E35" t="str">
        <f>TEXT(Table2[[#This Row],[order_date]],"mmmm")</f>
        <v>February</v>
      </c>
      <c r="F35">
        <v>1313</v>
      </c>
      <c r="G35" t="s">
        <v>22</v>
      </c>
      <c r="H35" t="s">
        <v>21</v>
      </c>
      <c r="I35">
        <v>1</v>
      </c>
      <c r="J35">
        <v>274.95999999999998</v>
      </c>
      <c r="K35">
        <v>0.27</v>
      </c>
      <c r="L35">
        <f t="shared" si="2"/>
        <v>74.239199999999997</v>
      </c>
      <c r="M35">
        <f t="shared" si="3"/>
        <v>274.95999999999998</v>
      </c>
      <c r="N35" t="s">
        <v>16</v>
      </c>
      <c r="O35" t="str">
        <f t="shared" si="4"/>
        <v>Delayed Delivery</v>
      </c>
      <c r="P35">
        <v>9</v>
      </c>
      <c r="Q35" t="str">
        <f t="shared" si="5"/>
        <v>Good</v>
      </c>
      <c r="R35">
        <v>3</v>
      </c>
      <c r="S35">
        <v>200.72</v>
      </c>
      <c r="V35">
        <v>1343</v>
      </c>
    </row>
    <row r="36" spans="1:22" x14ac:dyDescent="0.35">
      <c r="A36">
        <v>10035</v>
      </c>
      <c r="B36" s="1">
        <v>44596</v>
      </c>
      <c r="C36">
        <f t="shared" si="0"/>
        <v>2022</v>
      </c>
      <c r="D36">
        <f t="shared" si="1"/>
        <v>2</v>
      </c>
      <c r="E36" t="str">
        <f>TEXT(Table2[[#This Row],[order_date]],"mmmm")</f>
        <v>February</v>
      </c>
      <c r="F36">
        <v>1021</v>
      </c>
      <c r="G36" t="s">
        <v>19</v>
      </c>
      <c r="H36" t="s">
        <v>20</v>
      </c>
      <c r="I36">
        <v>2</v>
      </c>
      <c r="J36">
        <v>511.91</v>
      </c>
      <c r="K36">
        <v>0.19</v>
      </c>
      <c r="L36">
        <f t="shared" si="2"/>
        <v>97.262900000000002</v>
      </c>
      <c r="M36">
        <f t="shared" si="3"/>
        <v>1023.82</v>
      </c>
      <c r="N36" t="s">
        <v>18</v>
      </c>
      <c r="O36" t="str">
        <f t="shared" si="4"/>
        <v>Delayed Delivery</v>
      </c>
      <c r="P36">
        <v>9</v>
      </c>
      <c r="Q36" t="str">
        <f t="shared" si="5"/>
        <v>Bad</v>
      </c>
      <c r="R36">
        <v>1.5</v>
      </c>
      <c r="S36">
        <v>829.29</v>
      </c>
      <c r="V36">
        <v>1491</v>
      </c>
    </row>
    <row r="37" spans="1:22" x14ac:dyDescent="0.35">
      <c r="A37">
        <v>10036</v>
      </c>
      <c r="B37" s="1">
        <v>44597</v>
      </c>
      <c r="C37">
        <f t="shared" si="0"/>
        <v>2022</v>
      </c>
      <c r="D37">
        <f t="shared" si="1"/>
        <v>2</v>
      </c>
      <c r="E37" t="str">
        <f>TEXT(Table2[[#This Row],[order_date]],"mmmm")</f>
        <v>February</v>
      </c>
      <c r="F37">
        <v>1252</v>
      </c>
      <c r="G37" t="s">
        <v>19</v>
      </c>
      <c r="H37" t="s">
        <v>20</v>
      </c>
      <c r="I37">
        <v>4</v>
      </c>
      <c r="J37">
        <v>375.27</v>
      </c>
      <c r="K37">
        <v>0.02</v>
      </c>
      <c r="L37">
        <f t="shared" si="2"/>
        <v>7.5053999999999998</v>
      </c>
      <c r="M37">
        <f t="shared" si="3"/>
        <v>1501.08</v>
      </c>
      <c r="N37" t="s">
        <v>18</v>
      </c>
      <c r="O37" t="str">
        <f t="shared" si="4"/>
        <v>Delayed Delivery</v>
      </c>
      <c r="P37">
        <v>11</v>
      </c>
      <c r="Q37" t="str">
        <f t="shared" si="5"/>
        <v>Good</v>
      </c>
      <c r="R37">
        <v>3.9</v>
      </c>
      <c r="S37">
        <v>1471.06</v>
      </c>
      <c r="V37">
        <v>1413</v>
      </c>
    </row>
    <row r="38" spans="1:22" x14ac:dyDescent="0.35">
      <c r="A38">
        <v>10037</v>
      </c>
      <c r="B38" s="1">
        <v>44598</v>
      </c>
      <c r="C38">
        <f t="shared" si="0"/>
        <v>2022</v>
      </c>
      <c r="D38">
        <f t="shared" si="1"/>
        <v>2</v>
      </c>
      <c r="E38" t="str">
        <f>TEXT(Table2[[#This Row],[order_date]],"mmmm")</f>
        <v>February</v>
      </c>
      <c r="F38">
        <v>1747</v>
      </c>
      <c r="G38" t="s">
        <v>15</v>
      </c>
      <c r="H38" t="s">
        <v>13</v>
      </c>
      <c r="I38">
        <v>3</v>
      </c>
      <c r="J38">
        <v>186.01</v>
      </c>
      <c r="K38">
        <v>0.13</v>
      </c>
      <c r="L38">
        <f t="shared" si="2"/>
        <v>24.1813</v>
      </c>
      <c r="M38">
        <f t="shared" si="3"/>
        <v>558.03</v>
      </c>
      <c r="N38" t="s">
        <v>16</v>
      </c>
      <c r="O38" t="str">
        <f t="shared" si="4"/>
        <v>On Time Delivery</v>
      </c>
      <c r="P38">
        <v>4</v>
      </c>
      <c r="Q38" t="str">
        <f t="shared" si="5"/>
        <v>Excellent</v>
      </c>
      <c r="R38">
        <v>4.4000000000000004</v>
      </c>
      <c r="S38">
        <v>485.49</v>
      </c>
      <c r="V38">
        <v>1805</v>
      </c>
    </row>
    <row r="39" spans="1:22" x14ac:dyDescent="0.35">
      <c r="A39">
        <v>10038</v>
      </c>
      <c r="B39" s="1">
        <v>44599</v>
      </c>
      <c r="C39">
        <f t="shared" si="0"/>
        <v>2022</v>
      </c>
      <c r="D39">
        <f t="shared" si="1"/>
        <v>2</v>
      </c>
      <c r="E39" t="str">
        <f>TEXT(Table2[[#This Row],[order_date]],"mmmm")</f>
        <v>February</v>
      </c>
      <c r="F39">
        <v>1856</v>
      </c>
      <c r="G39" t="s">
        <v>19</v>
      </c>
      <c r="H39" t="s">
        <v>21</v>
      </c>
      <c r="I39">
        <v>6</v>
      </c>
      <c r="J39">
        <v>261.14</v>
      </c>
      <c r="K39">
        <v>0.31</v>
      </c>
      <c r="L39">
        <f t="shared" si="2"/>
        <v>80.953400000000002</v>
      </c>
      <c r="M39">
        <f t="shared" si="3"/>
        <v>1566.84</v>
      </c>
      <c r="N39" t="s">
        <v>16</v>
      </c>
      <c r="O39" t="str">
        <f t="shared" si="4"/>
        <v>Delayed Delivery</v>
      </c>
      <c r="P39">
        <v>6</v>
      </c>
      <c r="Q39" t="str">
        <f t="shared" si="5"/>
        <v>Good</v>
      </c>
      <c r="R39">
        <v>3.5</v>
      </c>
      <c r="S39">
        <v>1081.1199999999999</v>
      </c>
      <c r="V39">
        <v>1385</v>
      </c>
    </row>
    <row r="40" spans="1:22" x14ac:dyDescent="0.35">
      <c r="A40">
        <v>10039</v>
      </c>
      <c r="B40" s="1">
        <v>44600</v>
      </c>
      <c r="C40">
        <f t="shared" si="0"/>
        <v>2022</v>
      </c>
      <c r="D40">
        <f t="shared" si="1"/>
        <v>2</v>
      </c>
      <c r="E40" t="str">
        <f>TEXT(Table2[[#This Row],[order_date]],"mmmm")</f>
        <v>February</v>
      </c>
      <c r="F40">
        <v>1560</v>
      </c>
      <c r="G40" t="s">
        <v>19</v>
      </c>
      <c r="H40" t="s">
        <v>17</v>
      </c>
      <c r="I40">
        <v>1</v>
      </c>
      <c r="J40">
        <v>428.42</v>
      </c>
      <c r="K40">
        <v>0.26</v>
      </c>
      <c r="L40">
        <f t="shared" si="2"/>
        <v>111.3892</v>
      </c>
      <c r="M40">
        <f t="shared" si="3"/>
        <v>428.42</v>
      </c>
      <c r="N40" t="s">
        <v>18</v>
      </c>
      <c r="O40" t="str">
        <f t="shared" si="4"/>
        <v>Delayed Delivery</v>
      </c>
      <c r="P40">
        <v>10</v>
      </c>
      <c r="Q40" t="str">
        <f t="shared" si="5"/>
        <v>Bad</v>
      </c>
      <c r="R40">
        <v>1.7</v>
      </c>
      <c r="S40">
        <v>317.02999999999997</v>
      </c>
      <c r="V40">
        <v>1191</v>
      </c>
    </row>
    <row r="41" spans="1:22" x14ac:dyDescent="0.35">
      <c r="A41">
        <v>10040</v>
      </c>
      <c r="B41" s="1">
        <v>44601</v>
      </c>
      <c r="C41">
        <f t="shared" si="0"/>
        <v>2022</v>
      </c>
      <c r="D41">
        <f t="shared" si="1"/>
        <v>2</v>
      </c>
      <c r="E41" t="str">
        <f>TEXT(Table2[[#This Row],[order_date]],"mmmm")</f>
        <v>February</v>
      </c>
      <c r="F41">
        <v>1474</v>
      </c>
      <c r="G41" t="s">
        <v>22</v>
      </c>
      <c r="H41" t="s">
        <v>21</v>
      </c>
      <c r="I41">
        <v>7</v>
      </c>
      <c r="J41">
        <v>584.36</v>
      </c>
      <c r="K41">
        <v>0.11</v>
      </c>
      <c r="L41">
        <f t="shared" si="2"/>
        <v>64.279600000000002</v>
      </c>
      <c r="M41">
        <f t="shared" si="3"/>
        <v>4090.52</v>
      </c>
      <c r="N41" t="s">
        <v>16</v>
      </c>
      <c r="O41" t="str">
        <f t="shared" si="4"/>
        <v>Delayed Delivery</v>
      </c>
      <c r="P41">
        <v>6</v>
      </c>
      <c r="Q41" t="str">
        <f t="shared" si="5"/>
        <v>Bad</v>
      </c>
      <c r="R41">
        <v>1.3</v>
      </c>
      <c r="S41">
        <v>3640.56</v>
      </c>
      <c r="V41">
        <v>1955</v>
      </c>
    </row>
    <row r="42" spans="1:22" x14ac:dyDescent="0.35">
      <c r="A42">
        <v>10041</v>
      </c>
      <c r="B42" s="1">
        <v>44602</v>
      </c>
      <c r="C42">
        <f t="shared" si="0"/>
        <v>2022</v>
      </c>
      <c r="D42">
        <f t="shared" si="1"/>
        <v>2</v>
      </c>
      <c r="E42" t="str">
        <f>TEXT(Table2[[#This Row],[order_date]],"mmmm")</f>
        <v>February</v>
      </c>
      <c r="F42">
        <v>1058</v>
      </c>
      <c r="G42" t="s">
        <v>19</v>
      </c>
      <c r="H42" t="s">
        <v>21</v>
      </c>
      <c r="I42">
        <v>4</v>
      </c>
      <c r="J42">
        <v>537.49</v>
      </c>
      <c r="K42">
        <v>0.33</v>
      </c>
      <c r="L42">
        <f t="shared" si="2"/>
        <v>177.3717</v>
      </c>
      <c r="M42">
        <f t="shared" si="3"/>
        <v>2149.96</v>
      </c>
      <c r="N42" t="s">
        <v>16</v>
      </c>
      <c r="O42" t="str">
        <f t="shared" si="4"/>
        <v>Delayed Delivery</v>
      </c>
      <c r="P42">
        <v>5</v>
      </c>
      <c r="Q42" t="str">
        <f t="shared" si="5"/>
        <v>Bad</v>
      </c>
      <c r="R42">
        <v>2.2000000000000002</v>
      </c>
      <c r="S42">
        <v>1440.47</v>
      </c>
      <c r="V42">
        <v>1276</v>
      </c>
    </row>
    <row r="43" spans="1:22" x14ac:dyDescent="0.35">
      <c r="A43">
        <v>10042</v>
      </c>
      <c r="B43" s="1">
        <v>44603</v>
      </c>
      <c r="C43">
        <f t="shared" si="0"/>
        <v>2022</v>
      </c>
      <c r="D43">
        <f t="shared" si="1"/>
        <v>2</v>
      </c>
      <c r="E43" t="str">
        <f>TEXT(Table2[[#This Row],[order_date]],"mmmm")</f>
        <v>February</v>
      </c>
      <c r="F43">
        <v>1510</v>
      </c>
      <c r="G43" t="s">
        <v>22</v>
      </c>
      <c r="H43" t="s">
        <v>20</v>
      </c>
      <c r="I43">
        <v>4</v>
      </c>
      <c r="J43">
        <v>215.32</v>
      </c>
      <c r="K43">
        <v>0.03</v>
      </c>
      <c r="L43">
        <f t="shared" si="2"/>
        <v>6.4595999999999991</v>
      </c>
      <c r="M43">
        <f t="shared" si="3"/>
        <v>861.28</v>
      </c>
      <c r="N43" t="s">
        <v>16</v>
      </c>
      <c r="O43" t="str">
        <f t="shared" si="4"/>
        <v>On Time Delivery</v>
      </c>
      <c r="P43">
        <v>2</v>
      </c>
      <c r="Q43" t="str">
        <f t="shared" si="5"/>
        <v>Bad</v>
      </c>
      <c r="R43">
        <v>1.1000000000000001</v>
      </c>
      <c r="S43">
        <v>835.44</v>
      </c>
      <c r="V43">
        <v>1160</v>
      </c>
    </row>
    <row r="44" spans="1:22" x14ac:dyDescent="0.35">
      <c r="A44">
        <v>10043</v>
      </c>
      <c r="B44" s="1">
        <v>44604</v>
      </c>
      <c r="C44">
        <f t="shared" si="0"/>
        <v>2022</v>
      </c>
      <c r="D44">
        <f t="shared" si="1"/>
        <v>2</v>
      </c>
      <c r="E44" t="str">
        <f>TEXT(Table2[[#This Row],[order_date]],"mmmm")</f>
        <v>February</v>
      </c>
      <c r="F44">
        <v>1681</v>
      </c>
      <c r="G44" t="s">
        <v>19</v>
      </c>
      <c r="H44" t="s">
        <v>13</v>
      </c>
      <c r="I44">
        <v>4</v>
      </c>
      <c r="J44">
        <v>598.95000000000005</v>
      </c>
      <c r="K44">
        <v>0.34</v>
      </c>
      <c r="L44">
        <f t="shared" si="2"/>
        <v>203.64300000000003</v>
      </c>
      <c r="M44">
        <f t="shared" si="3"/>
        <v>2395.8000000000002</v>
      </c>
      <c r="N44" t="s">
        <v>16</v>
      </c>
      <c r="O44" t="str">
        <f t="shared" si="4"/>
        <v>Delayed Delivery</v>
      </c>
      <c r="P44">
        <v>7</v>
      </c>
      <c r="Q44" t="str">
        <f t="shared" si="5"/>
        <v>Excellent</v>
      </c>
      <c r="R44">
        <v>4.4000000000000004</v>
      </c>
      <c r="S44">
        <v>1581.23</v>
      </c>
      <c r="V44">
        <v>1459</v>
      </c>
    </row>
    <row r="45" spans="1:22" x14ac:dyDescent="0.35">
      <c r="A45">
        <v>10044</v>
      </c>
      <c r="B45" s="1">
        <v>44605</v>
      </c>
      <c r="C45">
        <f t="shared" si="0"/>
        <v>2022</v>
      </c>
      <c r="D45">
        <f t="shared" si="1"/>
        <v>2</v>
      </c>
      <c r="E45" t="str">
        <f>TEXT(Table2[[#This Row],[order_date]],"mmmm")</f>
        <v>February</v>
      </c>
      <c r="F45">
        <v>1475</v>
      </c>
      <c r="G45" t="s">
        <v>19</v>
      </c>
      <c r="H45" t="s">
        <v>21</v>
      </c>
      <c r="I45">
        <v>1</v>
      </c>
      <c r="J45">
        <v>17.05</v>
      </c>
      <c r="K45">
        <v>0.09</v>
      </c>
      <c r="L45">
        <f t="shared" si="2"/>
        <v>1.5345</v>
      </c>
      <c r="M45">
        <f t="shared" si="3"/>
        <v>17.05</v>
      </c>
      <c r="N45" t="s">
        <v>16</v>
      </c>
      <c r="O45" t="str">
        <f t="shared" si="4"/>
        <v>Early Delivery</v>
      </c>
      <c r="P45">
        <v>1</v>
      </c>
      <c r="Q45" t="str">
        <f t="shared" si="5"/>
        <v>Good</v>
      </c>
      <c r="R45">
        <v>3.8</v>
      </c>
      <c r="S45">
        <v>15.52</v>
      </c>
      <c r="V45">
        <v>1313</v>
      </c>
    </row>
    <row r="46" spans="1:22" x14ac:dyDescent="0.35">
      <c r="A46">
        <v>10045</v>
      </c>
      <c r="B46" s="1">
        <v>44606</v>
      </c>
      <c r="C46">
        <f t="shared" si="0"/>
        <v>2022</v>
      </c>
      <c r="D46">
        <f t="shared" si="1"/>
        <v>2</v>
      </c>
      <c r="E46" t="str">
        <f>TEXT(Table2[[#This Row],[order_date]],"mmmm")</f>
        <v>February</v>
      </c>
      <c r="F46">
        <v>1699</v>
      </c>
      <c r="G46" t="s">
        <v>22</v>
      </c>
      <c r="H46" t="s">
        <v>17</v>
      </c>
      <c r="I46">
        <v>3</v>
      </c>
      <c r="J46">
        <v>31.16</v>
      </c>
      <c r="K46">
        <v>0</v>
      </c>
      <c r="L46">
        <f t="shared" si="2"/>
        <v>0</v>
      </c>
      <c r="M46">
        <f t="shared" si="3"/>
        <v>93.48</v>
      </c>
      <c r="N46" t="s">
        <v>14</v>
      </c>
      <c r="O46" t="str">
        <f t="shared" si="4"/>
        <v>Delayed Delivery</v>
      </c>
      <c r="P46">
        <v>6</v>
      </c>
      <c r="Q46" t="str">
        <f t="shared" si="5"/>
        <v>Good</v>
      </c>
      <c r="R46">
        <v>3.3</v>
      </c>
      <c r="S46">
        <v>93.48</v>
      </c>
      <c r="V46">
        <v>1021</v>
      </c>
    </row>
    <row r="47" spans="1:22" x14ac:dyDescent="0.35">
      <c r="A47">
        <v>10046</v>
      </c>
      <c r="B47" s="1">
        <v>44607</v>
      </c>
      <c r="C47">
        <f t="shared" si="0"/>
        <v>2022</v>
      </c>
      <c r="D47">
        <f t="shared" si="1"/>
        <v>2</v>
      </c>
      <c r="E47" t="str">
        <f>TEXT(Table2[[#This Row],[order_date]],"mmmm")</f>
        <v>February</v>
      </c>
      <c r="F47">
        <v>1975</v>
      </c>
      <c r="G47" t="s">
        <v>19</v>
      </c>
      <c r="H47" t="s">
        <v>21</v>
      </c>
      <c r="I47">
        <v>6</v>
      </c>
      <c r="J47">
        <v>496.95</v>
      </c>
      <c r="K47">
        <v>0.15</v>
      </c>
      <c r="L47">
        <f t="shared" si="2"/>
        <v>74.54249999999999</v>
      </c>
      <c r="M47">
        <f t="shared" si="3"/>
        <v>2981.7</v>
      </c>
      <c r="N47" t="s">
        <v>18</v>
      </c>
      <c r="O47" t="str">
        <f t="shared" si="4"/>
        <v>Delayed Delivery</v>
      </c>
      <c r="P47">
        <v>5</v>
      </c>
      <c r="Q47" t="str">
        <f t="shared" si="5"/>
        <v>Excellent</v>
      </c>
      <c r="R47">
        <v>4.5999999999999996</v>
      </c>
      <c r="S47">
        <v>2534.44</v>
      </c>
      <c r="V47">
        <v>1252</v>
      </c>
    </row>
    <row r="48" spans="1:22" x14ac:dyDescent="0.35">
      <c r="A48">
        <v>10047</v>
      </c>
      <c r="B48" s="1">
        <v>44608</v>
      </c>
      <c r="C48">
        <f t="shared" si="0"/>
        <v>2022</v>
      </c>
      <c r="D48">
        <f t="shared" si="1"/>
        <v>2</v>
      </c>
      <c r="E48" t="str">
        <f>TEXT(Table2[[#This Row],[order_date]],"mmmm")</f>
        <v>February</v>
      </c>
      <c r="F48">
        <v>1782</v>
      </c>
      <c r="G48" t="s">
        <v>19</v>
      </c>
      <c r="H48" t="s">
        <v>17</v>
      </c>
      <c r="I48">
        <v>4</v>
      </c>
      <c r="J48">
        <v>131.69</v>
      </c>
      <c r="K48">
        <v>0.13</v>
      </c>
      <c r="L48">
        <f t="shared" si="2"/>
        <v>17.119700000000002</v>
      </c>
      <c r="M48">
        <f t="shared" si="3"/>
        <v>526.76</v>
      </c>
      <c r="N48" t="s">
        <v>18</v>
      </c>
      <c r="O48" t="str">
        <f t="shared" si="4"/>
        <v>Delayed Delivery</v>
      </c>
      <c r="P48">
        <v>5</v>
      </c>
      <c r="Q48" t="str">
        <f t="shared" si="5"/>
        <v>Bad</v>
      </c>
      <c r="R48">
        <v>1.4</v>
      </c>
      <c r="S48">
        <v>458.28</v>
      </c>
      <c r="V48">
        <v>1747</v>
      </c>
    </row>
    <row r="49" spans="1:22" x14ac:dyDescent="0.35">
      <c r="A49">
        <v>10048</v>
      </c>
      <c r="B49" s="1">
        <v>44609</v>
      </c>
      <c r="C49">
        <f t="shared" si="0"/>
        <v>2022</v>
      </c>
      <c r="D49">
        <f t="shared" si="1"/>
        <v>2</v>
      </c>
      <c r="E49" t="str">
        <f>TEXT(Table2[[#This Row],[order_date]],"mmmm")</f>
        <v>February</v>
      </c>
      <c r="F49">
        <v>1189</v>
      </c>
      <c r="G49" t="s">
        <v>15</v>
      </c>
      <c r="H49" t="s">
        <v>20</v>
      </c>
      <c r="I49">
        <v>1</v>
      </c>
      <c r="J49">
        <v>50.55</v>
      </c>
      <c r="K49">
        <v>0.19</v>
      </c>
      <c r="L49">
        <f t="shared" si="2"/>
        <v>9.6044999999999998</v>
      </c>
      <c r="M49">
        <f t="shared" si="3"/>
        <v>50.55</v>
      </c>
      <c r="N49" t="s">
        <v>16</v>
      </c>
      <c r="O49" t="str">
        <f t="shared" si="4"/>
        <v>Delayed Delivery</v>
      </c>
      <c r="P49">
        <v>8</v>
      </c>
      <c r="Q49" t="str">
        <f t="shared" si="5"/>
        <v>Good</v>
      </c>
      <c r="R49">
        <v>3.9</v>
      </c>
      <c r="S49">
        <v>40.950000000000003</v>
      </c>
      <c r="V49">
        <v>1856</v>
      </c>
    </row>
    <row r="50" spans="1:22" x14ac:dyDescent="0.35">
      <c r="A50">
        <v>10049</v>
      </c>
      <c r="B50" s="1">
        <v>44610</v>
      </c>
      <c r="C50">
        <f t="shared" si="0"/>
        <v>2022</v>
      </c>
      <c r="D50">
        <f t="shared" si="1"/>
        <v>2</v>
      </c>
      <c r="E50" t="str">
        <f>TEXT(Table2[[#This Row],[order_date]],"mmmm")</f>
        <v>February</v>
      </c>
      <c r="F50">
        <v>1957</v>
      </c>
      <c r="G50" t="s">
        <v>19</v>
      </c>
      <c r="H50" t="s">
        <v>13</v>
      </c>
      <c r="I50">
        <v>7</v>
      </c>
      <c r="J50">
        <v>153.72999999999999</v>
      </c>
      <c r="K50">
        <v>0.28000000000000003</v>
      </c>
      <c r="L50">
        <f t="shared" si="2"/>
        <v>43.044400000000003</v>
      </c>
      <c r="M50">
        <f t="shared" si="3"/>
        <v>1076.1099999999999</v>
      </c>
      <c r="N50" t="s">
        <v>16</v>
      </c>
      <c r="O50" t="str">
        <f t="shared" si="4"/>
        <v>Delayed Delivery</v>
      </c>
      <c r="P50">
        <v>9</v>
      </c>
      <c r="Q50" t="str">
        <f t="shared" si="5"/>
        <v>Bad</v>
      </c>
      <c r="R50">
        <v>1.6</v>
      </c>
      <c r="S50">
        <v>774.8</v>
      </c>
      <c r="V50">
        <v>1560</v>
      </c>
    </row>
    <row r="51" spans="1:22" x14ac:dyDescent="0.35">
      <c r="A51">
        <v>10050</v>
      </c>
      <c r="B51" s="1">
        <v>44611</v>
      </c>
      <c r="C51">
        <f t="shared" si="0"/>
        <v>2022</v>
      </c>
      <c r="D51">
        <f t="shared" si="1"/>
        <v>2</v>
      </c>
      <c r="E51" t="str">
        <f>TEXT(Table2[[#This Row],[order_date]],"mmmm")</f>
        <v>February</v>
      </c>
      <c r="F51">
        <v>1686</v>
      </c>
      <c r="G51" t="s">
        <v>22</v>
      </c>
      <c r="H51" t="s">
        <v>21</v>
      </c>
      <c r="I51">
        <v>2</v>
      </c>
      <c r="J51">
        <v>264.27</v>
      </c>
      <c r="K51">
        <v>0.28999999999999998</v>
      </c>
      <c r="L51">
        <f t="shared" si="2"/>
        <v>76.638299999999987</v>
      </c>
      <c r="M51">
        <f t="shared" si="3"/>
        <v>528.54</v>
      </c>
      <c r="N51" t="s">
        <v>14</v>
      </c>
      <c r="O51" t="str">
        <f t="shared" si="4"/>
        <v>Delayed Delivery</v>
      </c>
      <c r="P51">
        <v>7</v>
      </c>
      <c r="Q51" t="str">
        <f t="shared" si="5"/>
        <v>Bad</v>
      </c>
      <c r="R51">
        <v>1.2</v>
      </c>
      <c r="S51">
        <v>375.26</v>
      </c>
      <c r="V51">
        <v>1474</v>
      </c>
    </row>
    <row r="52" spans="1:22" x14ac:dyDescent="0.35">
      <c r="A52">
        <v>10051</v>
      </c>
      <c r="B52" s="1">
        <v>44612</v>
      </c>
      <c r="C52">
        <f t="shared" si="0"/>
        <v>2022</v>
      </c>
      <c r="D52">
        <f t="shared" si="1"/>
        <v>2</v>
      </c>
      <c r="E52" t="str">
        <f>TEXT(Table2[[#This Row],[order_date]],"mmmm")</f>
        <v>February</v>
      </c>
      <c r="F52">
        <v>1957</v>
      </c>
      <c r="G52" t="s">
        <v>19</v>
      </c>
      <c r="H52" t="s">
        <v>13</v>
      </c>
      <c r="I52">
        <v>7</v>
      </c>
      <c r="J52">
        <v>442.38</v>
      </c>
      <c r="K52">
        <v>0.14000000000000001</v>
      </c>
      <c r="L52">
        <f t="shared" si="2"/>
        <v>61.933200000000006</v>
      </c>
      <c r="M52">
        <f t="shared" si="3"/>
        <v>3096.66</v>
      </c>
      <c r="N52" t="s">
        <v>18</v>
      </c>
      <c r="O52" t="str">
        <f t="shared" si="4"/>
        <v>Delayed Delivery</v>
      </c>
      <c r="P52">
        <v>10</v>
      </c>
      <c r="Q52" t="str">
        <f t="shared" si="5"/>
        <v>Bad</v>
      </c>
      <c r="R52">
        <v>1.5</v>
      </c>
      <c r="S52">
        <v>2663.13</v>
      </c>
      <c r="V52">
        <v>1058</v>
      </c>
    </row>
    <row r="53" spans="1:22" x14ac:dyDescent="0.35">
      <c r="A53">
        <v>10052</v>
      </c>
      <c r="B53" s="1">
        <v>44613</v>
      </c>
      <c r="C53">
        <f t="shared" si="0"/>
        <v>2022</v>
      </c>
      <c r="D53">
        <f t="shared" si="1"/>
        <v>2</v>
      </c>
      <c r="E53" t="str">
        <f>TEXT(Table2[[#This Row],[order_date]],"mmmm")</f>
        <v>February</v>
      </c>
      <c r="F53">
        <v>1562</v>
      </c>
      <c r="G53" t="s">
        <v>22</v>
      </c>
      <c r="H53" t="s">
        <v>21</v>
      </c>
      <c r="I53">
        <v>1</v>
      </c>
      <c r="J53">
        <v>380.24</v>
      </c>
      <c r="K53">
        <v>0.15</v>
      </c>
      <c r="L53">
        <f t="shared" si="2"/>
        <v>57.036000000000001</v>
      </c>
      <c r="M53">
        <f t="shared" si="3"/>
        <v>380.24</v>
      </c>
      <c r="N53" t="s">
        <v>16</v>
      </c>
      <c r="O53" t="str">
        <f t="shared" si="4"/>
        <v>Delayed Delivery</v>
      </c>
      <c r="P53">
        <v>8</v>
      </c>
      <c r="Q53" t="str">
        <f t="shared" si="5"/>
        <v>Excellent</v>
      </c>
      <c r="R53">
        <v>4.8</v>
      </c>
      <c r="S53">
        <v>323.2</v>
      </c>
      <c r="V53">
        <v>1510</v>
      </c>
    </row>
    <row r="54" spans="1:22" x14ac:dyDescent="0.35">
      <c r="A54">
        <v>10053</v>
      </c>
      <c r="B54" s="1">
        <v>44614</v>
      </c>
      <c r="C54">
        <f t="shared" si="0"/>
        <v>2022</v>
      </c>
      <c r="D54">
        <f t="shared" si="1"/>
        <v>2</v>
      </c>
      <c r="E54" t="str">
        <f>TEXT(Table2[[#This Row],[order_date]],"mmmm")</f>
        <v>February</v>
      </c>
      <c r="F54">
        <v>1875</v>
      </c>
      <c r="G54" t="s">
        <v>12</v>
      </c>
      <c r="H54" t="s">
        <v>17</v>
      </c>
      <c r="I54">
        <v>1</v>
      </c>
      <c r="J54">
        <v>154.01</v>
      </c>
      <c r="K54">
        <v>0.05</v>
      </c>
      <c r="L54">
        <f t="shared" si="2"/>
        <v>7.7004999999999999</v>
      </c>
      <c r="M54">
        <f t="shared" si="3"/>
        <v>154.01</v>
      </c>
      <c r="N54" t="s">
        <v>16</v>
      </c>
      <c r="O54" t="str">
        <f t="shared" si="4"/>
        <v>On Time Delivery</v>
      </c>
      <c r="P54">
        <v>2</v>
      </c>
      <c r="Q54" t="str">
        <f t="shared" si="5"/>
        <v>Good</v>
      </c>
      <c r="R54">
        <v>2.8</v>
      </c>
      <c r="S54">
        <v>146.31</v>
      </c>
      <c r="V54">
        <v>1681</v>
      </c>
    </row>
    <row r="55" spans="1:22" x14ac:dyDescent="0.35">
      <c r="A55">
        <v>10054</v>
      </c>
      <c r="B55" s="1">
        <v>44615</v>
      </c>
      <c r="C55">
        <f t="shared" si="0"/>
        <v>2022</v>
      </c>
      <c r="D55">
        <f t="shared" si="1"/>
        <v>2</v>
      </c>
      <c r="E55" t="str">
        <f>TEXT(Table2[[#This Row],[order_date]],"mmmm")</f>
        <v>February</v>
      </c>
      <c r="F55">
        <v>1566</v>
      </c>
      <c r="G55" t="s">
        <v>15</v>
      </c>
      <c r="H55" t="s">
        <v>13</v>
      </c>
      <c r="I55">
        <v>1</v>
      </c>
      <c r="J55">
        <v>309.41000000000003</v>
      </c>
      <c r="K55">
        <v>0.02</v>
      </c>
      <c r="L55">
        <f t="shared" si="2"/>
        <v>6.188200000000001</v>
      </c>
      <c r="M55">
        <f t="shared" si="3"/>
        <v>309.41000000000003</v>
      </c>
      <c r="N55" t="s">
        <v>18</v>
      </c>
      <c r="O55" t="str">
        <f t="shared" si="4"/>
        <v>On Time Delivery</v>
      </c>
      <c r="P55">
        <v>2</v>
      </c>
      <c r="Q55" t="str">
        <f t="shared" si="5"/>
        <v>Bad</v>
      </c>
      <c r="R55">
        <v>1.2</v>
      </c>
      <c r="S55">
        <v>303.22000000000003</v>
      </c>
      <c r="V55">
        <v>1475</v>
      </c>
    </row>
    <row r="56" spans="1:22" x14ac:dyDescent="0.35">
      <c r="A56">
        <v>10055</v>
      </c>
      <c r="B56" s="1">
        <v>44616</v>
      </c>
      <c r="C56">
        <f t="shared" si="0"/>
        <v>2022</v>
      </c>
      <c r="D56">
        <f t="shared" si="1"/>
        <v>2</v>
      </c>
      <c r="E56" t="str">
        <f>TEXT(Table2[[#This Row],[order_date]],"mmmm")</f>
        <v>February</v>
      </c>
      <c r="F56">
        <v>1243</v>
      </c>
      <c r="G56" t="s">
        <v>12</v>
      </c>
      <c r="H56" t="s">
        <v>21</v>
      </c>
      <c r="I56">
        <v>4</v>
      </c>
      <c r="J56">
        <v>556.84</v>
      </c>
      <c r="K56">
        <v>0.22</v>
      </c>
      <c r="L56">
        <f t="shared" si="2"/>
        <v>122.5048</v>
      </c>
      <c r="M56">
        <f t="shared" si="3"/>
        <v>2227.36</v>
      </c>
      <c r="N56" t="s">
        <v>14</v>
      </c>
      <c r="O56" t="str">
        <f t="shared" si="4"/>
        <v>Delayed Delivery</v>
      </c>
      <c r="P56">
        <v>8</v>
      </c>
      <c r="Q56" t="str">
        <f t="shared" si="5"/>
        <v>Good</v>
      </c>
      <c r="R56">
        <v>3.3</v>
      </c>
      <c r="S56">
        <v>1737.34</v>
      </c>
      <c r="V56">
        <v>1699</v>
      </c>
    </row>
    <row r="57" spans="1:22" x14ac:dyDescent="0.35">
      <c r="A57">
        <v>10056</v>
      </c>
      <c r="B57" s="1">
        <v>44617</v>
      </c>
      <c r="C57">
        <f t="shared" si="0"/>
        <v>2022</v>
      </c>
      <c r="D57">
        <f t="shared" si="1"/>
        <v>2</v>
      </c>
      <c r="E57" t="str">
        <f>TEXT(Table2[[#This Row],[order_date]],"mmmm")</f>
        <v>February</v>
      </c>
      <c r="F57">
        <v>1831</v>
      </c>
      <c r="G57" t="s">
        <v>15</v>
      </c>
      <c r="H57" t="s">
        <v>20</v>
      </c>
      <c r="I57">
        <v>1</v>
      </c>
      <c r="J57">
        <v>491.78</v>
      </c>
      <c r="K57">
        <v>0.02</v>
      </c>
      <c r="L57">
        <f t="shared" si="2"/>
        <v>9.8355999999999995</v>
      </c>
      <c r="M57">
        <f t="shared" si="3"/>
        <v>491.78</v>
      </c>
      <c r="N57" t="s">
        <v>16</v>
      </c>
      <c r="O57" t="str">
        <f t="shared" si="4"/>
        <v>Delayed Delivery</v>
      </c>
      <c r="P57">
        <v>6</v>
      </c>
      <c r="Q57" t="str">
        <f t="shared" si="5"/>
        <v>Bad</v>
      </c>
      <c r="R57">
        <v>1.8</v>
      </c>
      <c r="S57">
        <v>481.94</v>
      </c>
      <c r="V57">
        <v>1975</v>
      </c>
    </row>
    <row r="58" spans="1:22" x14ac:dyDescent="0.35">
      <c r="A58">
        <v>10057</v>
      </c>
      <c r="B58" s="1">
        <v>44618</v>
      </c>
      <c r="C58">
        <f t="shared" si="0"/>
        <v>2022</v>
      </c>
      <c r="D58">
        <f t="shared" si="1"/>
        <v>2</v>
      </c>
      <c r="E58" t="str">
        <f>TEXT(Table2[[#This Row],[order_date]],"mmmm")</f>
        <v>February</v>
      </c>
      <c r="F58">
        <v>1504</v>
      </c>
      <c r="G58" t="s">
        <v>12</v>
      </c>
      <c r="H58" t="s">
        <v>17</v>
      </c>
      <c r="I58">
        <v>2</v>
      </c>
      <c r="J58">
        <v>204.07</v>
      </c>
      <c r="K58">
        <v>0.26</v>
      </c>
      <c r="L58">
        <f t="shared" si="2"/>
        <v>53.058199999999999</v>
      </c>
      <c r="M58">
        <f t="shared" si="3"/>
        <v>408.14</v>
      </c>
      <c r="N58" t="s">
        <v>18</v>
      </c>
      <c r="O58" t="str">
        <f t="shared" si="4"/>
        <v>Delayed Delivery</v>
      </c>
      <c r="P58">
        <v>8</v>
      </c>
      <c r="Q58" t="str">
        <f t="shared" si="5"/>
        <v>Bad</v>
      </c>
      <c r="R58">
        <v>1</v>
      </c>
      <c r="S58">
        <v>302.02</v>
      </c>
      <c r="V58">
        <v>1782</v>
      </c>
    </row>
    <row r="59" spans="1:22" x14ac:dyDescent="0.35">
      <c r="A59">
        <v>10058</v>
      </c>
      <c r="B59" s="1">
        <v>44619</v>
      </c>
      <c r="C59">
        <f t="shared" si="0"/>
        <v>2022</v>
      </c>
      <c r="D59">
        <f t="shared" si="1"/>
        <v>2</v>
      </c>
      <c r="E59" t="str">
        <f>TEXT(Table2[[#This Row],[order_date]],"mmmm")</f>
        <v>February</v>
      </c>
      <c r="F59">
        <v>1130</v>
      </c>
      <c r="G59" t="s">
        <v>19</v>
      </c>
      <c r="H59" t="s">
        <v>13</v>
      </c>
      <c r="I59">
        <v>4</v>
      </c>
      <c r="J59">
        <v>589.62</v>
      </c>
      <c r="K59">
        <v>0.19</v>
      </c>
      <c r="L59">
        <f t="shared" si="2"/>
        <v>112.0278</v>
      </c>
      <c r="M59">
        <f t="shared" si="3"/>
        <v>2358.48</v>
      </c>
      <c r="N59" t="s">
        <v>18</v>
      </c>
      <c r="O59" t="str">
        <f t="shared" si="4"/>
        <v>Delayed Delivery</v>
      </c>
      <c r="P59">
        <v>9</v>
      </c>
      <c r="Q59" t="str">
        <f t="shared" si="5"/>
        <v>Excellent</v>
      </c>
      <c r="R59">
        <v>4</v>
      </c>
      <c r="S59">
        <v>1910.37</v>
      </c>
      <c r="V59">
        <v>1189</v>
      </c>
    </row>
    <row r="60" spans="1:22" x14ac:dyDescent="0.35">
      <c r="A60">
        <v>10059</v>
      </c>
      <c r="B60" s="1">
        <v>44620</v>
      </c>
      <c r="C60">
        <f t="shared" si="0"/>
        <v>2022</v>
      </c>
      <c r="D60">
        <f t="shared" si="1"/>
        <v>2</v>
      </c>
      <c r="E60" t="str">
        <f>TEXT(Table2[[#This Row],[order_date]],"mmmm")</f>
        <v>February</v>
      </c>
      <c r="F60">
        <v>1484</v>
      </c>
      <c r="G60" t="s">
        <v>22</v>
      </c>
      <c r="H60" t="s">
        <v>21</v>
      </c>
      <c r="I60">
        <v>7</v>
      </c>
      <c r="J60">
        <v>429.54</v>
      </c>
      <c r="K60">
        <v>7.0000000000000007E-2</v>
      </c>
      <c r="L60">
        <f t="shared" si="2"/>
        <v>30.067800000000005</v>
      </c>
      <c r="M60">
        <f t="shared" si="3"/>
        <v>3006.78</v>
      </c>
      <c r="N60" t="s">
        <v>14</v>
      </c>
      <c r="O60" t="str">
        <f t="shared" si="4"/>
        <v>Delayed Delivery</v>
      </c>
      <c r="P60">
        <v>9</v>
      </c>
      <c r="Q60" t="str">
        <f t="shared" si="5"/>
        <v>Bad</v>
      </c>
      <c r="R60">
        <v>1.6</v>
      </c>
      <c r="S60">
        <v>2796.31</v>
      </c>
      <c r="V60">
        <v>1957</v>
      </c>
    </row>
    <row r="61" spans="1:22" x14ac:dyDescent="0.35">
      <c r="A61">
        <v>10060</v>
      </c>
      <c r="B61" s="1">
        <v>44621</v>
      </c>
      <c r="C61">
        <f t="shared" si="0"/>
        <v>2022</v>
      </c>
      <c r="D61">
        <f t="shared" si="1"/>
        <v>3</v>
      </c>
      <c r="E61" t="str">
        <f>TEXT(Table2[[#This Row],[order_date]],"mmmm")</f>
        <v>March</v>
      </c>
      <c r="F61">
        <v>1818</v>
      </c>
      <c r="G61" t="s">
        <v>15</v>
      </c>
      <c r="H61" t="s">
        <v>13</v>
      </c>
      <c r="I61">
        <v>2</v>
      </c>
      <c r="J61">
        <v>51.53</v>
      </c>
      <c r="K61">
        <v>0.19</v>
      </c>
      <c r="L61">
        <f t="shared" si="2"/>
        <v>9.7907000000000011</v>
      </c>
      <c r="M61">
        <f t="shared" si="3"/>
        <v>103.06</v>
      </c>
      <c r="N61" t="s">
        <v>14</v>
      </c>
      <c r="O61" t="str">
        <f t="shared" si="4"/>
        <v>Delayed Delivery</v>
      </c>
      <c r="P61">
        <v>11</v>
      </c>
      <c r="Q61" t="str">
        <f t="shared" si="5"/>
        <v>Excellent</v>
      </c>
      <c r="R61">
        <v>4.8</v>
      </c>
      <c r="S61">
        <v>83.48</v>
      </c>
      <c r="V61">
        <v>1686</v>
      </c>
    </row>
    <row r="62" spans="1:22" x14ac:dyDescent="0.35">
      <c r="A62">
        <v>10061</v>
      </c>
      <c r="B62" s="1">
        <v>44622</v>
      </c>
      <c r="C62">
        <f t="shared" si="0"/>
        <v>2022</v>
      </c>
      <c r="D62">
        <f t="shared" si="1"/>
        <v>3</v>
      </c>
      <c r="E62" t="str">
        <f>TEXT(Table2[[#This Row],[order_date]],"mmmm")</f>
        <v>March</v>
      </c>
      <c r="F62">
        <v>1646</v>
      </c>
      <c r="G62" t="s">
        <v>15</v>
      </c>
      <c r="H62" t="s">
        <v>21</v>
      </c>
      <c r="I62">
        <v>5</v>
      </c>
      <c r="J62">
        <v>35.57</v>
      </c>
      <c r="K62">
        <v>0.06</v>
      </c>
      <c r="L62">
        <f t="shared" si="2"/>
        <v>2.1341999999999999</v>
      </c>
      <c r="M62">
        <f t="shared" si="3"/>
        <v>177.85</v>
      </c>
      <c r="N62" t="s">
        <v>16</v>
      </c>
      <c r="O62" t="str">
        <f t="shared" si="4"/>
        <v>Delayed Delivery</v>
      </c>
      <c r="P62">
        <v>6</v>
      </c>
      <c r="Q62" t="str">
        <f t="shared" si="5"/>
        <v>Good</v>
      </c>
      <c r="R62">
        <v>3.4</v>
      </c>
      <c r="S62">
        <v>167.18</v>
      </c>
      <c r="V62">
        <v>1562</v>
      </c>
    </row>
    <row r="63" spans="1:22" x14ac:dyDescent="0.35">
      <c r="A63">
        <v>10062</v>
      </c>
      <c r="B63" s="1">
        <v>44623</v>
      </c>
      <c r="C63">
        <f t="shared" si="0"/>
        <v>2022</v>
      </c>
      <c r="D63">
        <f t="shared" si="1"/>
        <v>3</v>
      </c>
      <c r="E63" t="str">
        <f>TEXT(Table2[[#This Row],[order_date]],"mmmm")</f>
        <v>March</v>
      </c>
      <c r="F63">
        <v>1020</v>
      </c>
      <c r="G63" t="s">
        <v>15</v>
      </c>
      <c r="H63" t="s">
        <v>17</v>
      </c>
      <c r="I63">
        <v>7</v>
      </c>
      <c r="J63">
        <v>113.52</v>
      </c>
      <c r="K63">
        <v>0.15</v>
      </c>
      <c r="L63">
        <f t="shared" si="2"/>
        <v>17.027999999999999</v>
      </c>
      <c r="M63">
        <f t="shared" si="3"/>
        <v>794.64</v>
      </c>
      <c r="N63" t="s">
        <v>18</v>
      </c>
      <c r="O63" t="str">
        <f t="shared" si="4"/>
        <v>Delayed Delivery</v>
      </c>
      <c r="P63">
        <v>8</v>
      </c>
      <c r="Q63" t="str">
        <f t="shared" si="5"/>
        <v>Bad</v>
      </c>
      <c r="R63">
        <v>1.3</v>
      </c>
      <c r="S63">
        <v>675.44</v>
      </c>
      <c r="V63">
        <v>1875</v>
      </c>
    </row>
    <row r="64" spans="1:22" x14ac:dyDescent="0.35">
      <c r="A64">
        <v>10063</v>
      </c>
      <c r="B64" s="1">
        <v>44624</v>
      </c>
      <c r="C64">
        <f t="shared" si="0"/>
        <v>2022</v>
      </c>
      <c r="D64">
        <f t="shared" si="1"/>
        <v>3</v>
      </c>
      <c r="E64" t="str">
        <f>TEXT(Table2[[#This Row],[order_date]],"mmmm")</f>
        <v>March</v>
      </c>
      <c r="F64">
        <v>1840</v>
      </c>
      <c r="G64" t="s">
        <v>22</v>
      </c>
      <c r="H64" t="s">
        <v>20</v>
      </c>
      <c r="I64">
        <v>1</v>
      </c>
      <c r="J64">
        <v>440.8</v>
      </c>
      <c r="K64">
        <v>0.28000000000000003</v>
      </c>
      <c r="L64">
        <f t="shared" si="2"/>
        <v>123.42400000000002</v>
      </c>
      <c r="M64">
        <f t="shared" si="3"/>
        <v>440.8</v>
      </c>
      <c r="N64" t="s">
        <v>18</v>
      </c>
      <c r="O64" t="str">
        <f t="shared" si="4"/>
        <v>On Time Delivery</v>
      </c>
      <c r="P64">
        <v>2</v>
      </c>
      <c r="Q64" t="str">
        <f t="shared" si="5"/>
        <v>Bad</v>
      </c>
      <c r="R64">
        <v>1.9</v>
      </c>
      <c r="S64">
        <v>317.38</v>
      </c>
      <c r="V64">
        <v>1566</v>
      </c>
    </row>
    <row r="65" spans="1:22" x14ac:dyDescent="0.35">
      <c r="A65">
        <v>10064</v>
      </c>
      <c r="B65" s="1">
        <v>44625</v>
      </c>
      <c r="C65">
        <f t="shared" si="0"/>
        <v>2022</v>
      </c>
      <c r="D65">
        <f t="shared" si="1"/>
        <v>3</v>
      </c>
      <c r="E65" t="str">
        <f>TEXT(Table2[[#This Row],[order_date]],"mmmm")</f>
        <v>March</v>
      </c>
      <c r="F65">
        <v>1166</v>
      </c>
      <c r="G65" t="s">
        <v>19</v>
      </c>
      <c r="H65" t="s">
        <v>17</v>
      </c>
      <c r="I65">
        <v>6</v>
      </c>
      <c r="J65">
        <v>122.49</v>
      </c>
      <c r="K65">
        <v>0.16</v>
      </c>
      <c r="L65">
        <f t="shared" si="2"/>
        <v>19.598399999999998</v>
      </c>
      <c r="M65">
        <f t="shared" si="3"/>
        <v>734.93999999999994</v>
      </c>
      <c r="N65" t="s">
        <v>18</v>
      </c>
      <c r="O65" t="str">
        <f t="shared" si="4"/>
        <v>Delayed Delivery</v>
      </c>
      <c r="P65">
        <v>8</v>
      </c>
      <c r="Q65" t="str">
        <f t="shared" si="5"/>
        <v>Good</v>
      </c>
      <c r="R65">
        <v>3.4</v>
      </c>
      <c r="S65">
        <v>617.35</v>
      </c>
      <c r="V65">
        <v>1243</v>
      </c>
    </row>
    <row r="66" spans="1:22" x14ac:dyDescent="0.35">
      <c r="A66">
        <v>10065</v>
      </c>
      <c r="B66" s="1">
        <v>44626</v>
      </c>
      <c r="C66">
        <f t="shared" si="0"/>
        <v>2022</v>
      </c>
      <c r="D66">
        <f t="shared" si="1"/>
        <v>3</v>
      </c>
      <c r="E66" t="str">
        <f>TEXT(Table2[[#This Row],[order_date]],"mmmm")</f>
        <v>March</v>
      </c>
      <c r="F66">
        <v>1273</v>
      </c>
      <c r="G66" t="s">
        <v>19</v>
      </c>
      <c r="H66" t="s">
        <v>13</v>
      </c>
      <c r="I66">
        <v>6</v>
      </c>
      <c r="J66">
        <v>314.22000000000003</v>
      </c>
      <c r="K66">
        <v>0.05</v>
      </c>
      <c r="L66">
        <f t="shared" si="2"/>
        <v>15.711000000000002</v>
      </c>
      <c r="M66">
        <f t="shared" si="3"/>
        <v>1885.3200000000002</v>
      </c>
      <c r="N66" t="s">
        <v>14</v>
      </c>
      <c r="O66" t="str">
        <f t="shared" si="4"/>
        <v>On Time Delivery</v>
      </c>
      <c r="P66">
        <v>3</v>
      </c>
      <c r="Q66" t="str">
        <f t="shared" si="5"/>
        <v>Bad</v>
      </c>
      <c r="R66">
        <v>2.4</v>
      </c>
      <c r="S66">
        <v>1791.05</v>
      </c>
      <c r="V66">
        <v>1831</v>
      </c>
    </row>
    <row r="67" spans="1:22" x14ac:dyDescent="0.35">
      <c r="A67">
        <v>10066</v>
      </c>
      <c r="B67" s="1">
        <v>44627</v>
      </c>
      <c r="C67">
        <f t="shared" ref="C67:C130" si="6">YEAR(B67)</f>
        <v>2022</v>
      </c>
      <c r="D67">
        <f t="shared" ref="D67:D130" si="7">MONTH(B67)</f>
        <v>3</v>
      </c>
      <c r="E67" t="str">
        <f>TEXT(Table2[[#This Row],[order_date]],"mmmm")</f>
        <v>March</v>
      </c>
      <c r="F67">
        <v>1387</v>
      </c>
      <c r="G67" t="s">
        <v>22</v>
      </c>
      <c r="H67" t="s">
        <v>13</v>
      </c>
      <c r="I67">
        <v>4</v>
      </c>
      <c r="J67">
        <v>69.56</v>
      </c>
      <c r="K67">
        <v>0.25</v>
      </c>
      <c r="L67">
        <f t="shared" ref="L67:L130" si="8">J67*K67</f>
        <v>17.39</v>
      </c>
      <c r="M67">
        <f t="shared" ref="M67:M130" si="9">(J67*I67)</f>
        <v>278.24</v>
      </c>
      <c r="N67" t="s">
        <v>14</v>
      </c>
      <c r="O67" t="str">
        <f t="shared" ref="O67:O130" si="10">IF(P67&lt;2,"Early Delivery",IF(P67&lt;5,"On Time Delivery","Delayed Delivery"))</f>
        <v>Early Delivery</v>
      </c>
      <c r="P67">
        <v>1</v>
      </c>
      <c r="Q67" t="str">
        <f t="shared" ref="Q67:Q130" si="11">IF(R67&lt;2.5,"Bad",IF(R67 &lt;4,"Good","Excellent"))</f>
        <v>Good</v>
      </c>
      <c r="R67">
        <v>3.1</v>
      </c>
      <c r="S67">
        <v>208.68</v>
      </c>
      <c r="V67">
        <v>1504</v>
      </c>
    </row>
    <row r="68" spans="1:22" x14ac:dyDescent="0.35">
      <c r="A68">
        <v>10067</v>
      </c>
      <c r="B68" s="1">
        <v>44628</v>
      </c>
      <c r="C68">
        <f t="shared" si="6"/>
        <v>2022</v>
      </c>
      <c r="D68">
        <f t="shared" si="7"/>
        <v>3</v>
      </c>
      <c r="E68" t="str">
        <f>TEXT(Table2[[#This Row],[order_date]],"mmmm")</f>
        <v>March</v>
      </c>
      <c r="F68">
        <v>1600</v>
      </c>
      <c r="G68" t="s">
        <v>22</v>
      </c>
      <c r="H68" t="s">
        <v>21</v>
      </c>
      <c r="I68">
        <v>6</v>
      </c>
      <c r="J68">
        <v>553.72</v>
      </c>
      <c r="K68">
        <v>7.0000000000000007E-2</v>
      </c>
      <c r="L68">
        <f t="shared" si="8"/>
        <v>38.760400000000004</v>
      </c>
      <c r="M68">
        <f t="shared" si="9"/>
        <v>3322.32</v>
      </c>
      <c r="N68" t="s">
        <v>16</v>
      </c>
      <c r="O68" t="str">
        <f t="shared" si="10"/>
        <v>Delayed Delivery</v>
      </c>
      <c r="P68">
        <v>7</v>
      </c>
      <c r="Q68" t="str">
        <f t="shared" si="11"/>
        <v>Excellent</v>
      </c>
      <c r="R68">
        <v>4.2</v>
      </c>
      <c r="S68">
        <v>3089.76</v>
      </c>
      <c r="V68">
        <v>1484</v>
      </c>
    </row>
    <row r="69" spans="1:22" x14ac:dyDescent="0.35">
      <c r="A69">
        <v>10068</v>
      </c>
      <c r="B69" s="1">
        <v>44629</v>
      </c>
      <c r="C69">
        <f t="shared" si="6"/>
        <v>2022</v>
      </c>
      <c r="D69">
        <f t="shared" si="7"/>
        <v>3</v>
      </c>
      <c r="E69" t="str">
        <f>TEXT(Table2[[#This Row],[order_date]],"mmmm")</f>
        <v>March</v>
      </c>
      <c r="F69">
        <v>1315</v>
      </c>
      <c r="G69" t="s">
        <v>12</v>
      </c>
      <c r="H69" t="s">
        <v>17</v>
      </c>
      <c r="I69">
        <v>7</v>
      </c>
      <c r="J69">
        <v>216.22</v>
      </c>
      <c r="K69">
        <v>0.26</v>
      </c>
      <c r="L69">
        <f t="shared" si="8"/>
        <v>56.217199999999998</v>
      </c>
      <c r="M69">
        <f t="shared" si="9"/>
        <v>1513.54</v>
      </c>
      <c r="N69" t="s">
        <v>16</v>
      </c>
      <c r="O69" t="str">
        <f t="shared" si="10"/>
        <v>Early Delivery</v>
      </c>
      <c r="P69">
        <v>1</v>
      </c>
      <c r="Q69" t="str">
        <f t="shared" si="11"/>
        <v>Excellent</v>
      </c>
      <c r="R69">
        <v>4.2</v>
      </c>
      <c r="S69">
        <v>1120.02</v>
      </c>
      <c r="V69">
        <v>1818</v>
      </c>
    </row>
    <row r="70" spans="1:22" x14ac:dyDescent="0.35">
      <c r="A70">
        <v>10069</v>
      </c>
      <c r="B70" s="1">
        <v>44630</v>
      </c>
      <c r="C70">
        <f t="shared" si="6"/>
        <v>2022</v>
      </c>
      <c r="D70">
        <f t="shared" si="7"/>
        <v>3</v>
      </c>
      <c r="E70" t="str">
        <f>TEXT(Table2[[#This Row],[order_date]],"mmmm")</f>
        <v>March</v>
      </c>
      <c r="F70">
        <v>1013</v>
      </c>
      <c r="G70" t="s">
        <v>22</v>
      </c>
      <c r="H70" t="s">
        <v>21</v>
      </c>
      <c r="I70">
        <v>4</v>
      </c>
      <c r="J70">
        <v>546.26</v>
      </c>
      <c r="K70">
        <v>0.17</v>
      </c>
      <c r="L70">
        <f t="shared" si="8"/>
        <v>92.864200000000011</v>
      </c>
      <c r="M70">
        <f t="shared" si="9"/>
        <v>2185.04</v>
      </c>
      <c r="N70" t="s">
        <v>18</v>
      </c>
      <c r="O70" t="str">
        <f t="shared" si="10"/>
        <v>Delayed Delivery</v>
      </c>
      <c r="P70">
        <v>11</v>
      </c>
      <c r="Q70" t="str">
        <f t="shared" si="11"/>
        <v>Good</v>
      </c>
      <c r="R70">
        <v>3.8</v>
      </c>
      <c r="S70">
        <v>1813.58</v>
      </c>
      <c r="V70">
        <v>1646</v>
      </c>
    </row>
    <row r="71" spans="1:22" x14ac:dyDescent="0.35">
      <c r="A71">
        <v>10070</v>
      </c>
      <c r="B71" s="1">
        <v>44631</v>
      </c>
      <c r="C71">
        <f t="shared" si="6"/>
        <v>2022</v>
      </c>
      <c r="D71">
        <f t="shared" si="7"/>
        <v>3</v>
      </c>
      <c r="E71" t="str">
        <f>TEXT(Table2[[#This Row],[order_date]],"mmmm")</f>
        <v>March</v>
      </c>
      <c r="F71">
        <v>1241</v>
      </c>
      <c r="G71" t="s">
        <v>12</v>
      </c>
      <c r="H71" t="s">
        <v>17</v>
      </c>
      <c r="I71">
        <v>7</v>
      </c>
      <c r="J71">
        <v>567.75</v>
      </c>
      <c r="K71">
        <v>0.16</v>
      </c>
      <c r="L71">
        <f t="shared" si="8"/>
        <v>90.84</v>
      </c>
      <c r="M71">
        <f t="shared" si="9"/>
        <v>3974.25</v>
      </c>
      <c r="N71" t="s">
        <v>16</v>
      </c>
      <c r="O71" t="str">
        <f t="shared" si="10"/>
        <v>Early Delivery</v>
      </c>
      <c r="P71">
        <v>1</v>
      </c>
      <c r="Q71" t="str">
        <f t="shared" si="11"/>
        <v>Excellent</v>
      </c>
      <c r="R71">
        <v>4.5</v>
      </c>
      <c r="S71">
        <v>3338.37</v>
      </c>
      <c r="V71">
        <v>1840</v>
      </c>
    </row>
    <row r="72" spans="1:22" x14ac:dyDescent="0.35">
      <c r="A72">
        <v>10071</v>
      </c>
      <c r="B72" s="1">
        <v>44632</v>
      </c>
      <c r="C72">
        <f t="shared" si="6"/>
        <v>2022</v>
      </c>
      <c r="D72">
        <f t="shared" si="7"/>
        <v>3</v>
      </c>
      <c r="E72" t="str">
        <f>TEXT(Table2[[#This Row],[order_date]],"mmmm")</f>
        <v>March</v>
      </c>
      <c r="F72">
        <v>1776</v>
      </c>
      <c r="G72" t="s">
        <v>22</v>
      </c>
      <c r="H72" t="s">
        <v>13</v>
      </c>
      <c r="I72">
        <v>1</v>
      </c>
      <c r="J72">
        <v>18.59</v>
      </c>
      <c r="K72">
        <v>0.3</v>
      </c>
      <c r="L72">
        <f t="shared" si="8"/>
        <v>5.577</v>
      </c>
      <c r="M72">
        <f t="shared" si="9"/>
        <v>18.59</v>
      </c>
      <c r="N72" t="s">
        <v>16</v>
      </c>
      <c r="O72" t="str">
        <f t="shared" si="10"/>
        <v>Early Delivery</v>
      </c>
      <c r="P72">
        <v>1</v>
      </c>
      <c r="Q72" t="str">
        <f t="shared" si="11"/>
        <v>Bad</v>
      </c>
      <c r="R72">
        <v>1.8</v>
      </c>
      <c r="S72">
        <v>13.01</v>
      </c>
      <c r="V72">
        <v>1166</v>
      </c>
    </row>
    <row r="73" spans="1:22" x14ac:dyDescent="0.35">
      <c r="A73">
        <v>10072</v>
      </c>
      <c r="B73" s="1">
        <v>44633</v>
      </c>
      <c r="C73">
        <f t="shared" si="6"/>
        <v>2022</v>
      </c>
      <c r="D73">
        <f t="shared" si="7"/>
        <v>3</v>
      </c>
      <c r="E73" t="str">
        <f>TEXT(Table2[[#This Row],[order_date]],"mmmm")</f>
        <v>March</v>
      </c>
      <c r="F73">
        <v>1345</v>
      </c>
      <c r="G73" t="s">
        <v>19</v>
      </c>
      <c r="H73" t="s">
        <v>21</v>
      </c>
      <c r="I73">
        <v>3</v>
      </c>
      <c r="J73">
        <v>286.52</v>
      </c>
      <c r="K73">
        <v>0.25</v>
      </c>
      <c r="L73">
        <f t="shared" si="8"/>
        <v>71.63</v>
      </c>
      <c r="M73">
        <f t="shared" si="9"/>
        <v>859.56</v>
      </c>
      <c r="N73" t="s">
        <v>16</v>
      </c>
      <c r="O73" t="str">
        <f t="shared" si="10"/>
        <v>On Time Delivery</v>
      </c>
      <c r="P73">
        <v>4</v>
      </c>
      <c r="Q73" t="str">
        <f t="shared" si="11"/>
        <v>Bad</v>
      </c>
      <c r="R73">
        <v>1.7</v>
      </c>
      <c r="S73">
        <v>644.66999999999996</v>
      </c>
      <c r="V73">
        <v>1273</v>
      </c>
    </row>
    <row r="74" spans="1:22" x14ac:dyDescent="0.35">
      <c r="A74">
        <v>10073</v>
      </c>
      <c r="B74" s="1">
        <v>44634</v>
      </c>
      <c r="C74">
        <f t="shared" si="6"/>
        <v>2022</v>
      </c>
      <c r="D74">
        <f t="shared" si="7"/>
        <v>3</v>
      </c>
      <c r="E74" t="str">
        <f>TEXT(Table2[[#This Row],[order_date]],"mmmm")</f>
        <v>March</v>
      </c>
      <c r="F74">
        <v>1564</v>
      </c>
      <c r="G74" t="s">
        <v>19</v>
      </c>
      <c r="H74" t="s">
        <v>21</v>
      </c>
      <c r="I74">
        <v>3</v>
      </c>
      <c r="J74">
        <v>29.42</v>
      </c>
      <c r="K74">
        <v>0.01</v>
      </c>
      <c r="L74">
        <f t="shared" si="8"/>
        <v>0.29420000000000002</v>
      </c>
      <c r="M74">
        <f t="shared" si="9"/>
        <v>88.26</v>
      </c>
      <c r="N74" t="s">
        <v>14</v>
      </c>
      <c r="O74" t="str">
        <f t="shared" si="10"/>
        <v>On Time Delivery</v>
      </c>
      <c r="P74">
        <v>4</v>
      </c>
      <c r="Q74" t="str">
        <f t="shared" si="11"/>
        <v>Excellent</v>
      </c>
      <c r="R74">
        <v>4.2</v>
      </c>
      <c r="S74">
        <v>87.38</v>
      </c>
      <c r="V74">
        <v>1387</v>
      </c>
    </row>
    <row r="75" spans="1:22" x14ac:dyDescent="0.35">
      <c r="A75">
        <v>10074</v>
      </c>
      <c r="B75" s="1">
        <v>44635</v>
      </c>
      <c r="C75">
        <f t="shared" si="6"/>
        <v>2022</v>
      </c>
      <c r="D75">
        <f t="shared" si="7"/>
        <v>3</v>
      </c>
      <c r="E75" t="str">
        <f>TEXT(Table2[[#This Row],[order_date]],"mmmm")</f>
        <v>March</v>
      </c>
      <c r="F75">
        <v>1897</v>
      </c>
      <c r="G75" t="s">
        <v>22</v>
      </c>
      <c r="H75" t="s">
        <v>17</v>
      </c>
      <c r="I75">
        <v>2</v>
      </c>
      <c r="J75">
        <v>546.59</v>
      </c>
      <c r="K75">
        <v>0.1</v>
      </c>
      <c r="L75">
        <f t="shared" si="8"/>
        <v>54.659000000000006</v>
      </c>
      <c r="M75">
        <f t="shared" si="9"/>
        <v>1093.18</v>
      </c>
      <c r="N75" t="s">
        <v>16</v>
      </c>
      <c r="O75" t="str">
        <f t="shared" si="10"/>
        <v>Delayed Delivery</v>
      </c>
      <c r="P75">
        <v>10</v>
      </c>
      <c r="Q75" t="str">
        <f t="shared" si="11"/>
        <v>Bad</v>
      </c>
      <c r="R75">
        <v>2.2999999999999998</v>
      </c>
      <c r="S75">
        <v>983.86</v>
      </c>
      <c r="V75">
        <v>1600</v>
      </c>
    </row>
    <row r="76" spans="1:22" x14ac:dyDescent="0.35">
      <c r="A76">
        <v>10075</v>
      </c>
      <c r="B76" s="1">
        <v>44636</v>
      </c>
      <c r="C76">
        <f t="shared" si="6"/>
        <v>2022</v>
      </c>
      <c r="D76">
        <f t="shared" si="7"/>
        <v>3</v>
      </c>
      <c r="E76" t="str">
        <f>TEXT(Table2[[#This Row],[order_date]],"mmmm")</f>
        <v>March</v>
      </c>
      <c r="F76">
        <v>1339</v>
      </c>
      <c r="G76" t="s">
        <v>15</v>
      </c>
      <c r="H76" t="s">
        <v>20</v>
      </c>
      <c r="I76">
        <v>1</v>
      </c>
      <c r="J76">
        <v>318.27</v>
      </c>
      <c r="K76">
        <v>0.3</v>
      </c>
      <c r="L76">
        <f t="shared" si="8"/>
        <v>95.480999999999995</v>
      </c>
      <c r="M76">
        <f t="shared" si="9"/>
        <v>318.27</v>
      </c>
      <c r="N76" t="s">
        <v>18</v>
      </c>
      <c r="O76" t="str">
        <f t="shared" si="10"/>
        <v>Delayed Delivery</v>
      </c>
      <c r="P76">
        <v>11</v>
      </c>
      <c r="Q76" t="str">
        <f t="shared" si="11"/>
        <v>Good</v>
      </c>
      <c r="R76">
        <v>3</v>
      </c>
      <c r="S76">
        <v>222.79</v>
      </c>
      <c r="V76">
        <v>1315</v>
      </c>
    </row>
    <row r="77" spans="1:22" x14ac:dyDescent="0.35">
      <c r="A77">
        <v>10076</v>
      </c>
      <c r="B77" s="1">
        <v>44637</v>
      </c>
      <c r="C77">
        <f t="shared" si="6"/>
        <v>2022</v>
      </c>
      <c r="D77">
        <f t="shared" si="7"/>
        <v>3</v>
      </c>
      <c r="E77" t="str">
        <f>TEXT(Table2[[#This Row],[order_date]],"mmmm")</f>
        <v>March</v>
      </c>
      <c r="F77">
        <v>1091</v>
      </c>
      <c r="G77" t="s">
        <v>19</v>
      </c>
      <c r="H77" t="s">
        <v>17</v>
      </c>
      <c r="I77">
        <v>6</v>
      </c>
      <c r="J77">
        <v>58.84</v>
      </c>
      <c r="K77">
        <v>0.01</v>
      </c>
      <c r="L77">
        <f t="shared" si="8"/>
        <v>0.58840000000000003</v>
      </c>
      <c r="M77">
        <f t="shared" si="9"/>
        <v>353.04</v>
      </c>
      <c r="N77" t="s">
        <v>16</v>
      </c>
      <c r="O77" t="str">
        <f t="shared" si="10"/>
        <v>Delayed Delivery</v>
      </c>
      <c r="P77">
        <v>6</v>
      </c>
      <c r="Q77" t="str">
        <f t="shared" si="11"/>
        <v>Excellent</v>
      </c>
      <c r="R77">
        <v>4</v>
      </c>
      <c r="S77">
        <v>349.51</v>
      </c>
      <c r="V77">
        <v>1013</v>
      </c>
    </row>
    <row r="78" spans="1:22" x14ac:dyDescent="0.35">
      <c r="A78">
        <v>10077</v>
      </c>
      <c r="B78" s="1">
        <v>44638</v>
      </c>
      <c r="C78">
        <f t="shared" si="6"/>
        <v>2022</v>
      </c>
      <c r="D78">
        <f t="shared" si="7"/>
        <v>3</v>
      </c>
      <c r="E78" t="str">
        <f>TEXT(Table2[[#This Row],[order_date]],"mmmm")</f>
        <v>March</v>
      </c>
      <c r="F78">
        <v>1366</v>
      </c>
      <c r="G78" t="s">
        <v>15</v>
      </c>
      <c r="H78" t="s">
        <v>20</v>
      </c>
      <c r="I78">
        <v>1</v>
      </c>
      <c r="J78">
        <v>79.510000000000005</v>
      </c>
      <c r="K78">
        <v>0.19</v>
      </c>
      <c r="L78">
        <f t="shared" si="8"/>
        <v>15.106900000000001</v>
      </c>
      <c r="M78">
        <f t="shared" si="9"/>
        <v>79.510000000000005</v>
      </c>
      <c r="N78" t="s">
        <v>16</v>
      </c>
      <c r="O78" t="str">
        <f t="shared" si="10"/>
        <v>Delayed Delivery</v>
      </c>
      <c r="P78">
        <v>10</v>
      </c>
      <c r="Q78" t="str">
        <f t="shared" si="11"/>
        <v>Good</v>
      </c>
      <c r="R78">
        <v>2.6</v>
      </c>
      <c r="S78">
        <v>64.400000000000006</v>
      </c>
      <c r="V78">
        <v>1241</v>
      </c>
    </row>
    <row r="79" spans="1:22" x14ac:dyDescent="0.35">
      <c r="A79">
        <v>10078</v>
      </c>
      <c r="B79" s="1">
        <v>44639</v>
      </c>
      <c r="C79">
        <f t="shared" si="6"/>
        <v>2022</v>
      </c>
      <c r="D79">
        <f t="shared" si="7"/>
        <v>3</v>
      </c>
      <c r="E79" t="str">
        <f>TEXT(Table2[[#This Row],[order_date]],"mmmm")</f>
        <v>March</v>
      </c>
      <c r="F79">
        <v>1955</v>
      </c>
      <c r="G79" t="s">
        <v>12</v>
      </c>
      <c r="H79" t="s">
        <v>17</v>
      </c>
      <c r="I79">
        <v>5</v>
      </c>
      <c r="J79">
        <v>239.35</v>
      </c>
      <c r="K79">
        <v>0.25</v>
      </c>
      <c r="L79">
        <f t="shared" si="8"/>
        <v>59.837499999999999</v>
      </c>
      <c r="M79">
        <f t="shared" si="9"/>
        <v>1196.75</v>
      </c>
      <c r="N79" t="s">
        <v>16</v>
      </c>
      <c r="O79" t="str">
        <f t="shared" si="10"/>
        <v>On Time Delivery</v>
      </c>
      <c r="P79">
        <v>3</v>
      </c>
      <c r="Q79" t="str">
        <f t="shared" si="11"/>
        <v>Bad</v>
      </c>
      <c r="R79">
        <v>1.5</v>
      </c>
      <c r="S79">
        <v>897.56</v>
      </c>
      <c r="V79">
        <v>1776</v>
      </c>
    </row>
    <row r="80" spans="1:22" x14ac:dyDescent="0.35">
      <c r="A80">
        <v>10079</v>
      </c>
      <c r="B80" s="1">
        <v>44640</v>
      </c>
      <c r="C80">
        <f t="shared" si="6"/>
        <v>2022</v>
      </c>
      <c r="D80">
        <f t="shared" si="7"/>
        <v>3</v>
      </c>
      <c r="E80" t="str">
        <f>TEXT(Table2[[#This Row],[order_date]],"mmmm")</f>
        <v>March</v>
      </c>
      <c r="F80">
        <v>1454</v>
      </c>
      <c r="G80" t="s">
        <v>15</v>
      </c>
      <c r="H80" t="s">
        <v>13</v>
      </c>
      <c r="I80">
        <v>3</v>
      </c>
      <c r="J80">
        <v>565.04</v>
      </c>
      <c r="K80">
        <v>0.22</v>
      </c>
      <c r="L80">
        <f t="shared" si="8"/>
        <v>124.30879999999999</v>
      </c>
      <c r="M80">
        <f t="shared" si="9"/>
        <v>1695.12</v>
      </c>
      <c r="N80" t="s">
        <v>16</v>
      </c>
      <c r="O80" t="str">
        <f t="shared" si="10"/>
        <v>Delayed Delivery</v>
      </c>
      <c r="P80">
        <v>10</v>
      </c>
      <c r="Q80" t="str">
        <f t="shared" si="11"/>
        <v>Good</v>
      </c>
      <c r="R80">
        <v>3.7</v>
      </c>
      <c r="S80">
        <v>1322.19</v>
      </c>
      <c r="V80">
        <v>1345</v>
      </c>
    </row>
    <row r="81" spans="1:22" x14ac:dyDescent="0.35">
      <c r="A81">
        <v>10080</v>
      </c>
      <c r="B81" s="1">
        <v>44641</v>
      </c>
      <c r="C81">
        <f t="shared" si="6"/>
        <v>2022</v>
      </c>
      <c r="D81">
        <f t="shared" si="7"/>
        <v>3</v>
      </c>
      <c r="E81" t="str">
        <f>TEXT(Table2[[#This Row],[order_date]],"mmmm")</f>
        <v>March</v>
      </c>
      <c r="F81">
        <v>1427</v>
      </c>
      <c r="G81" t="s">
        <v>15</v>
      </c>
      <c r="H81" t="s">
        <v>21</v>
      </c>
      <c r="I81">
        <v>6</v>
      </c>
      <c r="J81">
        <v>420.35</v>
      </c>
      <c r="K81">
        <v>0.27</v>
      </c>
      <c r="L81">
        <f t="shared" si="8"/>
        <v>113.49450000000002</v>
      </c>
      <c r="M81">
        <f t="shared" si="9"/>
        <v>2522.1000000000004</v>
      </c>
      <c r="N81" t="s">
        <v>14</v>
      </c>
      <c r="O81" t="str">
        <f t="shared" si="10"/>
        <v>Delayed Delivery</v>
      </c>
      <c r="P81">
        <v>6</v>
      </c>
      <c r="Q81" t="str">
        <f t="shared" si="11"/>
        <v>Excellent</v>
      </c>
      <c r="R81">
        <v>4.3</v>
      </c>
      <c r="S81">
        <v>1841.13</v>
      </c>
      <c r="V81">
        <v>1564</v>
      </c>
    </row>
    <row r="82" spans="1:22" x14ac:dyDescent="0.35">
      <c r="A82">
        <v>10081</v>
      </c>
      <c r="B82" s="1">
        <v>44642</v>
      </c>
      <c r="C82">
        <f t="shared" si="6"/>
        <v>2022</v>
      </c>
      <c r="D82">
        <f t="shared" si="7"/>
        <v>3</v>
      </c>
      <c r="E82" t="str">
        <f>TEXT(Table2[[#This Row],[order_date]],"mmmm")</f>
        <v>March</v>
      </c>
      <c r="F82">
        <v>1508</v>
      </c>
      <c r="G82" t="s">
        <v>15</v>
      </c>
      <c r="H82" t="s">
        <v>17</v>
      </c>
      <c r="I82">
        <v>7</v>
      </c>
      <c r="J82">
        <v>522.55999999999995</v>
      </c>
      <c r="K82">
        <v>0.25</v>
      </c>
      <c r="L82">
        <f t="shared" si="8"/>
        <v>130.63999999999999</v>
      </c>
      <c r="M82">
        <f t="shared" si="9"/>
        <v>3657.9199999999996</v>
      </c>
      <c r="N82" t="s">
        <v>14</v>
      </c>
      <c r="O82" t="str">
        <f t="shared" si="10"/>
        <v>Delayed Delivery</v>
      </c>
      <c r="P82">
        <v>7</v>
      </c>
      <c r="Q82" t="str">
        <f t="shared" si="11"/>
        <v>Bad</v>
      </c>
      <c r="R82">
        <v>1.1000000000000001</v>
      </c>
      <c r="S82">
        <v>2743.44</v>
      </c>
      <c r="V82">
        <v>1897</v>
      </c>
    </row>
    <row r="83" spans="1:22" x14ac:dyDescent="0.35">
      <c r="A83">
        <v>10082</v>
      </c>
      <c r="B83" s="1">
        <v>44643</v>
      </c>
      <c r="C83">
        <f t="shared" si="6"/>
        <v>2022</v>
      </c>
      <c r="D83">
        <f t="shared" si="7"/>
        <v>3</v>
      </c>
      <c r="E83" t="str">
        <f>TEXT(Table2[[#This Row],[order_date]],"mmmm")</f>
        <v>March</v>
      </c>
      <c r="F83">
        <v>1775</v>
      </c>
      <c r="G83" t="s">
        <v>19</v>
      </c>
      <c r="H83" t="s">
        <v>13</v>
      </c>
      <c r="I83">
        <v>7</v>
      </c>
      <c r="J83">
        <v>229.38</v>
      </c>
      <c r="K83">
        <v>0.24</v>
      </c>
      <c r="L83">
        <f t="shared" si="8"/>
        <v>55.051199999999994</v>
      </c>
      <c r="M83">
        <f t="shared" si="9"/>
        <v>1605.6599999999999</v>
      </c>
      <c r="N83" t="s">
        <v>18</v>
      </c>
      <c r="O83" t="str">
        <f t="shared" si="10"/>
        <v>Delayed Delivery</v>
      </c>
      <c r="P83">
        <v>11</v>
      </c>
      <c r="Q83" t="str">
        <f t="shared" si="11"/>
        <v>Good</v>
      </c>
      <c r="R83">
        <v>3.3</v>
      </c>
      <c r="S83">
        <v>1220.3</v>
      </c>
      <c r="V83">
        <v>1339</v>
      </c>
    </row>
    <row r="84" spans="1:22" x14ac:dyDescent="0.35">
      <c r="A84">
        <v>10083</v>
      </c>
      <c r="B84" s="1">
        <v>44644</v>
      </c>
      <c r="C84">
        <f t="shared" si="6"/>
        <v>2022</v>
      </c>
      <c r="D84">
        <f t="shared" si="7"/>
        <v>3</v>
      </c>
      <c r="E84" t="str">
        <f>TEXT(Table2[[#This Row],[order_date]],"mmmm")</f>
        <v>March</v>
      </c>
      <c r="F84">
        <v>1942</v>
      </c>
      <c r="G84" t="s">
        <v>15</v>
      </c>
      <c r="H84" t="s">
        <v>17</v>
      </c>
      <c r="I84">
        <v>3</v>
      </c>
      <c r="J84">
        <v>40.28</v>
      </c>
      <c r="K84">
        <v>0.28999999999999998</v>
      </c>
      <c r="L84">
        <f t="shared" si="8"/>
        <v>11.681199999999999</v>
      </c>
      <c r="M84">
        <f t="shared" si="9"/>
        <v>120.84</v>
      </c>
      <c r="N84" t="s">
        <v>16</v>
      </c>
      <c r="O84" t="str">
        <f t="shared" si="10"/>
        <v>Early Delivery</v>
      </c>
      <c r="P84">
        <v>1</v>
      </c>
      <c r="Q84" t="str">
        <f t="shared" si="11"/>
        <v>Good</v>
      </c>
      <c r="R84">
        <v>2.9</v>
      </c>
      <c r="S84">
        <v>85.8</v>
      </c>
      <c r="V84">
        <v>1091</v>
      </c>
    </row>
    <row r="85" spans="1:22" x14ac:dyDescent="0.35">
      <c r="A85">
        <v>10084</v>
      </c>
      <c r="B85" s="1">
        <v>44645</v>
      </c>
      <c r="C85">
        <f t="shared" si="6"/>
        <v>2022</v>
      </c>
      <c r="D85">
        <f t="shared" si="7"/>
        <v>3</v>
      </c>
      <c r="E85" t="str">
        <f>TEXT(Table2[[#This Row],[order_date]],"mmmm")</f>
        <v>March</v>
      </c>
      <c r="F85">
        <v>1034</v>
      </c>
      <c r="G85" t="s">
        <v>15</v>
      </c>
      <c r="H85" t="s">
        <v>21</v>
      </c>
      <c r="I85">
        <v>1</v>
      </c>
      <c r="J85">
        <v>584.98</v>
      </c>
      <c r="K85">
        <v>0.23</v>
      </c>
      <c r="L85">
        <f t="shared" si="8"/>
        <v>134.5454</v>
      </c>
      <c r="M85">
        <f t="shared" si="9"/>
        <v>584.98</v>
      </c>
      <c r="N85" t="s">
        <v>18</v>
      </c>
      <c r="O85" t="str">
        <f t="shared" si="10"/>
        <v>Delayed Delivery</v>
      </c>
      <c r="P85">
        <v>6</v>
      </c>
      <c r="Q85" t="str">
        <f t="shared" si="11"/>
        <v>Bad</v>
      </c>
      <c r="R85">
        <v>2</v>
      </c>
      <c r="S85">
        <v>450.43</v>
      </c>
      <c r="V85">
        <v>1366</v>
      </c>
    </row>
    <row r="86" spans="1:22" x14ac:dyDescent="0.35">
      <c r="A86">
        <v>10085</v>
      </c>
      <c r="B86" s="1">
        <v>44646</v>
      </c>
      <c r="C86">
        <f t="shared" si="6"/>
        <v>2022</v>
      </c>
      <c r="D86">
        <f t="shared" si="7"/>
        <v>3</v>
      </c>
      <c r="E86" t="str">
        <f>TEXT(Table2[[#This Row],[order_date]],"mmmm")</f>
        <v>March</v>
      </c>
      <c r="F86">
        <v>1205</v>
      </c>
      <c r="G86" t="s">
        <v>19</v>
      </c>
      <c r="H86" t="s">
        <v>17</v>
      </c>
      <c r="I86">
        <v>6</v>
      </c>
      <c r="J86">
        <v>25.05</v>
      </c>
      <c r="K86">
        <v>0.14000000000000001</v>
      </c>
      <c r="L86">
        <f t="shared" si="8"/>
        <v>3.5070000000000006</v>
      </c>
      <c r="M86">
        <f t="shared" si="9"/>
        <v>150.30000000000001</v>
      </c>
      <c r="N86" t="s">
        <v>16</v>
      </c>
      <c r="O86" t="str">
        <f t="shared" si="10"/>
        <v>Delayed Delivery</v>
      </c>
      <c r="P86">
        <v>10</v>
      </c>
      <c r="Q86" t="str">
        <f t="shared" si="11"/>
        <v>Bad</v>
      </c>
      <c r="R86">
        <v>1.6</v>
      </c>
      <c r="S86">
        <v>129.26</v>
      </c>
      <c r="V86">
        <v>1454</v>
      </c>
    </row>
    <row r="87" spans="1:22" x14ac:dyDescent="0.35">
      <c r="A87">
        <v>10086</v>
      </c>
      <c r="B87" s="1">
        <v>44647</v>
      </c>
      <c r="C87">
        <f t="shared" si="6"/>
        <v>2022</v>
      </c>
      <c r="D87">
        <f t="shared" si="7"/>
        <v>3</v>
      </c>
      <c r="E87" t="str">
        <f>TEXT(Table2[[#This Row],[order_date]],"mmmm")</f>
        <v>March</v>
      </c>
      <c r="F87">
        <v>1080</v>
      </c>
      <c r="G87" t="s">
        <v>22</v>
      </c>
      <c r="H87" t="s">
        <v>20</v>
      </c>
      <c r="I87">
        <v>2</v>
      </c>
      <c r="J87">
        <v>569.38</v>
      </c>
      <c r="K87">
        <v>0.17</v>
      </c>
      <c r="L87">
        <f t="shared" si="8"/>
        <v>96.794600000000003</v>
      </c>
      <c r="M87">
        <f t="shared" si="9"/>
        <v>1138.76</v>
      </c>
      <c r="N87" t="s">
        <v>16</v>
      </c>
      <c r="O87" t="str">
        <f t="shared" si="10"/>
        <v>Early Delivery</v>
      </c>
      <c r="P87">
        <v>1</v>
      </c>
      <c r="Q87" t="str">
        <f t="shared" si="11"/>
        <v>Bad</v>
      </c>
      <c r="R87">
        <v>1.8</v>
      </c>
      <c r="S87">
        <v>945.17</v>
      </c>
      <c r="V87">
        <v>1427</v>
      </c>
    </row>
    <row r="88" spans="1:22" x14ac:dyDescent="0.35">
      <c r="A88">
        <v>10087</v>
      </c>
      <c r="B88" s="1">
        <v>44648</v>
      </c>
      <c r="C88">
        <f t="shared" si="6"/>
        <v>2022</v>
      </c>
      <c r="D88">
        <f t="shared" si="7"/>
        <v>3</v>
      </c>
      <c r="E88" t="str">
        <f>TEXT(Table2[[#This Row],[order_date]],"mmmm")</f>
        <v>March</v>
      </c>
      <c r="F88">
        <v>1931</v>
      </c>
      <c r="G88" t="s">
        <v>15</v>
      </c>
      <c r="H88" t="s">
        <v>21</v>
      </c>
      <c r="I88">
        <v>7</v>
      </c>
      <c r="J88">
        <v>230.68</v>
      </c>
      <c r="K88">
        <v>0.25</v>
      </c>
      <c r="L88">
        <f t="shared" si="8"/>
        <v>57.67</v>
      </c>
      <c r="M88">
        <f t="shared" si="9"/>
        <v>1614.76</v>
      </c>
      <c r="N88" t="s">
        <v>18</v>
      </c>
      <c r="O88" t="str">
        <f t="shared" si="10"/>
        <v>Delayed Delivery</v>
      </c>
      <c r="P88">
        <v>7</v>
      </c>
      <c r="Q88" t="str">
        <f t="shared" si="11"/>
        <v>Good</v>
      </c>
      <c r="R88">
        <v>3.9</v>
      </c>
      <c r="S88">
        <v>1211.07</v>
      </c>
      <c r="V88">
        <v>1508</v>
      </c>
    </row>
    <row r="89" spans="1:22" x14ac:dyDescent="0.35">
      <c r="A89">
        <v>10088</v>
      </c>
      <c r="B89" s="1">
        <v>44649</v>
      </c>
      <c r="C89">
        <f t="shared" si="6"/>
        <v>2022</v>
      </c>
      <c r="D89">
        <f t="shared" si="7"/>
        <v>3</v>
      </c>
      <c r="E89" t="str">
        <f>TEXT(Table2[[#This Row],[order_date]],"mmmm")</f>
        <v>March</v>
      </c>
      <c r="F89">
        <v>1561</v>
      </c>
      <c r="G89" t="s">
        <v>22</v>
      </c>
      <c r="H89" t="s">
        <v>20</v>
      </c>
      <c r="I89">
        <v>1</v>
      </c>
      <c r="J89">
        <v>20.9</v>
      </c>
      <c r="K89">
        <v>0.31</v>
      </c>
      <c r="L89">
        <f t="shared" si="8"/>
        <v>6.4789999999999992</v>
      </c>
      <c r="M89">
        <f t="shared" si="9"/>
        <v>20.9</v>
      </c>
      <c r="N89" t="s">
        <v>18</v>
      </c>
      <c r="O89" t="str">
        <f t="shared" si="10"/>
        <v>Delayed Delivery</v>
      </c>
      <c r="P89">
        <v>10</v>
      </c>
      <c r="Q89" t="str">
        <f t="shared" si="11"/>
        <v>Good</v>
      </c>
      <c r="R89">
        <v>3.1</v>
      </c>
      <c r="S89">
        <v>14.42</v>
      </c>
      <c r="V89">
        <v>1775</v>
      </c>
    </row>
    <row r="90" spans="1:22" x14ac:dyDescent="0.35">
      <c r="A90">
        <v>10089</v>
      </c>
      <c r="B90" s="1">
        <v>44650</v>
      </c>
      <c r="C90">
        <f t="shared" si="6"/>
        <v>2022</v>
      </c>
      <c r="D90">
        <f t="shared" si="7"/>
        <v>3</v>
      </c>
      <c r="E90" t="str">
        <f>TEXT(Table2[[#This Row],[order_date]],"mmmm")</f>
        <v>March</v>
      </c>
      <c r="F90">
        <v>1871</v>
      </c>
      <c r="G90" t="s">
        <v>12</v>
      </c>
      <c r="H90" t="s">
        <v>13</v>
      </c>
      <c r="I90">
        <v>2</v>
      </c>
      <c r="J90">
        <v>418.16</v>
      </c>
      <c r="K90">
        <v>0.1</v>
      </c>
      <c r="L90">
        <f t="shared" si="8"/>
        <v>41.816000000000003</v>
      </c>
      <c r="M90">
        <f t="shared" si="9"/>
        <v>836.32</v>
      </c>
      <c r="N90" t="s">
        <v>16</v>
      </c>
      <c r="O90" t="str">
        <f t="shared" si="10"/>
        <v>Delayed Delivery</v>
      </c>
      <c r="P90">
        <v>5</v>
      </c>
      <c r="Q90" t="str">
        <f t="shared" si="11"/>
        <v>Excellent</v>
      </c>
      <c r="R90">
        <v>4.9000000000000004</v>
      </c>
      <c r="S90">
        <v>752.69</v>
      </c>
      <c r="V90">
        <v>1942</v>
      </c>
    </row>
    <row r="91" spans="1:22" x14ac:dyDescent="0.35">
      <c r="A91">
        <v>10090</v>
      </c>
      <c r="B91" s="1">
        <v>44651</v>
      </c>
      <c r="C91">
        <f t="shared" si="6"/>
        <v>2022</v>
      </c>
      <c r="D91">
        <f t="shared" si="7"/>
        <v>3</v>
      </c>
      <c r="E91" t="str">
        <f>TEXT(Table2[[#This Row],[order_date]],"mmmm")</f>
        <v>March</v>
      </c>
      <c r="F91">
        <v>1387</v>
      </c>
      <c r="G91" t="s">
        <v>19</v>
      </c>
      <c r="H91" t="s">
        <v>13</v>
      </c>
      <c r="I91">
        <v>6</v>
      </c>
      <c r="J91">
        <v>588.62</v>
      </c>
      <c r="K91">
        <v>0.12</v>
      </c>
      <c r="L91">
        <f t="shared" si="8"/>
        <v>70.634399999999999</v>
      </c>
      <c r="M91">
        <f t="shared" si="9"/>
        <v>3531.7200000000003</v>
      </c>
      <c r="N91" t="s">
        <v>16</v>
      </c>
      <c r="O91" t="str">
        <f t="shared" si="10"/>
        <v>Delayed Delivery</v>
      </c>
      <c r="P91">
        <v>10</v>
      </c>
      <c r="Q91" t="str">
        <f t="shared" si="11"/>
        <v>Bad</v>
      </c>
      <c r="R91">
        <v>2</v>
      </c>
      <c r="S91">
        <v>3107.91</v>
      </c>
      <c r="V91">
        <v>1034</v>
      </c>
    </row>
    <row r="92" spans="1:22" x14ac:dyDescent="0.35">
      <c r="A92">
        <v>10091</v>
      </c>
      <c r="B92" s="1">
        <v>44652</v>
      </c>
      <c r="C92">
        <f t="shared" si="6"/>
        <v>2022</v>
      </c>
      <c r="D92">
        <f t="shared" si="7"/>
        <v>4</v>
      </c>
      <c r="E92" t="str">
        <f>TEXT(Table2[[#This Row],[order_date]],"mmmm")</f>
        <v>April</v>
      </c>
      <c r="F92">
        <v>1001</v>
      </c>
      <c r="G92" t="s">
        <v>22</v>
      </c>
      <c r="H92" t="s">
        <v>17</v>
      </c>
      <c r="I92">
        <v>3</v>
      </c>
      <c r="J92">
        <v>579.89</v>
      </c>
      <c r="K92">
        <v>0.33</v>
      </c>
      <c r="L92">
        <f t="shared" si="8"/>
        <v>191.36369999999999</v>
      </c>
      <c r="M92">
        <f t="shared" si="9"/>
        <v>1739.67</v>
      </c>
      <c r="N92" t="s">
        <v>14</v>
      </c>
      <c r="O92" t="str">
        <f t="shared" si="10"/>
        <v>On Time Delivery</v>
      </c>
      <c r="P92">
        <v>4</v>
      </c>
      <c r="Q92" t="str">
        <f t="shared" si="11"/>
        <v>Excellent</v>
      </c>
      <c r="R92">
        <v>4.8</v>
      </c>
      <c r="S92">
        <v>1165.58</v>
      </c>
      <c r="V92">
        <v>1205</v>
      </c>
    </row>
    <row r="93" spans="1:22" x14ac:dyDescent="0.35">
      <c r="A93">
        <v>10092</v>
      </c>
      <c r="B93" s="1">
        <v>44653</v>
      </c>
      <c r="C93">
        <f t="shared" si="6"/>
        <v>2022</v>
      </c>
      <c r="D93">
        <f t="shared" si="7"/>
        <v>4</v>
      </c>
      <c r="E93" t="str">
        <f>TEXT(Table2[[#This Row],[order_date]],"mmmm")</f>
        <v>April</v>
      </c>
      <c r="F93">
        <v>1389</v>
      </c>
      <c r="G93" t="s">
        <v>15</v>
      </c>
      <c r="H93" t="s">
        <v>20</v>
      </c>
      <c r="I93">
        <v>5</v>
      </c>
      <c r="J93">
        <v>109.15</v>
      </c>
      <c r="K93">
        <v>0.2</v>
      </c>
      <c r="L93">
        <f t="shared" si="8"/>
        <v>21.830000000000002</v>
      </c>
      <c r="M93">
        <f t="shared" si="9"/>
        <v>545.75</v>
      </c>
      <c r="N93" t="s">
        <v>16</v>
      </c>
      <c r="O93" t="str">
        <f t="shared" si="10"/>
        <v>Early Delivery</v>
      </c>
      <c r="P93">
        <v>1</v>
      </c>
      <c r="Q93" t="str">
        <f t="shared" si="11"/>
        <v>Good</v>
      </c>
      <c r="R93">
        <v>3.1</v>
      </c>
      <c r="S93">
        <v>436.6</v>
      </c>
      <c r="V93">
        <v>1080</v>
      </c>
    </row>
    <row r="94" spans="1:22" x14ac:dyDescent="0.35">
      <c r="A94">
        <v>10093</v>
      </c>
      <c r="B94" s="1">
        <v>44654</v>
      </c>
      <c r="C94">
        <f t="shared" si="6"/>
        <v>2022</v>
      </c>
      <c r="D94">
        <f t="shared" si="7"/>
        <v>4</v>
      </c>
      <c r="E94" t="str">
        <f>TEXT(Table2[[#This Row],[order_date]],"mmmm")</f>
        <v>April</v>
      </c>
      <c r="F94">
        <v>1565</v>
      </c>
      <c r="G94" t="s">
        <v>12</v>
      </c>
      <c r="H94" t="s">
        <v>20</v>
      </c>
      <c r="I94">
        <v>4</v>
      </c>
      <c r="J94">
        <v>121.03</v>
      </c>
      <c r="K94">
        <v>0.06</v>
      </c>
      <c r="L94">
        <f t="shared" si="8"/>
        <v>7.2618</v>
      </c>
      <c r="M94">
        <f t="shared" si="9"/>
        <v>484.12</v>
      </c>
      <c r="N94" t="s">
        <v>14</v>
      </c>
      <c r="O94" t="str">
        <f t="shared" si="10"/>
        <v>Delayed Delivery</v>
      </c>
      <c r="P94">
        <v>9</v>
      </c>
      <c r="Q94" t="str">
        <f t="shared" si="11"/>
        <v>Bad</v>
      </c>
      <c r="R94">
        <v>1.6</v>
      </c>
      <c r="S94">
        <v>455.07</v>
      </c>
      <c r="V94">
        <v>1931</v>
      </c>
    </row>
    <row r="95" spans="1:22" x14ac:dyDescent="0.35">
      <c r="A95">
        <v>10094</v>
      </c>
      <c r="B95" s="1">
        <v>44655</v>
      </c>
      <c r="C95">
        <f t="shared" si="6"/>
        <v>2022</v>
      </c>
      <c r="D95">
        <f t="shared" si="7"/>
        <v>4</v>
      </c>
      <c r="E95" t="str">
        <f>TEXT(Table2[[#This Row],[order_date]],"mmmm")</f>
        <v>April</v>
      </c>
      <c r="F95">
        <v>1105</v>
      </c>
      <c r="G95" t="s">
        <v>19</v>
      </c>
      <c r="H95" t="s">
        <v>21</v>
      </c>
      <c r="I95">
        <v>3</v>
      </c>
      <c r="J95">
        <v>345.84</v>
      </c>
      <c r="K95">
        <v>0.23</v>
      </c>
      <c r="L95">
        <f t="shared" si="8"/>
        <v>79.543199999999999</v>
      </c>
      <c r="M95">
        <f t="shared" si="9"/>
        <v>1037.52</v>
      </c>
      <c r="N95" t="s">
        <v>14</v>
      </c>
      <c r="O95" t="str">
        <f t="shared" si="10"/>
        <v>Delayed Delivery</v>
      </c>
      <c r="P95">
        <v>7</v>
      </c>
      <c r="Q95" t="str">
        <f t="shared" si="11"/>
        <v>Bad</v>
      </c>
      <c r="R95">
        <v>1.6</v>
      </c>
      <c r="S95">
        <v>798.89</v>
      </c>
      <c r="V95">
        <v>1561</v>
      </c>
    </row>
    <row r="96" spans="1:22" x14ac:dyDescent="0.35">
      <c r="A96">
        <v>10095</v>
      </c>
      <c r="B96" s="1">
        <v>44656</v>
      </c>
      <c r="C96">
        <f t="shared" si="6"/>
        <v>2022</v>
      </c>
      <c r="D96">
        <f t="shared" si="7"/>
        <v>4</v>
      </c>
      <c r="E96" t="str">
        <f>TEXT(Table2[[#This Row],[order_date]],"mmmm")</f>
        <v>April</v>
      </c>
      <c r="F96">
        <v>1771</v>
      </c>
      <c r="G96" t="s">
        <v>22</v>
      </c>
      <c r="H96" t="s">
        <v>20</v>
      </c>
      <c r="I96">
        <v>2</v>
      </c>
      <c r="J96">
        <v>387.82</v>
      </c>
      <c r="K96">
        <v>0.35</v>
      </c>
      <c r="L96">
        <f t="shared" si="8"/>
        <v>135.73699999999999</v>
      </c>
      <c r="M96">
        <f t="shared" si="9"/>
        <v>775.64</v>
      </c>
      <c r="N96" t="s">
        <v>18</v>
      </c>
      <c r="O96" t="str">
        <f t="shared" si="10"/>
        <v>On Time Delivery</v>
      </c>
      <c r="P96">
        <v>2</v>
      </c>
      <c r="Q96" t="str">
        <f t="shared" si="11"/>
        <v>Good</v>
      </c>
      <c r="R96">
        <v>3.4</v>
      </c>
      <c r="S96">
        <v>504.17</v>
      </c>
      <c r="V96">
        <v>1001</v>
      </c>
    </row>
    <row r="97" spans="1:22" x14ac:dyDescent="0.35">
      <c r="A97">
        <v>10096</v>
      </c>
      <c r="B97" s="1">
        <v>44657</v>
      </c>
      <c r="C97">
        <f t="shared" si="6"/>
        <v>2022</v>
      </c>
      <c r="D97">
        <f t="shared" si="7"/>
        <v>4</v>
      </c>
      <c r="E97" t="str">
        <f>TEXT(Table2[[#This Row],[order_date]],"mmmm")</f>
        <v>April</v>
      </c>
      <c r="F97">
        <v>1821</v>
      </c>
      <c r="G97" t="s">
        <v>15</v>
      </c>
      <c r="H97" t="s">
        <v>20</v>
      </c>
      <c r="I97">
        <v>1</v>
      </c>
      <c r="J97">
        <v>447.56</v>
      </c>
      <c r="K97">
        <v>0.28999999999999998</v>
      </c>
      <c r="L97">
        <f t="shared" si="8"/>
        <v>129.79239999999999</v>
      </c>
      <c r="M97">
        <f t="shared" si="9"/>
        <v>447.56</v>
      </c>
      <c r="N97" t="s">
        <v>16</v>
      </c>
      <c r="O97" t="str">
        <f t="shared" si="10"/>
        <v>On Time Delivery</v>
      </c>
      <c r="P97">
        <v>4</v>
      </c>
      <c r="Q97" t="str">
        <f t="shared" si="11"/>
        <v>Excellent</v>
      </c>
      <c r="R97">
        <v>4.3</v>
      </c>
      <c r="S97">
        <v>317.77</v>
      </c>
      <c r="V97">
        <v>1389</v>
      </c>
    </row>
    <row r="98" spans="1:22" x14ac:dyDescent="0.35">
      <c r="A98">
        <v>10097</v>
      </c>
      <c r="B98" s="1">
        <v>44658</v>
      </c>
      <c r="C98">
        <f t="shared" si="6"/>
        <v>2022</v>
      </c>
      <c r="D98">
        <f t="shared" si="7"/>
        <v>4</v>
      </c>
      <c r="E98" t="str">
        <f>TEXT(Table2[[#This Row],[order_date]],"mmmm")</f>
        <v>April</v>
      </c>
      <c r="F98">
        <v>1476</v>
      </c>
      <c r="G98" t="s">
        <v>19</v>
      </c>
      <c r="H98" t="s">
        <v>21</v>
      </c>
      <c r="I98">
        <v>7</v>
      </c>
      <c r="J98">
        <v>120.91</v>
      </c>
      <c r="K98">
        <v>0.26</v>
      </c>
      <c r="L98">
        <f t="shared" si="8"/>
        <v>31.436599999999999</v>
      </c>
      <c r="M98">
        <f t="shared" si="9"/>
        <v>846.37</v>
      </c>
      <c r="N98" t="s">
        <v>18</v>
      </c>
      <c r="O98" t="str">
        <f t="shared" si="10"/>
        <v>On Time Delivery</v>
      </c>
      <c r="P98">
        <v>4</v>
      </c>
      <c r="Q98" t="str">
        <f t="shared" si="11"/>
        <v>Excellent</v>
      </c>
      <c r="R98">
        <v>4</v>
      </c>
      <c r="S98">
        <v>626.30999999999995</v>
      </c>
      <c r="V98">
        <v>1565</v>
      </c>
    </row>
    <row r="99" spans="1:22" x14ac:dyDescent="0.35">
      <c r="A99">
        <v>10098</v>
      </c>
      <c r="B99" s="1">
        <v>44659</v>
      </c>
      <c r="C99">
        <f t="shared" si="6"/>
        <v>2022</v>
      </c>
      <c r="D99">
        <f t="shared" si="7"/>
        <v>4</v>
      </c>
      <c r="E99" t="str">
        <f>TEXT(Table2[[#This Row],[order_date]],"mmmm")</f>
        <v>April</v>
      </c>
      <c r="F99">
        <v>1702</v>
      </c>
      <c r="G99" t="s">
        <v>19</v>
      </c>
      <c r="H99" t="s">
        <v>21</v>
      </c>
      <c r="I99">
        <v>6</v>
      </c>
      <c r="J99">
        <v>576.02</v>
      </c>
      <c r="K99">
        <v>7.0000000000000007E-2</v>
      </c>
      <c r="L99">
        <f t="shared" si="8"/>
        <v>40.321400000000004</v>
      </c>
      <c r="M99">
        <f t="shared" si="9"/>
        <v>3456.12</v>
      </c>
      <c r="N99" t="s">
        <v>16</v>
      </c>
      <c r="O99" t="str">
        <f t="shared" si="10"/>
        <v>Delayed Delivery</v>
      </c>
      <c r="P99">
        <v>8</v>
      </c>
      <c r="Q99" t="str">
        <f t="shared" si="11"/>
        <v>Good</v>
      </c>
      <c r="R99">
        <v>3.6</v>
      </c>
      <c r="S99">
        <v>3214.19</v>
      </c>
      <c r="V99">
        <v>1105</v>
      </c>
    </row>
    <row r="100" spans="1:22" x14ac:dyDescent="0.35">
      <c r="A100">
        <v>10099</v>
      </c>
      <c r="B100" s="1">
        <v>44660</v>
      </c>
      <c r="C100">
        <f t="shared" si="6"/>
        <v>2022</v>
      </c>
      <c r="D100">
        <f t="shared" si="7"/>
        <v>4</v>
      </c>
      <c r="E100" t="str">
        <f>TEXT(Table2[[#This Row],[order_date]],"mmmm")</f>
        <v>April</v>
      </c>
      <c r="F100">
        <v>1401</v>
      </c>
      <c r="G100" t="s">
        <v>22</v>
      </c>
      <c r="H100" t="s">
        <v>20</v>
      </c>
      <c r="I100">
        <v>3</v>
      </c>
      <c r="J100">
        <v>388.66</v>
      </c>
      <c r="K100">
        <v>0.31</v>
      </c>
      <c r="L100">
        <f t="shared" si="8"/>
        <v>120.4846</v>
      </c>
      <c r="M100">
        <f t="shared" si="9"/>
        <v>1165.98</v>
      </c>
      <c r="N100" t="s">
        <v>16</v>
      </c>
      <c r="O100" t="str">
        <f t="shared" si="10"/>
        <v>On Time Delivery</v>
      </c>
      <c r="P100">
        <v>2</v>
      </c>
      <c r="Q100" t="str">
        <f t="shared" si="11"/>
        <v>Bad</v>
      </c>
      <c r="R100">
        <v>1.7</v>
      </c>
      <c r="S100">
        <v>804.53</v>
      </c>
      <c r="V100">
        <v>1771</v>
      </c>
    </row>
    <row r="101" spans="1:22" x14ac:dyDescent="0.35">
      <c r="A101">
        <v>10100</v>
      </c>
      <c r="B101" s="1">
        <v>44661</v>
      </c>
      <c r="C101">
        <f t="shared" si="6"/>
        <v>2022</v>
      </c>
      <c r="D101">
        <f t="shared" si="7"/>
        <v>4</v>
      </c>
      <c r="E101" t="str">
        <f>TEXT(Table2[[#This Row],[order_date]],"mmmm")</f>
        <v>April</v>
      </c>
      <c r="F101">
        <v>1729</v>
      </c>
      <c r="G101" t="s">
        <v>22</v>
      </c>
      <c r="H101" t="s">
        <v>17</v>
      </c>
      <c r="I101">
        <v>7</v>
      </c>
      <c r="J101">
        <v>510.52</v>
      </c>
      <c r="K101">
        <v>0.18</v>
      </c>
      <c r="L101">
        <f t="shared" si="8"/>
        <v>91.893599999999992</v>
      </c>
      <c r="M101">
        <f t="shared" si="9"/>
        <v>3573.64</v>
      </c>
      <c r="N101" t="s">
        <v>18</v>
      </c>
      <c r="O101" t="str">
        <f t="shared" si="10"/>
        <v>Delayed Delivery</v>
      </c>
      <c r="P101">
        <v>11</v>
      </c>
      <c r="Q101" t="str">
        <f t="shared" si="11"/>
        <v>Bad</v>
      </c>
      <c r="R101">
        <v>1.4</v>
      </c>
      <c r="S101">
        <v>2930.38</v>
      </c>
      <c r="V101">
        <v>1821</v>
      </c>
    </row>
    <row r="102" spans="1:22" x14ac:dyDescent="0.35">
      <c r="A102">
        <v>10101</v>
      </c>
      <c r="B102" s="1">
        <v>44662</v>
      </c>
      <c r="C102">
        <f t="shared" si="6"/>
        <v>2022</v>
      </c>
      <c r="D102">
        <f t="shared" si="7"/>
        <v>4</v>
      </c>
      <c r="E102" t="str">
        <f>TEXT(Table2[[#This Row],[order_date]],"mmmm")</f>
        <v>April</v>
      </c>
      <c r="F102">
        <v>1555</v>
      </c>
      <c r="G102" t="s">
        <v>19</v>
      </c>
      <c r="H102" t="s">
        <v>21</v>
      </c>
      <c r="I102">
        <v>7</v>
      </c>
      <c r="J102">
        <v>330.94</v>
      </c>
      <c r="K102">
        <v>0.31</v>
      </c>
      <c r="L102">
        <f t="shared" si="8"/>
        <v>102.59139999999999</v>
      </c>
      <c r="M102">
        <f t="shared" si="9"/>
        <v>2316.58</v>
      </c>
      <c r="N102" t="s">
        <v>16</v>
      </c>
      <c r="O102" t="str">
        <f t="shared" si="10"/>
        <v>Delayed Delivery</v>
      </c>
      <c r="P102">
        <v>5</v>
      </c>
      <c r="Q102" t="str">
        <f t="shared" si="11"/>
        <v>Bad</v>
      </c>
      <c r="R102">
        <v>1</v>
      </c>
      <c r="S102">
        <v>1598.44</v>
      </c>
      <c r="V102">
        <v>1476</v>
      </c>
    </row>
    <row r="103" spans="1:22" x14ac:dyDescent="0.35">
      <c r="A103">
        <v>10102</v>
      </c>
      <c r="B103" s="1">
        <v>44663</v>
      </c>
      <c r="C103">
        <f t="shared" si="6"/>
        <v>2022</v>
      </c>
      <c r="D103">
        <f t="shared" si="7"/>
        <v>4</v>
      </c>
      <c r="E103" t="str">
        <f>TEXT(Table2[[#This Row],[order_date]],"mmmm")</f>
        <v>April</v>
      </c>
      <c r="F103">
        <v>1161</v>
      </c>
      <c r="G103" t="s">
        <v>15</v>
      </c>
      <c r="H103" t="s">
        <v>21</v>
      </c>
      <c r="I103">
        <v>5</v>
      </c>
      <c r="J103">
        <v>257.35000000000002</v>
      </c>
      <c r="K103">
        <v>0.12</v>
      </c>
      <c r="L103">
        <f t="shared" si="8"/>
        <v>30.882000000000001</v>
      </c>
      <c r="M103">
        <f t="shared" si="9"/>
        <v>1286.75</v>
      </c>
      <c r="N103" t="s">
        <v>16</v>
      </c>
      <c r="O103" t="str">
        <f t="shared" si="10"/>
        <v>Delayed Delivery</v>
      </c>
      <c r="P103">
        <v>10</v>
      </c>
      <c r="Q103" t="str">
        <f t="shared" si="11"/>
        <v>Bad</v>
      </c>
      <c r="R103">
        <v>1.4</v>
      </c>
      <c r="S103">
        <v>1132.3399999999999</v>
      </c>
      <c r="V103">
        <v>1702</v>
      </c>
    </row>
    <row r="104" spans="1:22" x14ac:dyDescent="0.35">
      <c r="A104">
        <v>10103</v>
      </c>
      <c r="B104" s="1">
        <v>44664</v>
      </c>
      <c r="C104">
        <f t="shared" si="6"/>
        <v>2022</v>
      </c>
      <c r="D104">
        <f t="shared" si="7"/>
        <v>4</v>
      </c>
      <c r="E104" t="str">
        <f>TEXT(Table2[[#This Row],[order_date]],"mmmm")</f>
        <v>April</v>
      </c>
      <c r="F104">
        <v>1201</v>
      </c>
      <c r="G104" t="s">
        <v>15</v>
      </c>
      <c r="H104" t="s">
        <v>20</v>
      </c>
      <c r="I104">
        <v>6</v>
      </c>
      <c r="J104">
        <v>586.65</v>
      </c>
      <c r="K104">
        <v>0.02</v>
      </c>
      <c r="L104">
        <f t="shared" si="8"/>
        <v>11.733000000000001</v>
      </c>
      <c r="M104">
        <f t="shared" si="9"/>
        <v>3519.8999999999996</v>
      </c>
      <c r="N104" t="s">
        <v>18</v>
      </c>
      <c r="O104" t="str">
        <f t="shared" si="10"/>
        <v>Delayed Delivery</v>
      </c>
      <c r="P104">
        <v>8</v>
      </c>
      <c r="Q104" t="str">
        <f t="shared" si="11"/>
        <v>Excellent</v>
      </c>
      <c r="R104">
        <v>4.0999999999999996</v>
      </c>
      <c r="S104">
        <v>3449.5</v>
      </c>
      <c r="V104">
        <v>1401</v>
      </c>
    </row>
    <row r="105" spans="1:22" x14ac:dyDescent="0.35">
      <c r="A105">
        <v>10104</v>
      </c>
      <c r="B105" s="1">
        <v>44665</v>
      </c>
      <c r="C105">
        <f t="shared" si="6"/>
        <v>2022</v>
      </c>
      <c r="D105">
        <f t="shared" si="7"/>
        <v>4</v>
      </c>
      <c r="E105" t="str">
        <f>TEXT(Table2[[#This Row],[order_date]],"mmmm")</f>
        <v>April</v>
      </c>
      <c r="F105">
        <v>1957</v>
      </c>
      <c r="G105" t="s">
        <v>22</v>
      </c>
      <c r="H105" t="s">
        <v>20</v>
      </c>
      <c r="I105">
        <v>2</v>
      </c>
      <c r="J105">
        <v>355.54</v>
      </c>
      <c r="K105">
        <v>0.17</v>
      </c>
      <c r="L105">
        <f t="shared" si="8"/>
        <v>60.441800000000008</v>
      </c>
      <c r="M105">
        <f t="shared" si="9"/>
        <v>711.08</v>
      </c>
      <c r="N105" t="s">
        <v>18</v>
      </c>
      <c r="O105" t="str">
        <f t="shared" si="10"/>
        <v>Delayed Delivery</v>
      </c>
      <c r="P105">
        <v>6</v>
      </c>
      <c r="Q105" t="str">
        <f t="shared" si="11"/>
        <v>Excellent</v>
      </c>
      <c r="R105">
        <v>4.5999999999999996</v>
      </c>
      <c r="S105">
        <v>590.20000000000005</v>
      </c>
      <c r="V105">
        <v>1729</v>
      </c>
    </row>
    <row r="106" spans="1:22" x14ac:dyDescent="0.35">
      <c r="A106">
        <v>10105</v>
      </c>
      <c r="B106" s="1">
        <v>44666</v>
      </c>
      <c r="C106">
        <f t="shared" si="6"/>
        <v>2022</v>
      </c>
      <c r="D106">
        <f t="shared" si="7"/>
        <v>4</v>
      </c>
      <c r="E106" t="str">
        <f>TEXT(Table2[[#This Row],[order_date]],"mmmm")</f>
        <v>April</v>
      </c>
      <c r="F106">
        <v>1995</v>
      </c>
      <c r="G106" t="s">
        <v>19</v>
      </c>
      <c r="H106" t="s">
        <v>21</v>
      </c>
      <c r="I106">
        <v>6</v>
      </c>
      <c r="J106">
        <v>522.12</v>
      </c>
      <c r="K106">
        <v>0.09</v>
      </c>
      <c r="L106">
        <f t="shared" si="8"/>
        <v>46.9908</v>
      </c>
      <c r="M106">
        <f t="shared" si="9"/>
        <v>3132.7200000000003</v>
      </c>
      <c r="N106" t="s">
        <v>16</v>
      </c>
      <c r="O106" t="str">
        <f t="shared" si="10"/>
        <v>On Time Delivery</v>
      </c>
      <c r="P106">
        <v>4</v>
      </c>
      <c r="Q106" t="str">
        <f t="shared" si="11"/>
        <v>Bad</v>
      </c>
      <c r="R106">
        <v>2</v>
      </c>
      <c r="S106">
        <v>2850.78</v>
      </c>
      <c r="V106">
        <v>1555</v>
      </c>
    </row>
    <row r="107" spans="1:22" x14ac:dyDescent="0.35">
      <c r="A107">
        <v>10106</v>
      </c>
      <c r="B107" s="1">
        <v>44667</v>
      </c>
      <c r="C107">
        <f t="shared" si="6"/>
        <v>2022</v>
      </c>
      <c r="D107">
        <f t="shared" si="7"/>
        <v>4</v>
      </c>
      <c r="E107" t="str">
        <f>TEXT(Table2[[#This Row],[order_date]],"mmmm")</f>
        <v>April</v>
      </c>
      <c r="F107">
        <v>1269</v>
      </c>
      <c r="G107" t="s">
        <v>12</v>
      </c>
      <c r="H107" t="s">
        <v>20</v>
      </c>
      <c r="I107">
        <v>6</v>
      </c>
      <c r="J107">
        <v>572.67999999999995</v>
      </c>
      <c r="K107">
        <v>0.25</v>
      </c>
      <c r="L107">
        <f t="shared" si="8"/>
        <v>143.16999999999999</v>
      </c>
      <c r="M107">
        <f t="shared" si="9"/>
        <v>3436.08</v>
      </c>
      <c r="N107" t="s">
        <v>16</v>
      </c>
      <c r="O107" t="str">
        <f t="shared" si="10"/>
        <v>Delayed Delivery</v>
      </c>
      <c r="P107">
        <v>5</v>
      </c>
      <c r="Q107" t="str">
        <f t="shared" si="11"/>
        <v>Excellent</v>
      </c>
      <c r="R107">
        <v>4.2</v>
      </c>
      <c r="S107">
        <v>2577.06</v>
      </c>
      <c r="V107">
        <v>1161</v>
      </c>
    </row>
    <row r="108" spans="1:22" x14ac:dyDescent="0.35">
      <c r="A108">
        <v>10107</v>
      </c>
      <c r="B108" s="1">
        <v>44668</v>
      </c>
      <c r="C108">
        <f t="shared" si="6"/>
        <v>2022</v>
      </c>
      <c r="D108">
        <f t="shared" si="7"/>
        <v>4</v>
      </c>
      <c r="E108" t="str">
        <f>TEXT(Table2[[#This Row],[order_date]],"mmmm")</f>
        <v>April</v>
      </c>
      <c r="F108">
        <v>1862</v>
      </c>
      <c r="G108" t="s">
        <v>19</v>
      </c>
      <c r="H108" t="s">
        <v>21</v>
      </c>
      <c r="I108">
        <v>1</v>
      </c>
      <c r="J108">
        <v>410.08</v>
      </c>
      <c r="K108">
        <v>0.33</v>
      </c>
      <c r="L108">
        <f t="shared" si="8"/>
        <v>135.32640000000001</v>
      </c>
      <c r="M108">
        <f t="shared" si="9"/>
        <v>410.08</v>
      </c>
      <c r="N108" t="s">
        <v>16</v>
      </c>
      <c r="O108" t="str">
        <f t="shared" si="10"/>
        <v>On Time Delivery</v>
      </c>
      <c r="P108">
        <v>2</v>
      </c>
      <c r="Q108" t="str">
        <f t="shared" si="11"/>
        <v>Bad</v>
      </c>
      <c r="R108">
        <v>1.8</v>
      </c>
      <c r="S108">
        <v>274.75</v>
      </c>
      <c r="V108">
        <v>1201</v>
      </c>
    </row>
    <row r="109" spans="1:22" x14ac:dyDescent="0.35">
      <c r="A109">
        <v>10108</v>
      </c>
      <c r="B109" s="1">
        <v>44669</v>
      </c>
      <c r="C109">
        <f t="shared" si="6"/>
        <v>2022</v>
      </c>
      <c r="D109">
        <f t="shared" si="7"/>
        <v>4</v>
      </c>
      <c r="E109" t="str">
        <f>TEXT(Table2[[#This Row],[order_date]],"mmmm")</f>
        <v>April</v>
      </c>
      <c r="F109">
        <v>1815</v>
      </c>
      <c r="G109" t="s">
        <v>15</v>
      </c>
      <c r="H109" t="s">
        <v>17</v>
      </c>
      <c r="I109">
        <v>4</v>
      </c>
      <c r="J109">
        <v>336.13</v>
      </c>
      <c r="K109">
        <v>0.24</v>
      </c>
      <c r="L109">
        <f t="shared" si="8"/>
        <v>80.671199999999999</v>
      </c>
      <c r="M109">
        <f t="shared" si="9"/>
        <v>1344.52</v>
      </c>
      <c r="N109" t="s">
        <v>16</v>
      </c>
      <c r="O109" t="str">
        <f t="shared" si="10"/>
        <v>Delayed Delivery</v>
      </c>
      <c r="P109">
        <v>5</v>
      </c>
      <c r="Q109" t="str">
        <f t="shared" si="11"/>
        <v>Bad</v>
      </c>
      <c r="R109">
        <v>2</v>
      </c>
      <c r="S109">
        <v>1021.84</v>
      </c>
      <c r="V109">
        <v>1995</v>
      </c>
    </row>
    <row r="110" spans="1:22" x14ac:dyDescent="0.35">
      <c r="A110">
        <v>10109</v>
      </c>
      <c r="B110" s="1">
        <v>44670</v>
      </c>
      <c r="C110">
        <f t="shared" si="6"/>
        <v>2022</v>
      </c>
      <c r="D110">
        <f t="shared" si="7"/>
        <v>4</v>
      </c>
      <c r="E110" t="str">
        <f>TEXT(Table2[[#This Row],[order_date]],"mmmm")</f>
        <v>April</v>
      </c>
      <c r="F110">
        <v>1270</v>
      </c>
      <c r="G110" t="s">
        <v>19</v>
      </c>
      <c r="H110" t="s">
        <v>17</v>
      </c>
      <c r="I110">
        <v>7</v>
      </c>
      <c r="J110">
        <v>17.05</v>
      </c>
      <c r="K110">
        <v>0.31</v>
      </c>
      <c r="L110">
        <f t="shared" si="8"/>
        <v>5.2854999999999999</v>
      </c>
      <c r="M110">
        <f t="shared" si="9"/>
        <v>119.35000000000001</v>
      </c>
      <c r="N110" t="s">
        <v>18</v>
      </c>
      <c r="O110" t="str">
        <f t="shared" si="10"/>
        <v>On Time Delivery</v>
      </c>
      <c r="P110">
        <v>3</v>
      </c>
      <c r="Q110" t="str">
        <f t="shared" si="11"/>
        <v>Bad</v>
      </c>
      <c r="R110">
        <v>1.9</v>
      </c>
      <c r="S110">
        <v>82.35</v>
      </c>
      <c r="V110">
        <v>1269</v>
      </c>
    </row>
    <row r="111" spans="1:22" x14ac:dyDescent="0.35">
      <c r="A111">
        <v>10110</v>
      </c>
      <c r="B111" s="1">
        <v>44671</v>
      </c>
      <c r="C111">
        <f t="shared" si="6"/>
        <v>2022</v>
      </c>
      <c r="D111">
        <f t="shared" si="7"/>
        <v>4</v>
      </c>
      <c r="E111" t="str">
        <f>TEXT(Table2[[#This Row],[order_date]],"mmmm")</f>
        <v>April</v>
      </c>
      <c r="F111">
        <v>1455</v>
      </c>
      <c r="G111" t="s">
        <v>19</v>
      </c>
      <c r="H111" t="s">
        <v>21</v>
      </c>
      <c r="I111">
        <v>2</v>
      </c>
      <c r="J111">
        <v>38.409999999999997</v>
      </c>
      <c r="K111">
        <v>0.16</v>
      </c>
      <c r="L111">
        <f t="shared" si="8"/>
        <v>6.1456</v>
      </c>
      <c r="M111">
        <f t="shared" si="9"/>
        <v>76.819999999999993</v>
      </c>
      <c r="N111" t="s">
        <v>18</v>
      </c>
      <c r="O111" t="str">
        <f t="shared" si="10"/>
        <v>On Time Delivery</v>
      </c>
      <c r="P111">
        <v>3</v>
      </c>
      <c r="Q111" t="str">
        <f t="shared" si="11"/>
        <v>Bad</v>
      </c>
      <c r="R111">
        <v>1.2</v>
      </c>
      <c r="S111">
        <v>64.53</v>
      </c>
      <c r="V111">
        <v>1862</v>
      </c>
    </row>
    <row r="112" spans="1:22" x14ac:dyDescent="0.35">
      <c r="A112">
        <v>10111</v>
      </c>
      <c r="B112" s="1">
        <v>44672</v>
      </c>
      <c r="C112">
        <f t="shared" si="6"/>
        <v>2022</v>
      </c>
      <c r="D112">
        <f t="shared" si="7"/>
        <v>4</v>
      </c>
      <c r="E112" t="str">
        <f>TEXT(Table2[[#This Row],[order_date]],"mmmm")</f>
        <v>April</v>
      </c>
      <c r="F112">
        <v>1461</v>
      </c>
      <c r="G112" t="s">
        <v>15</v>
      </c>
      <c r="H112" t="s">
        <v>21</v>
      </c>
      <c r="I112">
        <v>1</v>
      </c>
      <c r="J112">
        <v>132.5</v>
      </c>
      <c r="K112">
        <v>0.27</v>
      </c>
      <c r="L112">
        <f t="shared" si="8"/>
        <v>35.775000000000006</v>
      </c>
      <c r="M112">
        <f t="shared" si="9"/>
        <v>132.5</v>
      </c>
      <c r="N112" t="s">
        <v>18</v>
      </c>
      <c r="O112" t="str">
        <f t="shared" si="10"/>
        <v>Delayed Delivery</v>
      </c>
      <c r="P112">
        <v>7</v>
      </c>
      <c r="Q112" t="str">
        <f t="shared" si="11"/>
        <v>Bad</v>
      </c>
      <c r="R112">
        <v>1.8</v>
      </c>
      <c r="S112">
        <v>96.72</v>
      </c>
      <c r="V112">
        <v>1815</v>
      </c>
    </row>
    <row r="113" spans="1:22" x14ac:dyDescent="0.35">
      <c r="A113">
        <v>10112</v>
      </c>
      <c r="B113" s="1">
        <v>44673</v>
      </c>
      <c r="C113">
        <f t="shared" si="6"/>
        <v>2022</v>
      </c>
      <c r="D113">
        <f t="shared" si="7"/>
        <v>4</v>
      </c>
      <c r="E113" t="str">
        <f>TEXT(Table2[[#This Row],[order_date]],"mmmm")</f>
        <v>April</v>
      </c>
      <c r="F113">
        <v>1726</v>
      </c>
      <c r="G113" t="s">
        <v>19</v>
      </c>
      <c r="H113" t="s">
        <v>13</v>
      </c>
      <c r="I113">
        <v>7</v>
      </c>
      <c r="J113">
        <v>123.81</v>
      </c>
      <c r="K113">
        <v>0.3</v>
      </c>
      <c r="L113">
        <f t="shared" si="8"/>
        <v>37.143000000000001</v>
      </c>
      <c r="M113">
        <f t="shared" si="9"/>
        <v>866.67000000000007</v>
      </c>
      <c r="N113" t="s">
        <v>16</v>
      </c>
      <c r="O113" t="str">
        <f t="shared" si="10"/>
        <v>On Time Delivery</v>
      </c>
      <c r="P113">
        <v>3</v>
      </c>
      <c r="Q113" t="str">
        <f t="shared" si="11"/>
        <v>Good</v>
      </c>
      <c r="R113">
        <v>2.5</v>
      </c>
      <c r="S113">
        <v>606.66999999999996</v>
      </c>
      <c r="V113">
        <v>1455</v>
      </c>
    </row>
    <row r="114" spans="1:22" x14ac:dyDescent="0.35">
      <c r="A114">
        <v>10113</v>
      </c>
      <c r="B114" s="1">
        <v>44674</v>
      </c>
      <c r="C114">
        <f t="shared" si="6"/>
        <v>2022</v>
      </c>
      <c r="D114">
        <f t="shared" si="7"/>
        <v>4</v>
      </c>
      <c r="E114" t="str">
        <f>TEXT(Table2[[#This Row],[order_date]],"mmmm")</f>
        <v>April</v>
      </c>
      <c r="F114">
        <v>1251</v>
      </c>
      <c r="G114" t="s">
        <v>22</v>
      </c>
      <c r="H114" t="s">
        <v>13</v>
      </c>
      <c r="I114">
        <v>4</v>
      </c>
      <c r="J114">
        <v>164.03</v>
      </c>
      <c r="K114">
        <v>0.25</v>
      </c>
      <c r="L114">
        <f t="shared" si="8"/>
        <v>41.0075</v>
      </c>
      <c r="M114">
        <f t="shared" si="9"/>
        <v>656.12</v>
      </c>
      <c r="N114" t="s">
        <v>16</v>
      </c>
      <c r="O114" t="str">
        <f t="shared" si="10"/>
        <v>On Time Delivery</v>
      </c>
      <c r="P114">
        <v>4</v>
      </c>
      <c r="Q114" t="str">
        <f t="shared" si="11"/>
        <v>Good</v>
      </c>
      <c r="R114">
        <v>2.6</v>
      </c>
      <c r="S114">
        <v>492.09</v>
      </c>
      <c r="V114">
        <v>1461</v>
      </c>
    </row>
    <row r="115" spans="1:22" x14ac:dyDescent="0.35">
      <c r="A115">
        <v>10114</v>
      </c>
      <c r="B115" s="1">
        <v>44675</v>
      </c>
      <c r="C115">
        <f t="shared" si="6"/>
        <v>2022</v>
      </c>
      <c r="D115">
        <f t="shared" si="7"/>
        <v>4</v>
      </c>
      <c r="E115" t="str">
        <f>TEXT(Table2[[#This Row],[order_date]],"mmmm")</f>
        <v>April</v>
      </c>
      <c r="F115">
        <v>1701</v>
      </c>
      <c r="G115" t="s">
        <v>19</v>
      </c>
      <c r="H115" t="s">
        <v>20</v>
      </c>
      <c r="I115">
        <v>1</v>
      </c>
      <c r="J115">
        <v>193.39</v>
      </c>
      <c r="K115">
        <v>0.18</v>
      </c>
      <c r="L115">
        <f t="shared" si="8"/>
        <v>34.810199999999995</v>
      </c>
      <c r="M115">
        <f t="shared" si="9"/>
        <v>193.39</v>
      </c>
      <c r="N115" t="s">
        <v>16</v>
      </c>
      <c r="O115" t="str">
        <f t="shared" si="10"/>
        <v>Delayed Delivery</v>
      </c>
      <c r="P115">
        <v>7</v>
      </c>
      <c r="Q115" t="str">
        <f t="shared" si="11"/>
        <v>Bad</v>
      </c>
      <c r="R115">
        <v>2.2000000000000002</v>
      </c>
      <c r="S115">
        <v>158.58000000000001</v>
      </c>
      <c r="V115">
        <v>1726</v>
      </c>
    </row>
    <row r="116" spans="1:22" x14ac:dyDescent="0.35">
      <c r="A116">
        <v>10115</v>
      </c>
      <c r="B116" s="1">
        <v>44676</v>
      </c>
      <c r="C116">
        <f t="shared" si="6"/>
        <v>2022</v>
      </c>
      <c r="D116">
        <f t="shared" si="7"/>
        <v>4</v>
      </c>
      <c r="E116" t="str">
        <f>TEXT(Table2[[#This Row],[order_date]],"mmmm")</f>
        <v>April</v>
      </c>
      <c r="F116">
        <v>1295</v>
      </c>
      <c r="G116" t="s">
        <v>15</v>
      </c>
      <c r="H116" t="s">
        <v>20</v>
      </c>
      <c r="I116">
        <v>4</v>
      </c>
      <c r="J116">
        <v>225.64</v>
      </c>
      <c r="K116">
        <v>0.22</v>
      </c>
      <c r="L116">
        <f t="shared" si="8"/>
        <v>49.640799999999999</v>
      </c>
      <c r="M116">
        <f t="shared" si="9"/>
        <v>902.56</v>
      </c>
      <c r="N116" t="s">
        <v>16</v>
      </c>
      <c r="O116" t="str">
        <f t="shared" si="10"/>
        <v>On Time Delivery</v>
      </c>
      <c r="P116">
        <v>3</v>
      </c>
      <c r="Q116" t="str">
        <f t="shared" si="11"/>
        <v>Good</v>
      </c>
      <c r="R116">
        <v>3.1</v>
      </c>
      <c r="S116">
        <v>704</v>
      </c>
      <c r="V116">
        <v>1251</v>
      </c>
    </row>
    <row r="117" spans="1:22" x14ac:dyDescent="0.35">
      <c r="A117">
        <v>10116</v>
      </c>
      <c r="B117" s="1">
        <v>44677</v>
      </c>
      <c r="C117">
        <f t="shared" si="6"/>
        <v>2022</v>
      </c>
      <c r="D117">
        <f t="shared" si="7"/>
        <v>4</v>
      </c>
      <c r="E117" t="str">
        <f>TEXT(Table2[[#This Row],[order_date]],"mmmm")</f>
        <v>April</v>
      </c>
      <c r="F117">
        <v>1724</v>
      </c>
      <c r="G117" t="s">
        <v>19</v>
      </c>
      <c r="H117" t="s">
        <v>21</v>
      </c>
      <c r="I117">
        <v>4</v>
      </c>
      <c r="J117">
        <v>261.01</v>
      </c>
      <c r="K117">
        <v>0.25</v>
      </c>
      <c r="L117">
        <f t="shared" si="8"/>
        <v>65.252499999999998</v>
      </c>
      <c r="M117">
        <f t="shared" si="9"/>
        <v>1044.04</v>
      </c>
      <c r="N117" t="s">
        <v>16</v>
      </c>
      <c r="O117" t="str">
        <f t="shared" si="10"/>
        <v>Delayed Delivery</v>
      </c>
      <c r="P117">
        <v>10</v>
      </c>
      <c r="Q117" t="str">
        <f t="shared" si="11"/>
        <v>Good</v>
      </c>
      <c r="R117">
        <v>2.5</v>
      </c>
      <c r="S117">
        <v>783.03</v>
      </c>
      <c r="V117">
        <v>1701</v>
      </c>
    </row>
    <row r="118" spans="1:22" x14ac:dyDescent="0.35">
      <c r="A118">
        <v>10117</v>
      </c>
      <c r="B118" s="1">
        <v>44678</v>
      </c>
      <c r="C118">
        <f t="shared" si="6"/>
        <v>2022</v>
      </c>
      <c r="D118">
        <f t="shared" si="7"/>
        <v>4</v>
      </c>
      <c r="E118" t="str">
        <f>TEXT(Table2[[#This Row],[order_date]],"mmmm")</f>
        <v>April</v>
      </c>
      <c r="F118">
        <v>1719</v>
      </c>
      <c r="G118" t="s">
        <v>19</v>
      </c>
      <c r="H118" t="s">
        <v>21</v>
      </c>
      <c r="I118">
        <v>4</v>
      </c>
      <c r="J118">
        <v>72.84</v>
      </c>
      <c r="K118">
        <v>0.09</v>
      </c>
      <c r="L118">
        <f t="shared" si="8"/>
        <v>6.5556000000000001</v>
      </c>
      <c r="M118">
        <f t="shared" si="9"/>
        <v>291.36</v>
      </c>
      <c r="N118" t="s">
        <v>16</v>
      </c>
      <c r="O118" t="str">
        <f t="shared" si="10"/>
        <v>Delayed Delivery</v>
      </c>
      <c r="P118">
        <v>10</v>
      </c>
      <c r="Q118" t="str">
        <f t="shared" si="11"/>
        <v>Excellent</v>
      </c>
      <c r="R118">
        <v>4.9000000000000004</v>
      </c>
      <c r="S118">
        <v>265.14</v>
      </c>
      <c r="V118">
        <v>1295</v>
      </c>
    </row>
    <row r="119" spans="1:22" x14ac:dyDescent="0.35">
      <c r="A119">
        <v>10118</v>
      </c>
      <c r="B119" s="1">
        <v>44679</v>
      </c>
      <c r="C119">
        <f t="shared" si="6"/>
        <v>2022</v>
      </c>
      <c r="D119">
        <f t="shared" si="7"/>
        <v>4</v>
      </c>
      <c r="E119" t="str">
        <f>TEXT(Table2[[#This Row],[order_date]],"mmmm")</f>
        <v>April</v>
      </c>
      <c r="F119">
        <v>1748</v>
      </c>
      <c r="G119" t="s">
        <v>19</v>
      </c>
      <c r="H119" t="s">
        <v>13</v>
      </c>
      <c r="I119">
        <v>1</v>
      </c>
      <c r="J119">
        <v>39.78</v>
      </c>
      <c r="K119">
        <v>0.28000000000000003</v>
      </c>
      <c r="L119">
        <f t="shared" si="8"/>
        <v>11.138400000000001</v>
      </c>
      <c r="M119">
        <f t="shared" si="9"/>
        <v>39.78</v>
      </c>
      <c r="N119" t="s">
        <v>16</v>
      </c>
      <c r="O119" t="str">
        <f t="shared" si="10"/>
        <v>On Time Delivery</v>
      </c>
      <c r="P119">
        <v>2</v>
      </c>
      <c r="Q119" t="str">
        <f t="shared" si="11"/>
        <v>Excellent</v>
      </c>
      <c r="R119">
        <v>4.2</v>
      </c>
      <c r="S119">
        <v>28.64</v>
      </c>
      <c r="V119">
        <v>1724</v>
      </c>
    </row>
    <row r="120" spans="1:22" x14ac:dyDescent="0.35">
      <c r="A120">
        <v>10119</v>
      </c>
      <c r="B120" s="1">
        <v>44680</v>
      </c>
      <c r="C120">
        <f t="shared" si="6"/>
        <v>2022</v>
      </c>
      <c r="D120">
        <f t="shared" si="7"/>
        <v>4</v>
      </c>
      <c r="E120" t="str">
        <f>TEXT(Table2[[#This Row],[order_date]],"mmmm")</f>
        <v>April</v>
      </c>
      <c r="F120">
        <v>1337</v>
      </c>
      <c r="G120" t="s">
        <v>15</v>
      </c>
      <c r="H120" t="s">
        <v>13</v>
      </c>
      <c r="I120">
        <v>6</v>
      </c>
      <c r="J120">
        <v>409.26</v>
      </c>
      <c r="K120">
        <v>0.33</v>
      </c>
      <c r="L120">
        <f t="shared" si="8"/>
        <v>135.0558</v>
      </c>
      <c r="M120">
        <f t="shared" si="9"/>
        <v>2455.56</v>
      </c>
      <c r="N120" t="s">
        <v>18</v>
      </c>
      <c r="O120" t="str">
        <f t="shared" si="10"/>
        <v>Delayed Delivery</v>
      </c>
      <c r="P120">
        <v>10</v>
      </c>
      <c r="Q120" t="str">
        <f t="shared" si="11"/>
        <v>Excellent</v>
      </c>
      <c r="R120">
        <v>4.7</v>
      </c>
      <c r="S120">
        <v>1645.23</v>
      </c>
      <c r="V120">
        <v>1719</v>
      </c>
    </row>
    <row r="121" spans="1:22" x14ac:dyDescent="0.35">
      <c r="A121">
        <v>10120</v>
      </c>
      <c r="B121" s="1">
        <v>44681</v>
      </c>
      <c r="C121">
        <f t="shared" si="6"/>
        <v>2022</v>
      </c>
      <c r="D121">
        <f t="shared" si="7"/>
        <v>4</v>
      </c>
      <c r="E121" t="str">
        <f>TEXT(Table2[[#This Row],[order_date]],"mmmm")</f>
        <v>April</v>
      </c>
      <c r="F121">
        <v>1878</v>
      </c>
      <c r="G121" t="s">
        <v>15</v>
      </c>
      <c r="H121" t="s">
        <v>21</v>
      </c>
      <c r="I121">
        <v>4</v>
      </c>
      <c r="J121">
        <v>329.34</v>
      </c>
      <c r="K121">
        <v>0.16</v>
      </c>
      <c r="L121">
        <f t="shared" si="8"/>
        <v>52.694399999999995</v>
      </c>
      <c r="M121">
        <f t="shared" si="9"/>
        <v>1317.36</v>
      </c>
      <c r="N121" t="s">
        <v>18</v>
      </c>
      <c r="O121" t="str">
        <f t="shared" si="10"/>
        <v>Delayed Delivery</v>
      </c>
      <c r="P121">
        <v>7</v>
      </c>
      <c r="Q121" t="str">
        <f t="shared" si="11"/>
        <v>Good</v>
      </c>
      <c r="R121">
        <v>3.2</v>
      </c>
      <c r="S121">
        <v>1106.58</v>
      </c>
      <c r="V121">
        <v>1748</v>
      </c>
    </row>
    <row r="122" spans="1:22" x14ac:dyDescent="0.35">
      <c r="A122">
        <v>10121</v>
      </c>
      <c r="B122" s="1">
        <v>44682</v>
      </c>
      <c r="C122">
        <f t="shared" si="6"/>
        <v>2022</v>
      </c>
      <c r="D122">
        <f t="shared" si="7"/>
        <v>5</v>
      </c>
      <c r="E122" t="str">
        <f>TEXT(Table2[[#This Row],[order_date]],"mmmm")</f>
        <v>May</v>
      </c>
      <c r="F122">
        <v>1052</v>
      </c>
      <c r="G122" t="s">
        <v>15</v>
      </c>
      <c r="H122" t="s">
        <v>17</v>
      </c>
      <c r="I122">
        <v>6</v>
      </c>
      <c r="J122">
        <v>274.82</v>
      </c>
      <c r="K122">
        <v>0.25</v>
      </c>
      <c r="L122">
        <f t="shared" si="8"/>
        <v>68.704999999999998</v>
      </c>
      <c r="M122">
        <f t="shared" si="9"/>
        <v>1648.92</v>
      </c>
      <c r="N122" t="s">
        <v>18</v>
      </c>
      <c r="O122" t="str">
        <f t="shared" si="10"/>
        <v>Delayed Delivery</v>
      </c>
      <c r="P122">
        <v>5</v>
      </c>
      <c r="Q122" t="str">
        <f t="shared" si="11"/>
        <v>Good</v>
      </c>
      <c r="R122">
        <v>3.7</v>
      </c>
      <c r="S122">
        <v>1236.69</v>
      </c>
      <c r="V122">
        <v>1337</v>
      </c>
    </row>
    <row r="123" spans="1:22" x14ac:dyDescent="0.35">
      <c r="A123">
        <v>10122</v>
      </c>
      <c r="B123" s="1">
        <v>44683</v>
      </c>
      <c r="C123">
        <f t="shared" si="6"/>
        <v>2022</v>
      </c>
      <c r="D123">
        <f t="shared" si="7"/>
        <v>5</v>
      </c>
      <c r="E123" t="str">
        <f>TEXT(Table2[[#This Row],[order_date]],"mmmm")</f>
        <v>May</v>
      </c>
      <c r="F123">
        <v>1791</v>
      </c>
      <c r="G123" t="s">
        <v>15</v>
      </c>
      <c r="H123" t="s">
        <v>17</v>
      </c>
      <c r="I123">
        <v>7</v>
      </c>
      <c r="J123">
        <v>386.15</v>
      </c>
      <c r="K123">
        <v>0.26</v>
      </c>
      <c r="L123">
        <f t="shared" si="8"/>
        <v>100.399</v>
      </c>
      <c r="M123">
        <f t="shared" si="9"/>
        <v>2703.0499999999997</v>
      </c>
      <c r="N123" t="s">
        <v>16</v>
      </c>
      <c r="O123" t="str">
        <f t="shared" si="10"/>
        <v>Early Delivery</v>
      </c>
      <c r="P123">
        <v>1</v>
      </c>
      <c r="Q123" t="str">
        <f t="shared" si="11"/>
        <v>Bad</v>
      </c>
      <c r="R123">
        <v>1.7</v>
      </c>
      <c r="S123">
        <v>2000.26</v>
      </c>
      <c r="V123">
        <v>1878</v>
      </c>
    </row>
    <row r="124" spans="1:22" x14ac:dyDescent="0.35">
      <c r="A124">
        <v>10123</v>
      </c>
      <c r="B124" s="1">
        <v>44684</v>
      </c>
      <c r="C124">
        <f t="shared" si="6"/>
        <v>2022</v>
      </c>
      <c r="D124">
        <f t="shared" si="7"/>
        <v>5</v>
      </c>
      <c r="E124" t="str">
        <f>TEXT(Table2[[#This Row],[order_date]],"mmmm")</f>
        <v>May</v>
      </c>
      <c r="F124">
        <v>1921</v>
      </c>
      <c r="G124" t="s">
        <v>15</v>
      </c>
      <c r="H124" t="s">
        <v>20</v>
      </c>
      <c r="I124">
        <v>7</v>
      </c>
      <c r="J124">
        <v>499.19</v>
      </c>
      <c r="K124">
        <v>0.23</v>
      </c>
      <c r="L124">
        <f t="shared" si="8"/>
        <v>114.81370000000001</v>
      </c>
      <c r="M124">
        <f t="shared" si="9"/>
        <v>3494.33</v>
      </c>
      <c r="N124" t="s">
        <v>14</v>
      </c>
      <c r="O124" t="str">
        <f t="shared" si="10"/>
        <v>Delayed Delivery</v>
      </c>
      <c r="P124">
        <v>10</v>
      </c>
      <c r="Q124" t="str">
        <f t="shared" si="11"/>
        <v>Excellent</v>
      </c>
      <c r="R124">
        <v>4</v>
      </c>
      <c r="S124">
        <v>2690.63</v>
      </c>
      <c r="V124">
        <v>1052</v>
      </c>
    </row>
    <row r="125" spans="1:22" x14ac:dyDescent="0.35">
      <c r="A125">
        <v>10124</v>
      </c>
      <c r="B125" s="1">
        <v>44685</v>
      </c>
      <c r="C125">
        <f t="shared" si="6"/>
        <v>2022</v>
      </c>
      <c r="D125">
        <f t="shared" si="7"/>
        <v>5</v>
      </c>
      <c r="E125" t="str">
        <f>TEXT(Table2[[#This Row],[order_date]],"mmmm")</f>
        <v>May</v>
      </c>
      <c r="F125">
        <v>1216</v>
      </c>
      <c r="G125" t="s">
        <v>19</v>
      </c>
      <c r="H125" t="s">
        <v>21</v>
      </c>
      <c r="I125">
        <v>2</v>
      </c>
      <c r="J125">
        <v>265.2</v>
      </c>
      <c r="K125">
        <v>0.19</v>
      </c>
      <c r="L125">
        <f t="shared" si="8"/>
        <v>50.387999999999998</v>
      </c>
      <c r="M125">
        <f t="shared" si="9"/>
        <v>530.4</v>
      </c>
      <c r="N125" t="s">
        <v>14</v>
      </c>
      <c r="O125" t="str">
        <f t="shared" si="10"/>
        <v>Delayed Delivery</v>
      </c>
      <c r="P125">
        <v>8</v>
      </c>
      <c r="Q125" t="str">
        <f t="shared" si="11"/>
        <v>Bad</v>
      </c>
      <c r="R125">
        <v>1.9</v>
      </c>
      <c r="S125">
        <v>429.62</v>
      </c>
      <c r="V125">
        <v>1791</v>
      </c>
    </row>
    <row r="126" spans="1:22" x14ac:dyDescent="0.35">
      <c r="A126">
        <v>10125</v>
      </c>
      <c r="B126" s="1">
        <v>44686</v>
      </c>
      <c r="C126">
        <f t="shared" si="6"/>
        <v>2022</v>
      </c>
      <c r="D126">
        <f t="shared" si="7"/>
        <v>5</v>
      </c>
      <c r="E126" t="str">
        <f>TEXT(Table2[[#This Row],[order_date]],"mmmm")</f>
        <v>May</v>
      </c>
      <c r="F126">
        <v>1763</v>
      </c>
      <c r="G126" t="s">
        <v>15</v>
      </c>
      <c r="H126" t="s">
        <v>21</v>
      </c>
      <c r="I126">
        <v>5</v>
      </c>
      <c r="J126">
        <v>390.05</v>
      </c>
      <c r="K126">
        <v>0.31</v>
      </c>
      <c r="L126">
        <f t="shared" si="8"/>
        <v>120.91550000000001</v>
      </c>
      <c r="M126">
        <f t="shared" si="9"/>
        <v>1950.25</v>
      </c>
      <c r="N126" t="s">
        <v>16</v>
      </c>
      <c r="O126" t="str">
        <f t="shared" si="10"/>
        <v>On Time Delivery</v>
      </c>
      <c r="P126">
        <v>3</v>
      </c>
      <c r="Q126" t="str">
        <f t="shared" si="11"/>
        <v>Bad</v>
      </c>
      <c r="R126">
        <v>1.6</v>
      </c>
      <c r="S126">
        <v>1345.67</v>
      </c>
      <c r="V126">
        <v>1921</v>
      </c>
    </row>
    <row r="127" spans="1:22" x14ac:dyDescent="0.35">
      <c r="A127">
        <v>10126</v>
      </c>
      <c r="B127" s="1">
        <v>44687</v>
      </c>
      <c r="C127">
        <f t="shared" si="6"/>
        <v>2022</v>
      </c>
      <c r="D127">
        <f t="shared" si="7"/>
        <v>5</v>
      </c>
      <c r="E127" t="str">
        <f>TEXT(Table2[[#This Row],[order_date]],"mmmm")</f>
        <v>May</v>
      </c>
      <c r="F127">
        <v>1187</v>
      </c>
      <c r="G127" t="s">
        <v>12</v>
      </c>
      <c r="H127" t="s">
        <v>20</v>
      </c>
      <c r="I127">
        <v>6</v>
      </c>
      <c r="J127">
        <v>572.84</v>
      </c>
      <c r="K127">
        <v>0.16</v>
      </c>
      <c r="L127">
        <f t="shared" si="8"/>
        <v>91.65440000000001</v>
      </c>
      <c r="M127">
        <f t="shared" si="9"/>
        <v>3437.04</v>
      </c>
      <c r="N127" t="s">
        <v>18</v>
      </c>
      <c r="O127" t="str">
        <f t="shared" si="10"/>
        <v>Delayed Delivery</v>
      </c>
      <c r="P127">
        <v>11</v>
      </c>
      <c r="Q127" t="str">
        <f t="shared" si="11"/>
        <v>Bad</v>
      </c>
      <c r="R127">
        <v>1.2</v>
      </c>
      <c r="S127">
        <v>2887.11</v>
      </c>
      <c r="V127">
        <v>1216</v>
      </c>
    </row>
    <row r="128" spans="1:22" x14ac:dyDescent="0.35">
      <c r="A128">
        <v>10127</v>
      </c>
      <c r="B128" s="1">
        <v>44688</v>
      </c>
      <c r="C128">
        <f t="shared" si="6"/>
        <v>2022</v>
      </c>
      <c r="D128">
        <f t="shared" si="7"/>
        <v>5</v>
      </c>
      <c r="E128" t="str">
        <f>TEXT(Table2[[#This Row],[order_date]],"mmmm")</f>
        <v>May</v>
      </c>
      <c r="F128">
        <v>1379</v>
      </c>
      <c r="G128" t="s">
        <v>15</v>
      </c>
      <c r="H128" t="s">
        <v>13</v>
      </c>
      <c r="I128">
        <v>7</v>
      </c>
      <c r="J128">
        <v>506.18</v>
      </c>
      <c r="K128">
        <v>0.02</v>
      </c>
      <c r="L128">
        <f t="shared" si="8"/>
        <v>10.1236</v>
      </c>
      <c r="M128">
        <f t="shared" si="9"/>
        <v>3543.26</v>
      </c>
      <c r="N128" t="s">
        <v>14</v>
      </c>
      <c r="O128" t="str">
        <f t="shared" si="10"/>
        <v>Delayed Delivery</v>
      </c>
      <c r="P128">
        <v>7</v>
      </c>
      <c r="Q128" t="str">
        <f t="shared" si="11"/>
        <v>Good</v>
      </c>
      <c r="R128">
        <v>2.9</v>
      </c>
      <c r="S128">
        <v>3472.39</v>
      </c>
      <c r="V128">
        <v>1763</v>
      </c>
    </row>
    <row r="129" spans="1:22" x14ac:dyDescent="0.35">
      <c r="A129">
        <v>10128</v>
      </c>
      <c r="B129" s="1">
        <v>44689</v>
      </c>
      <c r="C129">
        <f t="shared" si="6"/>
        <v>2022</v>
      </c>
      <c r="D129">
        <f t="shared" si="7"/>
        <v>5</v>
      </c>
      <c r="E129" t="str">
        <f>TEXT(Table2[[#This Row],[order_date]],"mmmm")</f>
        <v>May</v>
      </c>
      <c r="F129">
        <v>1492</v>
      </c>
      <c r="G129" t="s">
        <v>22</v>
      </c>
      <c r="H129" t="s">
        <v>13</v>
      </c>
      <c r="I129">
        <v>5</v>
      </c>
      <c r="J129">
        <v>264.20999999999998</v>
      </c>
      <c r="K129">
        <v>0.3</v>
      </c>
      <c r="L129">
        <f t="shared" si="8"/>
        <v>79.262999999999991</v>
      </c>
      <c r="M129">
        <f t="shared" si="9"/>
        <v>1321.05</v>
      </c>
      <c r="N129" t="s">
        <v>18</v>
      </c>
      <c r="O129" t="str">
        <f t="shared" si="10"/>
        <v>Delayed Delivery</v>
      </c>
      <c r="P129">
        <v>6</v>
      </c>
      <c r="Q129" t="str">
        <f t="shared" si="11"/>
        <v>Bad</v>
      </c>
      <c r="R129">
        <v>2.1</v>
      </c>
      <c r="S129">
        <v>924.73</v>
      </c>
      <c r="V129">
        <v>1187</v>
      </c>
    </row>
    <row r="130" spans="1:22" x14ac:dyDescent="0.35">
      <c r="A130">
        <v>10129</v>
      </c>
      <c r="B130" s="1">
        <v>44690</v>
      </c>
      <c r="C130">
        <f t="shared" si="6"/>
        <v>2022</v>
      </c>
      <c r="D130">
        <f t="shared" si="7"/>
        <v>5</v>
      </c>
      <c r="E130" t="str">
        <f>TEXT(Table2[[#This Row],[order_date]],"mmmm")</f>
        <v>May</v>
      </c>
      <c r="F130">
        <v>1040</v>
      </c>
      <c r="G130" t="s">
        <v>19</v>
      </c>
      <c r="H130" t="s">
        <v>17</v>
      </c>
      <c r="I130">
        <v>4</v>
      </c>
      <c r="J130">
        <v>392.16</v>
      </c>
      <c r="K130">
        <v>0.24</v>
      </c>
      <c r="L130">
        <f t="shared" si="8"/>
        <v>94.118400000000008</v>
      </c>
      <c r="M130">
        <f t="shared" si="9"/>
        <v>1568.64</v>
      </c>
      <c r="N130" t="s">
        <v>16</v>
      </c>
      <c r="O130" t="str">
        <f t="shared" si="10"/>
        <v>Delayed Delivery</v>
      </c>
      <c r="P130">
        <v>10</v>
      </c>
      <c r="Q130" t="str">
        <f t="shared" si="11"/>
        <v>Excellent</v>
      </c>
      <c r="R130">
        <v>4.9000000000000004</v>
      </c>
      <c r="S130">
        <v>1192.17</v>
      </c>
      <c r="V130">
        <v>1379</v>
      </c>
    </row>
    <row r="131" spans="1:22" x14ac:dyDescent="0.35">
      <c r="A131">
        <v>10130</v>
      </c>
      <c r="B131" s="1">
        <v>44691</v>
      </c>
      <c r="C131">
        <f t="shared" ref="C131:C194" si="12">YEAR(B131)</f>
        <v>2022</v>
      </c>
      <c r="D131">
        <f t="shared" ref="D131:D194" si="13">MONTH(B131)</f>
        <v>5</v>
      </c>
      <c r="E131" t="str">
        <f>TEXT(Table2[[#This Row],[order_date]],"mmmm")</f>
        <v>May</v>
      </c>
      <c r="F131">
        <v>1156</v>
      </c>
      <c r="G131" t="s">
        <v>22</v>
      </c>
      <c r="H131" t="s">
        <v>21</v>
      </c>
      <c r="I131">
        <v>5</v>
      </c>
      <c r="J131">
        <v>118.59</v>
      </c>
      <c r="K131">
        <v>0.3</v>
      </c>
      <c r="L131">
        <f t="shared" ref="L131:L194" si="14">J131*K131</f>
        <v>35.576999999999998</v>
      </c>
      <c r="M131">
        <f t="shared" ref="M131:M194" si="15">(J131*I131)</f>
        <v>592.95000000000005</v>
      </c>
      <c r="N131" t="s">
        <v>18</v>
      </c>
      <c r="O131" t="str">
        <f t="shared" ref="O131:O194" si="16">IF(P131&lt;2,"Early Delivery",IF(P131&lt;5,"On Time Delivery","Delayed Delivery"))</f>
        <v>Delayed Delivery</v>
      </c>
      <c r="P131">
        <v>6</v>
      </c>
      <c r="Q131" t="str">
        <f t="shared" ref="Q131:Q194" si="17">IF(R131&lt;2.5,"Bad",IF(R131 &lt;4,"Good","Excellent"))</f>
        <v>Bad</v>
      </c>
      <c r="R131">
        <v>2</v>
      </c>
      <c r="S131">
        <v>415.06</v>
      </c>
      <c r="V131">
        <v>1492</v>
      </c>
    </row>
    <row r="132" spans="1:22" x14ac:dyDescent="0.35">
      <c r="A132">
        <v>10131</v>
      </c>
      <c r="B132" s="1">
        <v>44692</v>
      </c>
      <c r="C132">
        <f t="shared" si="12"/>
        <v>2022</v>
      </c>
      <c r="D132">
        <f t="shared" si="13"/>
        <v>5</v>
      </c>
      <c r="E132" t="str">
        <f>TEXT(Table2[[#This Row],[order_date]],"mmmm")</f>
        <v>May</v>
      </c>
      <c r="F132">
        <v>1014</v>
      </c>
      <c r="G132" t="s">
        <v>22</v>
      </c>
      <c r="H132" t="s">
        <v>13</v>
      </c>
      <c r="I132">
        <v>5</v>
      </c>
      <c r="J132">
        <v>342.91</v>
      </c>
      <c r="K132">
        <v>0.05</v>
      </c>
      <c r="L132">
        <f t="shared" si="14"/>
        <v>17.145500000000002</v>
      </c>
      <c r="M132">
        <f t="shared" si="15"/>
        <v>1714.5500000000002</v>
      </c>
      <c r="N132" t="s">
        <v>18</v>
      </c>
      <c r="O132" t="str">
        <f t="shared" si="16"/>
        <v>Delayed Delivery</v>
      </c>
      <c r="P132">
        <v>8</v>
      </c>
      <c r="Q132" t="str">
        <f t="shared" si="17"/>
        <v>Excellent</v>
      </c>
      <c r="R132">
        <v>4.5</v>
      </c>
      <c r="S132">
        <v>1628.82</v>
      </c>
      <c r="V132">
        <v>1040</v>
      </c>
    </row>
    <row r="133" spans="1:22" x14ac:dyDescent="0.35">
      <c r="A133">
        <v>10132</v>
      </c>
      <c r="B133" s="1">
        <v>44693</v>
      </c>
      <c r="C133">
        <f t="shared" si="12"/>
        <v>2022</v>
      </c>
      <c r="D133">
        <f t="shared" si="13"/>
        <v>5</v>
      </c>
      <c r="E133" t="str">
        <f>TEXT(Table2[[#This Row],[order_date]],"mmmm")</f>
        <v>May</v>
      </c>
      <c r="F133">
        <v>1812</v>
      </c>
      <c r="G133" t="s">
        <v>15</v>
      </c>
      <c r="H133" t="s">
        <v>17</v>
      </c>
      <c r="I133">
        <v>4</v>
      </c>
      <c r="J133">
        <v>589.08000000000004</v>
      </c>
      <c r="K133">
        <v>0.01</v>
      </c>
      <c r="L133">
        <f t="shared" si="14"/>
        <v>5.8908000000000005</v>
      </c>
      <c r="M133">
        <f t="shared" si="15"/>
        <v>2356.3200000000002</v>
      </c>
      <c r="N133" t="s">
        <v>16</v>
      </c>
      <c r="O133" t="str">
        <f t="shared" si="16"/>
        <v>On Time Delivery</v>
      </c>
      <c r="P133">
        <v>4</v>
      </c>
      <c r="Q133" t="str">
        <f t="shared" si="17"/>
        <v>Bad</v>
      </c>
      <c r="R133">
        <v>2.2999999999999998</v>
      </c>
      <c r="S133">
        <v>2332.7600000000002</v>
      </c>
      <c r="V133">
        <v>1156</v>
      </c>
    </row>
    <row r="134" spans="1:22" x14ac:dyDescent="0.35">
      <c r="A134">
        <v>10133</v>
      </c>
      <c r="B134" s="1">
        <v>44694</v>
      </c>
      <c r="C134">
        <f t="shared" si="12"/>
        <v>2022</v>
      </c>
      <c r="D134">
        <f t="shared" si="13"/>
        <v>5</v>
      </c>
      <c r="E134" t="str">
        <f>TEXT(Table2[[#This Row],[order_date]],"mmmm")</f>
        <v>May</v>
      </c>
      <c r="F134">
        <v>1064</v>
      </c>
      <c r="G134" t="s">
        <v>12</v>
      </c>
      <c r="H134" t="s">
        <v>17</v>
      </c>
      <c r="I134">
        <v>6</v>
      </c>
      <c r="J134">
        <v>318.20999999999998</v>
      </c>
      <c r="K134">
        <v>0.33</v>
      </c>
      <c r="L134">
        <f t="shared" si="14"/>
        <v>105.0093</v>
      </c>
      <c r="M134">
        <f t="shared" si="15"/>
        <v>1909.2599999999998</v>
      </c>
      <c r="N134" t="s">
        <v>14</v>
      </c>
      <c r="O134" t="str">
        <f t="shared" si="16"/>
        <v>On Time Delivery</v>
      </c>
      <c r="P134">
        <v>4</v>
      </c>
      <c r="Q134" t="str">
        <f t="shared" si="17"/>
        <v>Excellent</v>
      </c>
      <c r="R134">
        <v>4</v>
      </c>
      <c r="S134">
        <v>1279.2</v>
      </c>
      <c r="V134">
        <v>1014</v>
      </c>
    </row>
    <row r="135" spans="1:22" x14ac:dyDescent="0.35">
      <c r="A135">
        <v>10134</v>
      </c>
      <c r="B135" s="1">
        <v>44695</v>
      </c>
      <c r="C135">
        <f t="shared" si="12"/>
        <v>2022</v>
      </c>
      <c r="D135">
        <f t="shared" si="13"/>
        <v>5</v>
      </c>
      <c r="E135" t="str">
        <f>TEXT(Table2[[#This Row],[order_date]],"mmmm")</f>
        <v>May</v>
      </c>
      <c r="F135">
        <v>1856</v>
      </c>
      <c r="G135" t="s">
        <v>19</v>
      </c>
      <c r="H135" t="s">
        <v>17</v>
      </c>
      <c r="I135">
        <v>4</v>
      </c>
      <c r="J135">
        <v>557.66999999999996</v>
      </c>
      <c r="K135">
        <v>0.05</v>
      </c>
      <c r="L135">
        <f t="shared" si="14"/>
        <v>27.883499999999998</v>
      </c>
      <c r="M135">
        <f t="shared" si="15"/>
        <v>2230.6799999999998</v>
      </c>
      <c r="N135" t="s">
        <v>18</v>
      </c>
      <c r="O135" t="str">
        <f t="shared" si="16"/>
        <v>On Time Delivery</v>
      </c>
      <c r="P135">
        <v>3</v>
      </c>
      <c r="Q135" t="str">
        <f t="shared" si="17"/>
        <v>Good</v>
      </c>
      <c r="R135">
        <v>3.6</v>
      </c>
      <c r="S135">
        <v>2119.15</v>
      </c>
      <c r="V135">
        <v>1812</v>
      </c>
    </row>
    <row r="136" spans="1:22" x14ac:dyDescent="0.35">
      <c r="A136">
        <v>10135</v>
      </c>
      <c r="B136" s="1">
        <v>44696</v>
      </c>
      <c r="C136">
        <f t="shared" si="12"/>
        <v>2022</v>
      </c>
      <c r="D136">
        <f t="shared" si="13"/>
        <v>5</v>
      </c>
      <c r="E136" t="str">
        <f>TEXT(Table2[[#This Row],[order_date]],"mmmm")</f>
        <v>May</v>
      </c>
      <c r="F136">
        <v>1838</v>
      </c>
      <c r="G136" t="s">
        <v>19</v>
      </c>
      <c r="H136" t="s">
        <v>13</v>
      </c>
      <c r="I136">
        <v>2</v>
      </c>
      <c r="J136">
        <v>253.29</v>
      </c>
      <c r="K136">
        <v>0.28000000000000003</v>
      </c>
      <c r="L136">
        <f t="shared" si="14"/>
        <v>70.921199999999999</v>
      </c>
      <c r="M136">
        <f t="shared" si="15"/>
        <v>506.58</v>
      </c>
      <c r="N136" t="s">
        <v>16</v>
      </c>
      <c r="O136" t="str">
        <f t="shared" si="16"/>
        <v>Early Delivery</v>
      </c>
      <c r="P136">
        <v>1</v>
      </c>
      <c r="Q136" t="str">
        <f t="shared" si="17"/>
        <v>Good</v>
      </c>
      <c r="R136">
        <v>3.2</v>
      </c>
      <c r="S136">
        <v>364.74</v>
      </c>
      <c r="V136">
        <v>1064</v>
      </c>
    </row>
    <row r="137" spans="1:22" x14ac:dyDescent="0.35">
      <c r="A137">
        <v>10136</v>
      </c>
      <c r="B137" s="1">
        <v>44697</v>
      </c>
      <c r="C137">
        <f t="shared" si="12"/>
        <v>2022</v>
      </c>
      <c r="D137">
        <f t="shared" si="13"/>
        <v>5</v>
      </c>
      <c r="E137" t="str">
        <f>TEXT(Table2[[#This Row],[order_date]],"mmmm")</f>
        <v>May</v>
      </c>
      <c r="F137">
        <v>1520</v>
      </c>
      <c r="G137" t="s">
        <v>22</v>
      </c>
      <c r="H137" t="s">
        <v>13</v>
      </c>
      <c r="I137">
        <v>3</v>
      </c>
      <c r="J137">
        <v>599.32000000000005</v>
      </c>
      <c r="K137">
        <v>0.28999999999999998</v>
      </c>
      <c r="L137">
        <f t="shared" si="14"/>
        <v>173.80279999999999</v>
      </c>
      <c r="M137">
        <f t="shared" si="15"/>
        <v>1797.96</v>
      </c>
      <c r="N137" t="s">
        <v>18</v>
      </c>
      <c r="O137" t="str">
        <f t="shared" si="16"/>
        <v>Delayed Delivery</v>
      </c>
      <c r="P137">
        <v>10</v>
      </c>
      <c r="Q137" t="str">
        <f t="shared" si="17"/>
        <v>Good</v>
      </c>
      <c r="R137">
        <v>2.7</v>
      </c>
      <c r="S137">
        <v>1276.55</v>
      </c>
      <c r="V137">
        <v>1838</v>
      </c>
    </row>
    <row r="138" spans="1:22" x14ac:dyDescent="0.35">
      <c r="A138">
        <v>10137</v>
      </c>
      <c r="B138" s="1">
        <v>44698</v>
      </c>
      <c r="C138">
        <f t="shared" si="12"/>
        <v>2022</v>
      </c>
      <c r="D138">
        <f t="shared" si="13"/>
        <v>5</v>
      </c>
      <c r="E138" t="str">
        <f>TEXT(Table2[[#This Row],[order_date]],"mmmm")</f>
        <v>May</v>
      </c>
      <c r="F138">
        <v>1343</v>
      </c>
      <c r="G138" t="s">
        <v>22</v>
      </c>
      <c r="H138" t="s">
        <v>21</v>
      </c>
      <c r="I138">
        <v>1</v>
      </c>
      <c r="J138">
        <v>353.84</v>
      </c>
      <c r="K138">
        <v>0.25</v>
      </c>
      <c r="L138">
        <f t="shared" si="14"/>
        <v>88.46</v>
      </c>
      <c r="M138">
        <f t="shared" si="15"/>
        <v>353.84</v>
      </c>
      <c r="N138" t="s">
        <v>18</v>
      </c>
      <c r="O138" t="str">
        <f t="shared" si="16"/>
        <v>On Time Delivery</v>
      </c>
      <c r="P138">
        <v>3</v>
      </c>
      <c r="Q138" t="str">
        <f t="shared" si="17"/>
        <v>Good</v>
      </c>
      <c r="R138">
        <v>3.7</v>
      </c>
      <c r="S138">
        <v>265.38</v>
      </c>
      <c r="V138">
        <v>1520</v>
      </c>
    </row>
    <row r="139" spans="1:22" x14ac:dyDescent="0.35">
      <c r="A139">
        <v>10138</v>
      </c>
      <c r="B139" s="1">
        <v>44699</v>
      </c>
      <c r="C139">
        <f t="shared" si="12"/>
        <v>2022</v>
      </c>
      <c r="D139">
        <f t="shared" si="13"/>
        <v>5</v>
      </c>
      <c r="E139" t="str">
        <f>TEXT(Table2[[#This Row],[order_date]],"mmmm")</f>
        <v>May</v>
      </c>
      <c r="F139">
        <v>1128</v>
      </c>
      <c r="G139" t="s">
        <v>19</v>
      </c>
      <c r="H139" t="s">
        <v>21</v>
      </c>
      <c r="I139">
        <v>4</v>
      </c>
      <c r="J139">
        <v>39.729999999999997</v>
      </c>
      <c r="K139">
        <v>0.05</v>
      </c>
      <c r="L139">
        <f t="shared" si="14"/>
        <v>1.9864999999999999</v>
      </c>
      <c r="M139">
        <f t="shared" si="15"/>
        <v>158.91999999999999</v>
      </c>
      <c r="N139" t="s">
        <v>16</v>
      </c>
      <c r="O139" t="str">
        <f t="shared" si="16"/>
        <v>Early Delivery</v>
      </c>
      <c r="P139">
        <v>1</v>
      </c>
      <c r="Q139" t="str">
        <f t="shared" si="17"/>
        <v>Good</v>
      </c>
      <c r="R139">
        <v>2.6</v>
      </c>
      <c r="S139">
        <v>150.97</v>
      </c>
      <c r="V139">
        <v>1128</v>
      </c>
    </row>
    <row r="140" spans="1:22" x14ac:dyDescent="0.35">
      <c r="A140">
        <v>10139</v>
      </c>
      <c r="B140" s="1">
        <v>44700</v>
      </c>
      <c r="C140">
        <f t="shared" si="12"/>
        <v>2022</v>
      </c>
      <c r="D140">
        <f t="shared" si="13"/>
        <v>5</v>
      </c>
      <c r="E140" t="str">
        <f>TEXT(Table2[[#This Row],[order_date]],"mmmm")</f>
        <v>May</v>
      </c>
      <c r="F140">
        <v>1647</v>
      </c>
      <c r="G140" t="s">
        <v>19</v>
      </c>
      <c r="H140" t="s">
        <v>17</v>
      </c>
      <c r="I140">
        <v>4</v>
      </c>
      <c r="J140">
        <v>358.25</v>
      </c>
      <c r="K140">
        <v>0.23</v>
      </c>
      <c r="L140">
        <f t="shared" si="14"/>
        <v>82.397500000000008</v>
      </c>
      <c r="M140">
        <f t="shared" si="15"/>
        <v>1433</v>
      </c>
      <c r="N140" t="s">
        <v>16</v>
      </c>
      <c r="O140" t="str">
        <f t="shared" si="16"/>
        <v>Delayed Delivery</v>
      </c>
      <c r="P140">
        <v>6</v>
      </c>
      <c r="Q140" t="str">
        <f t="shared" si="17"/>
        <v>Good</v>
      </c>
      <c r="R140">
        <v>3.2</v>
      </c>
      <c r="S140">
        <v>1103.4100000000001</v>
      </c>
      <c r="V140">
        <v>1647</v>
      </c>
    </row>
    <row r="141" spans="1:22" x14ac:dyDescent="0.35">
      <c r="A141">
        <v>10140</v>
      </c>
      <c r="B141" s="1">
        <v>44701</v>
      </c>
      <c r="C141">
        <f t="shared" si="12"/>
        <v>2022</v>
      </c>
      <c r="D141">
        <f t="shared" si="13"/>
        <v>5</v>
      </c>
      <c r="E141" t="str">
        <f>TEXT(Table2[[#This Row],[order_date]],"mmmm")</f>
        <v>May</v>
      </c>
      <c r="F141">
        <v>1471</v>
      </c>
      <c r="G141" t="s">
        <v>19</v>
      </c>
      <c r="H141" t="s">
        <v>17</v>
      </c>
      <c r="I141">
        <v>5</v>
      </c>
      <c r="J141">
        <v>175.63</v>
      </c>
      <c r="K141">
        <v>0.31</v>
      </c>
      <c r="L141">
        <f t="shared" si="14"/>
        <v>54.445299999999996</v>
      </c>
      <c r="M141">
        <f t="shared" si="15"/>
        <v>878.15</v>
      </c>
      <c r="N141" t="s">
        <v>14</v>
      </c>
      <c r="O141" t="str">
        <f t="shared" si="16"/>
        <v>Delayed Delivery</v>
      </c>
      <c r="P141">
        <v>8</v>
      </c>
      <c r="Q141" t="str">
        <f t="shared" si="17"/>
        <v>Good</v>
      </c>
      <c r="R141">
        <v>3.4</v>
      </c>
      <c r="S141">
        <v>605.91999999999996</v>
      </c>
      <c r="V141">
        <v>1471</v>
      </c>
    </row>
    <row r="142" spans="1:22" x14ac:dyDescent="0.35">
      <c r="A142">
        <v>10141</v>
      </c>
      <c r="B142" s="1">
        <v>44702</v>
      </c>
      <c r="C142">
        <f t="shared" si="12"/>
        <v>2022</v>
      </c>
      <c r="D142">
        <f t="shared" si="13"/>
        <v>5</v>
      </c>
      <c r="E142" t="str">
        <f>TEXT(Table2[[#This Row],[order_date]],"mmmm")</f>
        <v>May</v>
      </c>
      <c r="F142">
        <v>1062</v>
      </c>
      <c r="G142" t="s">
        <v>19</v>
      </c>
      <c r="H142" t="s">
        <v>13</v>
      </c>
      <c r="I142">
        <v>2</v>
      </c>
      <c r="J142">
        <v>34</v>
      </c>
      <c r="K142">
        <v>0.15</v>
      </c>
      <c r="L142">
        <f t="shared" si="14"/>
        <v>5.0999999999999996</v>
      </c>
      <c r="M142">
        <f t="shared" si="15"/>
        <v>68</v>
      </c>
      <c r="N142" t="s">
        <v>18</v>
      </c>
      <c r="O142" t="str">
        <f t="shared" si="16"/>
        <v>On Time Delivery</v>
      </c>
      <c r="P142">
        <v>3</v>
      </c>
      <c r="Q142" t="str">
        <f t="shared" si="17"/>
        <v>Bad</v>
      </c>
      <c r="R142">
        <v>2.1</v>
      </c>
      <c r="S142">
        <v>57.8</v>
      </c>
      <c r="V142">
        <v>1062</v>
      </c>
    </row>
    <row r="143" spans="1:22" x14ac:dyDescent="0.35">
      <c r="A143">
        <v>10142</v>
      </c>
      <c r="B143" s="1">
        <v>44703</v>
      </c>
      <c r="C143">
        <f t="shared" si="12"/>
        <v>2022</v>
      </c>
      <c r="D143">
        <f t="shared" si="13"/>
        <v>5</v>
      </c>
      <c r="E143" t="str">
        <f>TEXT(Table2[[#This Row],[order_date]],"mmmm")</f>
        <v>May</v>
      </c>
      <c r="F143">
        <v>1138</v>
      </c>
      <c r="G143" t="s">
        <v>22</v>
      </c>
      <c r="H143" t="s">
        <v>13</v>
      </c>
      <c r="I143">
        <v>7</v>
      </c>
      <c r="J143">
        <v>495.2</v>
      </c>
      <c r="K143">
        <v>0.14000000000000001</v>
      </c>
      <c r="L143">
        <f t="shared" si="14"/>
        <v>69.328000000000003</v>
      </c>
      <c r="M143">
        <f t="shared" si="15"/>
        <v>3466.4</v>
      </c>
      <c r="N143" t="s">
        <v>16</v>
      </c>
      <c r="O143" t="str">
        <f t="shared" si="16"/>
        <v>On Time Delivery</v>
      </c>
      <c r="P143">
        <v>4</v>
      </c>
      <c r="Q143" t="str">
        <f t="shared" si="17"/>
        <v>Bad</v>
      </c>
      <c r="R143">
        <v>2.4</v>
      </c>
      <c r="S143">
        <v>2981.1</v>
      </c>
      <c r="V143">
        <v>1138</v>
      </c>
    </row>
    <row r="144" spans="1:22" x14ac:dyDescent="0.35">
      <c r="A144">
        <v>10143</v>
      </c>
      <c r="B144" s="1">
        <v>44704</v>
      </c>
      <c r="C144">
        <f t="shared" si="12"/>
        <v>2022</v>
      </c>
      <c r="D144">
        <f t="shared" si="13"/>
        <v>5</v>
      </c>
      <c r="E144" t="str">
        <f>TEXT(Table2[[#This Row],[order_date]],"mmmm")</f>
        <v>May</v>
      </c>
      <c r="F144">
        <v>1498</v>
      </c>
      <c r="G144" t="s">
        <v>15</v>
      </c>
      <c r="H144" t="s">
        <v>21</v>
      </c>
      <c r="I144">
        <v>7</v>
      </c>
      <c r="J144">
        <v>176.3</v>
      </c>
      <c r="K144">
        <v>0.16</v>
      </c>
      <c r="L144">
        <f t="shared" si="14"/>
        <v>28.208000000000002</v>
      </c>
      <c r="M144">
        <f t="shared" si="15"/>
        <v>1234.1000000000001</v>
      </c>
      <c r="N144" t="s">
        <v>16</v>
      </c>
      <c r="O144" t="str">
        <f t="shared" si="16"/>
        <v>Delayed Delivery</v>
      </c>
      <c r="P144">
        <v>5</v>
      </c>
      <c r="Q144" t="str">
        <f t="shared" si="17"/>
        <v>Bad</v>
      </c>
      <c r="R144">
        <v>1.1000000000000001</v>
      </c>
      <c r="S144">
        <v>1036.6400000000001</v>
      </c>
      <c r="V144">
        <v>1498</v>
      </c>
    </row>
    <row r="145" spans="1:22" x14ac:dyDescent="0.35">
      <c r="A145">
        <v>10144</v>
      </c>
      <c r="B145" s="1">
        <v>44705</v>
      </c>
      <c r="C145">
        <f t="shared" si="12"/>
        <v>2022</v>
      </c>
      <c r="D145">
        <f t="shared" si="13"/>
        <v>5</v>
      </c>
      <c r="E145" t="str">
        <f>TEXT(Table2[[#This Row],[order_date]],"mmmm")</f>
        <v>May</v>
      </c>
      <c r="F145">
        <v>1592</v>
      </c>
      <c r="G145" t="s">
        <v>19</v>
      </c>
      <c r="H145" t="s">
        <v>21</v>
      </c>
      <c r="I145">
        <v>5</v>
      </c>
      <c r="J145">
        <v>480.98</v>
      </c>
      <c r="K145">
        <v>0.03</v>
      </c>
      <c r="L145">
        <f t="shared" si="14"/>
        <v>14.429399999999999</v>
      </c>
      <c r="M145">
        <f t="shared" si="15"/>
        <v>2404.9</v>
      </c>
      <c r="N145" t="s">
        <v>18</v>
      </c>
      <c r="O145" t="str">
        <f t="shared" si="16"/>
        <v>Delayed Delivery</v>
      </c>
      <c r="P145">
        <v>7</v>
      </c>
      <c r="Q145" t="str">
        <f t="shared" si="17"/>
        <v>Excellent</v>
      </c>
      <c r="R145">
        <v>4.4000000000000004</v>
      </c>
      <c r="S145">
        <v>2332.75</v>
      </c>
      <c r="V145">
        <v>1592</v>
      </c>
    </row>
    <row r="146" spans="1:22" x14ac:dyDescent="0.35">
      <c r="A146">
        <v>10145</v>
      </c>
      <c r="B146" s="1">
        <v>44706</v>
      </c>
      <c r="C146">
        <f t="shared" si="12"/>
        <v>2022</v>
      </c>
      <c r="D146">
        <f t="shared" si="13"/>
        <v>5</v>
      </c>
      <c r="E146" t="str">
        <f>TEXT(Table2[[#This Row],[order_date]],"mmmm")</f>
        <v>May</v>
      </c>
      <c r="F146">
        <v>1391</v>
      </c>
      <c r="G146" t="s">
        <v>15</v>
      </c>
      <c r="H146" t="s">
        <v>20</v>
      </c>
      <c r="I146">
        <v>6</v>
      </c>
      <c r="J146">
        <v>183.61</v>
      </c>
      <c r="K146">
        <v>0.31</v>
      </c>
      <c r="L146">
        <f t="shared" si="14"/>
        <v>56.919100000000007</v>
      </c>
      <c r="M146">
        <f t="shared" si="15"/>
        <v>1101.6600000000001</v>
      </c>
      <c r="N146" t="s">
        <v>18</v>
      </c>
      <c r="O146" t="str">
        <f t="shared" si="16"/>
        <v>Delayed Delivery</v>
      </c>
      <c r="P146">
        <v>11</v>
      </c>
      <c r="Q146" t="str">
        <f t="shared" si="17"/>
        <v>Excellent</v>
      </c>
      <c r="R146">
        <v>4</v>
      </c>
      <c r="S146">
        <v>760.15</v>
      </c>
      <c r="V146">
        <v>1391</v>
      </c>
    </row>
    <row r="147" spans="1:22" x14ac:dyDescent="0.35">
      <c r="A147">
        <v>10146</v>
      </c>
      <c r="B147" s="1">
        <v>44707</v>
      </c>
      <c r="C147">
        <f t="shared" si="12"/>
        <v>2022</v>
      </c>
      <c r="D147">
        <f t="shared" si="13"/>
        <v>5</v>
      </c>
      <c r="E147" t="str">
        <f>TEXT(Table2[[#This Row],[order_date]],"mmmm")</f>
        <v>May</v>
      </c>
      <c r="F147">
        <v>1674</v>
      </c>
      <c r="G147" t="s">
        <v>19</v>
      </c>
      <c r="H147" t="s">
        <v>21</v>
      </c>
      <c r="I147">
        <v>4</v>
      </c>
      <c r="J147">
        <v>128.68</v>
      </c>
      <c r="K147">
        <v>0.3</v>
      </c>
      <c r="L147">
        <f t="shared" si="14"/>
        <v>38.603999999999999</v>
      </c>
      <c r="M147">
        <f t="shared" si="15"/>
        <v>514.72</v>
      </c>
      <c r="N147" t="s">
        <v>16</v>
      </c>
      <c r="O147" t="str">
        <f t="shared" si="16"/>
        <v>Delayed Delivery</v>
      </c>
      <c r="P147">
        <v>6</v>
      </c>
      <c r="Q147" t="str">
        <f t="shared" si="17"/>
        <v>Bad</v>
      </c>
      <c r="R147">
        <v>1.7</v>
      </c>
      <c r="S147">
        <v>360.3</v>
      </c>
      <c r="V147">
        <v>1674</v>
      </c>
    </row>
    <row r="148" spans="1:22" x14ac:dyDescent="0.35">
      <c r="A148">
        <v>10147</v>
      </c>
      <c r="B148" s="1">
        <v>44708</v>
      </c>
      <c r="C148">
        <f t="shared" si="12"/>
        <v>2022</v>
      </c>
      <c r="D148">
        <f t="shared" si="13"/>
        <v>5</v>
      </c>
      <c r="E148" t="str">
        <f>TEXT(Table2[[#This Row],[order_date]],"mmmm")</f>
        <v>May</v>
      </c>
      <c r="F148">
        <v>1418</v>
      </c>
      <c r="G148" t="s">
        <v>19</v>
      </c>
      <c r="H148" t="s">
        <v>13</v>
      </c>
      <c r="I148">
        <v>4</v>
      </c>
      <c r="J148">
        <v>584.75</v>
      </c>
      <c r="K148">
        <v>0.35</v>
      </c>
      <c r="L148">
        <f t="shared" si="14"/>
        <v>204.66249999999999</v>
      </c>
      <c r="M148">
        <f t="shared" si="15"/>
        <v>2339</v>
      </c>
      <c r="N148" t="s">
        <v>18</v>
      </c>
      <c r="O148" t="str">
        <f t="shared" si="16"/>
        <v>On Time Delivery</v>
      </c>
      <c r="P148">
        <v>2</v>
      </c>
      <c r="Q148" t="str">
        <f t="shared" si="17"/>
        <v>Bad</v>
      </c>
      <c r="R148">
        <v>2.4</v>
      </c>
      <c r="S148">
        <v>1520.35</v>
      </c>
      <c r="V148">
        <v>1418</v>
      </c>
    </row>
    <row r="149" spans="1:22" x14ac:dyDescent="0.35">
      <c r="A149">
        <v>10148</v>
      </c>
      <c r="B149" s="1">
        <v>44709</v>
      </c>
      <c r="C149">
        <f t="shared" si="12"/>
        <v>2022</v>
      </c>
      <c r="D149">
        <f t="shared" si="13"/>
        <v>5</v>
      </c>
      <c r="E149" t="str">
        <f>TEXT(Table2[[#This Row],[order_date]],"mmmm")</f>
        <v>May</v>
      </c>
      <c r="F149">
        <v>1288</v>
      </c>
      <c r="G149" t="s">
        <v>15</v>
      </c>
      <c r="H149" t="s">
        <v>17</v>
      </c>
      <c r="I149">
        <v>5</v>
      </c>
      <c r="J149">
        <v>226.56</v>
      </c>
      <c r="K149">
        <v>0.2</v>
      </c>
      <c r="L149">
        <f t="shared" si="14"/>
        <v>45.312000000000005</v>
      </c>
      <c r="M149">
        <f t="shared" si="15"/>
        <v>1132.8</v>
      </c>
      <c r="N149" t="s">
        <v>16</v>
      </c>
      <c r="O149" t="str">
        <f t="shared" si="16"/>
        <v>Delayed Delivery</v>
      </c>
      <c r="P149">
        <v>7</v>
      </c>
      <c r="Q149" t="str">
        <f t="shared" si="17"/>
        <v>Good</v>
      </c>
      <c r="R149">
        <v>2.7</v>
      </c>
      <c r="S149">
        <v>906.24</v>
      </c>
      <c r="V149">
        <v>1288</v>
      </c>
    </row>
    <row r="150" spans="1:22" x14ac:dyDescent="0.35">
      <c r="A150">
        <v>10149</v>
      </c>
      <c r="B150" s="1">
        <v>44710</v>
      </c>
      <c r="C150">
        <f t="shared" si="12"/>
        <v>2022</v>
      </c>
      <c r="D150">
        <f t="shared" si="13"/>
        <v>5</v>
      </c>
      <c r="E150" t="str">
        <f>TEXT(Table2[[#This Row],[order_date]],"mmmm")</f>
        <v>May</v>
      </c>
      <c r="F150">
        <v>1378</v>
      </c>
      <c r="G150" t="s">
        <v>12</v>
      </c>
      <c r="H150" t="s">
        <v>20</v>
      </c>
      <c r="I150">
        <v>4</v>
      </c>
      <c r="J150">
        <v>366.81</v>
      </c>
      <c r="K150">
        <v>0.26</v>
      </c>
      <c r="L150">
        <f t="shared" si="14"/>
        <v>95.37060000000001</v>
      </c>
      <c r="M150">
        <f t="shared" si="15"/>
        <v>1467.24</v>
      </c>
      <c r="N150" t="s">
        <v>16</v>
      </c>
      <c r="O150" t="str">
        <f t="shared" si="16"/>
        <v>Delayed Delivery</v>
      </c>
      <c r="P150">
        <v>8</v>
      </c>
      <c r="Q150" t="str">
        <f t="shared" si="17"/>
        <v>Bad</v>
      </c>
      <c r="R150">
        <v>2.2999999999999998</v>
      </c>
      <c r="S150">
        <v>1085.76</v>
      </c>
      <c r="V150">
        <v>1378</v>
      </c>
    </row>
    <row r="151" spans="1:22" x14ac:dyDescent="0.35">
      <c r="A151">
        <v>10150</v>
      </c>
      <c r="B151" s="1">
        <v>44711</v>
      </c>
      <c r="C151">
        <f t="shared" si="12"/>
        <v>2022</v>
      </c>
      <c r="D151">
        <f t="shared" si="13"/>
        <v>5</v>
      </c>
      <c r="E151" t="str">
        <f>TEXT(Table2[[#This Row],[order_date]],"mmmm")</f>
        <v>May</v>
      </c>
      <c r="F151">
        <v>1772</v>
      </c>
      <c r="G151" t="s">
        <v>22</v>
      </c>
      <c r="H151" t="s">
        <v>21</v>
      </c>
      <c r="I151">
        <v>6</v>
      </c>
      <c r="J151">
        <v>371.84</v>
      </c>
      <c r="K151">
        <v>7.0000000000000007E-2</v>
      </c>
      <c r="L151">
        <f t="shared" si="14"/>
        <v>26.0288</v>
      </c>
      <c r="M151">
        <f t="shared" si="15"/>
        <v>2231.04</v>
      </c>
      <c r="N151" t="s">
        <v>18</v>
      </c>
      <c r="O151" t="str">
        <f t="shared" si="16"/>
        <v>Early Delivery</v>
      </c>
      <c r="P151">
        <v>1</v>
      </c>
      <c r="Q151" t="str">
        <f t="shared" si="17"/>
        <v>Excellent</v>
      </c>
      <c r="R151">
        <v>4.2</v>
      </c>
      <c r="S151">
        <v>2074.87</v>
      </c>
      <c r="V151">
        <v>1772</v>
      </c>
    </row>
    <row r="152" spans="1:22" x14ac:dyDescent="0.35">
      <c r="A152">
        <v>10151</v>
      </c>
      <c r="B152" s="1">
        <v>44712</v>
      </c>
      <c r="C152">
        <f t="shared" si="12"/>
        <v>2022</v>
      </c>
      <c r="D152">
        <f t="shared" si="13"/>
        <v>5</v>
      </c>
      <c r="E152" t="str">
        <f>TEXT(Table2[[#This Row],[order_date]],"mmmm")</f>
        <v>May</v>
      </c>
      <c r="F152">
        <v>1489</v>
      </c>
      <c r="G152" t="s">
        <v>19</v>
      </c>
      <c r="H152" t="s">
        <v>21</v>
      </c>
      <c r="I152">
        <v>3</v>
      </c>
      <c r="J152">
        <v>342.88</v>
      </c>
      <c r="K152">
        <v>0.23</v>
      </c>
      <c r="L152">
        <f t="shared" si="14"/>
        <v>78.862400000000008</v>
      </c>
      <c r="M152">
        <f t="shared" si="15"/>
        <v>1028.6399999999999</v>
      </c>
      <c r="N152" t="s">
        <v>16</v>
      </c>
      <c r="O152" t="str">
        <f t="shared" si="16"/>
        <v>Delayed Delivery</v>
      </c>
      <c r="P152">
        <v>6</v>
      </c>
      <c r="Q152" t="str">
        <f t="shared" si="17"/>
        <v>Good</v>
      </c>
      <c r="R152">
        <v>3.9</v>
      </c>
      <c r="S152">
        <v>792.05</v>
      </c>
      <c r="V152">
        <v>1489</v>
      </c>
    </row>
    <row r="153" spans="1:22" x14ac:dyDescent="0.35">
      <c r="A153">
        <v>10152</v>
      </c>
      <c r="B153" s="1">
        <v>44713</v>
      </c>
      <c r="C153">
        <f t="shared" si="12"/>
        <v>2022</v>
      </c>
      <c r="D153">
        <f t="shared" si="13"/>
        <v>6</v>
      </c>
      <c r="E153" t="str">
        <f>TEXT(Table2[[#This Row],[order_date]],"mmmm")</f>
        <v>June</v>
      </c>
      <c r="F153">
        <v>1230</v>
      </c>
      <c r="G153" t="s">
        <v>12</v>
      </c>
      <c r="H153" t="s">
        <v>13</v>
      </c>
      <c r="I153">
        <v>1</v>
      </c>
      <c r="J153">
        <v>550.1</v>
      </c>
      <c r="K153">
        <v>0.23</v>
      </c>
      <c r="L153">
        <f t="shared" si="14"/>
        <v>126.52300000000001</v>
      </c>
      <c r="M153">
        <f t="shared" si="15"/>
        <v>550.1</v>
      </c>
      <c r="N153" t="s">
        <v>14</v>
      </c>
      <c r="O153" t="str">
        <f t="shared" si="16"/>
        <v>Delayed Delivery</v>
      </c>
      <c r="P153">
        <v>11</v>
      </c>
      <c r="Q153" t="str">
        <f t="shared" si="17"/>
        <v>Excellent</v>
      </c>
      <c r="R153">
        <v>4.0999999999999996</v>
      </c>
      <c r="S153">
        <v>423.58</v>
      </c>
      <c r="V153">
        <v>1230</v>
      </c>
    </row>
    <row r="154" spans="1:22" x14ac:dyDescent="0.35">
      <c r="A154">
        <v>10153</v>
      </c>
      <c r="B154" s="1">
        <v>44714</v>
      </c>
      <c r="C154">
        <f t="shared" si="12"/>
        <v>2022</v>
      </c>
      <c r="D154">
        <f t="shared" si="13"/>
        <v>6</v>
      </c>
      <c r="E154" t="str">
        <f>TEXT(Table2[[#This Row],[order_date]],"mmmm")</f>
        <v>June</v>
      </c>
      <c r="F154">
        <v>1040</v>
      </c>
      <c r="G154" t="s">
        <v>22</v>
      </c>
      <c r="H154" t="s">
        <v>20</v>
      </c>
      <c r="I154">
        <v>1</v>
      </c>
      <c r="J154">
        <v>409.55</v>
      </c>
      <c r="K154">
        <v>0.32</v>
      </c>
      <c r="L154">
        <f t="shared" si="14"/>
        <v>131.05600000000001</v>
      </c>
      <c r="M154">
        <f t="shared" si="15"/>
        <v>409.55</v>
      </c>
      <c r="N154" t="s">
        <v>16</v>
      </c>
      <c r="O154" t="str">
        <f t="shared" si="16"/>
        <v>Delayed Delivery</v>
      </c>
      <c r="P154">
        <v>9</v>
      </c>
      <c r="Q154" t="str">
        <f t="shared" si="17"/>
        <v>Excellent</v>
      </c>
      <c r="R154">
        <v>4.5999999999999996</v>
      </c>
      <c r="S154">
        <v>278.49</v>
      </c>
      <c r="V154">
        <v>1027</v>
      </c>
    </row>
    <row r="155" spans="1:22" x14ac:dyDescent="0.35">
      <c r="A155">
        <v>10154</v>
      </c>
      <c r="B155" s="1">
        <v>44715</v>
      </c>
      <c r="C155">
        <f t="shared" si="12"/>
        <v>2022</v>
      </c>
      <c r="D155">
        <f t="shared" si="13"/>
        <v>6</v>
      </c>
      <c r="E155" t="str">
        <f>TEXT(Table2[[#This Row],[order_date]],"mmmm")</f>
        <v>June</v>
      </c>
      <c r="F155">
        <v>1027</v>
      </c>
      <c r="G155" t="s">
        <v>22</v>
      </c>
      <c r="H155" t="s">
        <v>21</v>
      </c>
      <c r="I155">
        <v>1</v>
      </c>
      <c r="J155">
        <v>251.18</v>
      </c>
      <c r="K155">
        <v>0.28999999999999998</v>
      </c>
      <c r="L155">
        <f t="shared" si="14"/>
        <v>72.842199999999991</v>
      </c>
      <c r="M155">
        <f t="shared" si="15"/>
        <v>251.18</v>
      </c>
      <c r="N155" t="s">
        <v>18</v>
      </c>
      <c r="O155" t="str">
        <f t="shared" si="16"/>
        <v>Delayed Delivery</v>
      </c>
      <c r="P155">
        <v>7</v>
      </c>
      <c r="Q155" t="str">
        <f t="shared" si="17"/>
        <v>Good</v>
      </c>
      <c r="R155">
        <v>3.4</v>
      </c>
      <c r="S155">
        <v>178.34</v>
      </c>
      <c r="V155">
        <v>1134</v>
      </c>
    </row>
    <row r="156" spans="1:22" x14ac:dyDescent="0.35">
      <c r="A156">
        <v>10155</v>
      </c>
      <c r="B156" s="1">
        <v>44716</v>
      </c>
      <c r="C156">
        <f t="shared" si="12"/>
        <v>2022</v>
      </c>
      <c r="D156">
        <f t="shared" si="13"/>
        <v>6</v>
      </c>
      <c r="E156" t="str">
        <f>TEXT(Table2[[#This Row],[order_date]],"mmmm")</f>
        <v>June</v>
      </c>
      <c r="F156">
        <v>1134</v>
      </c>
      <c r="G156" t="s">
        <v>15</v>
      </c>
      <c r="H156" t="s">
        <v>17</v>
      </c>
      <c r="I156">
        <v>3</v>
      </c>
      <c r="J156">
        <v>519.49</v>
      </c>
      <c r="K156">
        <v>0.33</v>
      </c>
      <c r="L156">
        <f t="shared" si="14"/>
        <v>171.43170000000001</v>
      </c>
      <c r="M156">
        <f t="shared" si="15"/>
        <v>1558.47</v>
      </c>
      <c r="N156" t="s">
        <v>16</v>
      </c>
      <c r="O156" t="str">
        <f t="shared" si="16"/>
        <v>Delayed Delivery</v>
      </c>
      <c r="P156">
        <v>5</v>
      </c>
      <c r="Q156" t="str">
        <f t="shared" si="17"/>
        <v>Good</v>
      </c>
      <c r="R156">
        <v>3.5</v>
      </c>
      <c r="S156">
        <v>1044.17</v>
      </c>
      <c r="V156">
        <v>1200</v>
      </c>
    </row>
    <row r="157" spans="1:22" x14ac:dyDescent="0.35">
      <c r="A157">
        <v>10156</v>
      </c>
      <c r="B157" s="1">
        <v>44717</v>
      </c>
      <c r="C157">
        <f t="shared" si="12"/>
        <v>2022</v>
      </c>
      <c r="D157">
        <f t="shared" si="13"/>
        <v>6</v>
      </c>
      <c r="E157" t="str">
        <f>TEXT(Table2[[#This Row],[order_date]],"mmmm")</f>
        <v>June</v>
      </c>
      <c r="F157">
        <v>1200</v>
      </c>
      <c r="G157" t="s">
        <v>15</v>
      </c>
      <c r="H157" t="s">
        <v>13</v>
      </c>
      <c r="I157">
        <v>4</v>
      </c>
      <c r="J157">
        <v>120.92</v>
      </c>
      <c r="K157">
        <v>0.3</v>
      </c>
      <c r="L157">
        <f t="shared" si="14"/>
        <v>36.275999999999996</v>
      </c>
      <c r="M157">
        <f t="shared" si="15"/>
        <v>483.68</v>
      </c>
      <c r="N157" t="s">
        <v>16</v>
      </c>
      <c r="O157" t="str">
        <f t="shared" si="16"/>
        <v>Delayed Delivery</v>
      </c>
      <c r="P157">
        <v>10</v>
      </c>
      <c r="Q157" t="str">
        <f t="shared" si="17"/>
        <v>Good</v>
      </c>
      <c r="R157">
        <v>3.9</v>
      </c>
      <c r="S157">
        <v>338.58</v>
      </c>
      <c r="V157">
        <v>1839</v>
      </c>
    </row>
    <row r="158" spans="1:22" x14ac:dyDescent="0.35">
      <c r="A158">
        <v>10157</v>
      </c>
      <c r="B158" s="1">
        <v>44718</v>
      </c>
      <c r="C158">
        <f t="shared" si="12"/>
        <v>2022</v>
      </c>
      <c r="D158">
        <f t="shared" si="13"/>
        <v>6</v>
      </c>
      <c r="E158" t="str">
        <f>TEXT(Table2[[#This Row],[order_date]],"mmmm")</f>
        <v>June</v>
      </c>
      <c r="F158">
        <v>1839</v>
      </c>
      <c r="G158" t="s">
        <v>19</v>
      </c>
      <c r="H158" t="s">
        <v>20</v>
      </c>
      <c r="I158">
        <v>5</v>
      </c>
      <c r="J158">
        <v>333.38</v>
      </c>
      <c r="K158">
        <v>0.3</v>
      </c>
      <c r="L158">
        <f t="shared" si="14"/>
        <v>100.014</v>
      </c>
      <c r="M158">
        <f t="shared" si="15"/>
        <v>1666.9</v>
      </c>
      <c r="N158" t="s">
        <v>18</v>
      </c>
      <c r="O158" t="str">
        <f t="shared" si="16"/>
        <v>Delayed Delivery</v>
      </c>
      <c r="P158">
        <v>11</v>
      </c>
      <c r="Q158" t="str">
        <f t="shared" si="17"/>
        <v>Good</v>
      </c>
      <c r="R158">
        <v>3.7</v>
      </c>
      <c r="S158">
        <v>1166.83</v>
      </c>
      <c r="V158">
        <v>1779</v>
      </c>
    </row>
    <row r="159" spans="1:22" x14ac:dyDescent="0.35">
      <c r="A159">
        <v>10158</v>
      </c>
      <c r="B159" s="1">
        <v>44719</v>
      </c>
      <c r="C159">
        <f t="shared" si="12"/>
        <v>2022</v>
      </c>
      <c r="D159">
        <f t="shared" si="13"/>
        <v>6</v>
      </c>
      <c r="E159" t="str">
        <f>TEXT(Table2[[#This Row],[order_date]],"mmmm")</f>
        <v>June</v>
      </c>
      <c r="F159">
        <v>1779</v>
      </c>
      <c r="G159" t="s">
        <v>19</v>
      </c>
      <c r="H159" t="s">
        <v>21</v>
      </c>
      <c r="I159">
        <v>7</v>
      </c>
      <c r="J159">
        <v>571.07000000000005</v>
      </c>
      <c r="K159">
        <v>0.02</v>
      </c>
      <c r="L159">
        <f t="shared" si="14"/>
        <v>11.421400000000002</v>
      </c>
      <c r="M159">
        <f t="shared" si="15"/>
        <v>3997.4900000000002</v>
      </c>
      <c r="N159" t="s">
        <v>18</v>
      </c>
      <c r="O159" t="str">
        <f t="shared" si="16"/>
        <v>Delayed Delivery</v>
      </c>
      <c r="P159">
        <v>10</v>
      </c>
      <c r="Q159" t="str">
        <f t="shared" si="17"/>
        <v>Excellent</v>
      </c>
      <c r="R159">
        <v>4.5</v>
      </c>
      <c r="S159">
        <v>3917.54</v>
      </c>
      <c r="V159">
        <v>1929</v>
      </c>
    </row>
    <row r="160" spans="1:22" x14ac:dyDescent="0.35">
      <c r="A160">
        <v>10159</v>
      </c>
      <c r="B160" s="1">
        <v>44720</v>
      </c>
      <c r="C160">
        <f t="shared" si="12"/>
        <v>2022</v>
      </c>
      <c r="D160">
        <f t="shared" si="13"/>
        <v>6</v>
      </c>
      <c r="E160" t="str">
        <f>TEXT(Table2[[#This Row],[order_date]],"mmmm")</f>
        <v>June</v>
      </c>
      <c r="F160">
        <v>1929</v>
      </c>
      <c r="G160" t="s">
        <v>19</v>
      </c>
      <c r="H160" t="s">
        <v>21</v>
      </c>
      <c r="I160">
        <v>2</v>
      </c>
      <c r="J160">
        <v>380.86</v>
      </c>
      <c r="K160">
        <v>0.3</v>
      </c>
      <c r="L160">
        <f t="shared" si="14"/>
        <v>114.258</v>
      </c>
      <c r="M160">
        <f t="shared" si="15"/>
        <v>761.72</v>
      </c>
      <c r="N160" t="s">
        <v>18</v>
      </c>
      <c r="O160" t="str">
        <f t="shared" si="16"/>
        <v>Delayed Delivery</v>
      </c>
      <c r="P160">
        <v>9</v>
      </c>
      <c r="Q160" t="str">
        <f t="shared" si="17"/>
        <v>Excellent</v>
      </c>
      <c r="R160">
        <v>4.0999999999999996</v>
      </c>
      <c r="S160">
        <v>533.20000000000005</v>
      </c>
      <c r="V160">
        <v>1032</v>
      </c>
    </row>
    <row r="161" spans="1:22" x14ac:dyDescent="0.35">
      <c r="A161">
        <v>10160</v>
      </c>
      <c r="B161" s="1">
        <v>44721</v>
      </c>
      <c r="C161">
        <f t="shared" si="12"/>
        <v>2022</v>
      </c>
      <c r="D161">
        <f t="shared" si="13"/>
        <v>6</v>
      </c>
      <c r="E161" t="str">
        <f>TEXT(Table2[[#This Row],[order_date]],"mmmm")</f>
        <v>June</v>
      </c>
      <c r="F161">
        <v>1032</v>
      </c>
      <c r="G161" t="s">
        <v>19</v>
      </c>
      <c r="H161" t="s">
        <v>20</v>
      </c>
      <c r="I161">
        <v>4</v>
      </c>
      <c r="J161">
        <v>492.93</v>
      </c>
      <c r="K161">
        <v>0.21</v>
      </c>
      <c r="L161">
        <f t="shared" si="14"/>
        <v>103.5153</v>
      </c>
      <c r="M161">
        <f t="shared" si="15"/>
        <v>1971.72</v>
      </c>
      <c r="N161" t="s">
        <v>18</v>
      </c>
      <c r="O161" t="str">
        <f t="shared" si="16"/>
        <v>On Time Delivery</v>
      </c>
      <c r="P161">
        <v>2</v>
      </c>
      <c r="Q161" t="str">
        <f t="shared" si="17"/>
        <v>Bad</v>
      </c>
      <c r="R161">
        <v>1.5</v>
      </c>
      <c r="S161">
        <v>1557.66</v>
      </c>
      <c r="V161">
        <v>1047</v>
      </c>
    </row>
    <row r="162" spans="1:22" x14ac:dyDescent="0.35">
      <c r="A162">
        <v>10161</v>
      </c>
      <c r="B162" s="1">
        <v>44722</v>
      </c>
      <c r="C162">
        <f t="shared" si="12"/>
        <v>2022</v>
      </c>
      <c r="D162">
        <f t="shared" si="13"/>
        <v>6</v>
      </c>
      <c r="E162" t="str">
        <f>TEXT(Table2[[#This Row],[order_date]],"mmmm")</f>
        <v>June</v>
      </c>
      <c r="F162">
        <v>1047</v>
      </c>
      <c r="G162" t="s">
        <v>15</v>
      </c>
      <c r="H162" t="s">
        <v>13</v>
      </c>
      <c r="I162">
        <v>3</v>
      </c>
      <c r="J162">
        <v>397.33</v>
      </c>
      <c r="K162">
        <v>0.13</v>
      </c>
      <c r="L162">
        <f t="shared" si="14"/>
        <v>51.652900000000002</v>
      </c>
      <c r="M162">
        <f t="shared" si="15"/>
        <v>1191.99</v>
      </c>
      <c r="N162" t="s">
        <v>18</v>
      </c>
      <c r="O162" t="str">
        <f t="shared" si="16"/>
        <v>Delayed Delivery</v>
      </c>
      <c r="P162">
        <v>7</v>
      </c>
      <c r="Q162" t="str">
        <f t="shared" si="17"/>
        <v>Excellent</v>
      </c>
      <c r="R162">
        <v>4.7</v>
      </c>
      <c r="S162">
        <v>1037.03</v>
      </c>
      <c r="V162">
        <v>1502</v>
      </c>
    </row>
    <row r="163" spans="1:22" x14ac:dyDescent="0.35">
      <c r="A163">
        <v>10162</v>
      </c>
      <c r="B163" s="1">
        <v>44723</v>
      </c>
      <c r="C163">
        <f t="shared" si="12"/>
        <v>2022</v>
      </c>
      <c r="D163">
        <f t="shared" si="13"/>
        <v>6</v>
      </c>
      <c r="E163" t="str">
        <f>TEXT(Table2[[#This Row],[order_date]],"mmmm")</f>
        <v>June</v>
      </c>
      <c r="F163">
        <v>1502</v>
      </c>
      <c r="G163" t="s">
        <v>22</v>
      </c>
      <c r="H163" t="s">
        <v>20</v>
      </c>
      <c r="I163">
        <v>6</v>
      </c>
      <c r="J163">
        <v>506.03</v>
      </c>
      <c r="K163">
        <v>0.02</v>
      </c>
      <c r="L163">
        <f t="shared" si="14"/>
        <v>10.1206</v>
      </c>
      <c r="M163">
        <f t="shared" si="15"/>
        <v>3036.18</v>
      </c>
      <c r="N163" t="s">
        <v>18</v>
      </c>
      <c r="O163" t="str">
        <f t="shared" si="16"/>
        <v>Delayed Delivery</v>
      </c>
      <c r="P163">
        <v>9</v>
      </c>
      <c r="Q163" t="str">
        <f t="shared" si="17"/>
        <v>Good</v>
      </c>
      <c r="R163">
        <v>3.7</v>
      </c>
      <c r="S163">
        <v>2975.46</v>
      </c>
      <c r="V163">
        <v>1406</v>
      </c>
    </row>
    <row r="164" spans="1:22" x14ac:dyDescent="0.35">
      <c r="A164">
        <v>10163</v>
      </c>
      <c r="B164" s="1">
        <v>44724</v>
      </c>
      <c r="C164">
        <f t="shared" si="12"/>
        <v>2022</v>
      </c>
      <c r="D164">
        <f t="shared" si="13"/>
        <v>6</v>
      </c>
      <c r="E164" t="str">
        <f>TEXT(Table2[[#This Row],[order_date]],"mmmm")</f>
        <v>June</v>
      </c>
      <c r="F164">
        <v>1406</v>
      </c>
      <c r="G164" t="s">
        <v>15</v>
      </c>
      <c r="H164" t="s">
        <v>20</v>
      </c>
      <c r="I164">
        <v>3</v>
      </c>
      <c r="J164">
        <v>567.53</v>
      </c>
      <c r="K164">
        <v>0.24</v>
      </c>
      <c r="L164">
        <f t="shared" si="14"/>
        <v>136.2072</v>
      </c>
      <c r="M164">
        <f t="shared" si="15"/>
        <v>1702.59</v>
      </c>
      <c r="N164" t="s">
        <v>18</v>
      </c>
      <c r="O164" t="str">
        <f t="shared" si="16"/>
        <v>On Time Delivery</v>
      </c>
      <c r="P164">
        <v>2</v>
      </c>
      <c r="Q164" t="str">
        <f t="shared" si="17"/>
        <v>Bad</v>
      </c>
      <c r="R164">
        <v>1.5</v>
      </c>
      <c r="S164">
        <v>1293.97</v>
      </c>
      <c r="V164">
        <v>1573</v>
      </c>
    </row>
    <row r="165" spans="1:22" x14ac:dyDescent="0.35">
      <c r="A165">
        <v>10164</v>
      </c>
      <c r="B165" s="1">
        <v>44725</v>
      </c>
      <c r="C165">
        <f t="shared" si="12"/>
        <v>2022</v>
      </c>
      <c r="D165">
        <f t="shared" si="13"/>
        <v>6</v>
      </c>
      <c r="E165" t="str">
        <f>TEXT(Table2[[#This Row],[order_date]],"mmmm")</f>
        <v>June</v>
      </c>
      <c r="F165">
        <v>1573</v>
      </c>
      <c r="G165" t="s">
        <v>19</v>
      </c>
      <c r="H165" t="s">
        <v>13</v>
      </c>
      <c r="I165">
        <v>7</v>
      </c>
      <c r="J165">
        <v>174.66</v>
      </c>
      <c r="K165">
        <v>0.11</v>
      </c>
      <c r="L165">
        <f t="shared" si="14"/>
        <v>19.212599999999998</v>
      </c>
      <c r="M165">
        <f t="shared" si="15"/>
        <v>1222.6199999999999</v>
      </c>
      <c r="N165" t="s">
        <v>18</v>
      </c>
      <c r="O165" t="str">
        <f t="shared" si="16"/>
        <v>Delayed Delivery</v>
      </c>
      <c r="P165">
        <v>11</v>
      </c>
      <c r="Q165" t="str">
        <f t="shared" si="17"/>
        <v>Excellent</v>
      </c>
      <c r="R165">
        <v>4.0999999999999996</v>
      </c>
      <c r="S165">
        <v>1088.1300000000001</v>
      </c>
      <c r="V165">
        <v>1727</v>
      </c>
    </row>
    <row r="166" spans="1:22" x14ac:dyDescent="0.35">
      <c r="A166">
        <v>10165</v>
      </c>
      <c r="B166" s="1">
        <v>44726</v>
      </c>
      <c r="C166">
        <f t="shared" si="12"/>
        <v>2022</v>
      </c>
      <c r="D166">
        <f t="shared" si="13"/>
        <v>6</v>
      </c>
      <c r="E166" t="str">
        <f>TEXT(Table2[[#This Row],[order_date]],"mmmm")</f>
        <v>June</v>
      </c>
      <c r="F166">
        <v>1727</v>
      </c>
      <c r="G166" t="s">
        <v>12</v>
      </c>
      <c r="H166" t="s">
        <v>21</v>
      </c>
      <c r="I166">
        <v>1</v>
      </c>
      <c r="J166">
        <v>114.25</v>
      </c>
      <c r="K166">
        <v>0.16</v>
      </c>
      <c r="L166">
        <f t="shared" si="14"/>
        <v>18.28</v>
      </c>
      <c r="M166">
        <f t="shared" si="15"/>
        <v>114.25</v>
      </c>
      <c r="N166" t="s">
        <v>18</v>
      </c>
      <c r="O166" t="str">
        <f t="shared" si="16"/>
        <v>Delayed Delivery</v>
      </c>
      <c r="P166">
        <v>10</v>
      </c>
      <c r="Q166" t="str">
        <f t="shared" si="17"/>
        <v>Bad</v>
      </c>
      <c r="R166">
        <v>2.4</v>
      </c>
      <c r="S166">
        <v>95.97</v>
      </c>
      <c r="V166">
        <v>1804</v>
      </c>
    </row>
    <row r="167" spans="1:22" x14ac:dyDescent="0.35">
      <c r="A167">
        <v>10166</v>
      </c>
      <c r="B167" s="1">
        <v>44727</v>
      </c>
      <c r="C167">
        <f t="shared" si="12"/>
        <v>2022</v>
      </c>
      <c r="D167">
        <f t="shared" si="13"/>
        <v>6</v>
      </c>
      <c r="E167" t="str">
        <f>TEXT(Table2[[#This Row],[order_date]],"mmmm")</f>
        <v>June</v>
      </c>
      <c r="F167">
        <v>1804</v>
      </c>
      <c r="G167" t="s">
        <v>12</v>
      </c>
      <c r="H167" t="s">
        <v>17</v>
      </c>
      <c r="I167">
        <v>4</v>
      </c>
      <c r="J167">
        <v>298.13</v>
      </c>
      <c r="K167">
        <v>0.24</v>
      </c>
      <c r="L167">
        <f t="shared" si="14"/>
        <v>71.551199999999994</v>
      </c>
      <c r="M167">
        <f t="shared" si="15"/>
        <v>1192.52</v>
      </c>
      <c r="N167" t="s">
        <v>14</v>
      </c>
      <c r="O167" t="str">
        <f t="shared" si="16"/>
        <v>Delayed Delivery</v>
      </c>
      <c r="P167">
        <v>6</v>
      </c>
      <c r="Q167" t="str">
        <f t="shared" si="17"/>
        <v>Excellent</v>
      </c>
      <c r="R167">
        <v>4.2</v>
      </c>
      <c r="S167">
        <v>906.32</v>
      </c>
      <c r="V167">
        <v>1098</v>
      </c>
    </row>
    <row r="168" spans="1:22" x14ac:dyDescent="0.35">
      <c r="A168">
        <v>10167</v>
      </c>
      <c r="B168" s="1">
        <v>44728</v>
      </c>
      <c r="C168">
        <f t="shared" si="12"/>
        <v>2022</v>
      </c>
      <c r="D168">
        <f t="shared" si="13"/>
        <v>6</v>
      </c>
      <c r="E168" t="str">
        <f>TEXT(Table2[[#This Row],[order_date]],"mmmm")</f>
        <v>June</v>
      </c>
      <c r="F168">
        <v>1098</v>
      </c>
      <c r="G168" t="s">
        <v>22</v>
      </c>
      <c r="H168" t="s">
        <v>13</v>
      </c>
      <c r="I168">
        <v>7</v>
      </c>
      <c r="J168">
        <v>425.59</v>
      </c>
      <c r="K168">
        <v>0.32</v>
      </c>
      <c r="L168">
        <f t="shared" si="14"/>
        <v>136.18879999999999</v>
      </c>
      <c r="M168">
        <f t="shared" si="15"/>
        <v>2979.1299999999997</v>
      </c>
      <c r="N168" t="s">
        <v>16</v>
      </c>
      <c r="O168" t="str">
        <f t="shared" si="16"/>
        <v>Delayed Delivery</v>
      </c>
      <c r="P168">
        <v>9</v>
      </c>
      <c r="Q168" t="str">
        <f t="shared" si="17"/>
        <v>Excellent</v>
      </c>
      <c r="R168">
        <v>4.8</v>
      </c>
      <c r="S168">
        <v>2025.81</v>
      </c>
      <c r="V168">
        <v>1683</v>
      </c>
    </row>
    <row r="169" spans="1:22" x14ac:dyDescent="0.35">
      <c r="A169">
        <v>10168</v>
      </c>
      <c r="B169" s="1">
        <v>44729</v>
      </c>
      <c r="C169">
        <f t="shared" si="12"/>
        <v>2022</v>
      </c>
      <c r="D169">
        <f t="shared" si="13"/>
        <v>6</v>
      </c>
      <c r="E169" t="str">
        <f>TEXT(Table2[[#This Row],[order_date]],"mmmm")</f>
        <v>June</v>
      </c>
      <c r="F169">
        <v>1683</v>
      </c>
      <c r="G169" t="s">
        <v>12</v>
      </c>
      <c r="H169" t="s">
        <v>17</v>
      </c>
      <c r="I169">
        <v>1</v>
      </c>
      <c r="J169">
        <v>147.91</v>
      </c>
      <c r="K169">
        <v>0.28999999999999998</v>
      </c>
      <c r="L169">
        <f t="shared" si="14"/>
        <v>42.893899999999995</v>
      </c>
      <c r="M169">
        <f t="shared" si="15"/>
        <v>147.91</v>
      </c>
      <c r="N169" t="s">
        <v>18</v>
      </c>
      <c r="O169" t="str">
        <f t="shared" si="16"/>
        <v>On Time Delivery</v>
      </c>
      <c r="P169">
        <v>3</v>
      </c>
      <c r="Q169" t="str">
        <f t="shared" si="17"/>
        <v>Bad</v>
      </c>
      <c r="R169">
        <v>2</v>
      </c>
      <c r="S169">
        <v>105.02</v>
      </c>
      <c r="V169">
        <v>1725</v>
      </c>
    </row>
    <row r="170" spans="1:22" x14ac:dyDescent="0.35">
      <c r="A170">
        <v>10169</v>
      </c>
      <c r="B170" s="1">
        <v>44730</v>
      </c>
      <c r="C170">
        <f t="shared" si="12"/>
        <v>2022</v>
      </c>
      <c r="D170">
        <f t="shared" si="13"/>
        <v>6</v>
      </c>
      <c r="E170" t="str">
        <f>TEXT(Table2[[#This Row],[order_date]],"mmmm")</f>
        <v>June</v>
      </c>
      <c r="F170">
        <v>1871</v>
      </c>
      <c r="G170" t="s">
        <v>15</v>
      </c>
      <c r="H170" t="s">
        <v>21</v>
      </c>
      <c r="I170">
        <v>2</v>
      </c>
      <c r="J170">
        <v>17.399999999999999</v>
      </c>
      <c r="K170">
        <v>0.16</v>
      </c>
      <c r="L170">
        <f t="shared" si="14"/>
        <v>2.7839999999999998</v>
      </c>
      <c r="M170">
        <f t="shared" si="15"/>
        <v>34.799999999999997</v>
      </c>
      <c r="N170" t="s">
        <v>16</v>
      </c>
      <c r="O170" t="str">
        <f t="shared" si="16"/>
        <v>Delayed Delivery</v>
      </c>
      <c r="P170">
        <v>8</v>
      </c>
      <c r="Q170" t="str">
        <f t="shared" si="17"/>
        <v>Excellent</v>
      </c>
      <c r="R170">
        <v>4.4000000000000004</v>
      </c>
      <c r="S170">
        <v>29.23</v>
      </c>
      <c r="V170">
        <v>1986</v>
      </c>
    </row>
    <row r="171" spans="1:22" x14ac:dyDescent="0.35">
      <c r="A171">
        <v>10170</v>
      </c>
      <c r="B171" s="1">
        <v>44731</v>
      </c>
      <c r="C171">
        <f t="shared" si="12"/>
        <v>2022</v>
      </c>
      <c r="D171">
        <f t="shared" si="13"/>
        <v>6</v>
      </c>
      <c r="E171" t="str">
        <f>TEXT(Table2[[#This Row],[order_date]],"mmmm")</f>
        <v>June</v>
      </c>
      <c r="F171">
        <v>1725</v>
      </c>
      <c r="G171" t="s">
        <v>12</v>
      </c>
      <c r="H171" t="s">
        <v>20</v>
      </c>
      <c r="I171">
        <v>6</v>
      </c>
      <c r="J171">
        <v>215.62</v>
      </c>
      <c r="K171">
        <v>0.14000000000000001</v>
      </c>
      <c r="L171">
        <f t="shared" si="14"/>
        <v>30.186800000000005</v>
      </c>
      <c r="M171">
        <f t="shared" si="15"/>
        <v>1293.72</v>
      </c>
      <c r="N171" t="s">
        <v>16</v>
      </c>
      <c r="O171" t="str">
        <f t="shared" si="16"/>
        <v>Delayed Delivery</v>
      </c>
      <c r="P171">
        <v>5</v>
      </c>
      <c r="Q171" t="str">
        <f t="shared" si="17"/>
        <v>Excellent</v>
      </c>
      <c r="R171">
        <v>4.0999999999999996</v>
      </c>
      <c r="S171">
        <v>1112.5999999999999</v>
      </c>
      <c r="V171">
        <v>1546</v>
      </c>
    </row>
    <row r="172" spans="1:22" x14ac:dyDescent="0.35">
      <c r="A172">
        <v>10171</v>
      </c>
      <c r="B172" s="1">
        <v>44732</v>
      </c>
      <c r="C172">
        <f t="shared" si="12"/>
        <v>2022</v>
      </c>
      <c r="D172">
        <f t="shared" si="13"/>
        <v>6</v>
      </c>
      <c r="E172" t="str">
        <f>TEXT(Table2[[#This Row],[order_date]],"mmmm")</f>
        <v>June</v>
      </c>
      <c r="F172">
        <v>1986</v>
      </c>
      <c r="G172" t="s">
        <v>19</v>
      </c>
      <c r="H172" t="s">
        <v>17</v>
      </c>
      <c r="I172">
        <v>1</v>
      </c>
      <c r="J172">
        <v>581.78</v>
      </c>
      <c r="K172">
        <v>0.08</v>
      </c>
      <c r="L172">
        <f t="shared" si="14"/>
        <v>46.542400000000001</v>
      </c>
      <c r="M172">
        <f t="shared" si="15"/>
        <v>581.78</v>
      </c>
      <c r="N172" t="s">
        <v>16</v>
      </c>
      <c r="O172" t="str">
        <f t="shared" si="16"/>
        <v>Delayed Delivery</v>
      </c>
      <c r="P172">
        <v>7</v>
      </c>
      <c r="Q172" t="str">
        <f t="shared" si="17"/>
        <v>Good</v>
      </c>
      <c r="R172">
        <v>3.7</v>
      </c>
      <c r="S172">
        <v>535.24</v>
      </c>
      <c r="V172">
        <v>1960</v>
      </c>
    </row>
    <row r="173" spans="1:22" x14ac:dyDescent="0.35">
      <c r="A173">
        <v>10172</v>
      </c>
      <c r="B173" s="1">
        <v>44733</v>
      </c>
      <c r="C173">
        <f t="shared" si="12"/>
        <v>2022</v>
      </c>
      <c r="D173">
        <f t="shared" si="13"/>
        <v>6</v>
      </c>
      <c r="E173" t="str">
        <f>TEXT(Table2[[#This Row],[order_date]],"mmmm")</f>
        <v>June</v>
      </c>
      <c r="F173">
        <v>1546</v>
      </c>
      <c r="G173" t="s">
        <v>15</v>
      </c>
      <c r="H173" t="s">
        <v>21</v>
      </c>
      <c r="I173">
        <v>2</v>
      </c>
      <c r="J173">
        <v>421.56</v>
      </c>
      <c r="K173">
        <v>0.13</v>
      </c>
      <c r="L173">
        <f t="shared" si="14"/>
        <v>54.802800000000005</v>
      </c>
      <c r="M173">
        <f t="shared" si="15"/>
        <v>843.12</v>
      </c>
      <c r="N173" t="s">
        <v>14</v>
      </c>
      <c r="O173" t="str">
        <f t="shared" si="16"/>
        <v>On Time Delivery</v>
      </c>
      <c r="P173">
        <v>3</v>
      </c>
      <c r="Q173" t="str">
        <f t="shared" si="17"/>
        <v>Good</v>
      </c>
      <c r="R173">
        <v>2.5</v>
      </c>
      <c r="S173">
        <v>733.51</v>
      </c>
      <c r="V173">
        <v>1738</v>
      </c>
    </row>
    <row r="174" spans="1:22" x14ac:dyDescent="0.35">
      <c r="A174">
        <v>10173</v>
      </c>
      <c r="B174" s="1">
        <v>44734</v>
      </c>
      <c r="C174">
        <f t="shared" si="12"/>
        <v>2022</v>
      </c>
      <c r="D174">
        <f t="shared" si="13"/>
        <v>6</v>
      </c>
      <c r="E174" t="str">
        <f>TEXT(Table2[[#This Row],[order_date]],"mmmm")</f>
        <v>June</v>
      </c>
      <c r="F174">
        <v>1960</v>
      </c>
      <c r="G174" t="s">
        <v>19</v>
      </c>
      <c r="H174" t="s">
        <v>21</v>
      </c>
      <c r="I174">
        <v>3</v>
      </c>
      <c r="J174">
        <v>249.78</v>
      </c>
      <c r="K174">
        <v>0.04</v>
      </c>
      <c r="L174">
        <f t="shared" si="14"/>
        <v>9.991200000000001</v>
      </c>
      <c r="M174">
        <f t="shared" si="15"/>
        <v>749.34</v>
      </c>
      <c r="N174" t="s">
        <v>18</v>
      </c>
      <c r="O174" t="str">
        <f t="shared" si="16"/>
        <v>Delayed Delivery</v>
      </c>
      <c r="P174">
        <v>8</v>
      </c>
      <c r="Q174" t="str">
        <f t="shared" si="17"/>
        <v>Bad</v>
      </c>
      <c r="R174">
        <v>1.4</v>
      </c>
      <c r="S174">
        <v>719.37</v>
      </c>
      <c r="V174">
        <v>1612</v>
      </c>
    </row>
    <row r="175" spans="1:22" x14ac:dyDescent="0.35">
      <c r="A175">
        <v>10174</v>
      </c>
      <c r="B175" s="1">
        <v>44735</v>
      </c>
      <c r="C175">
        <f t="shared" si="12"/>
        <v>2022</v>
      </c>
      <c r="D175">
        <f t="shared" si="13"/>
        <v>6</v>
      </c>
      <c r="E175" t="str">
        <f>TEXT(Table2[[#This Row],[order_date]],"mmmm")</f>
        <v>June</v>
      </c>
      <c r="F175">
        <v>1738</v>
      </c>
      <c r="G175" t="s">
        <v>19</v>
      </c>
      <c r="H175" t="s">
        <v>20</v>
      </c>
      <c r="I175">
        <v>1</v>
      </c>
      <c r="J175">
        <v>127.66</v>
      </c>
      <c r="K175">
        <v>0.34</v>
      </c>
      <c r="L175">
        <f t="shared" si="14"/>
        <v>43.404400000000003</v>
      </c>
      <c r="M175">
        <f t="shared" si="15"/>
        <v>127.66</v>
      </c>
      <c r="N175" t="s">
        <v>18</v>
      </c>
      <c r="O175" t="str">
        <f t="shared" si="16"/>
        <v>On Time Delivery</v>
      </c>
      <c r="P175">
        <v>2</v>
      </c>
      <c r="Q175" t="str">
        <f t="shared" si="17"/>
        <v>Good</v>
      </c>
      <c r="R175">
        <v>2.9</v>
      </c>
      <c r="S175">
        <v>84.26</v>
      </c>
      <c r="V175">
        <v>1642</v>
      </c>
    </row>
    <row r="176" spans="1:22" x14ac:dyDescent="0.35">
      <c r="A176">
        <v>10175</v>
      </c>
      <c r="B176" s="1">
        <v>44736</v>
      </c>
      <c r="C176">
        <f t="shared" si="12"/>
        <v>2022</v>
      </c>
      <c r="D176">
        <f t="shared" si="13"/>
        <v>6</v>
      </c>
      <c r="E176" t="str">
        <f>TEXT(Table2[[#This Row],[order_date]],"mmmm")</f>
        <v>June</v>
      </c>
      <c r="F176">
        <v>1612</v>
      </c>
      <c r="G176" t="s">
        <v>19</v>
      </c>
      <c r="H176" t="s">
        <v>20</v>
      </c>
      <c r="I176">
        <v>1</v>
      </c>
      <c r="J176">
        <v>223.31</v>
      </c>
      <c r="K176">
        <v>0.2</v>
      </c>
      <c r="L176">
        <f t="shared" si="14"/>
        <v>44.662000000000006</v>
      </c>
      <c r="M176">
        <f t="shared" si="15"/>
        <v>223.31</v>
      </c>
      <c r="N176" t="s">
        <v>16</v>
      </c>
      <c r="O176" t="str">
        <f t="shared" si="16"/>
        <v>Delayed Delivery</v>
      </c>
      <c r="P176">
        <v>8</v>
      </c>
      <c r="Q176" t="str">
        <f t="shared" si="17"/>
        <v>Bad</v>
      </c>
      <c r="R176">
        <v>1.4</v>
      </c>
      <c r="S176">
        <v>178.65</v>
      </c>
      <c r="V176">
        <v>1768</v>
      </c>
    </row>
    <row r="177" spans="1:22" x14ac:dyDescent="0.35">
      <c r="A177">
        <v>10176</v>
      </c>
      <c r="B177" s="1">
        <v>44737</v>
      </c>
      <c r="C177">
        <f t="shared" si="12"/>
        <v>2022</v>
      </c>
      <c r="D177">
        <f t="shared" si="13"/>
        <v>6</v>
      </c>
      <c r="E177" t="str">
        <f>TEXT(Table2[[#This Row],[order_date]],"mmmm")</f>
        <v>June</v>
      </c>
      <c r="F177">
        <v>1942</v>
      </c>
      <c r="G177" t="s">
        <v>15</v>
      </c>
      <c r="H177" t="s">
        <v>21</v>
      </c>
      <c r="I177">
        <v>5</v>
      </c>
      <c r="J177">
        <v>114.36</v>
      </c>
      <c r="K177">
        <v>0.04</v>
      </c>
      <c r="L177">
        <f t="shared" si="14"/>
        <v>4.5743999999999998</v>
      </c>
      <c r="M177">
        <f t="shared" si="15"/>
        <v>571.79999999999995</v>
      </c>
      <c r="N177" t="s">
        <v>18</v>
      </c>
      <c r="O177" t="str">
        <f t="shared" si="16"/>
        <v>On Time Delivery</v>
      </c>
      <c r="P177">
        <v>2</v>
      </c>
      <c r="Q177" t="str">
        <f t="shared" si="17"/>
        <v>Good</v>
      </c>
      <c r="R177">
        <v>3</v>
      </c>
      <c r="S177">
        <v>548.92999999999995</v>
      </c>
      <c r="V177">
        <v>1004</v>
      </c>
    </row>
    <row r="178" spans="1:22" x14ac:dyDescent="0.35">
      <c r="A178">
        <v>10177</v>
      </c>
      <c r="B178" s="1">
        <v>44738</v>
      </c>
      <c r="C178">
        <f t="shared" si="12"/>
        <v>2022</v>
      </c>
      <c r="D178">
        <f t="shared" si="13"/>
        <v>6</v>
      </c>
      <c r="E178" t="str">
        <f>TEXT(Table2[[#This Row],[order_date]],"mmmm")</f>
        <v>June</v>
      </c>
      <c r="F178">
        <v>1461</v>
      </c>
      <c r="G178" t="s">
        <v>22</v>
      </c>
      <c r="H178" t="s">
        <v>21</v>
      </c>
      <c r="I178">
        <v>6</v>
      </c>
      <c r="J178">
        <v>77.19</v>
      </c>
      <c r="K178">
        <v>0.12</v>
      </c>
      <c r="L178">
        <f t="shared" si="14"/>
        <v>9.2627999999999986</v>
      </c>
      <c r="M178">
        <f t="shared" si="15"/>
        <v>463.14</v>
      </c>
      <c r="N178" t="s">
        <v>14</v>
      </c>
      <c r="O178" t="str">
        <f t="shared" si="16"/>
        <v>Delayed Delivery</v>
      </c>
      <c r="P178">
        <v>7</v>
      </c>
      <c r="Q178" t="str">
        <f t="shared" si="17"/>
        <v>Excellent</v>
      </c>
      <c r="R178">
        <v>4.3</v>
      </c>
      <c r="S178">
        <v>407.56</v>
      </c>
      <c r="V178">
        <v>1217</v>
      </c>
    </row>
    <row r="179" spans="1:22" x14ac:dyDescent="0.35">
      <c r="A179">
        <v>10178</v>
      </c>
      <c r="B179" s="1">
        <v>44739</v>
      </c>
      <c r="C179">
        <f t="shared" si="12"/>
        <v>2022</v>
      </c>
      <c r="D179">
        <f t="shared" si="13"/>
        <v>6</v>
      </c>
      <c r="E179" t="str">
        <f>TEXT(Table2[[#This Row],[order_date]],"mmmm")</f>
        <v>June</v>
      </c>
      <c r="F179">
        <v>1642</v>
      </c>
      <c r="G179" t="s">
        <v>15</v>
      </c>
      <c r="H179" t="s">
        <v>17</v>
      </c>
      <c r="I179">
        <v>6</v>
      </c>
      <c r="J179">
        <v>545.44000000000005</v>
      </c>
      <c r="K179">
        <v>0.19</v>
      </c>
      <c r="L179">
        <f t="shared" si="14"/>
        <v>103.63360000000002</v>
      </c>
      <c r="M179">
        <f t="shared" si="15"/>
        <v>3272.6400000000003</v>
      </c>
      <c r="N179" t="s">
        <v>16</v>
      </c>
      <c r="O179" t="str">
        <f t="shared" si="16"/>
        <v>On Time Delivery</v>
      </c>
      <c r="P179">
        <v>2</v>
      </c>
      <c r="Q179" t="str">
        <f t="shared" si="17"/>
        <v>Excellent</v>
      </c>
      <c r="R179">
        <v>5</v>
      </c>
      <c r="S179">
        <v>2650.84</v>
      </c>
      <c r="V179">
        <v>1766</v>
      </c>
    </row>
    <row r="180" spans="1:22" x14ac:dyDescent="0.35">
      <c r="A180">
        <v>10179</v>
      </c>
      <c r="B180" s="1">
        <v>44740</v>
      </c>
      <c r="C180">
        <f t="shared" si="12"/>
        <v>2022</v>
      </c>
      <c r="D180">
        <f t="shared" si="13"/>
        <v>6</v>
      </c>
      <c r="E180" t="str">
        <f>TEXT(Table2[[#This Row],[order_date]],"mmmm")</f>
        <v>June</v>
      </c>
      <c r="F180">
        <v>1768</v>
      </c>
      <c r="G180" t="s">
        <v>19</v>
      </c>
      <c r="H180" t="s">
        <v>21</v>
      </c>
      <c r="I180">
        <v>7</v>
      </c>
      <c r="J180">
        <v>598.63</v>
      </c>
      <c r="K180">
        <v>0.19</v>
      </c>
      <c r="L180">
        <f t="shared" si="14"/>
        <v>113.7397</v>
      </c>
      <c r="M180">
        <f t="shared" si="15"/>
        <v>4190.41</v>
      </c>
      <c r="N180" t="s">
        <v>16</v>
      </c>
      <c r="O180" t="str">
        <f t="shared" si="16"/>
        <v>Delayed Delivery</v>
      </c>
      <c r="P180">
        <v>7</v>
      </c>
      <c r="Q180" t="str">
        <f t="shared" si="17"/>
        <v>Bad</v>
      </c>
      <c r="R180">
        <v>1.8</v>
      </c>
      <c r="S180">
        <v>3394.23</v>
      </c>
      <c r="V180">
        <v>1397</v>
      </c>
    </row>
    <row r="181" spans="1:22" x14ac:dyDescent="0.35">
      <c r="A181">
        <v>10180</v>
      </c>
      <c r="B181" s="1">
        <v>44741</v>
      </c>
      <c r="C181">
        <f t="shared" si="12"/>
        <v>2022</v>
      </c>
      <c r="D181">
        <f t="shared" si="13"/>
        <v>6</v>
      </c>
      <c r="E181" t="str">
        <f>TEXT(Table2[[#This Row],[order_date]],"mmmm")</f>
        <v>June</v>
      </c>
      <c r="F181">
        <v>1004</v>
      </c>
      <c r="G181" t="s">
        <v>22</v>
      </c>
      <c r="H181" t="s">
        <v>21</v>
      </c>
      <c r="I181">
        <v>3</v>
      </c>
      <c r="J181">
        <v>111.01</v>
      </c>
      <c r="K181">
        <v>0.01</v>
      </c>
      <c r="L181">
        <f t="shared" si="14"/>
        <v>1.1101000000000001</v>
      </c>
      <c r="M181">
        <f t="shared" si="15"/>
        <v>333.03000000000003</v>
      </c>
      <c r="N181" t="s">
        <v>16</v>
      </c>
      <c r="O181" t="str">
        <f t="shared" si="16"/>
        <v>Early Delivery</v>
      </c>
      <c r="P181">
        <v>1</v>
      </c>
      <c r="Q181" t="str">
        <f t="shared" si="17"/>
        <v>Bad</v>
      </c>
      <c r="R181">
        <v>1.8</v>
      </c>
      <c r="S181">
        <v>329.7</v>
      </c>
      <c r="V181">
        <v>1870</v>
      </c>
    </row>
    <row r="182" spans="1:22" x14ac:dyDescent="0.35">
      <c r="A182">
        <v>10181</v>
      </c>
      <c r="B182" s="1">
        <v>44742</v>
      </c>
      <c r="C182">
        <f t="shared" si="12"/>
        <v>2022</v>
      </c>
      <c r="D182">
        <f t="shared" si="13"/>
        <v>6</v>
      </c>
      <c r="E182" t="str">
        <f>TEXT(Table2[[#This Row],[order_date]],"mmmm")</f>
        <v>June</v>
      </c>
      <c r="F182">
        <v>1217</v>
      </c>
      <c r="G182" t="s">
        <v>15</v>
      </c>
      <c r="H182" t="s">
        <v>17</v>
      </c>
      <c r="I182">
        <v>5</v>
      </c>
      <c r="J182">
        <v>46.9</v>
      </c>
      <c r="K182">
        <v>0.33</v>
      </c>
      <c r="L182">
        <f t="shared" si="14"/>
        <v>15.477</v>
      </c>
      <c r="M182">
        <f t="shared" si="15"/>
        <v>234.5</v>
      </c>
      <c r="N182" t="s">
        <v>18</v>
      </c>
      <c r="O182" t="str">
        <f t="shared" si="16"/>
        <v>Delayed Delivery</v>
      </c>
      <c r="P182">
        <v>6</v>
      </c>
      <c r="Q182" t="str">
        <f t="shared" si="17"/>
        <v>Excellent</v>
      </c>
      <c r="R182">
        <v>4.2</v>
      </c>
      <c r="S182">
        <v>157.11000000000001</v>
      </c>
      <c r="V182">
        <v>1794</v>
      </c>
    </row>
    <row r="183" spans="1:22" x14ac:dyDescent="0.35">
      <c r="A183">
        <v>10182</v>
      </c>
      <c r="B183" s="1">
        <v>44743</v>
      </c>
      <c r="C183">
        <f t="shared" si="12"/>
        <v>2022</v>
      </c>
      <c r="D183">
        <f t="shared" si="13"/>
        <v>7</v>
      </c>
      <c r="E183" t="str">
        <f>TEXT(Table2[[#This Row],[order_date]],"mmmm")</f>
        <v>July</v>
      </c>
      <c r="F183">
        <v>1502</v>
      </c>
      <c r="G183" t="s">
        <v>15</v>
      </c>
      <c r="H183" t="s">
        <v>13</v>
      </c>
      <c r="I183">
        <v>7</v>
      </c>
      <c r="J183">
        <v>207.89</v>
      </c>
      <c r="K183">
        <v>0.1</v>
      </c>
      <c r="L183">
        <f t="shared" si="14"/>
        <v>20.789000000000001</v>
      </c>
      <c r="M183">
        <f t="shared" si="15"/>
        <v>1455.23</v>
      </c>
      <c r="N183" t="s">
        <v>18</v>
      </c>
      <c r="O183" t="str">
        <f t="shared" si="16"/>
        <v>Delayed Delivery</v>
      </c>
      <c r="P183">
        <v>10</v>
      </c>
      <c r="Q183" t="str">
        <f t="shared" si="17"/>
        <v>Good</v>
      </c>
      <c r="R183">
        <v>2.9</v>
      </c>
      <c r="S183">
        <v>1309.71</v>
      </c>
      <c r="V183">
        <v>1392</v>
      </c>
    </row>
    <row r="184" spans="1:22" x14ac:dyDescent="0.35">
      <c r="A184">
        <v>10183</v>
      </c>
      <c r="B184" s="1">
        <v>44744</v>
      </c>
      <c r="C184">
        <f t="shared" si="12"/>
        <v>2022</v>
      </c>
      <c r="D184">
        <f t="shared" si="13"/>
        <v>7</v>
      </c>
      <c r="E184" t="str">
        <f>TEXT(Table2[[#This Row],[order_date]],"mmmm")</f>
        <v>July</v>
      </c>
      <c r="F184">
        <v>1766</v>
      </c>
      <c r="G184" t="s">
        <v>22</v>
      </c>
      <c r="H184" t="s">
        <v>17</v>
      </c>
      <c r="I184">
        <v>2</v>
      </c>
      <c r="J184">
        <v>285.07</v>
      </c>
      <c r="K184">
        <v>0.01</v>
      </c>
      <c r="L184">
        <f t="shared" si="14"/>
        <v>2.8506999999999998</v>
      </c>
      <c r="M184">
        <f t="shared" si="15"/>
        <v>570.14</v>
      </c>
      <c r="N184" t="s">
        <v>18</v>
      </c>
      <c r="O184" t="str">
        <f t="shared" si="16"/>
        <v>Delayed Delivery</v>
      </c>
      <c r="P184">
        <v>7</v>
      </c>
      <c r="Q184" t="str">
        <f t="shared" si="17"/>
        <v>Excellent</v>
      </c>
      <c r="R184">
        <v>4.7</v>
      </c>
      <c r="S184">
        <v>564.44000000000005</v>
      </c>
      <c r="V184">
        <v>1206</v>
      </c>
    </row>
    <row r="185" spans="1:22" x14ac:dyDescent="0.35">
      <c r="A185">
        <v>10184</v>
      </c>
      <c r="B185" s="1">
        <v>44745</v>
      </c>
      <c r="C185">
        <f t="shared" si="12"/>
        <v>2022</v>
      </c>
      <c r="D185">
        <f t="shared" si="13"/>
        <v>7</v>
      </c>
      <c r="E185" t="str">
        <f>TEXT(Table2[[#This Row],[order_date]],"mmmm")</f>
        <v>July</v>
      </c>
      <c r="F185">
        <v>1397</v>
      </c>
      <c r="G185" t="s">
        <v>19</v>
      </c>
      <c r="H185" t="s">
        <v>17</v>
      </c>
      <c r="I185">
        <v>7</v>
      </c>
      <c r="J185">
        <v>134.82</v>
      </c>
      <c r="K185">
        <v>0.03</v>
      </c>
      <c r="L185">
        <f t="shared" si="14"/>
        <v>4.0446</v>
      </c>
      <c r="M185">
        <f t="shared" si="15"/>
        <v>943.74</v>
      </c>
      <c r="N185" t="s">
        <v>18</v>
      </c>
      <c r="O185" t="str">
        <f t="shared" si="16"/>
        <v>On Time Delivery</v>
      </c>
      <c r="P185">
        <v>4</v>
      </c>
      <c r="Q185" t="str">
        <f t="shared" si="17"/>
        <v>Excellent</v>
      </c>
      <c r="R185">
        <v>4.0999999999999996</v>
      </c>
      <c r="S185">
        <v>915.43</v>
      </c>
      <c r="V185">
        <v>1857</v>
      </c>
    </row>
    <row r="186" spans="1:22" x14ac:dyDescent="0.35">
      <c r="A186">
        <v>10185</v>
      </c>
      <c r="B186" s="1">
        <v>44746</v>
      </c>
      <c r="C186">
        <f t="shared" si="12"/>
        <v>2022</v>
      </c>
      <c r="D186">
        <f t="shared" si="13"/>
        <v>7</v>
      </c>
      <c r="E186" t="str">
        <f>TEXT(Table2[[#This Row],[order_date]],"mmmm")</f>
        <v>July</v>
      </c>
      <c r="F186">
        <v>1870</v>
      </c>
      <c r="G186" t="s">
        <v>19</v>
      </c>
      <c r="H186" t="s">
        <v>20</v>
      </c>
      <c r="I186">
        <v>2</v>
      </c>
      <c r="J186">
        <v>191.33</v>
      </c>
      <c r="K186">
        <v>0.2</v>
      </c>
      <c r="L186">
        <f t="shared" si="14"/>
        <v>38.266000000000005</v>
      </c>
      <c r="M186">
        <f t="shared" si="15"/>
        <v>382.66</v>
      </c>
      <c r="N186" t="s">
        <v>16</v>
      </c>
      <c r="O186" t="str">
        <f t="shared" si="16"/>
        <v>Delayed Delivery</v>
      </c>
      <c r="P186">
        <v>11</v>
      </c>
      <c r="Q186" t="str">
        <f t="shared" si="17"/>
        <v>Good</v>
      </c>
      <c r="R186">
        <v>3.9</v>
      </c>
      <c r="S186">
        <v>306.13</v>
      </c>
      <c r="V186">
        <v>1553</v>
      </c>
    </row>
    <row r="187" spans="1:22" x14ac:dyDescent="0.35">
      <c r="A187">
        <v>10186</v>
      </c>
      <c r="B187" s="1">
        <v>44747</v>
      </c>
      <c r="C187">
        <f t="shared" si="12"/>
        <v>2022</v>
      </c>
      <c r="D187">
        <f t="shared" si="13"/>
        <v>7</v>
      </c>
      <c r="E187" t="str">
        <f>TEXT(Table2[[#This Row],[order_date]],"mmmm")</f>
        <v>July</v>
      </c>
      <c r="F187">
        <v>1794</v>
      </c>
      <c r="G187" t="s">
        <v>12</v>
      </c>
      <c r="H187" t="s">
        <v>17</v>
      </c>
      <c r="I187">
        <v>3</v>
      </c>
      <c r="J187">
        <v>132.51</v>
      </c>
      <c r="K187">
        <v>0.05</v>
      </c>
      <c r="L187">
        <f t="shared" si="14"/>
        <v>6.6254999999999997</v>
      </c>
      <c r="M187">
        <f t="shared" si="15"/>
        <v>397.53</v>
      </c>
      <c r="N187" t="s">
        <v>18</v>
      </c>
      <c r="O187" t="str">
        <f t="shared" si="16"/>
        <v>Delayed Delivery</v>
      </c>
      <c r="P187">
        <v>11</v>
      </c>
      <c r="Q187" t="str">
        <f t="shared" si="17"/>
        <v>Bad</v>
      </c>
      <c r="R187">
        <v>1.4</v>
      </c>
      <c r="S187">
        <v>377.65</v>
      </c>
      <c r="V187">
        <v>1891</v>
      </c>
    </row>
    <row r="188" spans="1:22" x14ac:dyDescent="0.35">
      <c r="A188">
        <v>10187</v>
      </c>
      <c r="B188" s="1">
        <v>44748</v>
      </c>
      <c r="C188">
        <f t="shared" si="12"/>
        <v>2022</v>
      </c>
      <c r="D188">
        <f t="shared" si="13"/>
        <v>7</v>
      </c>
      <c r="E188" t="str">
        <f>TEXT(Table2[[#This Row],[order_date]],"mmmm")</f>
        <v>July</v>
      </c>
      <c r="F188">
        <v>1392</v>
      </c>
      <c r="G188" t="s">
        <v>19</v>
      </c>
      <c r="H188" t="s">
        <v>21</v>
      </c>
      <c r="I188">
        <v>6</v>
      </c>
      <c r="J188">
        <v>467.94</v>
      </c>
      <c r="K188">
        <v>0.01</v>
      </c>
      <c r="L188">
        <f t="shared" si="14"/>
        <v>4.6794000000000002</v>
      </c>
      <c r="M188">
        <f t="shared" si="15"/>
        <v>2807.64</v>
      </c>
      <c r="N188" t="s">
        <v>16</v>
      </c>
      <c r="O188" t="str">
        <f t="shared" si="16"/>
        <v>Early Delivery</v>
      </c>
      <c r="P188">
        <v>1</v>
      </c>
      <c r="Q188" t="str">
        <f t="shared" si="17"/>
        <v>Bad</v>
      </c>
      <c r="R188">
        <v>1.1000000000000001</v>
      </c>
      <c r="S188">
        <v>2779.56</v>
      </c>
      <c r="V188">
        <v>1460</v>
      </c>
    </row>
    <row r="189" spans="1:22" x14ac:dyDescent="0.35">
      <c r="A189">
        <v>10188</v>
      </c>
      <c r="B189" s="1">
        <v>44749</v>
      </c>
      <c r="C189">
        <f t="shared" si="12"/>
        <v>2022</v>
      </c>
      <c r="D189">
        <f t="shared" si="13"/>
        <v>7</v>
      </c>
      <c r="E189" t="str">
        <f>TEXT(Table2[[#This Row],[order_date]],"mmmm")</f>
        <v>July</v>
      </c>
      <c r="F189">
        <v>1206</v>
      </c>
      <c r="G189" t="s">
        <v>15</v>
      </c>
      <c r="H189" t="s">
        <v>21</v>
      </c>
      <c r="I189">
        <v>2</v>
      </c>
      <c r="J189">
        <v>431.86</v>
      </c>
      <c r="K189">
        <v>0.13</v>
      </c>
      <c r="L189">
        <f t="shared" si="14"/>
        <v>56.141800000000003</v>
      </c>
      <c r="M189">
        <f t="shared" si="15"/>
        <v>863.72</v>
      </c>
      <c r="N189" t="s">
        <v>16</v>
      </c>
      <c r="O189" t="str">
        <f t="shared" si="16"/>
        <v>Delayed Delivery</v>
      </c>
      <c r="P189">
        <v>6</v>
      </c>
      <c r="Q189" t="str">
        <f t="shared" si="17"/>
        <v>Bad</v>
      </c>
      <c r="R189">
        <v>2.2999999999999998</v>
      </c>
      <c r="S189">
        <v>751.44</v>
      </c>
      <c r="V189">
        <v>1690</v>
      </c>
    </row>
    <row r="190" spans="1:22" x14ac:dyDescent="0.35">
      <c r="A190">
        <v>10189</v>
      </c>
      <c r="B190" s="1">
        <v>44750</v>
      </c>
      <c r="C190">
        <f t="shared" si="12"/>
        <v>2022</v>
      </c>
      <c r="D190">
        <f t="shared" si="13"/>
        <v>7</v>
      </c>
      <c r="E190" t="str">
        <f>TEXT(Table2[[#This Row],[order_date]],"mmmm")</f>
        <v>July</v>
      </c>
      <c r="F190">
        <v>1014</v>
      </c>
      <c r="G190" t="s">
        <v>12</v>
      </c>
      <c r="H190" t="s">
        <v>21</v>
      </c>
      <c r="I190">
        <v>3</v>
      </c>
      <c r="J190">
        <v>386.45</v>
      </c>
      <c r="K190">
        <v>0.22</v>
      </c>
      <c r="L190">
        <f t="shared" si="14"/>
        <v>85.018999999999991</v>
      </c>
      <c r="M190">
        <f t="shared" si="15"/>
        <v>1159.3499999999999</v>
      </c>
      <c r="N190" t="s">
        <v>18</v>
      </c>
      <c r="O190" t="str">
        <f t="shared" si="16"/>
        <v>On Time Delivery</v>
      </c>
      <c r="P190">
        <v>4</v>
      </c>
      <c r="Q190" t="str">
        <f t="shared" si="17"/>
        <v>Bad</v>
      </c>
      <c r="R190">
        <v>1.9</v>
      </c>
      <c r="S190">
        <v>904.29</v>
      </c>
      <c r="V190">
        <v>1574</v>
      </c>
    </row>
    <row r="191" spans="1:22" x14ac:dyDescent="0.35">
      <c r="A191">
        <v>10190</v>
      </c>
      <c r="B191" s="1">
        <v>44751</v>
      </c>
      <c r="C191">
        <f t="shared" si="12"/>
        <v>2022</v>
      </c>
      <c r="D191">
        <f t="shared" si="13"/>
        <v>7</v>
      </c>
      <c r="E191" t="str">
        <f>TEXT(Table2[[#This Row],[order_date]],"mmmm")</f>
        <v>July</v>
      </c>
      <c r="F191">
        <v>1857</v>
      </c>
      <c r="G191" t="s">
        <v>22</v>
      </c>
      <c r="H191" t="s">
        <v>13</v>
      </c>
      <c r="I191">
        <v>7</v>
      </c>
      <c r="J191">
        <v>241.52</v>
      </c>
      <c r="K191">
        <v>0.04</v>
      </c>
      <c r="L191">
        <f t="shared" si="14"/>
        <v>9.6608000000000001</v>
      </c>
      <c r="M191">
        <f t="shared" si="15"/>
        <v>1690.64</v>
      </c>
      <c r="N191" t="s">
        <v>14</v>
      </c>
      <c r="O191" t="str">
        <f t="shared" si="16"/>
        <v>On Time Delivery</v>
      </c>
      <c r="P191">
        <v>3</v>
      </c>
      <c r="Q191" t="str">
        <f t="shared" si="17"/>
        <v>Good</v>
      </c>
      <c r="R191">
        <v>3.8</v>
      </c>
      <c r="S191">
        <v>1623.01</v>
      </c>
      <c r="V191">
        <v>1863</v>
      </c>
    </row>
    <row r="192" spans="1:22" x14ac:dyDescent="0.35">
      <c r="A192">
        <v>10191</v>
      </c>
      <c r="B192" s="1">
        <v>44752</v>
      </c>
      <c r="C192">
        <f t="shared" si="12"/>
        <v>2022</v>
      </c>
      <c r="D192">
        <f t="shared" si="13"/>
        <v>7</v>
      </c>
      <c r="E192" t="str">
        <f>TEXT(Table2[[#This Row],[order_date]],"mmmm")</f>
        <v>July</v>
      </c>
      <c r="F192">
        <v>1553</v>
      </c>
      <c r="G192" t="s">
        <v>19</v>
      </c>
      <c r="H192" t="s">
        <v>21</v>
      </c>
      <c r="I192">
        <v>2</v>
      </c>
      <c r="J192">
        <v>546.79</v>
      </c>
      <c r="K192">
        <v>0.11</v>
      </c>
      <c r="L192">
        <f t="shared" si="14"/>
        <v>60.146899999999995</v>
      </c>
      <c r="M192">
        <f t="shared" si="15"/>
        <v>1093.58</v>
      </c>
      <c r="N192" t="s">
        <v>18</v>
      </c>
      <c r="O192" t="str">
        <f t="shared" si="16"/>
        <v>On Time Delivery</v>
      </c>
      <c r="P192">
        <v>4</v>
      </c>
      <c r="Q192" t="str">
        <f t="shared" si="17"/>
        <v>Good</v>
      </c>
      <c r="R192">
        <v>2.8</v>
      </c>
      <c r="S192">
        <v>973.29</v>
      </c>
      <c r="V192">
        <v>1742</v>
      </c>
    </row>
    <row r="193" spans="1:22" x14ac:dyDescent="0.35">
      <c r="A193">
        <v>10192</v>
      </c>
      <c r="B193" s="1">
        <v>44753</v>
      </c>
      <c r="C193">
        <f t="shared" si="12"/>
        <v>2022</v>
      </c>
      <c r="D193">
        <f t="shared" si="13"/>
        <v>7</v>
      </c>
      <c r="E193" t="str">
        <f>TEXT(Table2[[#This Row],[order_date]],"mmmm")</f>
        <v>July</v>
      </c>
      <c r="F193">
        <v>1891</v>
      </c>
      <c r="G193" t="s">
        <v>19</v>
      </c>
      <c r="H193" t="s">
        <v>13</v>
      </c>
      <c r="I193">
        <v>4</v>
      </c>
      <c r="J193">
        <v>582.17999999999995</v>
      </c>
      <c r="K193">
        <v>0.15</v>
      </c>
      <c r="L193">
        <f t="shared" si="14"/>
        <v>87.326999999999984</v>
      </c>
      <c r="M193">
        <f t="shared" si="15"/>
        <v>2328.7199999999998</v>
      </c>
      <c r="N193" t="s">
        <v>18</v>
      </c>
      <c r="O193" t="str">
        <f t="shared" si="16"/>
        <v>Delayed Delivery</v>
      </c>
      <c r="P193">
        <v>6</v>
      </c>
      <c r="Q193" t="str">
        <f t="shared" si="17"/>
        <v>Good</v>
      </c>
      <c r="R193">
        <v>3.1</v>
      </c>
      <c r="S193">
        <v>1979.41</v>
      </c>
      <c r="V193">
        <v>1240</v>
      </c>
    </row>
    <row r="194" spans="1:22" x14ac:dyDescent="0.35">
      <c r="A194">
        <v>10193</v>
      </c>
      <c r="B194" s="1">
        <v>44754</v>
      </c>
      <c r="C194">
        <f t="shared" si="12"/>
        <v>2022</v>
      </c>
      <c r="D194">
        <f t="shared" si="13"/>
        <v>7</v>
      </c>
      <c r="E194" t="str">
        <f>TEXT(Table2[[#This Row],[order_date]],"mmmm")</f>
        <v>July</v>
      </c>
      <c r="F194">
        <v>1460</v>
      </c>
      <c r="G194" t="s">
        <v>19</v>
      </c>
      <c r="H194" t="s">
        <v>21</v>
      </c>
      <c r="I194">
        <v>1</v>
      </c>
      <c r="J194">
        <v>116.58</v>
      </c>
      <c r="K194">
        <v>0.06</v>
      </c>
      <c r="L194">
        <f t="shared" si="14"/>
        <v>6.9947999999999997</v>
      </c>
      <c r="M194">
        <f t="shared" si="15"/>
        <v>116.58</v>
      </c>
      <c r="N194" t="s">
        <v>16</v>
      </c>
      <c r="O194" t="str">
        <f t="shared" si="16"/>
        <v>Delayed Delivery</v>
      </c>
      <c r="P194">
        <v>5</v>
      </c>
      <c r="Q194" t="str">
        <f t="shared" si="17"/>
        <v>Excellent</v>
      </c>
      <c r="R194">
        <v>4.3</v>
      </c>
      <c r="S194">
        <v>109.59</v>
      </c>
      <c r="V194">
        <v>1563</v>
      </c>
    </row>
    <row r="195" spans="1:22" x14ac:dyDescent="0.35">
      <c r="A195">
        <v>10194</v>
      </c>
      <c r="B195" s="1">
        <v>44755</v>
      </c>
      <c r="C195">
        <f t="shared" ref="C195:C258" si="18">YEAR(B195)</f>
        <v>2022</v>
      </c>
      <c r="D195">
        <f t="shared" ref="D195:D258" si="19">MONTH(B195)</f>
        <v>7</v>
      </c>
      <c r="E195" t="str">
        <f>TEXT(Table2[[#This Row],[order_date]],"mmmm")</f>
        <v>July</v>
      </c>
      <c r="F195">
        <v>1690</v>
      </c>
      <c r="G195" t="s">
        <v>15</v>
      </c>
      <c r="H195" t="s">
        <v>17</v>
      </c>
      <c r="I195">
        <v>7</v>
      </c>
      <c r="J195">
        <v>145.46</v>
      </c>
      <c r="K195">
        <v>0.18</v>
      </c>
      <c r="L195">
        <f t="shared" ref="L195:L258" si="20">J195*K195</f>
        <v>26.1828</v>
      </c>
      <c r="M195">
        <f t="shared" ref="M195:M258" si="21">(J195*I195)</f>
        <v>1018.22</v>
      </c>
      <c r="N195" t="s">
        <v>16</v>
      </c>
      <c r="O195" t="str">
        <f t="shared" ref="O195:O258" si="22">IF(P195&lt;2,"Early Delivery",IF(P195&lt;5,"On Time Delivery","Delayed Delivery"))</f>
        <v>On Time Delivery</v>
      </c>
      <c r="P195">
        <v>2</v>
      </c>
      <c r="Q195" t="str">
        <f t="shared" ref="Q195:Q258" si="23">IF(R195&lt;2.5,"Bad",IF(R195 &lt;4,"Good","Excellent"))</f>
        <v>Good</v>
      </c>
      <c r="R195">
        <v>2.9</v>
      </c>
      <c r="S195">
        <v>834.94</v>
      </c>
      <c r="V195">
        <v>1095</v>
      </c>
    </row>
    <row r="196" spans="1:22" x14ac:dyDescent="0.35">
      <c r="A196">
        <v>10195</v>
      </c>
      <c r="B196" s="1">
        <v>44756</v>
      </c>
      <c r="C196">
        <f t="shared" si="18"/>
        <v>2022</v>
      </c>
      <c r="D196">
        <f t="shared" si="19"/>
        <v>7</v>
      </c>
      <c r="E196" t="str">
        <f>TEXT(Table2[[#This Row],[order_date]],"mmmm")</f>
        <v>July</v>
      </c>
      <c r="F196">
        <v>1574</v>
      </c>
      <c r="G196" t="s">
        <v>15</v>
      </c>
      <c r="H196" t="s">
        <v>20</v>
      </c>
      <c r="I196">
        <v>6</v>
      </c>
      <c r="J196">
        <v>322.49</v>
      </c>
      <c r="K196">
        <v>0.03</v>
      </c>
      <c r="L196">
        <f t="shared" si="20"/>
        <v>9.6746999999999996</v>
      </c>
      <c r="M196">
        <f t="shared" si="21"/>
        <v>1934.94</v>
      </c>
      <c r="N196" t="s">
        <v>16</v>
      </c>
      <c r="O196" t="str">
        <f t="shared" si="22"/>
        <v>On Time Delivery</v>
      </c>
      <c r="P196">
        <v>2</v>
      </c>
      <c r="Q196" t="str">
        <f t="shared" si="23"/>
        <v>Good</v>
      </c>
      <c r="R196">
        <v>3.2</v>
      </c>
      <c r="S196">
        <v>1876.89</v>
      </c>
      <c r="V196">
        <v>1899</v>
      </c>
    </row>
    <row r="197" spans="1:22" x14ac:dyDescent="0.35">
      <c r="A197">
        <v>10196</v>
      </c>
      <c r="B197" s="1">
        <v>44757</v>
      </c>
      <c r="C197">
        <f t="shared" si="18"/>
        <v>2022</v>
      </c>
      <c r="D197">
        <f t="shared" si="19"/>
        <v>7</v>
      </c>
      <c r="E197" t="str">
        <f>TEXT(Table2[[#This Row],[order_date]],"mmmm")</f>
        <v>July</v>
      </c>
      <c r="F197">
        <v>1863</v>
      </c>
      <c r="G197" t="s">
        <v>19</v>
      </c>
      <c r="H197" t="s">
        <v>21</v>
      </c>
      <c r="I197">
        <v>7</v>
      </c>
      <c r="J197">
        <v>68.38</v>
      </c>
      <c r="K197">
        <v>0.02</v>
      </c>
      <c r="L197">
        <f t="shared" si="20"/>
        <v>1.3675999999999999</v>
      </c>
      <c r="M197">
        <f t="shared" si="21"/>
        <v>478.65999999999997</v>
      </c>
      <c r="N197" t="s">
        <v>14</v>
      </c>
      <c r="O197" t="str">
        <f t="shared" si="22"/>
        <v>On Time Delivery</v>
      </c>
      <c r="P197">
        <v>3</v>
      </c>
      <c r="Q197" t="str">
        <f t="shared" si="23"/>
        <v>Excellent</v>
      </c>
      <c r="R197">
        <v>4.4000000000000004</v>
      </c>
      <c r="S197">
        <v>469.09</v>
      </c>
      <c r="V197">
        <v>1733</v>
      </c>
    </row>
    <row r="198" spans="1:22" x14ac:dyDescent="0.35">
      <c r="A198">
        <v>10197</v>
      </c>
      <c r="B198" s="1">
        <v>44758</v>
      </c>
      <c r="C198">
        <f t="shared" si="18"/>
        <v>2022</v>
      </c>
      <c r="D198">
        <f t="shared" si="19"/>
        <v>7</v>
      </c>
      <c r="E198" t="str">
        <f>TEXT(Table2[[#This Row],[order_date]],"mmmm")</f>
        <v>July</v>
      </c>
      <c r="F198">
        <v>1742</v>
      </c>
      <c r="G198" t="s">
        <v>12</v>
      </c>
      <c r="H198" t="s">
        <v>13</v>
      </c>
      <c r="I198">
        <v>4</v>
      </c>
      <c r="J198">
        <v>270.32</v>
      </c>
      <c r="K198">
        <v>0.18</v>
      </c>
      <c r="L198">
        <f t="shared" si="20"/>
        <v>48.657599999999995</v>
      </c>
      <c r="M198">
        <f t="shared" si="21"/>
        <v>1081.28</v>
      </c>
      <c r="N198" t="s">
        <v>14</v>
      </c>
      <c r="O198" t="str">
        <f t="shared" si="22"/>
        <v>Delayed Delivery</v>
      </c>
      <c r="P198">
        <v>11</v>
      </c>
      <c r="Q198" t="str">
        <f t="shared" si="23"/>
        <v>Good</v>
      </c>
      <c r="R198">
        <v>2.7</v>
      </c>
      <c r="S198">
        <v>886.65</v>
      </c>
      <c r="V198">
        <v>1654</v>
      </c>
    </row>
    <row r="199" spans="1:22" x14ac:dyDescent="0.35">
      <c r="A199">
        <v>10198</v>
      </c>
      <c r="B199" s="1">
        <v>44759</v>
      </c>
      <c r="C199">
        <f t="shared" si="18"/>
        <v>2022</v>
      </c>
      <c r="D199">
        <f t="shared" si="19"/>
        <v>7</v>
      </c>
      <c r="E199" t="str">
        <f>TEXT(Table2[[#This Row],[order_date]],"mmmm")</f>
        <v>July</v>
      </c>
      <c r="F199">
        <v>1240</v>
      </c>
      <c r="G199" t="s">
        <v>15</v>
      </c>
      <c r="H199" t="s">
        <v>13</v>
      </c>
      <c r="I199">
        <v>3</v>
      </c>
      <c r="J199">
        <v>355.35</v>
      </c>
      <c r="K199">
        <v>0.09</v>
      </c>
      <c r="L199">
        <f t="shared" si="20"/>
        <v>31.9815</v>
      </c>
      <c r="M199">
        <f t="shared" si="21"/>
        <v>1066.0500000000002</v>
      </c>
      <c r="N199" t="s">
        <v>14</v>
      </c>
      <c r="O199" t="str">
        <f t="shared" si="22"/>
        <v>Delayed Delivery</v>
      </c>
      <c r="P199">
        <v>6</v>
      </c>
      <c r="Q199" t="str">
        <f t="shared" si="23"/>
        <v>Bad</v>
      </c>
      <c r="R199">
        <v>1.3</v>
      </c>
      <c r="S199">
        <v>970.11</v>
      </c>
      <c r="V199">
        <v>1170</v>
      </c>
    </row>
    <row r="200" spans="1:22" x14ac:dyDescent="0.35">
      <c r="A200">
        <v>10199</v>
      </c>
      <c r="B200" s="1">
        <v>44760</v>
      </c>
      <c r="C200">
        <f t="shared" si="18"/>
        <v>2022</v>
      </c>
      <c r="D200">
        <f t="shared" si="19"/>
        <v>7</v>
      </c>
      <c r="E200" t="str">
        <f>TEXT(Table2[[#This Row],[order_date]],"mmmm")</f>
        <v>July</v>
      </c>
      <c r="F200">
        <v>1563</v>
      </c>
      <c r="G200" t="s">
        <v>19</v>
      </c>
      <c r="H200" t="s">
        <v>20</v>
      </c>
      <c r="I200">
        <v>3</v>
      </c>
      <c r="J200">
        <v>320.41000000000003</v>
      </c>
      <c r="K200">
        <v>0.03</v>
      </c>
      <c r="L200">
        <f t="shared" si="20"/>
        <v>9.6123000000000012</v>
      </c>
      <c r="M200">
        <f t="shared" si="21"/>
        <v>961.23</v>
      </c>
      <c r="N200" t="s">
        <v>16</v>
      </c>
      <c r="O200" t="str">
        <f t="shared" si="22"/>
        <v>Early Delivery</v>
      </c>
      <c r="P200">
        <v>1</v>
      </c>
      <c r="Q200" t="str">
        <f t="shared" si="23"/>
        <v>Good</v>
      </c>
      <c r="R200">
        <v>3.1</v>
      </c>
      <c r="S200">
        <v>932.39</v>
      </c>
      <c r="V200">
        <v>1540</v>
      </c>
    </row>
    <row r="201" spans="1:22" x14ac:dyDescent="0.35">
      <c r="A201">
        <v>10200</v>
      </c>
      <c r="B201" s="1">
        <v>44761</v>
      </c>
      <c r="C201">
        <f t="shared" si="18"/>
        <v>2022</v>
      </c>
      <c r="D201">
        <f t="shared" si="19"/>
        <v>7</v>
      </c>
      <c r="E201" t="str">
        <f>TEXT(Table2[[#This Row],[order_date]],"mmmm")</f>
        <v>July</v>
      </c>
      <c r="F201">
        <v>1095</v>
      </c>
      <c r="G201" t="s">
        <v>15</v>
      </c>
      <c r="H201" t="s">
        <v>21</v>
      </c>
      <c r="I201">
        <v>7</v>
      </c>
      <c r="J201">
        <v>208.58</v>
      </c>
      <c r="K201">
        <v>0.15</v>
      </c>
      <c r="L201">
        <f t="shared" si="20"/>
        <v>31.286999999999999</v>
      </c>
      <c r="M201">
        <f t="shared" si="21"/>
        <v>1460.0600000000002</v>
      </c>
      <c r="N201" t="s">
        <v>18</v>
      </c>
      <c r="O201" t="str">
        <f t="shared" si="22"/>
        <v>Delayed Delivery</v>
      </c>
      <c r="P201">
        <v>11</v>
      </c>
      <c r="Q201" t="str">
        <f t="shared" si="23"/>
        <v>Good</v>
      </c>
      <c r="R201">
        <v>3.3</v>
      </c>
      <c r="S201">
        <v>1241.05</v>
      </c>
      <c r="V201">
        <v>1035</v>
      </c>
    </row>
    <row r="202" spans="1:22" x14ac:dyDescent="0.35">
      <c r="A202">
        <v>10201</v>
      </c>
      <c r="B202" s="1">
        <v>44762</v>
      </c>
      <c r="C202">
        <f t="shared" si="18"/>
        <v>2022</v>
      </c>
      <c r="D202">
        <f t="shared" si="19"/>
        <v>7</v>
      </c>
      <c r="E202" t="str">
        <f>TEXT(Table2[[#This Row],[order_date]],"mmmm")</f>
        <v>July</v>
      </c>
      <c r="F202">
        <v>1899</v>
      </c>
      <c r="G202" t="s">
        <v>22</v>
      </c>
      <c r="H202" t="s">
        <v>17</v>
      </c>
      <c r="I202">
        <v>4</v>
      </c>
      <c r="J202">
        <v>332.33</v>
      </c>
      <c r="K202">
        <v>0.32</v>
      </c>
      <c r="L202">
        <f t="shared" si="20"/>
        <v>106.34559999999999</v>
      </c>
      <c r="M202">
        <f t="shared" si="21"/>
        <v>1329.32</v>
      </c>
      <c r="N202" t="s">
        <v>18</v>
      </c>
      <c r="O202" t="str">
        <f t="shared" si="22"/>
        <v>Delayed Delivery</v>
      </c>
      <c r="P202">
        <v>7</v>
      </c>
      <c r="Q202" t="str">
        <f t="shared" si="23"/>
        <v>Good</v>
      </c>
      <c r="R202">
        <v>3</v>
      </c>
      <c r="S202">
        <v>903.94</v>
      </c>
      <c r="V202">
        <v>1524</v>
      </c>
    </row>
    <row r="203" spans="1:22" x14ac:dyDescent="0.35">
      <c r="A203">
        <v>10202</v>
      </c>
      <c r="B203" s="1">
        <v>44763</v>
      </c>
      <c r="C203">
        <f t="shared" si="18"/>
        <v>2022</v>
      </c>
      <c r="D203">
        <f t="shared" si="19"/>
        <v>7</v>
      </c>
      <c r="E203" t="str">
        <f>TEXT(Table2[[#This Row],[order_date]],"mmmm")</f>
        <v>July</v>
      </c>
      <c r="F203">
        <v>1733</v>
      </c>
      <c r="G203" t="s">
        <v>19</v>
      </c>
      <c r="H203" t="s">
        <v>21</v>
      </c>
      <c r="I203">
        <v>7</v>
      </c>
      <c r="J203">
        <v>575.9</v>
      </c>
      <c r="K203">
        <v>0.25</v>
      </c>
      <c r="L203">
        <f t="shared" si="20"/>
        <v>143.97499999999999</v>
      </c>
      <c r="M203">
        <f t="shared" si="21"/>
        <v>4031.2999999999997</v>
      </c>
      <c r="N203" t="s">
        <v>18</v>
      </c>
      <c r="O203" t="str">
        <f t="shared" si="22"/>
        <v>Delayed Delivery</v>
      </c>
      <c r="P203">
        <v>8</v>
      </c>
      <c r="Q203" t="str">
        <f t="shared" si="23"/>
        <v>Bad</v>
      </c>
      <c r="R203">
        <v>2</v>
      </c>
      <c r="S203">
        <v>3023.48</v>
      </c>
      <c r="V203">
        <v>1159</v>
      </c>
    </row>
    <row r="204" spans="1:22" x14ac:dyDescent="0.35">
      <c r="A204">
        <v>10203</v>
      </c>
      <c r="B204" s="1">
        <v>44764</v>
      </c>
      <c r="C204">
        <f t="shared" si="18"/>
        <v>2022</v>
      </c>
      <c r="D204">
        <f t="shared" si="19"/>
        <v>7</v>
      </c>
      <c r="E204" t="str">
        <f>TEXT(Table2[[#This Row],[order_date]],"mmmm")</f>
        <v>July</v>
      </c>
      <c r="F204">
        <v>1484</v>
      </c>
      <c r="G204" t="s">
        <v>19</v>
      </c>
      <c r="H204" t="s">
        <v>21</v>
      </c>
      <c r="I204">
        <v>1</v>
      </c>
      <c r="J204">
        <v>135.52000000000001</v>
      </c>
      <c r="K204">
        <v>0.28999999999999998</v>
      </c>
      <c r="L204">
        <f t="shared" si="20"/>
        <v>39.300800000000002</v>
      </c>
      <c r="M204">
        <f t="shared" si="21"/>
        <v>135.52000000000001</v>
      </c>
      <c r="N204" t="s">
        <v>18</v>
      </c>
      <c r="O204" t="str">
        <f t="shared" si="22"/>
        <v>Delayed Delivery</v>
      </c>
      <c r="P204">
        <v>7</v>
      </c>
      <c r="Q204" t="str">
        <f t="shared" si="23"/>
        <v>Bad</v>
      </c>
      <c r="R204">
        <v>1.9</v>
      </c>
      <c r="S204">
        <v>96.22</v>
      </c>
      <c r="V204">
        <v>1698</v>
      </c>
    </row>
    <row r="205" spans="1:22" x14ac:dyDescent="0.35">
      <c r="A205">
        <v>10204</v>
      </c>
      <c r="B205" s="1">
        <v>44765</v>
      </c>
      <c r="C205">
        <f t="shared" si="18"/>
        <v>2022</v>
      </c>
      <c r="D205">
        <f t="shared" si="19"/>
        <v>7</v>
      </c>
      <c r="E205" t="str">
        <f>TEXT(Table2[[#This Row],[order_date]],"mmmm")</f>
        <v>July</v>
      </c>
      <c r="F205">
        <v>1406</v>
      </c>
      <c r="G205" t="s">
        <v>22</v>
      </c>
      <c r="H205" t="s">
        <v>20</v>
      </c>
      <c r="I205">
        <v>1</v>
      </c>
      <c r="J205">
        <v>398.08</v>
      </c>
      <c r="K205">
        <v>0.31</v>
      </c>
      <c r="L205">
        <f t="shared" si="20"/>
        <v>123.40479999999999</v>
      </c>
      <c r="M205">
        <f t="shared" si="21"/>
        <v>398.08</v>
      </c>
      <c r="N205" t="s">
        <v>18</v>
      </c>
      <c r="O205" t="str">
        <f t="shared" si="22"/>
        <v>Delayed Delivery</v>
      </c>
      <c r="P205">
        <v>11</v>
      </c>
      <c r="Q205" t="str">
        <f t="shared" si="23"/>
        <v>Good</v>
      </c>
      <c r="R205">
        <v>2.5</v>
      </c>
      <c r="S205">
        <v>274.68</v>
      </c>
      <c r="V205">
        <v>1242</v>
      </c>
    </row>
    <row r="206" spans="1:22" x14ac:dyDescent="0.35">
      <c r="A206">
        <v>10205</v>
      </c>
      <c r="B206" s="1">
        <v>44766</v>
      </c>
      <c r="C206">
        <f t="shared" si="18"/>
        <v>2022</v>
      </c>
      <c r="D206">
        <f t="shared" si="19"/>
        <v>7</v>
      </c>
      <c r="E206" t="str">
        <f>TEXT(Table2[[#This Row],[order_date]],"mmmm")</f>
        <v>July</v>
      </c>
      <c r="F206">
        <v>1230</v>
      </c>
      <c r="G206" t="s">
        <v>15</v>
      </c>
      <c r="H206" t="s">
        <v>21</v>
      </c>
      <c r="I206">
        <v>5</v>
      </c>
      <c r="J206">
        <v>40.39</v>
      </c>
      <c r="K206">
        <v>0.34</v>
      </c>
      <c r="L206">
        <f t="shared" si="20"/>
        <v>13.732600000000001</v>
      </c>
      <c r="M206">
        <f t="shared" si="21"/>
        <v>201.95</v>
      </c>
      <c r="N206" t="s">
        <v>16</v>
      </c>
      <c r="O206" t="str">
        <f t="shared" si="22"/>
        <v>On Time Delivery</v>
      </c>
      <c r="P206">
        <v>3</v>
      </c>
      <c r="Q206" t="str">
        <f t="shared" si="23"/>
        <v>Bad</v>
      </c>
      <c r="R206">
        <v>1.7</v>
      </c>
      <c r="S206">
        <v>133.29</v>
      </c>
      <c r="V206">
        <v>1085</v>
      </c>
    </row>
    <row r="207" spans="1:22" x14ac:dyDescent="0.35">
      <c r="A207">
        <v>10206</v>
      </c>
      <c r="B207" s="1">
        <v>44767</v>
      </c>
      <c r="C207">
        <f t="shared" si="18"/>
        <v>2022</v>
      </c>
      <c r="D207">
        <f t="shared" si="19"/>
        <v>7</v>
      </c>
      <c r="E207" t="str">
        <f>TEXT(Table2[[#This Row],[order_date]],"mmmm")</f>
        <v>July</v>
      </c>
      <c r="F207">
        <v>1748</v>
      </c>
      <c r="G207" t="s">
        <v>15</v>
      </c>
      <c r="H207" t="s">
        <v>17</v>
      </c>
      <c r="I207">
        <v>2</v>
      </c>
      <c r="J207">
        <v>53.85</v>
      </c>
      <c r="K207">
        <v>0.27</v>
      </c>
      <c r="L207">
        <f t="shared" si="20"/>
        <v>14.539500000000002</v>
      </c>
      <c r="M207">
        <f t="shared" si="21"/>
        <v>107.7</v>
      </c>
      <c r="N207" t="s">
        <v>16</v>
      </c>
      <c r="O207" t="str">
        <f t="shared" si="22"/>
        <v>Delayed Delivery</v>
      </c>
      <c r="P207">
        <v>6</v>
      </c>
      <c r="Q207" t="str">
        <f t="shared" si="23"/>
        <v>Good</v>
      </c>
      <c r="R207">
        <v>3.7</v>
      </c>
      <c r="S207">
        <v>78.62</v>
      </c>
      <c r="V207">
        <v>1795</v>
      </c>
    </row>
    <row r="208" spans="1:22" x14ac:dyDescent="0.35">
      <c r="A208">
        <v>10207</v>
      </c>
      <c r="B208" s="1">
        <v>44768</v>
      </c>
      <c r="C208">
        <f t="shared" si="18"/>
        <v>2022</v>
      </c>
      <c r="D208">
        <f t="shared" si="19"/>
        <v>7</v>
      </c>
      <c r="E208" t="str">
        <f>TEXT(Table2[[#This Row],[order_date]],"mmmm")</f>
        <v>July</v>
      </c>
      <c r="F208">
        <v>1654</v>
      </c>
      <c r="G208" t="s">
        <v>15</v>
      </c>
      <c r="H208" t="s">
        <v>13</v>
      </c>
      <c r="I208">
        <v>5</v>
      </c>
      <c r="J208">
        <v>337.82</v>
      </c>
      <c r="K208">
        <v>0.21</v>
      </c>
      <c r="L208">
        <f t="shared" si="20"/>
        <v>70.9422</v>
      </c>
      <c r="M208">
        <f t="shared" si="21"/>
        <v>1689.1</v>
      </c>
      <c r="N208" t="s">
        <v>16</v>
      </c>
      <c r="O208" t="str">
        <f t="shared" si="22"/>
        <v>On Time Delivery</v>
      </c>
      <c r="P208">
        <v>4</v>
      </c>
      <c r="Q208" t="str">
        <f t="shared" si="23"/>
        <v>Good</v>
      </c>
      <c r="R208">
        <v>3.5</v>
      </c>
      <c r="S208">
        <v>1334.39</v>
      </c>
      <c r="V208">
        <v>1577</v>
      </c>
    </row>
    <row r="209" spans="1:22" x14ac:dyDescent="0.35">
      <c r="A209">
        <v>10208</v>
      </c>
      <c r="B209" s="1">
        <v>44769</v>
      </c>
      <c r="C209">
        <f t="shared" si="18"/>
        <v>2022</v>
      </c>
      <c r="D209">
        <f t="shared" si="19"/>
        <v>7</v>
      </c>
      <c r="E209" t="str">
        <f>TEXT(Table2[[#This Row],[order_date]],"mmmm")</f>
        <v>July</v>
      </c>
      <c r="F209">
        <v>1170</v>
      </c>
      <c r="G209" t="s">
        <v>19</v>
      </c>
      <c r="H209" t="s">
        <v>20</v>
      </c>
      <c r="I209">
        <v>1</v>
      </c>
      <c r="J209">
        <v>76.39</v>
      </c>
      <c r="K209">
        <v>0.13</v>
      </c>
      <c r="L209">
        <f t="shared" si="20"/>
        <v>9.9306999999999999</v>
      </c>
      <c r="M209">
        <f t="shared" si="21"/>
        <v>76.39</v>
      </c>
      <c r="N209" t="s">
        <v>16</v>
      </c>
      <c r="O209" t="str">
        <f t="shared" si="22"/>
        <v>Delayed Delivery</v>
      </c>
      <c r="P209">
        <v>5</v>
      </c>
      <c r="Q209" t="str">
        <f t="shared" si="23"/>
        <v>Good</v>
      </c>
      <c r="R209">
        <v>3.5</v>
      </c>
      <c r="S209">
        <v>66.459999999999994</v>
      </c>
      <c r="V209">
        <v>1556</v>
      </c>
    </row>
    <row r="210" spans="1:22" x14ac:dyDescent="0.35">
      <c r="A210">
        <v>10209</v>
      </c>
      <c r="B210" s="1">
        <v>44770</v>
      </c>
      <c r="C210">
        <f t="shared" si="18"/>
        <v>2022</v>
      </c>
      <c r="D210">
        <f t="shared" si="19"/>
        <v>7</v>
      </c>
      <c r="E210" t="str">
        <f>TEXT(Table2[[#This Row],[order_date]],"mmmm")</f>
        <v>July</v>
      </c>
      <c r="F210">
        <v>1540</v>
      </c>
      <c r="G210" t="s">
        <v>19</v>
      </c>
      <c r="H210" t="s">
        <v>17</v>
      </c>
      <c r="I210">
        <v>4</v>
      </c>
      <c r="J210">
        <v>28.07</v>
      </c>
      <c r="K210">
        <v>0.06</v>
      </c>
      <c r="L210">
        <f t="shared" si="20"/>
        <v>1.6841999999999999</v>
      </c>
      <c r="M210">
        <f t="shared" si="21"/>
        <v>112.28</v>
      </c>
      <c r="N210" t="s">
        <v>16</v>
      </c>
      <c r="O210" t="str">
        <f t="shared" si="22"/>
        <v>On Time Delivery</v>
      </c>
      <c r="P210">
        <v>3</v>
      </c>
      <c r="Q210" t="str">
        <f t="shared" si="23"/>
        <v>Bad</v>
      </c>
      <c r="R210">
        <v>1.9</v>
      </c>
      <c r="S210">
        <v>105.54</v>
      </c>
      <c r="V210">
        <v>1952</v>
      </c>
    </row>
    <row r="211" spans="1:22" x14ac:dyDescent="0.35">
      <c r="A211">
        <v>10210</v>
      </c>
      <c r="B211" s="1">
        <v>44771</v>
      </c>
      <c r="C211">
        <f t="shared" si="18"/>
        <v>2022</v>
      </c>
      <c r="D211">
        <f t="shared" si="19"/>
        <v>7</v>
      </c>
      <c r="E211" t="str">
        <f>TEXT(Table2[[#This Row],[order_date]],"mmmm")</f>
        <v>July</v>
      </c>
      <c r="F211">
        <v>1035</v>
      </c>
      <c r="G211" t="s">
        <v>15</v>
      </c>
      <c r="H211" t="s">
        <v>13</v>
      </c>
      <c r="I211">
        <v>2</v>
      </c>
      <c r="J211">
        <v>115.34</v>
      </c>
      <c r="K211">
        <v>0.24</v>
      </c>
      <c r="L211">
        <f t="shared" si="20"/>
        <v>27.6816</v>
      </c>
      <c r="M211">
        <f t="shared" si="21"/>
        <v>230.68</v>
      </c>
      <c r="N211" t="s">
        <v>16</v>
      </c>
      <c r="O211" t="str">
        <f t="shared" si="22"/>
        <v>Delayed Delivery</v>
      </c>
      <c r="P211">
        <v>5</v>
      </c>
      <c r="Q211" t="str">
        <f t="shared" si="23"/>
        <v>Bad</v>
      </c>
      <c r="R211">
        <v>2</v>
      </c>
      <c r="S211">
        <v>175.32</v>
      </c>
      <c r="V211">
        <v>1645</v>
      </c>
    </row>
    <row r="212" spans="1:22" x14ac:dyDescent="0.35">
      <c r="A212">
        <v>10211</v>
      </c>
      <c r="B212" s="1">
        <v>44772</v>
      </c>
      <c r="C212">
        <f t="shared" si="18"/>
        <v>2022</v>
      </c>
      <c r="D212">
        <f t="shared" si="19"/>
        <v>7</v>
      </c>
      <c r="E212" t="str">
        <f>TEXT(Table2[[#This Row],[order_date]],"mmmm")</f>
        <v>July</v>
      </c>
      <c r="F212">
        <v>1524</v>
      </c>
      <c r="G212" t="s">
        <v>19</v>
      </c>
      <c r="H212" t="s">
        <v>20</v>
      </c>
      <c r="I212">
        <v>4</v>
      </c>
      <c r="J212">
        <v>345.44</v>
      </c>
      <c r="K212">
        <v>0.35</v>
      </c>
      <c r="L212">
        <f t="shared" si="20"/>
        <v>120.904</v>
      </c>
      <c r="M212">
        <f t="shared" si="21"/>
        <v>1381.76</v>
      </c>
      <c r="N212" t="s">
        <v>16</v>
      </c>
      <c r="O212" t="str">
        <f t="shared" si="22"/>
        <v>Delayed Delivery</v>
      </c>
      <c r="P212">
        <v>6</v>
      </c>
      <c r="Q212" t="str">
        <f t="shared" si="23"/>
        <v>Excellent</v>
      </c>
      <c r="R212">
        <v>4.0999999999999996</v>
      </c>
      <c r="S212">
        <v>898.14</v>
      </c>
      <c r="V212">
        <v>1619</v>
      </c>
    </row>
    <row r="213" spans="1:22" x14ac:dyDescent="0.35">
      <c r="A213">
        <v>10212</v>
      </c>
      <c r="B213" s="1">
        <v>44773</v>
      </c>
      <c r="C213">
        <f t="shared" si="18"/>
        <v>2022</v>
      </c>
      <c r="D213">
        <f t="shared" si="19"/>
        <v>7</v>
      </c>
      <c r="E213" t="str">
        <f>TEXT(Table2[[#This Row],[order_date]],"mmmm")</f>
        <v>July</v>
      </c>
      <c r="F213">
        <v>1159</v>
      </c>
      <c r="G213" t="s">
        <v>19</v>
      </c>
      <c r="H213" t="s">
        <v>20</v>
      </c>
      <c r="I213">
        <v>5</v>
      </c>
      <c r="J213">
        <v>426.45</v>
      </c>
      <c r="K213">
        <v>0.16</v>
      </c>
      <c r="L213">
        <f t="shared" si="20"/>
        <v>68.231999999999999</v>
      </c>
      <c r="M213">
        <f t="shared" si="21"/>
        <v>2132.25</v>
      </c>
      <c r="N213" t="s">
        <v>18</v>
      </c>
      <c r="O213" t="str">
        <f t="shared" si="22"/>
        <v>Delayed Delivery</v>
      </c>
      <c r="P213">
        <v>8</v>
      </c>
      <c r="Q213" t="str">
        <f t="shared" si="23"/>
        <v>Good</v>
      </c>
      <c r="R213">
        <v>3.8</v>
      </c>
      <c r="S213">
        <v>1791.09</v>
      </c>
      <c r="V213">
        <v>1797</v>
      </c>
    </row>
    <row r="214" spans="1:22" x14ac:dyDescent="0.35">
      <c r="A214">
        <v>10213</v>
      </c>
      <c r="B214" s="1">
        <v>44774</v>
      </c>
      <c r="C214">
        <f t="shared" si="18"/>
        <v>2022</v>
      </c>
      <c r="D214">
        <f t="shared" si="19"/>
        <v>8</v>
      </c>
      <c r="E214" t="str">
        <f>TEXT(Table2[[#This Row],[order_date]],"mmmm")</f>
        <v>August</v>
      </c>
      <c r="F214">
        <v>1838</v>
      </c>
      <c r="G214" t="s">
        <v>22</v>
      </c>
      <c r="H214" t="s">
        <v>13</v>
      </c>
      <c r="I214">
        <v>3</v>
      </c>
      <c r="J214">
        <v>133.44999999999999</v>
      </c>
      <c r="K214">
        <v>0.25</v>
      </c>
      <c r="L214">
        <f t="shared" si="20"/>
        <v>33.362499999999997</v>
      </c>
      <c r="M214">
        <f t="shared" si="21"/>
        <v>400.34999999999997</v>
      </c>
      <c r="N214" t="s">
        <v>14</v>
      </c>
      <c r="O214" t="str">
        <f t="shared" si="22"/>
        <v>Delayed Delivery</v>
      </c>
      <c r="P214">
        <v>6</v>
      </c>
      <c r="Q214" t="str">
        <f t="shared" si="23"/>
        <v>Excellent</v>
      </c>
      <c r="R214">
        <v>4.5</v>
      </c>
      <c r="S214">
        <v>300.26</v>
      </c>
      <c r="V214">
        <v>1639</v>
      </c>
    </row>
    <row r="215" spans="1:22" x14ac:dyDescent="0.35">
      <c r="A215">
        <v>10214</v>
      </c>
      <c r="B215" s="1">
        <v>44775</v>
      </c>
      <c r="C215">
        <f t="shared" si="18"/>
        <v>2022</v>
      </c>
      <c r="D215">
        <f t="shared" si="19"/>
        <v>8</v>
      </c>
      <c r="E215" t="str">
        <f>TEXT(Table2[[#This Row],[order_date]],"mmmm")</f>
        <v>August</v>
      </c>
      <c r="F215">
        <v>1698</v>
      </c>
      <c r="G215" t="s">
        <v>12</v>
      </c>
      <c r="H215" t="s">
        <v>13</v>
      </c>
      <c r="I215">
        <v>4</v>
      </c>
      <c r="J215">
        <v>405.93</v>
      </c>
      <c r="K215">
        <v>0.17</v>
      </c>
      <c r="L215">
        <f t="shared" si="20"/>
        <v>69.008100000000013</v>
      </c>
      <c r="M215">
        <f t="shared" si="21"/>
        <v>1623.72</v>
      </c>
      <c r="N215" t="s">
        <v>14</v>
      </c>
      <c r="O215" t="str">
        <f t="shared" si="22"/>
        <v>Delayed Delivery</v>
      </c>
      <c r="P215">
        <v>9</v>
      </c>
      <c r="Q215" t="str">
        <f t="shared" si="23"/>
        <v>Good</v>
      </c>
      <c r="R215">
        <v>2.6</v>
      </c>
      <c r="S215">
        <v>1347.69</v>
      </c>
      <c r="V215">
        <v>1505</v>
      </c>
    </row>
    <row r="216" spans="1:22" x14ac:dyDescent="0.35">
      <c r="A216">
        <v>10215</v>
      </c>
      <c r="B216" s="1">
        <v>44776</v>
      </c>
      <c r="C216">
        <f t="shared" si="18"/>
        <v>2022</v>
      </c>
      <c r="D216">
        <f t="shared" si="19"/>
        <v>8</v>
      </c>
      <c r="E216" t="str">
        <f>TEXT(Table2[[#This Row],[order_date]],"mmmm")</f>
        <v>August</v>
      </c>
      <c r="F216">
        <v>1242</v>
      </c>
      <c r="G216" t="s">
        <v>22</v>
      </c>
      <c r="H216" t="s">
        <v>17</v>
      </c>
      <c r="I216">
        <v>5</v>
      </c>
      <c r="J216">
        <v>121.75</v>
      </c>
      <c r="K216">
        <v>0.15</v>
      </c>
      <c r="L216">
        <f t="shared" si="20"/>
        <v>18.262499999999999</v>
      </c>
      <c r="M216">
        <f t="shared" si="21"/>
        <v>608.75</v>
      </c>
      <c r="N216" t="s">
        <v>16</v>
      </c>
      <c r="O216" t="str">
        <f t="shared" si="22"/>
        <v>Delayed Delivery</v>
      </c>
      <c r="P216">
        <v>10</v>
      </c>
      <c r="Q216" t="str">
        <f t="shared" si="23"/>
        <v>Good</v>
      </c>
      <c r="R216">
        <v>3.2</v>
      </c>
      <c r="S216">
        <v>517.44000000000005</v>
      </c>
      <c r="V216">
        <v>1347</v>
      </c>
    </row>
    <row r="217" spans="1:22" x14ac:dyDescent="0.35">
      <c r="A217">
        <v>10216</v>
      </c>
      <c r="B217" s="1">
        <v>44777</v>
      </c>
      <c r="C217">
        <f t="shared" si="18"/>
        <v>2022</v>
      </c>
      <c r="D217">
        <f t="shared" si="19"/>
        <v>8</v>
      </c>
      <c r="E217" t="str">
        <f>TEXT(Table2[[#This Row],[order_date]],"mmmm")</f>
        <v>August</v>
      </c>
      <c r="F217">
        <v>1085</v>
      </c>
      <c r="G217" t="s">
        <v>12</v>
      </c>
      <c r="H217" t="s">
        <v>21</v>
      </c>
      <c r="I217">
        <v>5</v>
      </c>
      <c r="J217">
        <v>373.87</v>
      </c>
      <c r="K217">
        <v>0.14000000000000001</v>
      </c>
      <c r="L217">
        <f t="shared" si="20"/>
        <v>52.341800000000006</v>
      </c>
      <c r="M217">
        <f t="shared" si="21"/>
        <v>1869.35</v>
      </c>
      <c r="N217" t="s">
        <v>16</v>
      </c>
      <c r="O217" t="str">
        <f t="shared" si="22"/>
        <v>Delayed Delivery</v>
      </c>
      <c r="P217">
        <v>10</v>
      </c>
      <c r="Q217" t="str">
        <f t="shared" si="23"/>
        <v>Excellent</v>
      </c>
      <c r="R217">
        <v>4</v>
      </c>
      <c r="S217">
        <v>1607.64</v>
      </c>
      <c r="V217">
        <v>1472</v>
      </c>
    </row>
    <row r="218" spans="1:22" x14ac:dyDescent="0.35">
      <c r="A218">
        <v>10217</v>
      </c>
      <c r="B218" s="1">
        <v>44778</v>
      </c>
      <c r="C218">
        <f t="shared" si="18"/>
        <v>2022</v>
      </c>
      <c r="D218">
        <f t="shared" si="19"/>
        <v>8</v>
      </c>
      <c r="E218" t="str">
        <f>TEXT(Table2[[#This Row],[order_date]],"mmmm")</f>
        <v>August</v>
      </c>
      <c r="F218">
        <v>1795</v>
      </c>
      <c r="G218" t="s">
        <v>19</v>
      </c>
      <c r="H218" t="s">
        <v>21</v>
      </c>
      <c r="I218">
        <v>5</v>
      </c>
      <c r="J218">
        <v>256</v>
      </c>
      <c r="K218">
        <v>0.18</v>
      </c>
      <c r="L218">
        <f t="shared" si="20"/>
        <v>46.08</v>
      </c>
      <c r="M218">
        <f t="shared" si="21"/>
        <v>1280</v>
      </c>
      <c r="N218" t="s">
        <v>16</v>
      </c>
      <c r="O218" t="str">
        <f t="shared" si="22"/>
        <v>Delayed Delivery</v>
      </c>
      <c r="P218">
        <v>10</v>
      </c>
      <c r="Q218" t="str">
        <f t="shared" si="23"/>
        <v>Excellent</v>
      </c>
      <c r="R218">
        <v>4.9000000000000004</v>
      </c>
      <c r="S218">
        <v>1049.5999999999999</v>
      </c>
      <c r="V218">
        <v>1224</v>
      </c>
    </row>
    <row r="219" spans="1:22" x14ac:dyDescent="0.35">
      <c r="A219">
        <v>10218</v>
      </c>
      <c r="B219" s="1">
        <v>44779</v>
      </c>
      <c r="C219">
        <f t="shared" si="18"/>
        <v>2022</v>
      </c>
      <c r="D219">
        <f t="shared" si="19"/>
        <v>8</v>
      </c>
      <c r="E219" t="str">
        <f>TEXT(Table2[[#This Row],[order_date]],"mmmm")</f>
        <v>August</v>
      </c>
      <c r="F219">
        <v>1577</v>
      </c>
      <c r="G219" t="s">
        <v>12</v>
      </c>
      <c r="H219" t="s">
        <v>21</v>
      </c>
      <c r="I219">
        <v>3</v>
      </c>
      <c r="J219">
        <v>397.47</v>
      </c>
      <c r="K219">
        <v>0.13</v>
      </c>
      <c r="L219">
        <f t="shared" si="20"/>
        <v>51.671100000000003</v>
      </c>
      <c r="M219">
        <f t="shared" si="21"/>
        <v>1192.4100000000001</v>
      </c>
      <c r="N219" t="s">
        <v>14</v>
      </c>
      <c r="O219" t="str">
        <f t="shared" si="22"/>
        <v>Delayed Delivery</v>
      </c>
      <c r="P219">
        <v>10</v>
      </c>
      <c r="Q219" t="str">
        <f t="shared" si="23"/>
        <v>Excellent</v>
      </c>
      <c r="R219">
        <v>5</v>
      </c>
      <c r="S219">
        <v>1037.4000000000001</v>
      </c>
      <c r="V219">
        <v>1384</v>
      </c>
    </row>
    <row r="220" spans="1:22" x14ac:dyDescent="0.35">
      <c r="A220">
        <v>10219</v>
      </c>
      <c r="B220" s="1">
        <v>44780</v>
      </c>
      <c r="C220">
        <f t="shared" si="18"/>
        <v>2022</v>
      </c>
      <c r="D220">
        <f t="shared" si="19"/>
        <v>8</v>
      </c>
      <c r="E220" t="str">
        <f>TEXT(Table2[[#This Row],[order_date]],"mmmm")</f>
        <v>August</v>
      </c>
      <c r="F220">
        <v>1681</v>
      </c>
      <c r="G220" t="s">
        <v>19</v>
      </c>
      <c r="H220" t="s">
        <v>21</v>
      </c>
      <c r="I220">
        <v>3</v>
      </c>
      <c r="J220">
        <v>597.11</v>
      </c>
      <c r="K220">
        <v>0.26</v>
      </c>
      <c r="L220">
        <f t="shared" si="20"/>
        <v>155.24860000000001</v>
      </c>
      <c r="M220">
        <f t="shared" si="21"/>
        <v>1791.33</v>
      </c>
      <c r="N220" t="s">
        <v>18</v>
      </c>
      <c r="O220" t="str">
        <f t="shared" si="22"/>
        <v>On Time Delivery</v>
      </c>
      <c r="P220">
        <v>4</v>
      </c>
      <c r="Q220" t="str">
        <f t="shared" si="23"/>
        <v>Excellent</v>
      </c>
      <c r="R220">
        <v>5</v>
      </c>
      <c r="S220">
        <v>1325.58</v>
      </c>
      <c r="V220">
        <v>1376</v>
      </c>
    </row>
    <row r="221" spans="1:22" x14ac:dyDescent="0.35">
      <c r="A221">
        <v>10220</v>
      </c>
      <c r="B221" s="1">
        <v>44781</v>
      </c>
      <c r="C221">
        <f t="shared" si="18"/>
        <v>2022</v>
      </c>
      <c r="D221">
        <f t="shared" si="19"/>
        <v>8</v>
      </c>
      <c r="E221" t="str">
        <f>TEXT(Table2[[#This Row],[order_date]],"mmmm")</f>
        <v>August</v>
      </c>
      <c r="F221">
        <v>1556</v>
      </c>
      <c r="G221" t="s">
        <v>12</v>
      </c>
      <c r="H221" t="s">
        <v>21</v>
      </c>
      <c r="I221">
        <v>7</v>
      </c>
      <c r="J221">
        <v>563.62</v>
      </c>
      <c r="K221">
        <v>0.31</v>
      </c>
      <c r="L221">
        <f t="shared" si="20"/>
        <v>174.72219999999999</v>
      </c>
      <c r="M221">
        <f t="shared" si="21"/>
        <v>3945.34</v>
      </c>
      <c r="N221" t="s">
        <v>16</v>
      </c>
      <c r="O221" t="str">
        <f t="shared" si="22"/>
        <v>On Time Delivery</v>
      </c>
      <c r="P221">
        <v>2</v>
      </c>
      <c r="Q221" t="str">
        <f t="shared" si="23"/>
        <v>Excellent</v>
      </c>
      <c r="R221">
        <v>4.5999999999999996</v>
      </c>
      <c r="S221">
        <v>2722.28</v>
      </c>
      <c r="V221">
        <v>1282</v>
      </c>
    </row>
    <row r="222" spans="1:22" x14ac:dyDescent="0.35">
      <c r="A222">
        <v>10221</v>
      </c>
      <c r="B222" s="1">
        <v>44782</v>
      </c>
      <c r="C222">
        <f t="shared" si="18"/>
        <v>2022</v>
      </c>
      <c r="D222">
        <f t="shared" si="19"/>
        <v>8</v>
      </c>
      <c r="E222" t="str">
        <f>TEXT(Table2[[#This Row],[order_date]],"mmmm")</f>
        <v>August</v>
      </c>
      <c r="F222">
        <v>1573</v>
      </c>
      <c r="G222" t="s">
        <v>12</v>
      </c>
      <c r="H222" t="s">
        <v>17</v>
      </c>
      <c r="I222">
        <v>3</v>
      </c>
      <c r="J222">
        <v>17.5</v>
      </c>
      <c r="K222">
        <v>0.31</v>
      </c>
      <c r="L222">
        <f t="shared" si="20"/>
        <v>5.4249999999999998</v>
      </c>
      <c r="M222">
        <f t="shared" si="21"/>
        <v>52.5</v>
      </c>
      <c r="N222" t="s">
        <v>14</v>
      </c>
      <c r="O222" t="str">
        <f t="shared" si="22"/>
        <v>Delayed Delivery</v>
      </c>
      <c r="P222">
        <v>9</v>
      </c>
      <c r="Q222" t="str">
        <f t="shared" si="23"/>
        <v>Good</v>
      </c>
      <c r="R222">
        <v>3.6</v>
      </c>
      <c r="S222">
        <v>36.22</v>
      </c>
      <c r="V222">
        <v>1632</v>
      </c>
    </row>
    <row r="223" spans="1:22" x14ac:dyDescent="0.35">
      <c r="A223">
        <v>10222</v>
      </c>
      <c r="B223" s="1">
        <v>44783</v>
      </c>
      <c r="C223">
        <f t="shared" si="18"/>
        <v>2022</v>
      </c>
      <c r="D223">
        <f t="shared" si="19"/>
        <v>8</v>
      </c>
      <c r="E223" t="str">
        <f>TEXT(Table2[[#This Row],[order_date]],"mmmm")</f>
        <v>August</v>
      </c>
      <c r="F223">
        <v>1952</v>
      </c>
      <c r="G223" t="s">
        <v>22</v>
      </c>
      <c r="H223" t="s">
        <v>20</v>
      </c>
      <c r="I223">
        <v>2</v>
      </c>
      <c r="J223">
        <v>532.98</v>
      </c>
      <c r="K223">
        <v>0.08</v>
      </c>
      <c r="L223">
        <f t="shared" si="20"/>
        <v>42.638400000000004</v>
      </c>
      <c r="M223">
        <f t="shared" si="21"/>
        <v>1065.96</v>
      </c>
      <c r="N223" t="s">
        <v>16</v>
      </c>
      <c r="O223" t="str">
        <f t="shared" si="22"/>
        <v>Delayed Delivery</v>
      </c>
      <c r="P223">
        <v>11</v>
      </c>
      <c r="Q223" t="str">
        <f t="shared" si="23"/>
        <v>Bad</v>
      </c>
      <c r="R223">
        <v>1</v>
      </c>
      <c r="S223">
        <v>980.68</v>
      </c>
      <c r="V223">
        <v>1627</v>
      </c>
    </row>
    <row r="224" spans="1:22" x14ac:dyDescent="0.35">
      <c r="A224">
        <v>10223</v>
      </c>
      <c r="B224" s="1">
        <v>44784</v>
      </c>
      <c r="C224">
        <f t="shared" si="18"/>
        <v>2022</v>
      </c>
      <c r="D224">
        <f t="shared" si="19"/>
        <v>8</v>
      </c>
      <c r="E224" t="str">
        <f>TEXT(Table2[[#This Row],[order_date]],"mmmm")</f>
        <v>August</v>
      </c>
      <c r="F224">
        <v>1645</v>
      </c>
      <c r="G224" t="s">
        <v>12</v>
      </c>
      <c r="H224" t="s">
        <v>17</v>
      </c>
      <c r="I224">
        <v>3</v>
      </c>
      <c r="J224">
        <v>53.9</v>
      </c>
      <c r="K224">
        <v>0.31</v>
      </c>
      <c r="L224">
        <f t="shared" si="20"/>
        <v>16.709</v>
      </c>
      <c r="M224">
        <f t="shared" si="21"/>
        <v>161.69999999999999</v>
      </c>
      <c r="N224" t="s">
        <v>14</v>
      </c>
      <c r="O224" t="str">
        <f t="shared" si="22"/>
        <v>On Time Delivery</v>
      </c>
      <c r="P224">
        <v>3</v>
      </c>
      <c r="Q224" t="str">
        <f t="shared" si="23"/>
        <v>Good</v>
      </c>
      <c r="R224">
        <v>3.8</v>
      </c>
      <c r="S224">
        <v>111.57</v>
      </c>
      <c r="V224">
        <v>1972</v>
      </c>
    </row>
    <row r="225" spans="1:22" x14ac:dyDescent="0.35">
      <c r="A225">
        <v>10224</v>
      </c>
      <c r="B225" s="1">
        <v>44785</v>
      </c>
      <c r="C225">
        <f t="shared" si="18"/>
        <v>2022</v>
      </c>
      <c r="D225">
        <f t="shared" si="19"/>
        <v>8</v>
      </c>
      <c r="E225" t="str">
        <f>TEXT(Table2[[#This Row],[order_date]],"mmmm")</f>
        <v>August</v>
      </c>
      <c r="F225">
        <v>1795</v>
      </c>
      <c r="G225" t="s">
        <v>15</v>
      </c>
      <c r="H225" t="s">
        <v>17</v>
      </c>
      <c r="I225">
        <v>3</v>
      </c>
      <c r="J225">
        <v>572.53</v>
      </c>
      <c r="K225">
        <v>0.12</v>
      </c>
      <c r="L225">
        <f t="shared" si="20"/>
        <v>68.703599999999994</v>
      </c>
      <c r="M225">
        <f t="shared" si="21"/>
        <v>1717.59</v>
      </c>
      <c r="N225" t="s">
        <v>16</v>
      </c>
      <c r="O225" t="str">
        <f t="shared" si="22"/>
        <v>Delayed Delivery</v>
      </c>
      <c r="P225">
        <v>11</v>
      </c>
      <c r="Q225" t="str">
        <f t="shared" si="23"/>
        <v>Bad</v>
      </c>
      <c r="R225">
        <v>2</v>
      </c>
      <c r="S225">
        <v>1511.48</v>
      </c>
      <c r="V225">
        <v>1744</v>
      </c>
    </row>
    <row r="226" spans="1:22" x14ac:dyDescent="0.35">
      <c r="A226">
        <v>10225</v>
      </c>
      <c r="B226" s="1">
        <v>44786</v>
      </c>
      <c r="C226">
        <f t="shared" si="18"/>
        <v>2022</v>
      </c>
      <c r="D226">
        <f t="shared" si="19"/>
        <v>8</v>
      </c>
      <c r="E226" t="str">
        <f>TEXT(Table2[[#This Row],[order_date]],"mmmm")</f>
        <v>August</v>
      </c>
      <c r="F226">
        <v>1027</v>
      </c>
      <c r="G226" t="s">
        <v>19</v>
      </c>
      <c r="H226" t="s">
        <v>17</v>
      </c>
      <c r="I226">
        <v>3</v>
      </c>
      <c r="J226">
        <v>179.87</v>
      </c>
      <c r="K226">
        <v>0.11</v>
      </c>
      <c r="L226">
        <f t="shared" si="20"/>
        <v>19.785700000000002</v>
      </c>
      <c r="M226">
        <f t="shared" si="21"/>
        <v>539.61</v>
      </c>
      <c r="N226" t="s">
        <v>16</v>
      </c>
      <c r="O226" t="str">
        <f t="shared" si="22"/>
        <v>Delayed Delivery</v>
      </c>
      <c r="P226">
        <v>7</v>
      </c>
      <c r="Q226" t="str">
        <f t="shared" si="23"/>
        <v>Bad</v>
      </c>
      <c r="R226">
        <v>1.2</v>
      </c>
      <c r="S226">
        <v>480.25</v>
      </c>
      <c r="V226">
        <v>1258</v>
      </c>
    </row>
    <row r="227" spans="1:22" x14ac:dyDescent="0.35">
      <c r="A227">
        <v>10226</v>
      </c>
      <c r="B227" s="1">
        <v>44787</v>
      </c>
      <c r="C227">
        <f t="shared" si="18"/>
        <v>2022</v>
      </c>
      <c r="D227">
        <f t="shared" si="19"/>
        <v>8</v>
      </c>
      <c r="E227" t="str">
        <f>TEXT(Table2[[#This Row],[order_date]],"mmmm")</f>
        <v>August</v>
      </c>
      <c r="F227">
        <v>1619</v>
      </c>
      <c r="G227" t="s">
        <v>15</v>
      </c>
      <c r="H227" t="s">
        <v>20</v>
      </c>
      <c r="I227">
        <v>4</v>
      </c>
      <c r="J227">
        <v>238.49</v>
      </c>
      <c r="K227">
        <v>0.25</v>
      </c>
      <c r="L227">
        <f t="shared" si="20"/>
        <v>59.622500000000002</v>
      </c>
      <c r="M227">
        <f t="shared" si="21"/>
        <v>953.96</v>
      </c>
      <c r="N227" t="s">
        <v>18</v>
      </c>
      <c r="O227" t="str">
        <f t="shared" si="22"/>
        <v>On Time Delivery</v>
      </c>
      <c r="P227">
        <v>4</v>
      </c>
      <c r="Q227" t="str">
        <f t="shared" si="23"/>
        <v>Good</v>
      </c>
      <c r="R227">
        <v>3.8</v>
      </c>
      <c r="S227">
        <v>715.47</v>
      </c>
      <c r="V227">
        <v>1358</v>
      </c>
    </row>
    <row r="228" spans="1:22" x14ac:dyDescent="0.35">
      <c r="A228">
        <v>10227</v>
      </c>
      <c r="B228" s="1">
        <v>44788</v>
      </c>
      <c r="C228">
        <f t="shared" si="18"/>
        <v>2022</v>
      </c>
      <c r="D228">
        <f t="shared" si="19"/>
        <v>8</v>
      </c>
      <c r="E228" t="str">
        <f>TEXT(Table2[[#This Row],[order_date]],"mmmm")</f>
        <v>August</v>
      </c>
      <c r="F228">
        <v>1555</v>
      </c>
      <c r="G228" t="s">
        <v>15</v>
      </c>
      <c r="H228" t="s">
        <v>17</v>
      </c>
      <c r="I228">
        <v>3</v>
      </c>
      <c r="J228">
        <v>68.61</v>
      </c>
      <c r="K228">
        <v>0.11</v>
      </c>
      <c r="L228">
        <f t="shared" si="20"/>
        <v>7.5471000000000004</v>
      </c>
      <c r="M228">
        <f t="shared" si="21"/>
        <v>205.82999999999998</v>
      </c>
      <c r="N228" t="s">
        <v>14</v>
      </c>
      <c r="O228" t="str">
        <f t="shared" si="22"/>
        <v>Early Delivery</v>
      </c>
      <c r="P228">
        <v>1</v>
      </c>
      <c r="Q228" t="str">
        <f t="shared" si="23"/>
        <v>Excellent</v>
      </c>
      <c r="R228">
        <v>4</v>
      </c>
      <c r="S228">
        <v>183.19</v>
      </c>
      <c r="V228">
        <v>1709</v>
      </c>
    </row>
    <row r="229" spans="1:22" x14ac:dyDescent="0.35">
      <c r="A229">
        <v>10228</v>
      </c>
      <c r="B229" s="1">
        <v>44789</v>
      </c>
      <c r="C229">
        <f t="shared" si="18"/>
        <v>2022</v>
      </c>
      <c r="D229">
        <f t="shared" si="19"/>
        <v>8</v>
      </c>
      <c r="E229" t="str">
        <f>TEXT(Table2[[#This Row],[order_date]],"mmmm")</f>
        <v>August</v>
      </c>
      <c r="F229">
        <v>1339</v>
      </c>
      <c r="G229" t="s">
        <v>19</v>
      </c>
      <c r="H229" t="s">
        <v>17</v>
      </c>
      <c r="I229">
        <v>2</v>
      </c>
      <c r="J229">
        <v>80.680000000000007</v>
      </c>
      <c r="K229">
        <v>0.02</v>
      </c>
      <c r="L229">
        <f t="shared" si="20"/>
        <v>1.6136000000000001</v>
      </c>
      <c r="M229">
        <f t="shared" si="21"/>
        <v>161.36000000000001</v>
      </c>
      <c r="N229" t="s">
        <v>14</v>
      </c>
      <c r="O229" t="str">
        <f t="shared" si="22"/>
        <v>Delayed Delivery</v>
      </c>
      <c r="P229">
        <v>8</v>
      </c>
      <c r="Q229" t="str">
        <f t="shared" si="23"/>
        <v>Good</v>
      </c>
      <c r="R229">
        <v>3.6</v>
      </c>
      <c r="S229">
        <v>158.13</v>
      </c>
      <c r="V229">
        <v>1410</v>
      </c>
    </row>
    <row r="230" spans="1:22" x14ac:dyDescent="0.35">
      <c r="A230">
        <v>10229</v>
      </c>
      <c r="B230" s="1">
        <v>44790</v>
      </c>
      <c r="C230">
        <f t="shared" si="18"/>
        <v>2022</v>
      </c>
      <c r="D230">
        <f t="shared" si="19"/>
        <v>8</v>
      </c>
      <c r="E230" t="str">
        <f>TEXT(Table2[[#This Row],[order_date]],"mmmm")</f>
        <v>August</v>
      </c>
      <c r="F230">
        <v>1797</v>
      </c>
      <c r="G230" t="s">
        <v>15</v>
      </c>
      <c r="H230" t="s">
        <v>20</v>
      </c>
      <c r="I230">
        <v>5</v>
      </c>
      <c r="J230">
        <v>440.14</v>
      </c>
      <c r="K230">
        <v>0.13</v>
      </c>
      <c r="L230">
        <f t="shared" si="20"/>
        <v>57.218200000000003</v>
      </c>
      <c r="M230">
        <f t="shared" si="21"/>
        <v>2200.6999999999998</v>
      </c>
      <c r="N230" t="s">
        <v>18</v>
      </c>
      <c r="O230" t="str">
        <f t="shared" si="22"/>
        <v>On Time Delivery</v>
      </c>
      <c r="P230">
        <v>4</v>
      </c>
      <c r="Q230" t="str">
        <f t="shared" si="23"/>
        <v>Good</v>
      </c>
      <c r="R230">
        <v>2.5</v>
      </c>
      <c r="S230">
        <v>1914.61</v>
      </c>
      <c r="V230">
        <v>1648</v>
      </c>
    </row>
    <row r="231" spans="1:22" x14ac:dyDescent="0.35">
      <c r="A231">
        <v>10230</v>
      </c>
      <c r="B231" s="1">
        <v>44791</v>
      </c>
      <c r="C231">
        <f t="shared" si="18"/>
        <v>2022</v>
      </c>
      <c r="D231">
        <f t="shared" si="19"/>
        <v>8</v>
      </c>
      <c r="E231" t="str">
        <f>TEXT(Table2[[#This Row],[order_date]],"mmmm")</f>
        <v>August</v>
      </c>
      <c r="F231">
        <v>1957</v>
      </c>
      <c r="G231" t="s">
        <v>12</v>
      </c>
      <c r="H231" t="s">
        <v>17</v>
      </c>
      <c r="I231">
        <v>4</v>
      </c>
      <c r="J231">
        <v>567.42999999999995</v>
      </c>
      <c r="K231">
        <v>0.25</v>
      </c>
      <c r="L231">
        <f t="shared" si="20"/>
        <v>141.85749999999999</v>
      </c>
      <c r="M231">
        <f t="shared" si="21"/>
        <v>2269.7199999999998</v>
      </c>
      <c r="N231" t="s">
        <v>16</v>
      </c>
      <c r="O231" t="str">
        <f t="shared" si="22"/>
        <v>Delayed Delivery</v>
      </c>
      <c r="P231">
        <v>11</v>
      </c>
      <c r="Q231" t="str">
        <f t="shared" si="23"/>
        <v>Good</v>
      </c>
      <c r="R231">
        <v>3</v>
      </c>
      <c r="S231">
        <v>1702.29</v>
      </c>
      <c r="V231">
        <v>1317</v>
      </c>
    </row>
    <row r="232" spans="1:22" x14ac:dyDescent="0.35">
      <c r="A232">
        <v>10231</v>
      </c>
      <c r="B232" s="1">
        <v>44792</v>
      </c>
      <c r="C232">
        <f t="shared" si="18"/>
        <v>2022</v>
      </c>
      <c r="D232">
        <f t="shared" si="19"/>
        <v>8</v>
      </c>
      <c r="E232" t="str">
        <f>TEXT(Table2[[#This Row],[order_date]],"mmmm")</f>
        <v>August</v>
      </c>
      <c r="F232">
        <v>1330</v>
      </c>
      <c r="G232" t="s">
        <v>19</v>
      </c>
      <c r="H232" t="s">
        <v>21</v>
      </c>
      <c r="I232">
        <v>1</v>
      </c>
      <c r="J232">
        <v>372.29</v>
      </c>
      <c r="K232">
        <v>0.11</v>
      </c>
      <c r="L232">
        <f t="shared" si="20"/>
        <v>40.951900000000002</v>
      </c>
      <c r="M232">
        <f t="shared" si="21"/>
        <v>372.29</v>
      </c>
      <c r="N232" t="s">
        <v>16</v>
      </c>
      <c r="O232" t="str">
        <f t="shared" si="22"/>
        <v>Delayed Delivery</v>
      </c>
      <c r="P232">
        <v>6</v>
      </c>
      <c r="Q232" t="str">
        <f t="shared" si="23"/>
        <v>Excellent</v>
      </c>
      <c r="R232">
        <v>4.7</v>
      </c>
      <c r="S232">
        <v>331.34</v>
      </c>
      <c r="V232">
        <v>1676</v>
      </c>
    </row>
    <row r="233" spans="1:22" x14ac:dyDescent="0.35">
      <c r="A233">
        <v>10232</v>
      </c>
      <c r="B233" s="1">
        <v>44793</v>
      </c>
      <c r="C233">
        <f t="shared" si="18"/>
        <v>2022</v>
      </c>
      <c r="D233">
        <f t="shared" si="19"/>
        <v>8</v>
      </c>
      <c r="E233" t="str">
        <f>TEXT(Table2[[#This Row],[order_date]],"mmmm")</f>
        <v>August</v>
      </c>
      <c r="F233">
        <v>1639</v>
      </c>
      <c r="G233" t="s">
        <v>22</v>
      </c>
      <c r="H233" t="s">
        <v>13</v>
      </c>
      <c r="I233">
        <v>3</v>
      </c>
      <c r="J233">
        <v>433.77</v>
      </c>
      <c r="K233">
        <v>0.22</v>
      </c>
      <c r="L233">
        <f t="shared" si="20"/>
        <v>95.429400000000001</v>
      </c>
      <c r="M233">
        <f t="shared" si="21"/>
        <v>1301.31</v>
      </c>
      <c r="N233" t="s">
        <v>14</v>
      </c>
      <c r="O233" t="str">
        <f t="shared" si="22"/>
        <v>Delayed Delivery</v>
      </c>
      <c r="P233">
        <v>7</v>
      </c>
      <c r="Q233" t="str">
        <f t="shared" si="23"/>
        <v>Good</v>
      </c>
      <c r="R233">
        <v>3.9</v>
      </c>
      <c r="S233">
        <v>1015.02</v>
      </c>
      <c r="V233">
        <v>1233</v>
      </c>
    </row>
    <row r="234" spans="1:22" x14ac:dyDescent="0.35">
      <c r="A234">
        <v>10233</v>
      </c>
      <c r="B234" s="1">
        <v>44794</v>
      </c>
      <c r="C234">
        <f t="shared" si="18"/>
        <v>2022</v>
      </c>
      <c r="D234">
        <f t="shared" si="19"/>
        <v>8</v>
      </c>
      <c r="E234" t="str">
        <f>TEXT(Table2[[#This Row],[order_date]],"mmmm")</f>
        <v>August</v>
      </c>
      <c r="F234">
        <v>1505</v>
      </c>
      <c r="G234" t="s">
        <v>12</v>
      </c>
      <c r="H234" t="s">
        <v>17</v>
      </c>
      <c r="I234">
        <v>7</v>
      </c>
      <c r="J234">
        <v>460.75</v>
      </c>
      <c r="K234">
        <v>0.23</v>
      </c>
      <c r="L234">
        <f t="shared" si="20"/>
        <v>105.97250000000001</v>
      </c>
      <c r="M234">
        <f t="shared" si="21"/>
        <v>3225.25</v>
      </c>
      <c r="N234" t="s">
        <v>18</v>
      </c>
      <c r="O234" t="str">
        <f t="shared" si="22"/>
        <v>Delayed Delivery</v>
      </c>
      <c r="P234">
        <v>8</v>
      </c>
      <c r="Q234" t="str">
        <f t="shared" si="23"/>
        <v>Good</v>
      </c>
      <c r="R234">
        <v>3</v>
      </c>
      <c r="S234">
        <v>2483.44</v>
      </c>
      <c r="V234">
        <v>1974</v>
      </c>
    </row>
    <row r="235" spans="1:22" x14ac:dyDescent="0.35">
      <c r="A235">
        <v>10234</v>
      </c>
      <c r="B235" s="1">
        <v>44795</v>
      </c>
      <c r="C235">
        <f t="shared" si="18"/>
        <v>2022</v>
      </c>
      <c r="D235">
        <f t="shared" si="19"/>
        <v>8</v>
      </c>
      <c r="E235" t="str">
        <f>TEXT(Table2[[#This Row],[order_date]],"mmmm")</f>
        <v>August</v>
      </c>
      <c r="F235">
        <v>1347</v>
      </c>
      <c r="G235" t="s">
        <v>12</v>
      </c>
      <c r="H235" t="s">
        <v>13</v>
      </c>
      <c r="I235">
        <v>7</v>
      </c>
      <c r="J235">
        <v>168.75</v>
      </c>
      <c r="K235">
        <v>0.26</v>
      </c>
      <c r="L235">
        <f t="shared" si="20"/>
        <v>43.875</v>
      </c>
      <c r="M235">
        <f t="shared" si="21"/>
        <v>1181.25</v>
      </c>
      <c r="N235" t="s">
        <v>18</v>
      </c>
      <c r="O235" t="str">
        <f t="shared" si="22"/>
        <v>Delayed Delivery</v>
      </c>
      <c r="P235">
        <v>10</v>
      </c>
      <c r="Q235" t="str">
        <f t="shared" si="23"/>
        <v>Good</v>
      </c>
      <c r="R235">
        <v>3.4</v>
      </c>
      <c r="S235">
        <v>874.12</v>
      </c>
      <c r="V235">
        <v>1826</v>
      </c>
    </row>
    <row r="236" spans="1:22" x14ac:dyDescent="0.35">
      <c r="A236">
        <v>10235</v>
      </c>
      <c r="B236" s="1">
        <v>44796</v>
      </c>
      <c r="C236">
        <f t="shared" si="18"/>
        <v>2022</v>
      </c>
      <c r="D236">
        <f t="shared" si="19"/>
        <v>8</v>
      </c>
      <c r="E236" t="str">
        <f>TEXT(Table2[[#This Row],[order_date]],"mmmm")</f>
        <v>August</v>
      </c>
      <c r="F236">
        <v>1472</v>
      </c>
      <c r="G236" t="s">
        <v>12</v>
      </c>
      <c r="H236" t="s">
        <v>17</v>
      </c>
      <c r="I236">
        <v>5</v>
      </c>
      <c r="J236">
        <v>41.46</v>
      </c>
      <c r="K236">
        <v>0.31</v>
      </c>
      <c r="L236">
        <f t="shared" si="20"/>
        <v>12.852600000000001</v>
      </c>
      <c r="M236">
        <f t="shared" si="21"/>
        <v>207.3</v>
      </c>
      <c r="N236" t="s">
        <v>16</v>
      </c>
      <c r="O236" t="str">
        <f t="shared" si="22"/>
        <v>On Time Delivery</v>
      </c>
      <c r="P236">
        <v>2</v>
      </c>
      <c r="Q236" t="str">
        <f t="shared" si="23"/>
        <v>Excellent</v>
      </c>
      <c r="R236">
        <v>4.7</v>
      </c>
      <c r="S236">
        <v>143.04</v>
      </c>
      <c r="V236">
        <v>1373</v>
      </c>
    </row>
    <row r="237" spans="1:22" x14ac:dyDescent="0.35">
      <c r="A237">
        <v>10236</v>
      </c>
      <c r="B237" s="1">
        <v>44797</v>
      </c>
      <c r="C237">
        <f t="shared" si="18"/>
        <v>2022</v>
      </c>
      <c r="D237">
        <f t="shared" si="19"/>
        <v>8</v>
      </c>
      <c r="E237" t="str">
        <f>TEXT(Table2[[#This Row],[order_date]],"mmmm")</f>
        <v>August</v>
      </c>
      <c r="F237">
        <v>1230</v>
      </c>
      <c r="G237" t="s">
        <v>15</v>
      </c>
      <c r="H237" t="s">
        <v>17</v>
      </c>
      <c r="I237">
        <v>5</v>
      </c>
      <c r="J237">
        <v>16.100000000000001</v>
      </c>
      <c r="K237">
        <v>0.15</v>
      </c>
      <c r="L237">
        <f t="shared" si="20"/>
        <v>2.415</v>
      </c>
      <c r="M237">
        <f t="shared" si="21"/>
        <v>80.5</v>
      </c>
      <c r="N237" t="s">
        <v>18</v>
      </c>
      <c r="O237" t="str">
        <f t="shared" si="22"/>
        <v>Delayed Delivery</v>
      </c>
      <c r="P237">
        <v>9</v>
      </c>
      <c r="Q237" t="str">
        <f t="shared" si="23"/>
        <v>Good</v>
      </c>
      <c r="R237">
        <v>2.6</v>
      </c>
      <c r="S237">
        <v>68.42</v>
      </c>
      <c r="V237">
        <v>1671</v>
      </c>
    </row>
    <row r="238" spans="1:22" x14ac:dyDescent="0.35">
      <c r="A238">
        <v>10237</v>
      </c>
      <c r="B238" s="1">
        <v>44798</v>
      </c>
      <c r="C238">
        <f t="shared" si="18"/>
        <v>2022</v>
      </c>
      <c r="D238">
        <f t="shared" si="19"/>
        <v>8</v>
      </c>
      <c r="E238" t="str">
        <f>TEXT(Table2[[#This Row],[order_date]],"mmmm")</f>
        <v>August</v>
      </c>
      <c r="F238">
        <v>1189</v>
      </c>
      <c r="G238" t="s">
        <v>12</v>
      </c>
      <c r="H238" t="s">
        <v>21</v>
      </c>
      <c r="I238">
        <v>4</v>
      </c>
      <c r="J238">
        <v>220.13</v>
      </c>
      <c r="K238">
        <v>0.06</v>
      </c>
      <c r="L238">
        <f t="shared" si="20"/>
        <v>13.207799999999999</v>
      </c>
      <c r="M238">
        <f t="shared" si="21"/>
        <v>880.52</v>
      </c>
      <c r="N238" t="s">
        <v>16</v>
      </c>
      <c r="O238" t="str">
        <f t="shared" si="22"/>
        <v>Delayed Delivery</v>
      </c>
      <c r="P238">
        <v>10</v>
      </c>
      <c r="Q238" t="str">
        <f t="shared" si="23"/>
        <v>Bad</v>
      </c>
      <c r="R238">
        <v>1.4</v>
      </c>
      <c r="S238">
        <v>827.69</v>
      </c>
      <c r="V238">
        <v>1607</v>
      </c>
    </row>
    <row r="239" spans="1:22" x14ac:dyDescent="0.35">
      <c r="A239">
        <v>10238</v>
      </c>
      <c r="B239" s="1">
        <v>44799</v>
      </c>
      <c r="C239">
        <f t="shared" si="18"/>
        <v>2022</v>
      </c>
      <c r="D239">
        <f t="shared" si="19"/>
        <v>8</v>
      </c>
      <c r="E239" t="str">
        <f>TEXT(Table2[[#This Row],[order_date]],"mmmm")</f>
        <v>August</v>
      </c>
      <c r="F239">
        <v>1224</v>
      </c>
      <c r="G239" t="s">
        <v>22</v>
      </c>
      <c r="H239" t="s">
        <v>20</v>
      </c>
      <c r="I239">
        <v>7</v>
      </c>
      <c r="J239">
        <v>156.26</v>
      </c>
      <c r="K239">
        <v>0.11</v>
      </c>
      <c r="L239">
        <f t="shared" si="20"/>
        <v>17.188599999999997</v>
      </c>
      <c r="M239">
        <f t="shared" si="21"/>
        <v>1093.82</v>
      </c>
      <c r="N239" t="s">
        <v>18</v>
      </c>
      <c r="O239" t="str">
        <f t="shared" si="22"/>
        <v>On Time Delivery</v>
      </c>
      <c r="P239">
        <v>3</v>
      </c>
      <c r="Q239" t="str">
        <f t="shared" si="23"/>
        <v>Bad</v>
      </c>
      <c r="R239">
        <v>2.2999999999999998</v>
      </c>
      <c r="S239">
        <v>973.5</v>
      </c>
      <c r="V239">
        <v>1232</v>
      </c>
    </row>
    <row r="240" spans="1:22" x14ac:dyDescent="0.35">
      <c r="A240">
        <v>10239</v>
      </c>
      <c r="B240" s="1">
        <v>44800</v>
      </c>
      <c r="C240">
        <f t="shared" si="18"/>
        <v>2022</v>
      </c>
      <c r="D240">
        <f t="shared" si="19"/>
        <v>8</v>
      </c>
      <c r="E240" t="str">
        <f>TEXT(Table2[[#This Row],[order_date]],"mmmm")</f>
        <v>August</v>
      </c>
      <c r="F240">
        <v>1384</v>
      </c>
      <c r="G240" t="s">
        <v>19</v>
      </c>
      <c r="H240" t="s">
        <v>13</v>
      </c>
      <c r="I240">
        <v>1</v>
      </c>
      <c r="J240">
        <v>51.46</v>
      </c>
      <c r="K240">
        <v>0.15</v>
      </c>
      <c r="L240">
        <f t="shared" si="20"/>
        <v>7.7189999999999994</v>
      </c>
      <c r="M240">
        <f t="shared" si="21"/>
        <v>51.46</v>
      </c>
      <c r="N240" t="s">
        <v>14</v>
      </c>
      <c r="O240" t="str">
        <f t="shared" si="22"/>
        <v>Early Delivery</v>
      </c>
      <c r="P240">
        <v>1</v>
      </c>
      <c r="Q240" t="str">
        <f t="shared" si="23"/>
        <v>Good</v>
      </c>
      <c r="R240">
        <v>2.7</v>
      </c>
      <c r="S240">
        <v>43.74</v>
      </c>
      <c r="V240">
        <v>1691</v>
      </c>
    </row>
    <row r="241" spans="1:22" x14ac:dyDescent="0.35">
      <c r="A241">
        <v>10240</v>
      </c>
      <c r="B241" s="1">
        <v>44801</v>
      </c>
      <c r="C241">
        <f t="shared" si="18"/>
        <v>2022</v>
      </c>
      <c r="D241">
        <f t="shared" si="19"/>
        <v>8</v>
      </c>
      <c r="E241" t="str">
        <f>TEXT(Table2[[#This Row],[order_date]],"mmmm")</f>
        <v>August</v>
      </c>
      <c r="F241">
        <v>1376</v>
      </c>
      <c r="G241" t="s">
        <v>15</v>
      </c>
      <c r="H241" t="s">
        <v>20</v>
      </c>
      <c r="I241">
        <v>6</v>
      </c>
      <c r="J241">
        <v>120.02</v>
      </c>
      <c r="K241">
        <v>0.25</v>
      </c>
      <c r="L241">
        <f t="shared" si="20"/>
        <v>30.004999999999999</v>
      </c>
      <c r="M241">
        <f t="shared" si="21"/>
        <v>720.12</v>
      </c>
      <c r="N241" t="s">
        <v>18</v>
      </c>
      <c r="O241" t="str">
        <f t="shared" si="22"/>
        <v>On Time Delivery</v>
      </c>
      <c r="P241">
        <v>2</v>
      </c>
      <c r="Q241" t="str">
        <f t="shared" si="23"/>
        <v>Bad</v>
      </c>
      <c r="R241">
        <v>2.1</v>
      </c>
      <c r="S241">
        <v>540.09</v>
      </c>
      <c r="V241">
        <v>1112</v>
      </c>
    </row>
    <row r="242" spans="1:22" x14ac:dyDescent="0.35">
      <c r="A242">
        <v>10241</v>
      </c>
      <c r="B242" s="1">
        <v>44802</v>
      </c>
      <c r="C242">
        <f t="shared" si="18"/>
        <v>2022</v>
      </c>
      <c r="D242">
        <f t="shared" si="19"/>
        <v>8</v>
      </c>
      <c r="E242" t="str">
        <f>TEXT(Table2[[#This Row],[order_date]],"mmmm")</f>
        <v>August</v>
      </c>
      <c r="F242">
        <v>1282</v>
      </c>
      <c r="G242" t="s">
        <v>22</v>
      </c>
      <c r="H242" t="s">
        <v>21</v>
      </c>
      <c r="I242">
        <v>7</v>
      </c>
      <c r="J242">
        <v>87.83</v>
      </c>
      <c r="K242">
        <v>0</v>
      </c>
      <c r="L242">
        <f t="shared" si="20"/>
        <v>0</v>
      </c>
      <c r="M242">
        <f t="shared" si="21"/>
        <v>614.80999999999995</v>
      </c>
      <c r="N242" t="s">
        <v>18</v>
      </c>
      <c r="O242" t="str">
        <f t="shared" si="22"/>
        <v>Delayed Delivery</v>
      </c>
      <c r="P242">
        <v>8</v>
      </c>
      <c r="Q242" t="str">
        <f t="shared" si="23"/>
        <v>Good</v>
      </c>
      <c r="R242">
        <v>3.1</v>
      </c>
      <c r="S242">
        <v>614.80999999999995</v>
      </c>
      <c r="V242">
        <v>1829</v>
      </c>
    </row>
    <row r="243" spans="1:22" x14ac:dyDescent="0.35">
      <c r="A243">
        <v>10242</v>
      </c>
      <c r="B243" s="1">
        <v>44803</v>
      </c>
      <c r="C243">
        <f t="shared" si="18"/>
        <v>2022</v>
      </c>
      <c r="D243">
        <f t="shared" si="19"/>
        <v>8</v>
      </c>
      <c r="E243" t="str">
        <f>TEXT(Table2[[#This Row],[order_date]],"mmmm")</f>
        <v>August</v>
      </c>
      <c r="F243">
        <v>1957</v>
      </c>
      <c r="G243" t="s">
        <v>19</v>
      </c>
      <c r="H243" t="s">
        <v>21</v>
      </c>
      <c r="I243">
        <v>7</v>
      </c>
      <c r="J243">
        <v>550.20000000000005</v>
      </c>
      <c r="K243">
        <v>0.11</v>
      </c>
      <c r="L243">
        <f t="shared" si="20"/>
        <v>60.522000000000006</v>
      </c>
      <c r="M243">
        <f t="shared" si="21"/>
        <v>3851.4000000000005</v>
      </c>
      <c r="N243" t="s">
        <v>16</v>
      </c>
      <c r="O243" t="str">
        <f t="shared" si="22"/>
        <v>Delayed Delivery</v>
      </c>
      <c r="P243">
        <v>10</v>
      </c>
      <c r="Q243" t="str">
        <f t="shared" si="23"/>
        <v>Bad</v>
      </c>
      <c r="R243">
        <v>2.2000000000000002</v>
      </c>
      <c r="S243">
        <v>3427.75</v>
      </c>
      <c r="V243">
        <v>1496</v>
      </c>
    </row>
    <row r="244" spans="1:22" x14ac:dyDescent="0.35">
      <c r="A244">
        <v>10243</v>
      </c>
      <c r="B244" s="1">
        <v>44804</v>
      </c>
      <c r="C244">
        <f t="shared" si="18"/>
        <v>2022</v>
      </c>
      <c r="D244">
        <f t="shared" si="19"/>
        <v>8</v>
      </c>
      <c r="E244" t="str">
        <f>TEXT(Table2[[#This Row],[order_date]],"mmmm")</f>
        <v>August</v>
      </c>
      <c r="F244">
        <v>1632</v>
      </c>
      <c r="G244" t="s">
        <v>15</v>
      </c>
      <c r="H244" t="s">
        <v>13</v>
      </c>
      <c r="I244">
        <v>2</v>
      </c>
      <c r="J244">
        <v>97.06</v>
      </c>
      <c r="K244">
        <v>0.27</v>
      </c>
      <c r="L244">
        <f t="shared" si="20"/>
        <v>26.206200000000003</v>
      </c>
      <c r="M244">
        <f t="shared" si="21"/>
        <v>194.12</v>
      </c>
      <c r="N244" t="s">
        <v>16</v>
      </c>
      <c r="O244" t="str">
        <f t="shared" si="22"/>
        <v>Delayed Delivery</v>
      </c>
      <c r="P244">
        <v>6</v>
      </c>
      <c r="Q244" t="str">
        <f t="shared" si="23"/>
        <v>Bad</v>
      </c>
      <c r="R244">
        <v>1.4</v>
      </c>
      <c r="S244">
        <v>141.71</v>
      </c>
      <c r="V244">
        <v>1441</v>
      </c>
    </row>
    <row r="245" spans="1:22" x14ac:dyDescent="0.35">
      <c r="A245">
        <v>10244</v>
      </c>
      <c r="B245" s="1">
        <v>44805</v>
      </c>
      <c r="C245">
        <f t="shared" si="18"/>
        <v>2022</v>
      </c>
      <c r="D245">
        <f t="shared" si="19"/>
        <v>9</v>
      </c>
      <c r="E245" t="str">
        <f>TEXT(Table2[[#This Row],[order_date]],"mmmm")</f>
        <v>September</v>
      </c>
      <c r="F245">
        <v>1627</v>
      </c>
      <c r="G245" t="s">
        <v>22</v>
      </c>
      <c r="H245" t="s">
        <v>20</v>
      </c>
      <c r="I245">
        <v>6</v>
      </c>
      <c r="J245">
        <v>329.52</v>
      </c>
      <c r="K245">
        <v>0.23</v>
      </c>
      <c r="L245">
        <f t="shared" si="20"/>
        <v>75.789599999999993</v>
      </c>
      <c r="M245">
        <f t="shared" si="21"/>
        <v>1977.12</v>
      </c>
      <c r="N245" t="s">
        <v>14</v>
      </c>
      <c r="O245" t="str">
        <f t="shared" si="22"/>
        <v>Delayed Delivery</v>
      </c>
      <c r="P245">
        <v>11</v>
      </c>
      <c r="Q245" t="str">
        <f t="shared" si="23"/>
        <v>Bad</v>
      </c>
      <c r="R245">
        <v>1.8</v>
      </c>
      <c r="S245">
        <v>1522.38</v>
      </c>
      <c r="V245">
        <v>1267</v>
      </c>
    </row>
    <row r="246" spans="1:22" x14ac:dyDescent="0.35">
      <c r="A246">
        <v>10245</v>
      </c>
      <c r="B246" s="1">
        <v>44806</v>
      </c>
      <c r="C246">
        <f t="shared" si="18"/>
        <v>2022</v>
      </c>
      <c r="D246">
        <f t="shared" si="19"/>
        <v>9</v>
      </c>
      <c r="E246" t="str">
        <f>TEXT(Table2[[#This Row],[order_date]],"mmmm")</f>
        <v>September</v>
      </c>
      <c r="F246">
        <v>1972</v>
      </c>
      <c r="G246" t="s">
        <v>19</v>
      </c>
      <c r="H246" t="s">
        <v>21</v>
      </c>
      <c r="I246">
        <v>5</v>
      </c>
      <c r="J246">
        <v>361.97</v>
      </c>
      <c r="K246">
        <v>0.26</v>
      </c>
      <c r="L246">
        <f t="shared" si="20"/>
        <v>94.112200000000016</v>
      </c>
      <c r="M246">
        <f t="shared" si="21"/>
        <v>1809.8500000000001</v>
      </c>
      <c r="N246" t="s">
        <v>16</v>
      </c>
      <c r="O246" t="str">
        <f t="shared" si="22"/>
        <v>Early Delivery</v>
      </c>
      <c r="P246">
        <v>1</v>
      </c>
      <c r="Q246" t="str">
        <f t="shared" si="23"/>
        <v>Excellent</v>
      </c>
      <c r="R246">
        <v>4.7</v>
      </c>
      <c r="S246">
        <v>1339.29</v>
      </c>
      <c r="V246">
        <v>1509</v>
      </c>
    </row>
    <row r="247" spans="1:22" x14ac:dyDescent="0.35">
      <c r="A247">
        <v>10246</v>
      </c>
      <c r="B247" s="1">
        <v>44807</v>
      </c>
      <c r="C247">
        <f t="shared" si="18"/>
        <v>2022</v>
      </c>
      <c r="D247">
        <f t="shared" si="19"/>
        <v>9</v>
      </c>
      <c r="E247" t="str">
        <f>TEXT(Table2[[#This Row],[order_date]],"mmmm")</f>
        <v>September</v>
      </c>
      <c r="F247">
        <v>1744</v>
      </c>
      <c r="G247" t="s">
        <v>15</v>
      </c>
      <c r="H247" t="s">
        <v>17</v>
      </c>
      <c r="I247">
        <v>6</v>
      </c>
      <c r="J247">
        <v>332.94</v>
      </c>
      <c r="K247">
        <v>0.28000000000000003</v>
      </c>
      <c r="L247">
        <f t="shared" si="20"/>
        <v>93.223200000000006</v>
      </c>
      <c r="M247">
        <f t="shared" si="21"/>
        <v>1997.6399999999999</v>
      </c>
      <c r="N247" t="s">
        <v>14</v>
      </c>
      <c r="O247" t="str">
        <f t="shared" si="22"/>
        <v>Delayed Delivery</v>
      </c>
      <c r="P247">
        <v>11</v>
      </c>
      <c r="Q247" t="str">
        <f t="shared" si="23"/>
        <v>Good</v>
      </c>
      <c r="R247">
        <v>3.5</v>
      </c>
      <c r="S247">
        <v>1438.3</v>
      </c>
      <c r="V247">
        <v>1806</v>
      </c>
    </row>
    <row r="248" spans="1:22" x14ac:dyDescent="0.35">
      <c r="A248">
        <v>10247</v>
      </c>
      <c r="B248" s="1">
        <v>44808</v>
      </c>
      <c r="C248">
        <f t="shared" si="18"/>
        <v>2022</v>
      </c>
      <c r="D248">
        <f t="shared" si="19"/>
        <v>9</v>
      </c>
      <c r="E248" t="str">
        <f>TEXT(Table2[[#This Row],[order_date]],"mmmm")</f>
        <v>September</v>
      </c>
      <c r="F248">
        <v>1258</v>
      </c>
      <c r="G248" t="s">
        <v>22</v>
      </c>
      <c r="H248" t="s">
        <v>17</v>
      </c>
      <c r="I248">
        <v>7</v>
      </c>
      <c r="J248">
        <v>72.95</v>
      </c>
      <c r="K248">
        <v>0.27</v>
      </c>
      <c r="L248">
        <f t="shared" si="20"/>
        <v>19.6965</v>
      </c>
      <c r="M248">
        <f t="shared" si="21"/>
        <v>510.65000000000003</v>
      </c>
      <c r="N248" t="s">
        <v>18</v>
      </c>
      <c r="O248" t="str">
        <f t="shared" si="22"/>
        <v>Delayed Delivery</v>
      </c>
      <c r="P248">
        <v>9</v>
      </c>
      <c r="Q248" t="str">
        <f t="shared" si="23"/>
        <v>Bad</v>
      </c>
      <c r="R248">
        <v>2.2999999999999998</v>
      </c>
      <c r="S248">
        <v>372.77</v>
      </c>
      <c r="V248">
        <v>1386</v>
      </c>
    </row>
    <row r="249" spans="1:22" x14ac:dyDescent="0.35">
      <c r="A249">
        <v>10248</v>
      </c>
      <c r="B249" s="1">
        <v>44809</v>
      </c>
      <c r="C249">
        <f t="shared" si="18"/>
        <v>2022</v>
      </c>
      <c r="D249">
        <f t="shared" si="19"/>
        <v>9</v>
      </c>
      <c r="E249" t="str">
        <f>TEXT(Table2[[#This Row],[order_date]],"mmmm")</f>
        <v>September</v>
      </c>
      <c r="F249">
        <v>1358</v>
      </c>
      <c r="G249" t="s">
        <v>15</v>
      </c>
      <c r="H249" t="s">
        <v>17</v>
      </c>
      <c r="I249">
        <v>5</v>
      </c>
      <c r="J249">
        <v>201.5</v>
      </c>
      <c r="K249">
        <v>0.24</v>
      </c>
      <c r="L249">
        <f t="shared" si="20"/>
        <v>48.36</v>
      </c>
      <c r="M249">
        <f t="shared" si="21"/>
        <v>1007.5</v>
      </c>
      <c r="N249" t="s">
        <v>18</v>
      </c>
      <c r="O249" t="str">
        <f t="shared" si="22"/>
        <v>Delayed Delivery</v>
      </c>
      <c r="P249">
        <v>7</v>
      </c>
      <c r="Q249" t="str">
        <f t="shared" si="23"/>
        <v>Good</v>
      </c>
      <c r="R249">
        <v>2.5</v>
      </c>
      <c r="S249">
        <v>765.7</v>
      </c>
      <c r="V249">
        <v>1624</v>
      </c>
    </row>
    <row r="250" spans="1:22" x14ac:dyDescent="0.35">
      <c r="A250">
        <v>10249</v>
      </c>
      <c r="B250" s="1">
        <v>44810</v>
      </c>
      <c r="C250">
        <f t="shared" si="18"/>
        <v>2022</v>
      </c>
      <c r="D250">
        <f t="shared" si="19"/>
        <v>9</v>
      </c>
      <c r="E250" t="str">
        <f>TEXT(Table2[[#This Row],[order_date]],"mmmm")</f>
        <v>September</v>
      </c>
      <c r="F250">
        <v>1709</v>
      </c>
      <c r="G250" t="s">
        <v>19</v>
      </c>
      <c r="H250" t="s">
        <v>20</v>
      </c>
      <c r="I250">
        <v>6</v>
      </c>
      <c r="J250">
        <v>44.99</v>
      </c>
      <c r="K250">
        <v>0.15</v>
      </c>
      <c r="L250">
        <f t="shared" si="20"/>
        <v>6.7484999999999999</v>
      </c>
      <c r="M250">
        <f t="shared" si="21"/>
        <v>269.94</v>
      </c>
      <c r="N250" t="s">
        <v>14</v>
      </c>
      <c r="O250" t="str">
        <f t="shared" si="22"/>
        <v>Delayed Delivery</v>
      </c>
      <c r="P250">
        <v>10</v>
      </c>
      <c r="Q250" t="str">
        <f t="shared" si="23"/>
        <v>Good</v>
      </c>
      <c r="R250">
        <v>3</v>
      </c>
      <c r="S250">
        <v>229.45</v>
      </c>
      <c r="V250">
        <v>1951</v>
      </c>
    </row>
    <row r="251" spans="1:22" x14ac:dyDescent="0.35">
      <c r="A251">
        <v>10250</v>
      </c>
      <c r="B251" s="1">
        <v>44811</v>
      </c>
      <c r="C251">
        <f t="shared" si="18"/>
        <v>2022</v>
      </c>
      <c r="D251">
        <f t="shared" si="19"/>
        <v>9</v>
      </c>
      <c r="E251" t="str">
        <f>TEXT(Table2[[#This Row],[order_date]],"mmmm")</f>
        <v>September</v>
      </c>
      <c r="F251">
        <v>1455</v>
      </c>
      <c r="G251" t="s">
        <v>19</v>
      </c>
      <c r="H251" t="s">
        <v>17</v>
      </c>
      <c r="I251">
        <v>5</v>
      </c>
      <c r="J251">
        <v>246.47</v>
      </c>
      <c r="K251">
        <v>0.34</v>
      </c>
      <c r="L251">
        <f t="shared" si="20"/>
        <v>83.799800000000005</v>
      </c>
      <c r="M251">
        <f t="shared" si="21"/>
        <v>1232.3499999999999</v>
      </c>
      <c r="N251" t="s">
        <v>18</v>
      </c>
      <c r="O251" t="str">
        <f t="shared" si="22"/>
        <v>Delayed Delivery</v>
      </c>
      <c r="P251">
        <v>11</v>
      </c>
      <c r="Q251" t="str">
        <f t="shared" si="23"/>
        <v>Good</v>
      </c>
      <c r="R251">
        <v>3.7</v>
      </c>
      <c r="S251">
        <v>813.35</v>
      </c>
      <c r="V251">
        <v>1641</v>
      </c>
    </row>
    <row r="252" spans="1:22" x14ac:dyDescent="0.35">
      <c r="A252">
        <v>10251</v>
      </c>
      <c r="B252" s="1">
        <v>44812</v>
      </c>
      <c r="C252">
        <f t="shared" si="18"/>
        <v>2022</v>
      </c>
      <c r="D252">
        <f t="shared" si="19"/>
        <v>9</v>
      </c>
      <c r="E252" t="str">
        <f>TEXT(Table2[[#This Row],[order_date]],"mmmm")</f>
        <v>September</v>
      </c>
      <c r="F252">
        <v>1410</v>
      </c>
      <c r="G252" t="s">
        <v>15</v>
      </c>
      <c r="H252" t="s">
        <v>17</v>
      </c>
      <c r="I252">
        <v>5</v>
      </c>
      <c r="J252">
        <v>125.33</v>
      </c>
      <c r="K252">
        <v>0.2</v>
      </c>
      <c r="L252">
        <f t="shared" si="20"/>
        <v>25.066000000000003</v>
      </c>
      <c r="M252">
        <f t="shared" si="21"/>
        <v>626.65</v>
      </c>
      <c r="N252" t="s">
        <v>14</v>
      </c>
      <c r="O252" t="str">
        <f t="shared" si="22"/>
        <v>On Time Delivery</v>
      </c>
      <c r="P252">
        <v>3</v>
      </c>
      <c r="Q252" t="str">
        <f t="shared" si="23"/>
        <v>Good</v>
      </c>
      <c r="R252">
        <v>3.3</v>
      </c>
      <c r="S252">
        <v>501.32</v>
      </c>
      <c r="V252">
        <v>1219</v>
      </c>
    </row>
    <row r="253" spans="1:22" x14ac:dyDescent="0.35">
      <c r="A253">
        <v>10252</v>
      </c>
      <c r="B253" s="1">
        <v>44813</v>
      </c>
      <c r="C253">
        <f t="shared" si="18"/>
        <v>2022</v>
      </c>
      <c r="D253">
        <f t="shared" si="19"/>
        <v>9</v>
      </c>
      <c r="E253" t="str">
        <f>TEXT(Table2[[#This Row],[order_date]],"mmmm")</f>
        <v>September</v>
      </c>
      <c r="F253">
        <v>1648</v>
      </c>
      <c r="G253" t="s">
        <v>12</v>
      </c>
      <c r="H253" t="s">
        <v>21</v>
      </c>
      <c r="I253">
        <v>4</v>
      </c>
      <c r="J253">
        <v>343.56</v>
      </c>
      <c r="K253">
        <v>7.0000000000000007E-2</v>
      </c>
      <c r="L253">
        <f t="shared" si="20"/>
        <v>24.049200000000003</v>
      </c>
      <c r="M253">
        <f t="shared" si="21"/>
        <v>1374.24</v>
      </c>
      <c r="N253" t="s">
        <v>16</v>
      </c>
      <c r="O253" t="str">
        <f t="shared" si="22"/>
        <v>Delayed Delivery</v>
      </c>
      <c r="P253">
        <v>7</v>
      </c>
      <c r="Q253" t="str">
        <f t="shared" si="23"/>
        <v>Excellent</v>
      </c>
      <c r="R253">
        <v>4.7</v>
      </c>
      <c r="S253">
        <v>1278.04</v>
      </c>
      <c r="V253">
        <v>1854</v>
      </c>
    </row>
    <row r="254" spans="1:22" x14ac:dyDescent="0.35">
      <c r="A254">
        <v>10253</v>
      </c>
      <c r="B254" s="1">
        <v>44814</v>
      </c>
      <c r="C254">
        <f t="shared" si="18"/>
        <v>2022</v>
      </c>
      <c r="D254">
        <f t="shared" si="19"/>
        <v>9</v>
      </c>
      <c r="E254" t="str">
        <f>TEXT(Table2[[#This Row],[order_date]],"mmmm")</f>
        <v>September</v>
      </c>
      <c r="F254">
        <v>1317</v>
      </c>
      <c r="G254" t="s">
        <v>19</v>
      </c>
      <c r="H254" t="s">
        <v>21</v>
      </c>
      <c r="I254">
        <v>1</v>
      </c>
      <c r="J254">
        <v>420.29</v>
      </c>
      <c r="K254">
        <v>0.1</v>
      </c>
      <c r="L254">
        <f t="shared" si="20"/>
        <v>42.029000000000003</v>
      </c>
      <c r="M254">
        <f t="shared" si="21"/>
        <v>420.29</v>
      </c>
      <c r="N254" t="s">
        <v>18</v>
      </c>
      <c r="O254" t="str">
        <f t="shared" si="22"/>
        <v>Delayed Delivery</v>
      </c>
      <c r="P254">
        <v>6</v>
      </c>
      <c r="Q254" t="str">
        <f t="shared" si="23"/>
        <v>Good</v>
      </c>
      <c r="R254">
        <v>3.5</v>
      </c>
      <c r="S254">
        <v>378.26</v>
      </c>
      <c r="V254">
        <v>1996</v>
      </c>
    </row>
    <row r="255" spans="1:22" x14ac:dyDescent="0.35">
      <c r="A255">
        <v>10254</v>
      </c>
      <c r="B255" s="1">
        <v>44815</v>
      </c>
      <c r="C255">
        <f t="shared" si="18"/>
        <v>2022</v>
      </c>
      <c r="D255">
        <f t="shared" si="19"/>
        <v>9</v>
      </c>
      <c r="E255" t="str">
        <f>TEXT(Table2[[#This Row],[order_date]],"mmmm")</f>
        <v>September</v>
      </c>
      <c r="F255">
        <v>1676</v>
      </c>
      <c r="G255" t="s">
        <v>15</v>
      </c>
      <c r="H255" t="s">
        <v>17</v>
      </c>
      <c r="I255">
        <v>5</v>
      </c>
      <c r="J255">
        <v>326.29000000000002</v>
      </c>
      <c r="K255">
        <v>0.24</v>
      </c>
      <c r="L255">
        <f t="shared" si="20"/>
        <v>78.309600000000003</v>
      </c>
      <c r="M255">
        <f t="shared" si="21"/>
        <v>1631.45</v>
      </c>
      <c r="N255" t="s">
        <v>18</v>
      </c>
      <c r="O255" t="str">
        <f t="shared" si="22"/>
        <v>On Time Delivery</v>
      </c>
      <c r="P255">
        <v>3</v>
      </c>
      <c r="Q255" t="str">
        <f t="shared" si="23"/>
        <v>Excellent</v>
      </c>
      <c r="R255">
        <v>4.5999999999999996</v>
      </c>
      <c r="S255">
        <v>1239.9000000000001</v>
      </c>
      <c r="V255">
        <v>1735</v>
      </c>
    </row>
    <row r="256" spans="1:22" x14ac:dyDescent="0.35">
      <c r="A256">
        <v>10255</v>
      </c>
      <c r="B256" s="1">
        <v>44816</v>
      </c>
      <c r="C256">
        <f t="shared" si="18"/>
        <v>2022</v>
      </c>
      <c r="D256">
        <f t="shared" si="19"/>
        <v>9</v>
      </c>
      <c r="E256" t="str">
        <f>TEXT(Table2[[#This Row],[order_date]],"mmmm")</f>
        <v>September</v>
      </c>
      <c r="F256">
        <v>1224</v>
      </c>
      <c r="G256" t="s">
        <v>19</v>
      </c>
      <c r="H256" t="s">
        <v>17</v>
      </c>
      <c r="I256">
        <v>2</v>
      </c>
      <c r="J256">
        <v>269.02999999999997</v>
      </c>
      <c r="K256">
        <v>0.32</v>
      </c>
      <c r="L256">
        <f t="shared" si="20"/>
        <v>86.08959999999999</v>
      </c>
      <c r="M256">
        <f t="shared" si="21"/>
        <v>538.05999999999995</v>
      </c>
      <c r="N256" t="s">
        <v>16</v>
      </c>
      <c r="O256" t="str">
        <f t="shared" si="22"/>
        <v>Delayed Delivery</v>
      </c>
      <c r="P256">
        <v>8</v>
      </c>
      <c r="Q256" t="str">
        <f t="shared" si="23"/>
        <v>Bad</v>
      </c>
      <c r="R256">
        <v>1</v>
      </c>
      <c r="S256">
        <v>365.88</v>
      </c>
      <c r="V256">
        <v>1402</v>
      </c>
    </row>
    <row r="257" spans="1:22" x14ac:dyDescent="0.35">
      <c r="A257">
        <v>10256</v>
      </c>
      <c r="B257" s="1">
        <v>44817</v>
      </c>
      <c r="C257">
        <f t="shared" si="18"/>
        <v>2022</v>
      </c>
      <c r="D257">
        <f t="shared" si="19"/>
        <v>9</v>
      </c>
      <c r="E257" t="str">
        <f>TEXT(Table2[[#This Row],[order_date]],"mmmm")</f>
        <v>September</v>
      </c>
      <c r="F257">
        <v>1818</v>
      </c>
      <c r="G257" t="s">
        <v>19</v>
      </c>
      <c r="H257" t="s">
        <v>21</v>
      </c>
      <c r="I257">
        <v>7</v>
      </c>
      <c r="J257">
        <v>241.59</v>
      </c>
      <c r="K257">
        <v>0.06</v>
      </c>
      <c r="L257">
        <f t="shared" si="20"/>
        <v>14.4954</v>
      </c>
      <c r="M257">
        <f t="shared" si="21"/>
        <v>1691.13</v>
      </c>
      <c r="N257" t="s">
        <v>18</v>
      </c>
      <c r="O257" t="str">
        <f t="shared" si="22"/>
        <v>Early Delivery</v>
      </c>
      <c r="P257">
        <v>1</v>
      </c>
      <c r="Q257" t="str">
        <f t="shared" si="23"/>
        <v>Excellent</v>
      </c>
      <c r="R257">
        <v>4.5999999999999996</v>
      </c>
      <c r="S257">
        <v>1589.66</v>
      </c>
      <c r="V257">
        <v>1637</v>
      </c>
    </row>
    <row r="258" spans="1:22" x14ac:dyDescent="0.35">
      <c r="A258">
        <v>10257</v>
      </c>
      <c r="B258" s="1">
        <v>44818</v>
      </c>
      <c r="C258">
        <f t="shared" si="18"/>
        <v>2022</v>
      </c>
      <c r="D258">
        <f t="shared" si="19"/>
        <v>9</v>
      </c>
      <c r="E258" t="str">
        <f>TEXT(Table2[[#This Row],[order_date]],"mmmm")</f>
        <v>September</v>
      </c>
      <c r="F258">
        <v>1233</v>
      </c>
      <c r="G258" t="s">
        <v>22</v>
      </c>
      <c r="H258" t="s">
        <v>13</v>
      </c>
      <c r="I258">
        <v>7</v>
      </c>
      <c r="J258">
        <v>507.39</v>
      </c>
      <c r="K258">
        <v>0.03</v>
      </c>
      <c r="L258">
        <f t="shared" si="20"/>
        <v>15.221699999999998</v>
      </c>
      <c r="M258">
        <f t="shared" si="21"/>
        <v>3551.73</v>
      </c>
      <c r="N258" t="s">
        <v>18</v>
      </c>
      <c r="O258" t="str">
        <f t="shared" si="22"/>
        <v>Delayed Delivery</v>
      </c>
      <c r="P258">
        <v>5</v>
      </c>
      <c r="Q258" t="str">
        <f t="shared" si="23"/>
        <v>Good</v>
      </c>
      <c r="R258">
        <v>3.9</v>
      </c>
      <c r="S258">
        <v>3445.18</v>
      </c>
      <c r="V258">
        <v>1129</v>
      </c>
    </row>
    <row r="259" spans="1:22" x14ac:dyDescent="0.35">
      <c r="A259">
        <v>10258</v>
      </c>
      <c r="B259" s="1">
        <v>44819</v>
      </c>
      <c r="C259">
        <f t="shared" ref="C259:C322" si="24">YEAR(B259)</f>
        <v>2022</v>
      </c>
      <c r="D259">
        <f t="shared" ref="D259:D322" si="25">MONTH(B259)</f>
        <v>9</v>
      </c>
      <c r="E259" t="str">
        <f>TEXT(Table2[[#This Row],[order_date]],"mmmm")</f>
        <v>September</v>
      </c>
      <c r="F259">
        <v>1683</v>
      </c>
      <c r="G259" t="s">
        <v>22</v>
      </c>
      <c r="H259" t="s">
        <v>20</v>
      </c>
      <c r="I259">
        <v>2</v>
      </c>
      <c r="J259">
        <v>143.33000000000001</v>
      </c>
      <c r="K259">
        <v>0.31</v>
      </c>
      <c r="L259">
        <f t="shared" ref="L259:L322" si="26">J259*K259</f>
        <v>44.432300000000005</v>
      </c>
      <c r="M259">
        <f t="shared" ref="M259:M322" si="27">(J259*I259)</f>
        <v>286.66000000000003</v>
      </c>
      <c r="N259" t="s">
        <v>14</v>
      </c>
      <c r="O259" t="str">
        <f t="shared" ref="O259:O322" si="28">IF(P259&lt;2,"Early Delivery",IF(P259&lt;5,"On Time Delivery","Delayed Delivery"))</f>
        <v>Delayed Delivery</v>
      </c>
      <c r="P259">
        <v>8</v>
      </c>
      <c r="Q259" t="str">
        <f t="shared" ref="Q259:Q322" si="29">IF(R259&lt;2.5,"Bad",IF(R259 &lt;4,"Good","Excellent"))</f>
        <v>Bad</v>
      </c>
      <c r="R259">
        <v>1.7</v>
      </c>
      <c r="S259">
        <v>197.8</v>
      </c>
      <c r="V259">
        <v>1415</v>
      </c>
    </row>
    <row r="260" spans="1:22" x14ac:dyDescent="0.35">
      <c r="A260">
        <v>10259</v>
      </c>
      <c r="B260" s="1">
        <v>44820</v>
      </c>
      <c r="C260">
        <f t="shared" si="24"/>
        <v>2022</v>
      </c>
      <c r="D260">
        <f t="shared" si="25"/>
        <v>9</v>
      </c>
      <c r="E260" t="str">
        <f>TEXT(Table2[[#This Row],[order_date]],"mmmm")</f>
        <v>September</v>
      </c>
      <c r="F260">
        <v>1663</v>
      </c>
      <c r="G260" t="s">
        <v>19</v>
      </c>
      <c r="H260" t="s">
        <v>20</v>
      </c>
      <c r="I260">
        <v>3</v>
      </c>
      <c r="J260">
        <v>444.52</v>
      </c>
      <c r="K260">
        <v>0.32</v>
      </c>
      <c r="L260">
        <f t="shared" si="26"/>
        <v>142.24639999999999</v>
      </c>
      <c r="M260">
        <f t="shared" si="27"/>
        <v>1333.56</v>
      </c>
      <c r="N260" t="s">
        <v>16</v>
      </c>
      <c r="O260" t="str">
        <f t="shared" si="28"/>
        <v>On Time Delivery</v>
      </c>
      <c r="P260">
        <v>3</v>
      </c>
      <c r="Q260" t="str">
        <f t="shared" si="29"/>
        <v>Bad</v>
      </c>
      <c r="R260">
        <v>2.1</v>
      </c>
      <c r="S260">
        <v>906.82</v>
      </c>
      <c r="V260">
        <v>1246</v>
      </c>
    </row>
    <row r="261" spans="1:22" x14ac:dyDescent="0.35">
      <c r="A261">
        <v>10260</v>
      </c>
      <c r="B261" s="1">
        <v>44821</v>
      </c>
      <c r="C261">
        <f t="shared" si="24"/>
        <v>2022</v>
      </c>
      <c r="D261">
        <f t="shared" si="25"/>
        <v>9</v>
      </c>
      <c r="E261" t="str">
        <f>TEXT(Table2[[#This Row],[order_date]],"mmmm")</f>
        <v>September</v>
      </c>
      <c r="F261">
        <v>1974</v>
      </c>
      <c r="G261" t="s">
        <v>15</v>
      </c>
      <c r="H261" t="s">
        <v>21</v>
      </c>
      <c r="I261">
        <v>5</v>
      </c>
      <c r="J261">
        <v>458.13</v>
      </c>
      <c r="K261">
        <v>0.1</v>
      </c>
      <c r="L261">
        <f t="shared" si="26"/>
        <v>45.813000000000002</v>
      </c>
      <c r="M261">
        <f t="shared" si="27"/>
        <v>2290.65</v>
      </c>
      <c r="N261" t="s">
        <v>18</v>
      </c>
      <c r="O261" t="str">
        <f t="shared" si="28"/>
        <v>Delayed Delivery</v>
      </c>
      <c r="P261">
        <v>11</v>
      </c>
      <c r="Q261" t="str">
        <f t="shared" si="29"/>
        <v>Good</v>
      </c>
      <c r="R261">
        <v>3.2</v>
      </c>
      <c r="S261">
        <v>2061.58</v>
      </c>
      <c r="V261">
        <v>1835</v>
      </c>
    </row>
    <row r="262" spans="1:22" x14ac:dyDescent="0.35">
      <c r="A262">
        <v>10261</v>
      </c>
      <c r="B262" s="1">
        <v>44822</v>
      </c>
      <c r="C262">
        <f t="shared" si="24"/>
        <v>2022</v>
      </c>
      <c r="D262">
        <f t="shared" si="25"/>
        <v>9</v>
      </c>
      <c r="E262" t="str">
        <f>TEXT(Table2[[#This Row],[order_date]],"mmmm")</f>
        <v>September</v>
      </c>
      <c r="F262">
        <v>1826</v>
      </c>
      <c r="G262" t="s">
        <v>19</v>
      </c>
      <c r="H262" t="s">
        <v>20</v>
      </c>
      <c r="I262">
        <v>5</v>
      </c>
      <c r="J262">
        <v>260.23</v>
      </c>
      <c r="K262">
        <v>0.13</v>
      </c>
      <c r="L262">
        <f t="shared" si="26"/>
        <v>33.829900000000002</v>
      </c>
      <c r="M262">
        <f t="shared" si="27"/>
        <v>1301.1500000000001</v>
      </c>
      <c r="N262" t="s">
        <v>16</v>
      </c>
      <c r="O262" t="str">
        <f t="shared" si="28"/>
        <v>Delayed Delivery</v>
      </c>
      <c r="P262">
        <v>10</v>
      </c>
      <c r="Q262" t="str">
        <f t="shared" si="29"/>
        <v>Bad</v>
      </c>
      <c r="R262">
        <v>1.5</v>
      </c>
      <c r="S262">
        <v>1132</v>
      </c>
      <c r="V262">
        <v>1438</v>
      </c>
    </row>
    <row r="263" spans="1:22" x14ac:dyDescent="0.35">
      <c r="A263">
        <v>10262</v>
      </c>
      <c r="B263" s="1">
        <v>44823</v>
      </c>
      <c r="C263">
        <f t="shared" si="24"/>
        <v>2022</v>
      </c>
      <c r="D263">
        <f t="shared" si="25"/>
        <v>9</v>
      </c>
      <c r="E263" t="str">
        <f>TEXT(Table2[[#This Row],[order_date]],"mmmm")</f>
        <v>September</v>
      </c>
      <c r="F263">
        <v>1373</v>
      </c>
      <c r="G263" t="s">
        <v>15</v>
      </c>
      <c r="H263" t="s">
        <v>21</v>
      </c>
      <c r="I263">
        <v>5</v>
      </c>
      <c r="J263">
        <v>188.92</v>
      </c>
      <c r="K263">
        <v>0.23</v>
      </c>
      <c r="L263">
        <f t="shared" si="26"/>
        <v>43.451599999999999</v>
      </c>
      <c r="M263">
        <f t="shared" si="27"/>
        <v>944.59999999999991</v>
      </c>
      <c r="N263" t="s">
        <v>18</v>
      </c>
      <c r="O263" t="str">
        <f t="shared" si="28"/>
        <v>Delayed Delivery</v>
      </c>
      <c r="P263">
        <v>11</v>
      </c>
      <c r="Q263" t="str">
        <f t="shared" si="29"/>
        <v>Excellent</v>
      </c>
      <c r="R263">
        <v>4.0999999999999996</v>
      </c>
      <c r="S263">
        <v>727.34</v>
      </c>
      <c r="V263">
        <v>1202</v>
      </c>
    </row>
    <row r="264" spans="1:22" x14ac:dyDescent="0.35">
      <c r="A264">
        <v>10263</v>
      </c>
      <c r="B264" s="1">
        <v>44824</v>
      </c>
      <c r="C264">
        <f t="shared" si="24"/>
        <v>2022</v>
      </c>
      <c r="D264">
        <f t="shared" si="25"/>
        <v>9</v>
      </c>
      <c r="E264" t="str">
        <f>TEXT(Table2[[#This Row],[order_date]],"mmmm")</f>
        <v>September</v>
      </c>
      <c r="F264">
        <v>1671</v>
      </c>
      <c r="G264" t="s">
        <v>22</v>
      </c>
      <c r="H264" t="s">
        <v>21</v>
      </c>
      <c r="I264">
        <v>6</v>
      </c>
      <c r="J264">
        <v>290.27</v>
      </c>
      <c r="K264">
        <v>0.12</v>
      </c>
      <c r="L264">
        <f t="shared" si="26"/>
        <v>34.8324</v>
      </c>
      <c r="M264">
        <f t="shared" si="27"/>
        <v>1741.62</v>
      </c>
      <c r="N264" t="s">
        <v>18</v>
      </c>
      <c r="O264" t="str">
        <f t="shared" si="28"/>
        <v>Delayed Delivery</v>
      </c>
      <c r="P264">
        <v>6</v>
      </c>
      <c r="Q264" t="str">
        <f t="shared" si="29"/>
        <v>Excellent</v>
      </c>
      <c r="R264">
        <v>4.2</v>
      </c>
      <c r="S264">
        <v>1532.63</v>
      </c>
      <c r="V264">
        <v>1183</v>
      </c>
    </row>
    <row r="265" spans="1:22" x14ac:dyDescent="0.35">
      <c r="A265">
        <v>10264</v>
      </c>
      <c r="B265" s="1">
        <v>44825</v>
      </c>
      <c r="C265">
        <f t="shared" si="24"/>
        <v>2022</v>
      </c>
      <c r="D265">
        <f t="shared" si="25"/>
        <v>9</v>
      </c>
      <c r="E265" t="str">
        <f>TEXT(Table2[[#This Row],[order_date]],"mmmm")</f>
        <v>September</v>
      </c>
      <c r="F265">
        <v>1607</v>
      </c>
      <c r="G265" t="s">
        <v>19</v>
      </c>
      <c r="H265" t="s">
        <v>21</v>
      </c>
      <c r="I265">
        <v>5</v>
      </c>
      <c r="J265">
        <v>69.53</v>
      </c>
      <c r="K265">
        <v>0.31</v>
      </c>
      <c r="L265">
        <f t="shared" si="26"/>
        <v>21.554300000000001</v>
      </c>
      <c r="M265">
        <f t="shared" si="27"/>
        <v>347.65</v>
      </c>
      <c r="N265" t="s">
        <v>18</v>
      </c>
      <c r="O265" t="str">
        <f t="shared" si="28"/>
        <v>Delayed Delivery</v>
      </c>
      <c r="P265">
        <v>10</v>
      </c>
      <c r="Q265" t="str">
        <f t="shared" si="29"/>
        <v>Bad</v>
      </c>
      <c r="R265">
        <v>2.2000000000000002</v>
      </c>
      <c r="S265">
        <v>239.88</v>
      </c>
      <c r="V265">
        <v>1122</v>
      </c>
    </row>
    <row r="266" spans="1:22" x14ac:dyDescent="0.35">
      <c r="A266">
        <v>10265</v>
      </c>
      <c r="B266" s="1">
        <v>44826</v>
      </c>
      <c r="C266">
        <f t="shared" si="24"/>
        <v>2022</v>
      </c>
      <c r="D266">
        <f t="shared" si="25"/>
        <v>9</v>
      </c>
      <c r="E266" t="str">
        <f>TEXT(Table2[[#This Row],[order_date]],"mmmm")</f>
        <v>September</v>
      </c>
      <c r="F266">
        <v>1471</v>
      </c>
      <c r="G266" t="s">
        <v>19</v>
      </c>
      <c r="H266" t="s">
        <v>21</v>
      </c>
      <c r="I266">
        <v>5</v>
      </c>
      <c r="J266">
        <v>41.87</v>
      </c>
      <c r="K266">
        <v>0.04</v>
      </c>
      <c r="L266">
        <f t="shared" si="26"/>
        <v>1.6747999999999998</v>
      </c>
      <c r="M266">
        <f t="shared" si="27"/>
        <v>209.35</v>
      </c>
      <c r="N266" t="s">
        <v>16</v>
      </c>
      <c r="O266" t="str">
        <f t="shared" si="28"/>
        <v>Delayed Delivery</v>
      </c>
      <c r="P266">
        <v>11</v>
      </c>
      <c r="Q266" t="str">
        <f t="shared" si="29"/>
        <v>Bad</v>
      </c>
      <c r="R266">
        <v>1.3</v>
      </c>
      <c r="S266">
        <v>200.98</v>
      </c>
      <c r="V266">
        <v>1400</v>
      </c>
    </row>
    <row r="267" spans="1:22" x14ac:dyDescent="0.35">
      <c r="A267">
        <v>10266</v>
      </c>
      <c r="B267" s="1">
        <v>44827</v>
      </c>
      <c r="C267">
        <f t="shared" si="24"/>
        <v>2022</v>
      </c>
      <c r="D267">
        <f t="shared" si="25"/>
        <v>9</v>
      </c>
      <c r="E267" t="str">
        <f>TEXT(Table2[[#This Row],[order_date]],"mmmm")</f>
        <v>September</v>
      </c>
      <c r="F267">
        <v>1232</v>
      </c>
      <c r="G267" t="s">
        <v>15</v>
      </c>
      <c r="H267" t="s">
        <v>13</v>
      </c>
      <c r="I267">
        <v>2</v>
      </c>
      <c r="J267">
        <v>80.290000000000006</v>
      </c>
      <c r="K267">
        <v>0.01</v>
      </c>
      <c r="L267">
        <f t="shared" si="26"/>
        <v>0.80290000000000006</v>
      </c>
      <c r="M267">
        <f t="shared" si="27"/>
        <v>160.58000000000001</v>
      </c>
      <c r="N267" t="s">
        <v>16</v>
      </c>
      <c r="O267" t="str">
        <f t="shared" si="28"/>
        <v>On Time Delivery</v>
      </c>
      <c r="P267">
        <v>2</v>
      </c>
      <c r="Q267" t="str">
        <f t="shared" si="29"/>
        <v>Excellent</v>
      </c>
      <c r="R267">
        <v>5</v>
      </c>
      <c r="S267">
        <v>158.97</v>
      </c>
      <c r="V267">
        <v>1293</v>
      </c>
    </row>
    <row r="268" spans="1:22" x14ac:dyDescent="0.35">
      <c r="A268">
        <v>10267</v>
      </c>
      <c r="B268" s="1">
        <v>44828</v>
      </c>
      <c r="C268">
        <f t="shared" si="24"/>
        <v>2022</v>
      </c>
      <c r="D268">
        <f t="shared" si="25"/>
        <v>9</v>
      </c>
      <c r="E268" t="str">
        <f>TEXT(Table2[[#This Row],[order_date]],"mmmm")</f>
        <v>September</v>
      </c>
      <c r="F268">
        <v>1691</v>
      </c>
      <c r="G268" t="s">
        <v>12</v>
      </c>
      <c r="H268" t="s">
        <v>17</v>
      </c>
      <c r="I268">
        <v>1</v>
      </c>
      <c r="J268">
        <v>124.48</v>
      </c>
      <c r="K268">
        <v>7.0000000000000007E-2</v>
      </c>
      <c r="L268">
        <f t="shared" si="26"/>
        <v>8.7136000000000013</v>
      </c>
      <c r="M268">
        <f t="shared" si="27"/>
        <v>124.48</v>
      </c>
      <c r="N268" t="s">
        <v>16</v>
      </c>
      <c r="O268" t="str">
        <f t="shared" si="28"/>
        <v>Delayed Delivery</v>
      </c>
      <c r="P268">
        <v>9</v>
      </c>
      <c r="Q268" t="str">
        <f t="shared" si="29"/>
        <v>Bad</v>
      </c>
      <c r="R268">
        <v>2</v>
      </c>
      <c r="S268">
        <v>115.77</v>
      </c>
      <c r="V268">
        <v>1279</v>
      </c>
    </row>
    <row r="269" spans="1:22" x14ac:dyDescent="0.35">
      <c r="A269">
        <v>10268</v>
      </c>
      <c r="B269" s="1">
        <v>44829</v>
      </c>
      <c r="C269">
        <f t="shared" si="24"/>
        <v>2022</v>
      </c>
      <c r="D269">
        <f t="shared" si="25"/>
        <v>9</v>
      </c>
      <c r="E269" t="str">
        <f>TEXT(Table2[[#This Row],[order_date]],"mmmm")</f>
        <v>September</v>
      </c>
      <c r="F269">
        <v>1112</v>
      </c>
      <c r="G269" t="s">
        <v>12</v>
      </c>
      <c r="H269" t="s">
        <v>17</v>
      </c>
      <c r="I269">
        <v>1</v>
      </c>
      <c r="J269">
        <v>309.94</v>
      </c>
      <c r="K269">
        <v>0.1</v>
      </c>
      <c r="L269">
        <f t="shared" si="26"/>
        <v>30.994</v>
      </c>
      <c r="M269">
        <f t="shared" si="27"/>
        <v>309.94</v>
      </c>
      <c r="N269" t="s">
        <v>16</v>
      </c>
      <c r="O269" t="str">
        <f t="shared" si="28"/>
        <v>On Time Delivery</v>
      </c>
      <c r="P269">
        <v>2</v>
      </c>
      <c r="Q269" t="str">
        <f t="shared" si="29"/>
        <v>Bad</v>
      </c>
      <c r="R269">
        <v>1.3</v>
      </c>
      <c r="S269">
        <v>278.95</v>
      </c>
      <c r="V269">
        <v>1836</v>
      </c>
    </row>
    <row r="270" spans="1:22" x14ac:dyDescent="0.35">
      <c r="A270">
        <v>10269</v>
      </c>
      <c r="B270" s="1">
        <v>44830</v>
      </c>
      <c r="C270">
        <f t="shared" si="24"/>
        <v>2022</v>
      </c>
      <c r="D270">
        <f t="shared" si="25"/>
        <v>9</v>
      </c>
      <c r="E270" t="str">
        <f>TEXT(Table2[[#This Row],[order_date]],"mmmm")</f>
        <v>September</v>
      </c>
      <c r="F270">
        <v>1829</v>
      </c>
      <c r="G270" t="s">
        <v>19</v>
      </c>
      <c r="H270" t="s">
        <v>13</v>
      </c>
      <c r="I270">
        <v>3</v>
      </c>
      <c r="J270">
        <v>511.74</v>
      </c>
      <c r="K270">
        <v>0.04</v>
      </c>
      <c r="L270">
        <f t="shared" si="26"/>
        <v>20.4696</v>
      </c>
      <c r="M270">
        <f t="shared" si="27"/>
        <v>1535.22</v>
      </c>
      <c r="N270" t="s">
        <v>18</v>
      </c>
      <c r="O270" t="str">
        <f t="shared" si="28"/>
        <v>Delayed Delivery</v>
      </c>
      <c r="P270">
        <v>5</v>
      </c>
      <c r="Q270" t="str">
        <f t="shared" si="29"/>
        <v>Bad</v>
      </c>
      <c r="R270">
        <v>2.2999999999999998</v>
      </c>
      <c r="S270">
        <v>1473.81</v>
      </c>
      <c r="V270">
        <v>1883</v>
      </c>
    </row>
    <row r="271" spans="1:22" x14ac:dyDescent="0.35">
      <c r="A271">
        <v>10270</v>
      </c>
      <c r="B271" s="1">
        <v>44831</v>
      </c>
      <c r="C271">
        <f t="shared" si="24"/>
        <v>2022</v>
      </c>
      <c r="D271">
        <f t="shared" si="25"/>
        <v>9</v>
      </c>
      <c r="E271" t="str">
        <f>TEXT(Table2[[#This Row],[order_date]],"mmmm")</f>
        <v>September</v>
      </c>
      <c r="F271">
        <v>1496</v>
      </c>
      <c r="G271" t="s">
        <v>22</v>
      </c>
      <c r="H271" t="s">
        <v>20</v>
      </c>
      <c r="I271">
        <v>2</v>
      </c>
      <c r="J271">
        <v>152.85</v>
      </c>
      <c r="K271">
        <v>0.02</v>
      </c>
      <c r="L271">
        <f t="shared" si="26"/>
        <v>3.0569999999999999</v>
      </c>
      <c r="M271">
        <f t="shared" si="27"/>
        <v>305.7</v>
      </c>
      <c r="N271" t="s">
        <v>14</v>
      </c>
      <c r="O271" t="str">
        <f t="shared" si="28"/>
        <v>On Time Delivery</v>
      </c>
      <c r="P271">
        <v>3</v>
      </c>
      <c r="Q271" t="str">
        <f t="shared" si="29"/>
        <v>Excellent</v>
      </c>
      <c r="R271">
        <v>4.9000000000000004</v>
      </c>
      <c r="S271">
        <v>299.58999999999997</v>
      </c>
      <c r="V271">
        <v>1609</v>
      </c>
    </row>
    <row r="272" spans="1:22" x14ac:dyDescent="0.35">
      <c r="A272">
        <v>10271</v>
      </c>
      <c r="B272" s="1">
        <v>44832</v>
      </c>
      <c r="C272">
        <f t="shared" si="24"/>
        <v>2022</v>
      </c>
      <c r="D272">
        <f t="shared" si="25"/>
        <v>9</v>
      </c>
      <c r="E272" t="str">
        <f>TEXT(Table2[[#This Row],[order_date]],"mmmm")</f>
        <v>September</v>
      </c>
      <c r="F272">
        <v>1441</v>
      </c>
      <c r="G272" t="s">
        <v>15</v>
      </c>
      <c r="H272" t="s">
        <v>20</v>
      </c>
      <c r="I272">
        <v>5</v>
      </c>
      <c r="J272">
        <v>562.07000000000005</v>
      </c>
      <c r="K272">
        <v>0.26</v>
      </c>
      <c r="L272">
        <f t="shared" si="26"/>
        <v>146.13820000000001</v>
      </c>
      <c r="M272">
        <f t="shared" si="27"/>
        <v>2810.3500000000004</v>
      </c>
      <c r="N272" t="s">
        <v>16</v>
      </c>
      <c r="O272" t="str">
        <f t="shared" si="28"/>
        <v>Delayed Delivery</v>
      </c>
      <c r="P272">
        <v>10</v>
      </c>
      <c r="Q272" t="str">
        <f t="shared" si="29"/>
        <v>Excellent</v>
      </c>
      <c r="R272">
        <v>4.2</v>
      </c>
      <c r="S272">
        <v>2079.66</v>
      </c>
      <c r="V272">
        <v>1197</v>
      </c>
    </row>
    <row r="273" spans="1:22" x14ac:dyDescent="0.35">
      <c r="A273">
        <v>10272</v>
      </c>
      <c r="B273" s="1">
        <v>44833</v>
      </c>
      <c r="C273">
        <f t="shared" si="24"/>
        <v>2022</v>
      </c>
      <c r="D273">
        <f t="shared" si="25"/>
        <v>9</v>
      </c>
      <c r="E273" t="str">
        <f>TEXT(Table2[[#This Row],[order_date]],"mmmm")</f>
        <v>September</v>
      </c>
      <c r="F273">
        <v>1563</v>
      </c>
      <c r="G273" t="s">
        <v>15</v>
      </c>
      <c r="H273" t="s">
        <v>17</v>
      </c>
      <c r="I273">
        <v>1</v>
      </c>
      <c r="J273">
        <v>573.62</v>
      </c>
      <c r="K273">
        <v>0.06</v>
      </c>
      <c r="L273">
        <f t="shared" si="26"/>
        <v>34.417200000000001</v>
      </c>
      <c r="M273">
        <f t="shared" si="27"/>
        <v>573.62</v>
      </c>
      <c r="N273" t="s">
        <v>16</v>
      </c>
      <c r="O273" t="str">
        <f t="shared" si="28"/>
        <v>Delayed Delivery</v>
      </c>
      <c r="P273">
        <v>9</v>
      </c>
      <c r="Q273" t="str">
        <f t="shared" si="29"/>
        <v>Good</v>
      </c>
      <c r="R273">
        <v>2.9</v>
      </c>
      <c r="S273">
        <v>539.20000000000005</v>
      </c>
      <c r="V273">
        <v>1981</v>
      </c>
    </row>
    <row r="274" spans="1:22" x14ac:dyDescent="0.35">
      <c r="A274">
        <v>10273</v>
      </c>
      <c r="B274" s="1">
        <v>44834</v>
      </c>
      <c r="C274">
        <f t="shared" si="24"/>
        <v>2022</v>
      </c>
      <c r="D274">
        <f t="shared" si="25"/>
        <v>9</v>
      </c>
      <c r="E274" t="str">
        <f>TEXT(Table2[[#This Row],[order_date]],"mmmm")</f>
        <v>September</v>
      </c>
      <c r="F274">
        <v>1267</v>
      </c>
      <c r="G274" t="s">
        <v>22</v>
      </c>
      <c r="H274" t="s">
        <v>20</v>
      </c>
      <c r="I274">
        <v>4</v>
      </c>
      <c r="J274">
        <v>575.96</v>
      </c>
      <c r="K274">
        <v>0.32</v>
      </c>
      <c r="L274">
        <f t="shared" si="26"/>
        <v>184.30720000000002</v>
      </c>
      <c r="M274">
        <f t="shared" si="27"/>
        <v>2303.84</v>
      </c>
      <c r="N274" t="s">
        <v>18</v>
      </c>
      <c r="O274" t="str">
        <f t="shared" si="28"/>
        <v>Delayed Delivery</v>
      </c>
      <c r="P274">
        <v>9</v>
      </c>
      <c r="Q274" t="str">
        <f t="shared" si="29"/>
        <v>Bad</v>
      </c>
      <c r="R274">
        <v>2.2000000000000002</v>
      </c>
      <c r="S274">
        <v>1566.61</v>
      </c>
      <c r="V274">
        <v>1906</v>
      </c>
    </row>
    <row r="275" spans="1:22" x14ac:dyDescent="0.35">
      <c r="A275">
        <v>10274</v>
      </c>
      <c r="B275" s="1">
        <v>44835</v>
      </c>
      <c r="C275">
        <f t="shared" si="24"/>
        <v>2022</v>
      </c>
      <c r="D275">
        <f t="shared" si="25"/>
        <v>10</v>
      </c>
      <c r="E275" t="str">
        <f>TEXT(Table2[[#This Row],[order_date]],"mmmm")</f>
        <v>October</v>
      </c>
      <c r="F275">
        <v>1509</v>
      </c>
      <c r="G275" t="s">
        <v>12</v>
      </c>
      <c r="H275" t="s">
        <v>17</v>
      </c>
      <c r="I275">
        <v>4</v>
      </c>
      <c r="J275">
        <v>504.97</v>
      </c>
      <c r="K275">
        <v>0.13</v>
      </c>
      <c r="L275">
        <f t="shared" si="26"/>
        <v>65.646100000000004</v>
      </c>
      <c r="M275">
        <f t="shared" si="27"/>
        <v>2019.88</v>
      </c>
      <c r="N275" t="s">
        <v>18</v>
      </c>
      <c r="O275" t="str">
        <f t="shared" si="28"/>
        <v>Delayed Delivery</v>
      </c>
      <c r="P275">
        <v>7</v>
      </c>
      <c r="Q275" t="str">
        <f t="shared" si="29"/>
        <v>Good</v>
      </c>
      <c r="R275">
        <v>2.7</v>
      </c>
      <c r="S275">
        <v>1757.3</v>
      </c>
      <c r="V275">
        <v>1751</v>
      </c>
    </row>
    <row r="276" spans="1:22" x14ac:dyDescent="0.35">
      <c r="A276">
        <v>10275</v>
      </c>
      <c r="B276" s="1">
        <v>44836</v>
      </c>
      <c r="C276">
        <f t="shared" si="24"/>
        <v>2022</v>
      </c>
      <c r="D276">
        <f t="shared" si="25"/>
        <v>10</v>
      </c>
      <c r="E276" t="str">
        <f>TEXT(Table2[[#This Row],[order_date]],"mmmm")</f>
        <v>October</v>
      </c>
      <c r="F276">
        <v>1806</v>
      </c>
      <c r="G276" t="s">
        <v>12</v>
      </c>
      <c r="H276" t="s">
        <v>17</v>
      </c>
      <c r="I276">
        <v>4</v>
      </c>
      <c r="J276">
        <v>227.84</v>
      </c>
      <c r="K276">
        <v>0.23</v>
      </c>
      <c r="L276">
        <f t="shared" si="26"/>
        <v>52.403200000000005</v>
      </c>
      <c r="M276">
        <f t="shared" si="27"/>
        <v>911.36</v>
      </c>
      <c r="N276" t="s">
        <v>16</v>
      </c>
      <c r="O276" t="str">
        <f t="shared" si="28"/>
        <v>Delayed Delivery</v>
      </c>
      <c r="P276">
        <v>10</v>
      </c>
      <c r="Q276" t="str">
        <f t="shared" si="29"/>
        <v>Bad</v>
      </c>
      <c r="R276">
        <v>1.1000000000000001</v>
      </c>
      <c r="S276">
        <v>701.75</v>
      </c>
      <c r="V276">
        <v>1143</v>
      </c>
    </row>
    <row r="277" spans="1:22" x14ac:dyDescent="0.35">
      <c r="A277">
        <v>10276</v>
      </c>
      <c r="B277" s="1">
        <v>44837</v>
      </c>
      <c r="C277">
        <f t="shared" si="24"/>
        <v>2022</v>
      </c>
      <c r="D277">
        <f t="shared" si="25"/>
        <v>10</v>
      </c>
      <c r="E277" t="str">
        <f>TEXT(Table2[[#This Row],[order_date]],"mmmm")</f>
        <v>October</v>
      </c>
      <c r="F277">
        <v>1385</v>
      </c>
      <c r="G277" t="s">
        <v>15</v>
      </c>
      <c r="H277" t="s">
        <v>13</v>
      </c>
      <c r="I277">
        <v>5</v>
      </c>
      <c r="J277">
        <v>57.52</v>
      </c>
      <c r="K277">
        <v>0.08</v>
      </c>
      <c r="L277">
        <f t="shared" si="26"/>
        <v>4.6016000000000004</v>
      </c>
      <c r="M277">
        <f t="shared" si="27"/>
        <v>287.60000000000002</v>
      </c>
      <c r="N277" t="s">
        <v>16</v>
      </c>
      <c r="O277" t="str">
        <f t="shared" si="28"/>
        <v>Delayed Delivery</v>
      </c>
      <c r="P277">
        <v>5</v>
      </c>
      <c r="Q277" t="str">
        <f t="shared" si="29"/>
        <v>Good</v>
      </c>
      <c r="R277">
        <v>3.9</v>
      </c>
      <c r="S277">
        <v>264.58999999999997</v>
      </c>
      <c r="V277">
        <v>1608</v>
      </c>
    </row>
    <row r="278" spans="1:22" x14ac:dyDescent="0.35">
      <c r="A278">
        <v>10277</v>
      </c>
      <c r="B278" s="1">
        <v>44838</v>
      </c>
      <c r="C278">
        <f t="shared" si="24"/>
        <v>2022</v>
      </c>
      <c r="D278">
        <f t="shared" si="25"/>
        <v>10</v>
      </c>
      <c r="E278" t="str">
        <f>TEXT(Table2[[#This Row],[order_date]],"mmmm")</f>
        <v>October</v>
      </c>
      <c r="F278">
        <v>1386</v>
      </c>
      <c r="G278" t="s">
        <v>15</v>
      </c>
      <c r="H278" t="s">
        <v>20</v>
      </c>
      <c r="I278">
        <v>5</v>
      </c>
      <c r="J278">
        <v>347.76</v>
      </c>
      <c r="K278">
        <v>0.08</v>
      </c>
      <c r="L278">
        <f t="shared" si="26"/>
        <v>27.820799999999998</v>
      </c>
      <c r="M278">
        <f t="shared" si="27"/>
        <v>1738.8</v>
      </c>
      <c r="N278" t="s">
        <v>16</v>
      </c>
      <c r="O278" t="str">
        <f t="shared" si="28"/>
        <v>Delayed Delivery</v>
      </c>
      <c r="P278">
        <v>9</v>
      </c>
      <c r="Q278" t="str">
        <f t="shared" si="29"/>
        <v>Bad</v>
      </c>
      <c r="R278">
        <v>1.4</v>
      </c>
      <c r="S278">
        <v>1599.7</v>
      </c>
      <c r="V278">
        <v>1123</v>
      </c>
    </row>
    <row r="279" spans="1:22" x14ac:dyDescent="0.35">
      <c r="A279">
        <v>10278</v>
      </c>
      <c r="B279" s="1">
        <v>44839</v>
      </c>
      <c r="C279">
        <f t="shared" si="24"/>
        <v>2022</v>
      </c>
      <c r="D279">
        <f t="shared" si="25"/>
        <v>10</v>
      </c>
      <c r="E279" t="str">
        <f>TEXT(Table2[[#This Row],[order_date]],"mmmm")</f>
        <v>October</v>
      </c>
      <c r="F279">
        <v>1112</v>
      </c>
      <c r="G279" t="s">
        <v>22</v>
      </c>
      <c r="H279" t="s">
        <v>13</v>
      </c>
      <c r="I279">
        <v>3</v>
      </c>
      <c r="J279">
        <v>341.83</v>
      </c>
      <c r="K279">
        <v>0.2</v>
      </c>
      <c r="L279">
        <f t="shared" si="26"/>
        <v>68.366</v>
      </c>
      <c r="M279">
        <f t="shared" si="27"/>
        <v>1025.49</v>
      </c>
      <c r="N279" t="s">
        <v>16</v>
      </c>
      <c r="O279" t="str">
        <f t="shared" si="28"/>
        <v>Delayed Delivery</v>
      </c>
      <c r="P279">
        <v>7</v>
      </c>
      <c r="Q279" t="str">
        <f t="shared" si="29"/>
        <v>Good</v>
      </c>
      <c r="R279">
        <v>3.1</v>
      </c>
      <c r="S279">
        <v>820.39</v>
      </c>
      <c r="V279">
        <v>1186</v>
      </c>
    </row>
    <row r="280" spans="1:22" x14ac:dyDescent="0.35">
      <c r="A280">
        <v>10279</v>
      </c>
      <c r="B280" s="1">
        <v>44840</v>
      </c>
      <c r="C280">
        <f t="shared" si="24"/>
        <v>2022</v>
      </c>
      <c r="D280">
        <f t="shared" si="25"/>
        <v>10</v>
      </c>
      <c r="E280" t="str">
        <f>TEXT(Table2[[#This Row],[order_date]],"mmmm")</f>
        <v>October</v>
      </c>
      <c r="F280">
        <v>1612</v>
      </c>
      <c r="G280" t="s">
        <v>19</v>
      </c>
      <c r="H280" t="s">
        <v>17</v>
      </c>
      <c r="I280">
        <v>7</v>
      </c>
      <c r="J280">
        <v>512.24</v>
      </c>
      <c r="K280">
        <v>0.2</v>
      </c>
      <c r="L280">
        <f t="shared" si="26"/>
        <v>102.44800000000001</v>
      </c>
      <c r="M280">
        <f t="shared" si="27"/>
        <v>3585.6800000000003</v>
      </c>
      <c r="N280" t="s">
        <v>16</v>
      </c>
      <c r="O280" t="str">
        <f t="shared" si="28"/>
        <v>On Time Delivery</v>
      </c>
      <c r="P280">
        <v>2</v>
      </c>
      <c r="Q280" t="str">
        <f t="shared" si="29"/>
        <v>Good</v>
      </c>
      <c r="R280">
        <v>3.3</v>
      </c>
      <c r="S280">
        <v>2868.54</v>
      </c>
      <c r="V280">
        <v>1325</v>
      </c>
    </row>
    <row r="281" spans="1:22" x14ac:dyDescent="0.35">
      <c r="A281">
        <v>10280</v>
      </c>
      <c r="B281" s="1">
        <v>44841</v>
      </c>
      <c r="C281">
        <f t="shared" si="24"/>
        <v>2022</v>
      </c>
      <c r="D281">
        <f t="shared" si="25"/>
        <v>10</v>
      </c>
      <c r="E281" t="str">
        <f>TEXT(Table2[[#This Row],[order_date]],"mmmm")</f>
        <v>October</v>
      </c>
      <c r="F281">
        <v>1624</v>
      </c>
      <c r="G281" t="s">
        <v>15</v>
      </c>
      <c r="H281" t="s">
        <v>17</v>
      </c>
      <c r="I281">
        <v>3</v>
      </c>
      <c r="J281">
        <v>597.65</v>
      </c>
      <c r="K281">
        <v>0.27</v>
      </c>
      <c r="L281">
        <f t="shared" si="26"/>
        <v>161.3655</v>
      </c>
      <c r="M281">
        <f t="shared" si="27"/>
        <v>1792.9499999999998</v>
      </c>
      <c r="N281" t="s">
        <v>16</v>
      </c>
      <c r="O281" t="str">
        <f t="shared" si="28"/>
        <v>Delayed Delivery</v>
      </c>
      <c r="P281">
        <v>10</v>
      </c>
      <c r="Q281" t="str">
        <f t="shared" si="29"/>
        <v>Bad</v>
      </c>
      <c r="R281">
        <v>1</v>
      </c>
      <c r="S281">
        <v>1308.8499999999999</v>
      </c>
      <c r="V281">
        <v>1463</v>
      </c>
    </row>
    <row r="282" spans="1:22" x14ac:dyDescent="0.35">
      <c r="A282">
        <v>10281</v>
      </c>
      <c r="B282" s="1">
        <v>44842</v>
      </c>
      <c r="C282">
        <f t="shared" si="24"/>
        <v>2022</v>
      </c>
      <c r="D282">
        <f t="shared" si="25"/>
        <v>10</v>
      </c>
      <c r="E282" t="str">
        <f>TEXT(Table2[[#This Row],[order_date]],"mmmm")</f>
        <v>October</v>
      </c>
      <c r="F282">
        <v>1951</v>
      </c>
      <c r="G282" t="s">
        <v>15</v>
      </c>
      <c r="H282" t="s">
        <v>17</v>
      </c>
      <c r="I282">
        <v>3</v>
      </c>
      <c r="J282">
        <v>312.27</v>
      </c>
      <c r="K282">
        <v>0.27</v>
      </c>
      <c r="L282">
        <f t="shared" si="26"/>
        <v>84.312899999999999</v>
      </c>
      <c r="M282">
        <f t="shared" si="27"/>
        <v>936.81</v>
      </c>
      <c r="N282" t="s">
        <v>18</v>
      </c>
      <c r="O282" t="str">
        <f t="shared" si="28"/>
        <v>Early Delivery</v>
      </c>
      <c r="P282">
        <v>1</v>
      </c>
      <c r="Q282" t="str">
        <f t="shared" si="29"/>
        <v>Excellent</v>
      </c>
      <c r="R282">
        <v>4.9000000000000004</v>
      </c>
      <c r="S282">
        <v>683.87</v>
      </c>
      <c r="V282">
        <v>1348</v>
      </c>
    </row>
    <row r="283" spans="1:22" x14ac:dyDescent="0.35">
      <c r="A283">
        <v>10282</v>
      </c>
      <c r="B283" s="1">
        <v>44843</v>
      </c>
      <c r="C283">
        <f t="shared" si="24"/>
        <v>2022</v>
      </c>
      <c r="D283">
        <f t="shared" si="25"/>
        <v>10</v>
      </c>
      <c r="E283" t="str">
        <f>TEXT(Table2[[#This Row],[order_date]],"mmmm")</f>
        <v>October</v>
      </c>
      <c r="F283">
        <v>1080</v>
      </c>
      <c r="G283" t="s">
        <v>22</v>
      </c>
      <c r="H283" t="s">
        <v>21</v>
      </c>
      <c r="I283">
        <v>6</v>
      </c>
      <c r="J283">
        <v>216.94</v>
      </c>
      <c r="K283">
        <v>0.23</v>
      </c>
      <c r="L283">
        <f t="shared" si="26"/>
        <v>49.8962</v>
      </c>
      <c r="M283">
        <f t="shared" si="27"/>
        <v>1301.6399999999999</v>
      </c>
      <c r="N283" t="s">
        <v>18</v>
      </c>
      <c r="O283" t="str">
        <f t="shared" si="28"/>
        <v>Delayed Delivery</v>
      </c>
      <c r="P283">
        <v>10</v>
      </c>
      <c r="Q283" t="str">
        <f t="shared" si="29"/>
        <v>Bad</v>
      </c>
      <c r="R283">
        <v>2.2000000000000002</v>
      </c>
      <c r="S283">
        <v>1002.26</v>
      </c>
      <c r="V283">
        <v>1770</v>
      </c>
    </row>
    <row r="284" spans="1:22" x14ac:dyDescent="0.35">
      <c r="A284">
        <v>10283</v>
      </c>
      <c r="B284" s="1">
        <v>44844</v>
      </c>
      <c r="C284">
        <f t="shared" si="24"/>
        <v>2022</v>
      </c>
      <c r="D284">
        <f t="shared" si="25"/>
        <v>10</v>
      </c>
      <c r="E284" t="str">
        <f>TEXT(Table2[[#This Row],[order_date]],"mmmm")</f>
        <v>October</v>
      </c>
      <c r="F284">
        <v>1698</v>
      </c>
      <c r="G284" t="s">
        <v>19</v>
      </c>
      <c r="H284" t="s">
        <v>21</v>
      </c>
      <c r="I284">
        <v>4</v>
      </c>
      <c r="J284">
        <v>123.75</v>
      </c>
      <c r="K284">
        <v>0.16</v>
      </c>
      <c r="L284">
        <f t="shared" si="26"/>
        <v>19.8</v>
      </c>
      <c r="M284">
        <f t="shared" si="27"/>
        <v>495</v>
      </c>
      <c r="N284" t="s">
        <v>16</v>
      </c>
      <c r="O284" t="str">
        <f t="shared" si="28"/>
        <v>Delayed Delivery</v>
      </c>
      <c r="P284">
        <v>10</v>
      </c>
      <c r="Q284" t="str">
        <f t="shared" si="29"/>
        <v>Bad</v>
      </c>
      <c r="R284">
        <v>1.3</v>
      </c>
      <c r="S284">
        <v>415.8</v>
      </c>
      <c r="V284">
        <v>1659</v>
      </c>
    </row>
    <row r="285" spans="1:22" x14ac:dyDescent="0.35">
      <c r="A285">
        <v>10284</v>
      </c>
      <c r="B285" s="1">
        <v>44845</v>
      </c>
      <c r="C285">
        <f t="shared" si="24"/>
        <v>2022</v>
      </c>
      <c r="D285">
        <f t="shared" si="25"/>
        <v>10</v>
      </c>
      <c r="E285" t="str">
        <f>TEXT(Table2[[#This Row],[order_date]],"mmmm")</f>
        <v>October</v>
      </c>
      <c r="F285">
        <v>1112</v>
      </c>
      <c r="G285" t="s">
        <v>19</v>
      </c>
      <c r="H285" t="s">
        <v>21</v>
      </c>
      <c r="I285">
        <v>5</v>
      </c>
      <c r="J285">
        <v>17.809999999999999</v>
      </c>
      <c r="K285">
        <v>0.31</v>
      </c>
      <c r="L285">
        <f t="shared" si="26"/>
        <v>5.5210999999999997</v>
      </c>
      <c r="M285">
        <f t="shared" si="27"/>
        <v>89.05</v>
      </c>
      <c r="N285" t="s">
        <v>18</v>
      </c>
      <c r="O285" t="str">
        <f t="shared" si="28"/>
        <v>On Time Delivery</v>
      </c>
      <c r="P285">
        <v>4</v>
      </c>
      <c r="Q285" t="str">
        <f t="shared" si="29"/>
        <v>Excellent</v>
      </c>
      <c r="R285">
        <v>4.4000000000000004</v>
      </c>
      <c r="S285">
        <v>61.44</v>
      </c>
      <c r="V285">
        <v>1954</v>
      </c>
    </row>
    <row r="286" spans="1:22" x14ac:dyDescent="0.35">
      <c r="A286">
        <v>10285</v>
      </c>
      <c r="B286" s="1">
        <v>44846</v>
      </c>
      <c r="C286">
        <f t="shared" si="24"/>
        <v>2022</v>
      </c>
      <c r="D286">
        <f t="shared" si="25"/>
        <v>10</v>
      </c>
      <c r="E286" t="str">
        <f>TEXT(Table2[[#This Row],[order_date]],"mmmm")</f>
        <v>October</v>
      </c>
      <c r="F286">
        <v>1001</v>
      </c>
      <c r="G286" t="s">
        <v>12</v>
      </c>
      <c r="H286" t="s">
        <v>13</v>
      </c>
      <c r="I286">
        <v>4</v>
      </c>
      <c r="J286">
        <v>312.83</v>
      </c>
      <c r="K286">
        <v>0.22</v>
      </c>
      <c r="L286">
        <f t="shared" si="26"/>
        <v>68.822599999999994</v>
      </c>
      <c r="M286">
        <f t="shared" si="27"/>
        <v>1251.32</v>
      </c>
      <c r="N286" t="s">
        <v>18</v>
      </c>
      <c r="O286" t="str">
        <f t="shared" si="28"/>
        <v>Delayed Delivery</v>
      </c>
      <c r="P286">
        <v>10</v>
      </c>
      <c r="Q286" t="str">
        <f t="shared" si="29"/>
        <v>Bad</v>
      </c>
      <c r="R286">
        <v>1.6</v>
      </c>
      <c r="S286">
        <v>976.03</v>
      </c>
      <c r="V286">
        <v>1962</v>
      </c>
    </row>
    <row r="287" spans="1:22" x14ac:dyDescent="0.35">
      <c r="A287">
        <v>10286</v>
      </c>
      <c r="B287" s="1">
        <v>44847</v>
      </c>
      <c r="C287">
        <f t="shared" si="24"/>
        <v>2022</v>
      </c>
      <c r="D287">
        <f t="shared" si="25"/>
        <v>10</v>
      </c>
      <c r="E287" t="str">
        <f>TEXT(Table2[[#This Row],[order_date]],"mmmm")</f>
        <v>October</v>
      </c>
      <c r="F287">
        <v>1641</v>
      </c>
      <c r="G287" t="s">
        <v>19</v>
      </c>
      <c r="H287" t="s">
        <v>17</v>
      </c>
      <c r="I287">
        <v>3</v>
      </c>
      <c r="J287">
        <v>339.98</v>
      </c>
      <c r="K287">
        <v>0.35</v>
      </c>
      <c r="L287">
        <f t="shared" si="26"/>
        <v>118.99299999999999</v>
      </c>
      <c r="M287">
        <f t="shared" si="27"/>
        <v>1019.94</v>
      </c>
      <c r="N287" t="s">
        <v>14</v>
      </c>
      <c r="O287" t="str">
        <f t="shared" si="28"/>
        <v>Delayed Delivery</v>
      </c>
      <c r="P287">
        <v>8</v>
      </c>
      <c r="Q287" t="str">
        <f t="shared" si="29"/>
        <v>Bad</v>
      </c>
      <c r="R287">
        <v>1.1000000000000001</v>
      </c>
      <c r="S287">
        <v>662.96</v>
      </c>
      <c r="V287">
        <v>1146</v>
      </c>
    </row>
    <row r="288" spans="1:22" x14ac:dyDescent="0.35">
      <c r="A288">
        <v>10287</v>
      </c>
      <c r="B288" s="1">
        <v>44848</v>
      </c>
      <c r="C288">
        <f t="shared" si="24"/>
        <v>2022</v>
      </c>
      <c r="D288">
        <f t="shared" si="25"/>
        <v>10</v>
      </c>
      <c r="E288" t="str">
        <f>TEXT(Table2[[#This Row],[order_date]],"mmmm")</f>
        <v>October</v>
      </c>
      <c r="F288">
        <v>1219</v>
      </c>
      <c r="G288" t="s">
        <v>15</v>
      </c>
      <c r="H288" t="s">
        <v>20</v>
      </c>
      <c r="I288">
        <v>5</v>
      </c>
      <c r="J288">
        <v>497.59</v>
      </c>
      <c r="K288">
        <v>0.28999999999999998</v>
      </c>
      <c r="L288">
        <f t="shared" si="26"/>
        <v>144.30109999999999</v>
      </c>
      <c r="M288">
        <f t="shared" si="27"/>
        <v>2487.9499999999998</v>
      </c>
      <c r="N288" t="s">
        <v>16</v>
      </c>
      <c r="O288" t="str">
        <f t="shared" si="28"/>
        <v>Delayed Delivery</v>
      </c>
      <c r="P288">
        <v>6</v>
      </c>
      <c r="Q288" t="str">
        <f t="shared" si="29"/>
        <v>Good</v>
      </c>
      <c r="R288">
        <v>3</v>
      </c>
      <c r="S288">
        <v>1766.44</v>
      </c>
      <c r="V288">
        <v>1147</v>
      </c>
    </row>
    <row r="289" spans="1:22" x14ac:dyDescent="0.35">
      <c r="A289">
        <v>10288</v>
      </c>
      <c r="B289" s="1">
        <v>44849</v>
      </c>
      <c r="C289">
        <f t="shared" si="24"/>
        <v>2022</v>
      </c>
      <c r="D289">
        <f t="shared" si="25"/>
        <v>10</v>
      </c>
      <c r="E289" t="str">
        <f>TEXT(Table2[[#This Row],[order_date]],"mmmm")</f>
        <v>October</v>
      </c>
      <c r="F289">
        <v>1565</v>
      </c>
      <c r="G289" t="s">
        <v>19</v>
      </c>
      <c r="H289" t="s">
        <v>13</v>
      </c>
      <c r="I289">
        <v>2</v>
      </c>
      <c r="J289">
        <v>310.18</v>
      </c>
      <c r="K289">
        <v>0.02</v>
      </c>
      <c r="L289">
        <f t="shared" si="26"/>
        <v>6.2036000000000007</v>
      </c>
      <c r="M289">
        <f t="shared" si="27"/>
        <v>620.36</v>
      </c>
      <c r="N289" t="s">
        <v>18</v>
      </c>
      <c r="O289" t="str">
        <f t="shared" si="28"/>
        <v>On Time Delivery</v>
      </c>
      <c r="P289">
        <v>2</v>
      </c>
      <c r="Q289" t="str">
        <f t="shared" si="29"/>
        <v>Bad</v>
      </c>
      <c r="R289">
        <v>1.5</v>
      </c>
      <c r="S289">
        <v>607.95000000000005</v>
      </c>
      <c r="V289">
        <v>1710</v>
      </c>
    </row>
    <row r="290" spans="1:22" x14ac:dyDescent="0.35">
      <c r="A290">
        <v>10289</v>
      </c>
      <c r="B290" s="1">
        <v>44850</v>
      </c>
      <c r="C290">
        <f t="shared" si="24"/>
        <v>2022</v>
      </c>
      <c r="D290">
        <f t="shared" si="25"/>
        <v>10</v>
      </c>
      <c r="E290" t="str">
        <f>TEXT(Table2[[#This Row],[order_date]],"mmmm")</f>
        <v>October</v>
      </c>
      <c r="F290">
        <v>1854</v>
      </c>
      <c r="G290" t="s">
        <v>19</v>
      </c>
      <c r="H290" t="s">
        <v>13</v>
      </c>
      <c r="I290">
        <v>1</v>
      </c>
      <c r="J290">
        <v>551.13</v>
      </c>
      <c r="K290">
        <v>0.11</v>
      </c>
      <c r="L290">
        <f t="shared" si="26"/>
        <v>60.624299999999998</v>
      </c>
      <c r="M290">
        <f t="shared" si="27"/>
        <v>551.13</v>
      </c>
      <c r="N290" t="s">
        <v>18</v>
      </c>
      <c r="O290" t="str">
        <f t="shared" si="28"/>
        <v>Delayed Delivery</v>
      </c>
      <c r="P290">
        <v>5</v>
      </c>
      <c r="Q290" t="str">
        <f t="shared" si="29"/>
        <v>Excellent</v>
      </c>
      <c r="R290">
        <v>4.9000000000000004</v>
      </c>
      <c r="S290">
        <v>490.51</v>
      </c>
      <c r="V290">
        <v>1819</v>
      </c>
    </row>
    <row r="291" spans="1:22" x14ac:dyDescent="0.35">
      <c r="A291">
        <v>10290</v>
      </c>
      <c r="B291" s="1">
        <v>44851</v>
      </c>
      <c r="C291">
        <f t="shared" si="24"/>
        <v>2022</v>
      </c>
      <c r="D291">
        <f t="shared" si="25"/>
        <v>10</v>
      </c>
      <c r="E291" t="str">
        <f>TEXT(Table2[[#This Row],[order_date]],"mmmm")</f>
        <v>October</v>
      </c>
      <c r="F291">
        <v>1996</v>
      </c>
      <c r="G291" t="s">
        <v>19</v>
      </c>
      <c r="H291" t="s">
        <v>13</v>
      </c>
      <c r="I291">
        <v>1</v>
      </c>
      <c r="J291">
        <v>382.43</v>
      </c>
      <c r="K291">
        <v>0.2</v>
      </c>
      <c r="L291">
        <f t="shared" si="26"/>
        <v>76.486000000000004</v>
      </c>
      <c r="M291">
        <f t="shared" si="27"/>
        <v>382.43</v>
      </c>
      <c r="N291" t="s">
        <v>16</v>
      </c>
      <c r="O291" t="str">
        <f t="shared" si="28"/>
        <v>Delayed Delivery</v>
      </c>
      <c r="P291">
        <v>9</v>
      </c>
      <c r="Q291" t="str">
        <f t="shared" si="29"/>
        <v>Bad</v>
      </c>
      <c r="R291">
        <v>1</v>
      </c>
      <c r="S291">
        <v>305.94</v>
      </c>
      <c r="V291">
        <v>1488</v>
      </c>
    </row>
    <row r="292" spans="1:22" x14ac:dyDescent="0.35">
      <c r="A292">
        <v>10291</v>
      </c>
      <c r="B292" s="1">
        <v>44852</v>
      </c>
      <c r="C292">
        <f t="shared" si="24"/>
        <v>2022</v>
      </c>
      <c r="D292">
        <f t="shared" si="25"/>
        <v>10</v>
      </c>
      <c r="E292" t="str">
        <f>TEXT(Table2[[#This Row],[order_date]],"mmmm")</f>
        <v>October</v>
      </c>
      <c r="F292">
        <v>1735</v>
      </c>
      <c r="G292" t="s">
        <v>19</v>
      </c>
      <c r="H292" t="s">
        <v>20</v>
      </c>
      <c r="I292">
        <v>3</v>
      </c>
      <c r="J292">
        <v>506.6</v>
      </c>
      <c r="K292">
        <v>0.25</v>
      </c>
      <c r="L292">
        <f t="shared" si="26"/>
        <v>126.65</v>
      </c>
      <c r="M292">
        <f t="shared" si="27"/>
        <v>1519.8000000000002</v>
      </c>
      <c r="N292" t="s">
        <v>14</v>
      </c>
      <c r="O292" t="str">
        <f t="shared" si="28"/>
        <v>Delayed Delivery</v>
      </c>
      <c r="P292">
        <v>6</v>
      </c>
      <c r="Q292" t="str">
        <f t="shared" si="29"/>
        <v>Bad</v>
      </c>
      <c r="R292">
        <v>1.2</v>
      </c>
      <c r="S292">
        <v>1139.8499999999999</v>
      </c>
      <c r="V292">
        <v>1928</v>
      </c>
    </row>
    <row r="293" spans="1:22" x14ac:dyDescent="0.35">
      <c r="A293">
        <v>10292</v>
      </c>
      <c r="B293" s="1">
        <v>44853</v>
      </c>
      <c r="C293">
        <f t="shared" si="24"/>
        <v>2022</v>
      </c>
      <c r="D293">
        <f t="shared" si="25"/>
        <v>10</v>
      </c>
      <c r="E293" t="str">
        <f>TEXT(Table2[[#This Row],[order_date]],"mmmm")</f>
        <v>October</v>
      </c>
      <c r="F293">
        <v>1224</v>
      </c>
      <c r="G293" t="s">
        <v>12</v>
      </c>
      <c r="H293" t="s">
        <v>17</v>
      </c>
      <c r="I293">
        <v>7</v>
      </c>
      <c r="J293">
        <v>101.76</v>
      </c>
      <c r="K293">
        <v>0.19</v>
      </c>
      <c r="L293">
        <f t="shared" si="26"/>
        <v>19.334400000000002</v>
      </c>
      <c r="M293">
        <f t="shared" si="27"/>
        <v>712.32</v>
      </c>
      <c r="N293" t="s">
        <v>18</v>
      </c>
      <c r="O293" t="str">
        <f t="shared" si="28"/>
        <v>Delayed Delivery</v>
      </c>
      <c r="P293">
        <v>6</v>
      </c>
      <c r="Q293" t="str">
        <f t="shared" si="29"/>
        <v>Excellent</v>
      </c>
      <c r="R293">
        <v>4.3</v>
      </c>
      <c r="S293">
        <v>576.98</v>
      </c>
      <c r="V293">
        <v>1935</v>
      </c>
    </row>
    <row r="294" spans="1:22" x14ac:dyDescent="0.35">
      <c r="A294">
        <v>10293</v>
      </c>
      <c r="B294" s="1">
        <v>44854</v>
      </c>
      <c r="C294">
        <f t="shared" si="24"/>
        <v>2022</v>
      </c>
      <c r="D294">
        <f t="shared" si="25"/>
        <v>10</v>
      </c>
      <c r="E294" t="str">
        <f>TEXT(Table2[[#This Row],[order_date]],"mmmm")</f>
        <v>October</v>
      </c>
      <c r="F294">
        <v>1384</v>
      </c>
      <c r="G294" t="s">
        <v>19</v>
      </c>
      <c r="H294" t="s">
        <v>21</v>
      </c>
      <c r="I294">
        <v>4</v>
      </c>
      <c r="J294">
        <v>515.37</v>
      </c>
      <c r="K294">
        <v>0.28000000000000003</v>
      </c>
      <c r="L294">
        <f t="shared" si="26"/>
        <v>144.30360000000002</v>
      </c>
      <c r="M294">
        <f t="shared" si="27"/>
        <v>2061.48</v>
      </c>
      <c r="N294" t="s">
        <v>18</v>
      </c>
      <c r="O294" t="str">
        <f t="shared" si="28"/>
        <v>Delayed Delivery</v>
      </c>
      <c r="P294">
        <v>7</v>
      </c>
      <c r="Q294" t="str">
        <f t="shared" si="29"/>
        <v>Bad</v>
      </c>
      <c r="R294">
        <v>2</v>
      </c>
      <c r="S294">
        <v>1484.27</v>
      </c>
      <c r="V294">
        <v>1550</v>
      </c>
    </row>
    <row r="295" spans="1:22" x14ac:dyDescent="0.35">
      <c r="A295">
        <v>10294</v>
      </c>
      <c r="B295" s="1">
        <v>44855</v>
      </c>
      <c r="C295">
        <f t="shared" si="24"/>
        <v>2022</v>
      </c>
      <c r="D295">
        <f t="shared" si="25"/>
        <v>10</v>
      </c>
      <c r="E295" t="str">
        <f>TEXT(Table2[[#This Row],[order_date]],"mmmm")</f>
        <v>October</v>
      </c>
      <c r="F295">
        <v>1402</v>
      </c>
      <c r="G295" t="s">
        <v>12</v>
      </c>
      <c r="H295" t="s">
        <v>17</v>
      </c>
      <c r="I295">
        <v>2</v>
      </c>
      <c r="J295">
        <v>409.96</v>
      </c>
      <c r="K295">
        <v>0.1</v>
      </c>
      <c r="L295">
        <f t="shared" si="26"/>
        <v>40.996000000000002</v>
      </c>
      <c r="M295">
        <f t="shared" si="27"/>
        <v>819.92</v>
      </c>
      <c r="N295" t="s">
        <v>16</v>
      </c>
      <c r="O295" t="str">
        <f t="shared" si="28"/>
        <v>Delayed Delivery</v>
      </c>
      <c r="P295">
        <v>11</v>
      </c>
      <c r="Q295" t="str">
        <f t="shared" si="29"/>
        <v>Excellent</v>
      </c>
      <c r="R295">
        <v>4.5999999999999996</v>
      </c>
      <c r="S295">
        <v>737.93</v>
      </c>
      <c r="V295">
        <v>1640</v>
      </c>
    </row>
    <row r="296" spans="1:22" x14ac:dyDescent="0.35">
      <c r="A296">
        <v>10295</v>
      </c>
      <c r="B296" s="1">
        <v>44856</v>
      </c>
      <c r="C296">
        <f t="shared" si="24"/>
        <v>2022</v>
      </c>
      <c r="D296">
        <f t="shared" si="25"/>
        <v>10</v>
      </c>
      <c r="E296" t="str">
        <f>TEXT(Table2[[#This Row],[order_date]],"mmmm")</f>
        <v>October</v>
      </c>
      <c r="F296">
        <v>1637</v>
      </c>
      <c r="G296" t="s">
        <v>15</v>
      </c>
      <c r="H296" t="s">
        <v>17</v>
      </c>
      <c r="I296">
        <v>5</v>
      </c>
      <c r="J296">
        <v>114.59</v>
      </c>
      <c r="K296">
        <v>0.06</v>
      </c>
      <c r="L296">
        <f t="shared" si="26"/>
        <v>6.8754</v>
      </c>
      <c r="M296">
        <f t="shared" si="27"/>
        <v>572.95000000000005</v>
      </c>
      <c r="N296" t="s">
        <v>16</v>
      </c>
      <c r="O296" t="str">
        <f t="shared" si="28"/>
        <v>Delayed Delivery</v>
      </c>
      <c r="P296">
        <v>5</v>
      </c>
      <c r="Q296" t="str">
        <f t="shared" si="29"/>
        <v>Bad</v>
      </c>
      <c r="R296">
        <v>2.2000000000000002</v>
      </c>
      <c r="S296">
        <v>538.57000000000005</v>
      </c>
      <c r="V296">
        <v>1778</v>
      </c>
    </row>
    <row r="297" spans="1:22" x14ac:dyDescent="0.35">
      <c r="A297">
        <v>10296</v>
      </c>
      <c r="B297" s="1">
        <v>44857</v>
      </c>
      <c r="C297">
        <f t="shared" si="24"/>
        <v>2022</v>
      </c>
      <c r="D297">
        <f t="shared" si="25"/>
        <v>10</v>
      </c>
      <c r="E297" t="str">
        <f>TEXT(Table2[[#This Row],[order_date]],"mmmm")</f>
        <v>October</v>
      </c>
      <c r="F297">
        <v>1129</v>
      </c>
      <c r="G297" t="s">
        <v>15</v>
      </c>
      <c r="H297" t="s">
        <v>13</v>
      </c>
      <c r="I297">
        <v>7</v>
      </c>
      <c r="J297">
        <v>126.01</v>
      </c>
      <c r="K297">
        <v>0.02</v>
      </c>
      <c r="L297">
        <f t="shared" si="26"/>
        <v>2.5202</v>
      </c>
      <c r="M297">
        <f t="shared" si="27"/>
        <v>882.07</v>
      </c>
      <c r="N297" t="s">
        <v>18</v>
      </c>
      <c r="O297" t="str">
        <f t="shared" si="28"/>
        <v>On Time Delivery</v>
      </c>
      <c r="P297">
        <v>3</v>
      </c>
      <c r="Q297" t="str">
        <f t="shared" si="29"/>
        <v>Bad</v>
      </c>
      <c r="R297">
        <v>1.3</v>
      </c>
      <c r="S297">
        <v>864.43</v>
      </c>
      <c r="V297">
        <v>1987</v>
      </c>
    </row>
    <row r="298" spans="1:22" x14ac:dyDescent="0.35">
      <c r="A298">
        <v>10297</v>
      </c>
      <c r="B298" s="1">
        <v>44858</v>
      </c>
      <c r="C298">
        <f t="shared" si="24"/>
        <v>2022</v>
      </c>
      <c r="D298">
        <f t="shared" si="25"/>
        <v>10</v>
      </c>
      <c r="E298" t="str">
        <f>TEXT(Table2[[#This Row],[order_date]],"mmmm")</f>
        <v>October</v>
      </c>
      <c r="F298">
        <v>1052</v>
      </c>
      <c r="G298" t="s">
        <v>15</v>
      </c>
      <c r="H298" t="s">
        <v>13</v>
      </c>
      <c r="I298">
        <v>4</v>
      </c>
      <c r="J298">
        <v>557</v>
      </c>
      <c r="K298">
        <v>0.2</v>
      </c>
      <c r="L298">
        <f t="shared" si="26"/>
        <v>111.4</v>
      </c>
      <c r="M298">
        <f t="shared" si="27"/>
        <v>2228</v>
      </c>
      <c r="N298" t="s">
        <v>16</v>
      </c>
      <c r="O298" t="str">
        <f t="shared" si="28"/>
        <v>On Time Delivery</v>
      </c>
      <c r="P298">
        <v>3</v>
      </c>
      <c r="Q298" t="str">
        <f t="shared" si="29"/>
        <v>Bad</v>
      </c>
      <c r="R298">
        <v>1</v>
      </c>
      <c r="S298">
        <v>1782.4</v>
      </c>
      <c r="V298">
        <v>1945</v>
      </c>
    </row>
    <row r="299" spans="1:22" x14ac:dyDescent="0.35">
      <c r="A299">
        <v>10298</v>
      </c>
      <c r="B299" s="1">
        <v>44859</v>
      </c>
      <c r="C299">
        <f t="shared" si="24"/>
        <v>2022</v>
      </c>
      <c r="D299">
        <f t="shared" si="25"/>
        <v>10</v>
      </c>
      <c r="E299" t="str">
        <f>TEXT(Table2[[#This Row],[order_date]],"mmmm")</f>
        <v>October</v>
      </c>
      <c r="F299">
        <v>1683</v>
      </c>
      <c r="G299" t="s">
        <v>15</v>
      </c>
      <c r="H299" t="s">
        <v>13</v>
      </c>
      <c r="I299">
        <v>3</v>
      </c>
      <c r="J299">
        <v>33.85</v>
      </c>
      <c r="K299">
        <v>0.24</v>
      </c>
      <c r="L299">
        <f t="shared" si="26"/>
        <v>8.1240000000000006</v>
      </c>
      <c r="M299">
        <f t="shared" si="27"/>
        <v>101.55000000000001</v>
      </c>
      <c r="N299" t="s">
        <v>18</v>
      </c>
      <c r="O299" t="str">
        <f t="shared" si="28"/>
        <v>Delayed Delivery</v>
      </c>
      <c r="P299">
        <v>5</v>
      </c>
      <c r="Q299" t="str">
        <f t="shared" si="29"/>
        <v>Bad</v>
      </c>
      <c r="R299">
        <v>2.1</v>
      </c>
      <c r="S299">
        <v>77.180000000000007</v>
      </c>
      <c r="V299">
        <v>1150</v>
      </c>
    </row>
    <row r="300" spans="1:22" x14ac:dyDescent="0.35">
      <c r="A300">
        <v>10299</v>
      </c>
      <c r="B300" s="1">
        <v>44860</v>
      </c>
      <c r="C300">
        <f t="shared" si="24"/>
        <v>2022</v>
      </c>
      <c r="D300">
        <f t="shared" si="25"/>
        <v>10</v>
      </c>
      <c r="E300" t="str">
        <f>TEXT(Table2[[#This Row],[order_date]],"mmmm")</f>
        <v>October</v>
      </c>
      <c r="F300">
        <v>1729</v>
      </c>
      <c r="G300" t="s">
        <v>22</v>
      </c>
      <c r="H300" t="s">
        <v>21</v>
      </c>
      <c r="I300">
        <v>4</v>
      </c>
      <c r="J300">
        <v>285.58</v>
      </c>
      <c r="K300">
        <v>0.11</v>
      </c>
      <c r="L300">
        <f t="shared" si="26"/>
        <v>31.413799999999998</v>
      </c>
      <c r="M300">
        <f t="shared" si="27"/>
        <v>1142.32</v>
      </c>
      <c r="N300" t="s">
        <v>16</v>
      </c>
      <c r="O300" t="str">
        <f t="shared" si="28"/>
        <v>On Time Delivery</v>
      </c>
      <c r="P300">
        <v>4</v>
      </c>
      <c r="Q300" t="str">
        <f t="shared" si="29"/>
        <v>Good</v>
      </c>
      <c r="R300">
        <v>2.9</v>
      </c>
      <c r="S300">
        <v>1016.66</v>
      </c>
      <c r="V300">
        <v>1414</v>
      </c>
    </row>
    <row r="301" spans="1:22" x14ac:dyDescent="0.35">
      <c r="A301">
        <v>10300</v>
      </c>
      <c r="B301" s="1">
        <v>44861</v>
      </c>
      <c r="C301">
        <f t="shared" si="24"/>
        <v>2022</v>
      </c>
      <c r="D301">
        <f t="shared" si="25"/>
        <v>10</v>
      </c>
      <c r="E301" t="str">
        <f>TEXT(Table2[[#This Row],[order_date]],"mmmm")</f>
        <v>October</v>
      </c>
      <c r="F301">
        <v>1671</v>
      </c>
      <c r="G301" t="s">
        <v>19</v>
      </c>
      <c r="H301" t="s">
        <v>21</v>
      </c>
      <c r="I301">
        <v>3</v>
      </c>
      <c r="J301">
        <v>198.38</v>
      </c>
      <c r="K301">
        <v>0.21</v>
      </c>
      <c r="L301">
        <f t="shared" si="26"/>
        <v>41.659799999999997</v>
      </c>
      <c r="M301">
        <f t="shared" si="27"/>
        <v>595.14</v>
      </c>
      <c r="N301" t="s">
        <v>18</v>
      </c>
      <c r="O301" t="str">
        <f t="shared" si="28"/>
        <v>Delayed Delivery</v>
      </c>
      <c r="P301">
        <v>5</v>
      </c>
      <c r="Q301" t="str">
        <f t="shared" si="29"/>
        <v>Bad</v>
      </c>
      <c r="R301">
        <v>1</v>
      </c>
      <c r="S301">
        <v>470.16</v>
      </c>
      <c r="V301">
        <v>1989</v>
      </c>
    </row>
    <row r="302" spans="1:22" x14ac:dyDescent="0.35">
      <c r="A302">
        <v>10301</v>
      </c>
      <c r="B302" s="1">
        <v>44862</v>
      </c>
      <c r="C302">
        <f t="shared" si="24"/>
        <v>2022</v>
      </c>
      <c r="D302">
        <f t="shared" si="25"/>
        <v>10</v>
      </c>
      <c r="E302" t="str">
        <f>TEXT(Table2[[#This Row],[order_date]],"mmmm")</f>
        <v>October</v>
      </c>
      <c r="F302">
        <v>1709</v>
      </c>
      <c r="G302" t="s">
        <v>15</v>
      </c>
      <c r="H302" t="s">
        <v>21</v>
      </c>
      <c r="I302">
        <v>6</v>
      </c>
      <c r="J302">
        <v>404.07</v>
      </c>
      <c r="K302">
        <v>0.02</v>
      </c>
      <c r="L302">
        <f t="shared" si="26"/>
        <v>8.0814000000000004</v>
      </c>
      <c r="M302">
        <f t="shared" si="27"/>
        <v>2424.42</v>
      </c>
      <c r="N302" t="s">
        <v>18</v>
      </c>
      <c r="O302" t="str">
        <f t="shared" si="28"/>
        <v>Delayed Delivery</v>
      </c>
      <c r="P302">
        <v>9</v>
      </c>
      <c r="Q302" t="str">
        <f t="shared" si="29"/>
        <v>Good</v>
      </c>
      <c r="R302">
        <v>3.3</v>
      </c>
      <c r="S302">
        <v>2375.9299999999998</v>
      </c>
      <c r="V302">
        <v>1297</v>
      </c>
    </row>
    <row r="303" spans="1:22" x14ac:dyDescent="0.35">
      <c r="A303">
        <v>10302</v>
      </c>
      <c r="B303" s="1">
        <v>44863</v>
      </c>
      <c r="C303">
        <f t="shared" si="24"/>
        <v>2022</v>
      </c>
      <c r="D303">
        <f t="shared" si="25"/>
        <v>10</v>
      </c>
      <c r="E303" t="str">
        <f>TEXT(Table2[[#This Row],[order_date]],"mmmm")</f>
        <v>October</v>
      </c>
      <c r="F303">
        <v>1415</v>
      </c>
      <c r="G303" t="s">
        <v>12</v>
      </c>
      <c r="H303" t="s">
        <v>17</v>
      </c>
      <c r="I303">
        <v>1</v>
      </c>
      <c r="J303">
        <v>506.18</v>
      </c>
      <c r="K303">
        <v>0.03</v>
      </c>
      <c r="L303">
        <f t="shared" si="26"/>
        <v>15.1854</v>
      </c>
      <c r="M303">
        <f t="shared" si="27"/>
        <v>506.18</v>
      </c>
      <c r="N303" t="s">
        <v>16</v>
      </c>
      <c r="O303" t="str">
        <f t="shared" si="28"/>
        <v>Delayed Delivery</v>
      </c>
      <c r="P303">
        <v>5</v>
      </c>
      <c r="Q303" t="str">
        <f t="shared" si="29"/>
        <v>Bad</v>
      </c>
      <c r="R303">
        <v>2.2999999999999998</v>
      </c>
      <c r="S303">
        <v>490.99</v>
      </c>
      <c r="V303">
        <v>1610</v>
      </c>
    </row>
    <row r="304" spans="1:22" x14ac:dyDescent="0.35">
      <c r="A304">
        <v>10303</v>
      </c>
      <c r="B304" s="1">
        <v>44864</v>
      </c>
      <c r="C304">
        <f t="shared" si="24"/>
        <v>2022</v>
      </c>
      <c r="D304">
        <f t="shared" si="25"/>
        <v>10</v>
      </c>
      <c r="E304" t="str">
        <f>TEXT(Table2[[#This Row],[order_date]],"mmmm")</f>
        <v>October</v>
      </c>
      <c r="F304">
        <v>1246</v>
      </c>
      <c r="G304" t="s">
        <v>12</v>
      </c>
      <c r="H304" t="s">
        <v>13</v>
      </c>
      <c r="I304">
        <v>7</v>
      </c>
      <c r="J304">
        <v>225.82</v>
      </c>
      <c r="K304">
        <v>0.25</v>
      </c>
      <c r="L304">
        <f t="shared" si="26"/>
        <v>56.454999999999998</v>
      </c>
      <c r="M304">
        <f t="shared" si="27"/>
        <v>1580.74</v>
      </c>
      <c r="N304" t="s">
        <v>18</v>
      </c>
      <c r="O304" t="str">
        <f t="shared" si="28"/>
        <v>On Time Delivery</v>
      </c>
      <c r="P304">
        <v>4</v>
      </c>
      <c r="Q304" t="str">
        <f t="shared" si="29"/>
        <v>Good</v>
      </c>
      <c r="R304">
        <v>2.6</v>
      </c>
      <c r="S304">
        <v>1185.56</v>
      </c>
      <c r="V304">
        <v>1262</v>
      </c>
    </row>
    <row r="305" spans="1:22" x14ac:dyDescent="0.35">
      <c r="A305">
        <v>10304</v>
      </c>
      <c r="B305" s="1">
        <v>44865</v>
      </c>
      <c r="C305">
        <f t="shared" si="24"/>
        <v>2022</v>
      </c>
      <c r="D305">
        <f t="shared" si="25"/>
        <v>10</v>
      </c>
      <c r="E305" t="str">
        <f>TEXT(Table2[[#This Row],[order_date]],"mmmm")</f>
        <v>October</v>
      </c>
      <c r="F305">
        <v>1835</v>
      </c>
      <c r="G305" t="s">
        <v>12</v>
      </c>
      <c r="H305" t="s">
        <v>20</v>
      </c>
      <c r="I305">
        <v>1</v>
      </c>
      <c r="J305">
        <v>264.74</v>
      </c>
      <c r="K305">
        <v>0.13</v>
      </c>
      <c r="L305">
        <f t="shared" si="26"/>
        <v>34.416200000000003</v>
      </c>
      <c r="M305">
        <f t="shared" si="27"/>
        <v>264.74</v>
      </c>
      <c r="N305" t="s">
        <v>16</v>
      </c>
      <c r="O305" t="str">
        <f t="shared" si="28"/>
        <v>On Time Delivery</v>
      </c>
      <c r="P305">
        <v>4</v>
      </c>
      <c r="Q305" t="str">
        <f t="shared" si="29"/>
        <v>Bad</v>
      </c>
      <c r="R305">
        <v>2</v>
      </c>
      <c r="S305">
        <v>230.32</v>
      </c>
      <c r="V305">
        <v>1623</v>
      </c>
    </row>
    <row r="306" spans="1:22" x14ac:dyDescent="0.35">
      <c r="A306">
        <v>10305</v>
      </c>
      <c r="B306" s="1">
        <v>44866</v>
      </c>
      <c r="C306">
        <f t="shared" si="24"/>
        <v>2022</v>
      </c>
      <c r="D306">
        <f t="shared" si="25"/>
        <v>11</v>
      </c>
      <c r="E306" t="str">
        <f>TEXT(Table2[[#This Row],[order_date]],"mmmm")</f>
        <v>November</v>
      </c>
      <c r="F306">
        <v>1438</v>
      </c>
      <c r="G306" t="s">
        <v>15</v>
      </c>
      <c r="H306" t="s">
        <v>17</v>
      </c>
      <c r="I306">
        <v>4</v>
      </c>
      <c r="J306">
        <v>589.41999999999996</v>
      </c>
      <c r="K306">
        <v>0.23</v>
      </c>
      <c r="L306">
        <f t="shared" si="26"/>
        <v>135.56659999999999</v>
      </c>
      <c r="M306">
        <f t="shared" si="27"/>
        <v>2357.6799999999998</v>
      </c>
      <c r="N306" t="s">
        <v>16</v>
      </c>
      <c r="O306" t="str">
        <f t="shared" si="28"/>
        <v>Early Delivery</v>
      </c>
      <c r="P306">
        <v>1</v>
      </c>
      <c r="Q306" t="str">
        <f t="shared" si="29"/>
        <v>Good</v>
      </c>
      <c r="R306">
        <v>3.1</v>
      </c>
      <c r="S306">
        <v>1815.41</v>
      </c>
      <c r="V306">
        <v>1571</v>
      </c>
    </row>
    <row r="307" spans="1:22" x14ac:dyDescent="0.35">
      <c r="A307">
        <v>10306</v>
      </c>
      <c r="B307" s="1">
        <v>44867</v>
      </c>
      <c r="C307">
        <f t="shared" si="24"/>
        <v>2022</v>
      </c>
      <c r="D307">
        <f t="shared" si="25"/>
        <v>11</v>
      </c>
      <c r="E307" t="str">
        <f>TEXT(Table2[[#This Row],[order_date]],"mmmm")</f>
        <v>November</v>
      </c>
      <c r="F307">
        <v>1202</v>
      </c>
      <c r="G307" t="s">
        <v>22</v>
      </c>
      <c r="H307" t="s">
        <v>21</v>
      </c>
      <c r="I307">
        <v>2</v>
      </c>
      <c r="J307">
        <v>473.59</v>
      </c>
      <c r="K307">
        <v>0.28999999999999998</v>
      </c>
      <c r="L307">
        <f t="shared" si="26"/>
        <v>137.34109999999998</v>
      </c>
      <c r="M307">
        <f t="shared" si="27"/>
        <v>947.18</v>
      </c>
      <c r="N307" t="s">
        <v>16</v>
      </c>
      <c r="O307" t="str">
        <f t="shared" si="28"/>
        <v>Delayed Delivery</v>
      </c>
      <c r="P307">
        <v>10</v>
      </c>
      <c r="Q307" t="str">
        <f t="shared" si="29"/>
        <v>Bad</v>
      </c>
      <c r="R307">
        <v>1.9</v>
      </c>
      <c r="S307">
        <v>672.5</v>
      </c>
      <c r="V307">
        <v>1880</v>
      </c>
    </row>
    <row r="308" spans="1:22" x14ac:dyDescent="0.35">
      <c r="A308">
        <v>10307</v>
      </c>
      <c r="B308" s="1">
        <v>44868</v>
      </c>
      <c r="C308">
        <f t="shared" si="24"/>
        <v>2022</v>
      </c>
      <c r="D308">
        <f t="shared" si="25"/>
        <v>11</v>
      </c>
      <c r="E308" t="str">
        <f>TEXT(Table2[[#This Row],[order_date]],"mmmm")</f>
        <v>November</v>
      </c>
      <c r="F308">
        <v>1183</v>
      </c>
      <c r="G308" t="s">
        <v>15</v>
      </c>
      <c r="H308" t="s">
        <v>20</v>
      </c>
      <c r="I308">
        <v>5</v>
      </c>
      <c r="J308">
        <v>539.86</v>
      </c>
      <c r="K308">
        <v>0.3</v>
      </c>
      <c r="L308">
        <f t="shared" si="26"/>
        <v>161.958</v>
      </c>
      <c r="M308">
        <f t="shared" si="27"/>
        <v>2699.3</v>
      </c>
      <c r="N308" t="s">
        <v>16</v>
      </c>
      <c r="O308" t="str">
        <f t="shared" si="28"/>
        <v>On Time Delivery</v>
      </c>
      <c r="P308">
        <v>4</v>
      </c>
      <c r="Q308" t="str">
        <f t="shared" si="29"/>
        <v>Bad</v>
      </c>
      <c r="R308">
        <v>1.5</v>
      </c>
      <c r="S308">
        <v>1889.51</v>
      </c>
      <c r="V308">
        <v>1896</v>
      </c>
    </row>
    <row r="309" spans="1:22" x14ac:dyDescent="0.35">
      <c r="A309">
        <v>10308</v>
      </c>
      <c r="B309" s="1">
        <v>44869</v>
      </c>
      <c r="C309">
        <f t="shared" si="24"/>
        <v>2022</v>
      </c>
      <c r="D309">
        <f t="shared" si="25"/>
        <v>11</v>
      </c>
      <c r="E309" t="str">
        <f>TEXT(Table2[[#This Row],[order_date]],"mmmm")</f>
        <v>November</v>
      </c>
      <c r="F309">
        <v>1122</v>
      </c>
      <c r="G309" t="s">
        <v>15</v>
      </c>
      <c r="H309" t="s">
        <v>20</v>
      </c>
      <c r="I309">
        <v>3</v>
      </c>
      <c r="J309">
        <v>271.68</v>
      </c>
      <c r="K309">
        <v>0.06</v>
      </c>
      <c r="L309">
        <f t="shared" si="26"/>
        <v>16.300799999999999</v>
      </c>
      <c r="M309">
        <f t="shared" si="27"/>
        <v>815.04</v>
      </c>
      <c r="N309" t="s">
        <v>16</v>
      </c>
      <c r="O309" t="str">
        <f t="shared" si="28"/>
        <v>On Time Delivery</v>
      </c>
      <c r="P309">
        <v>4</v>
      </c>
      <c r="Q309" t="str">
        <f t="shared" si="29"/>
        <v>Excellent</v>
      </c>
      <c r="R309">
        <v>4.5999999999999996</v>
      </c>
      <c r="S309">
        <v>766.14</v>
      </c>
      <c r="V309">
        <v>1303</v>
      </c>
    </row>
    <row r="310" spans="1:22" x14ac:dyDescent="0.35">
      <c r="A310">
        <v>10309</v>
      </c>
      <c r="B310" s="1">
        <v>44870</v>
      </c>
      <c r="C310">
        <f t="shared" si="24"/>
        <v>2022</v>
      </c>
      <c r="D310">
        <f t="shared" si="25"/>
        <v>11</v>
      </c>
      <c r="E310" t="str">
        <f>TEXT(Table2[[#This Row],[order_date]],"mmmm")</f>
        <v>November</v>
      </c>
      <c r="F310">
        <v>1400</v>
      </c>
      <c r="G310" t="s">
        <v>19</v>
      </c>
      <c r="H310" t="s">
        <v>13</v>
      </c>
      <c r="I310">
        <v>5</v>
      </c>
      <c r="J310">
        <v>151.93</v>
      </c>
      <c r="K310">
        <v>0.17</v>
      </c>
      <c r="L310">
        <f t="shared" si="26"/>
        <v>25.828100000000003</v>
      </c>
      <c r="M310">
        <f t="shared" si="27"/>
        <v>759.65000000000009</v>
      </c>
      <c r="N310" t="s">
        <v>14</v>
      </c>
      <c r="O310" t="str">
        <f t="shared" si="28"/>
        <v>Delayed Delivery</v>
      </c>
      <c r="P310">
        <v>9</v>
      </c>
      <c r="Q310" t="str">
        <f t="shared" si="29"/>
        <v>Good</v>
      </c>
      <c r="R310">
        <v>2.6</v>
      </c>
      <c r="S310">
        <v>630.51</v>
      </c>
      <c r="V310">
        <v>1253</v>
      </c>
    </row>
    <row r="311" spans="1:22" x14ac:dyDescent="0.35">
      <c r="A311">
        <v>10310</v>
      </c>
      <c r="B311" s="1">
        <v>44871</v>
      </c>
      <c r="C311">
        <f t="shared" si="24"/>
        <v>2022</v>
      </c>
      <c r="D311">
        <f t="shared" si="25"/>
        <v>11</v>
      </c>
      <c r="E311" t="str">
        <f>TEXT(Table2[[#This Row],[order_date]],"mmmm")</f>
        <v>November</v>
      </c>
      <c r="F311">
        <v>1766</v>
      </c>
      <c r="G311" t="s">
        <v>15</v>
      </c>
      <c r="H311" t="s">
        <v>20</v>
      </c>
      <c r="I311">
        <v>1</v>
      </c>
      <c r="J311">
        <v>255.94</v>
      </c>
      <c r="K311">
        <v>0.26</v>
      </c>
      <c r="L311">
        <f t="shared" si="26"/>
        <v>66.544399999999996</v>
      </c>
      <c r="M311">
        <f t="shared" si="27"/>
        <v>255.94</v>
      </c>
      <c r="N311" t="s">
        <v>16</v>
      </c>
      <c r="O311" t="str">
        <f t="shared" si="28"/>
        <v>Delayed Delivery</v>
      </c>
      <c r="P311">
        <v>11</v>
      </c>
      <c r="Q311" t="str">
        <f t="shared" si="29"/>
        <v>Bad</v>
      </c>
      <c r="R311">
        <v>1.3</v>
      </c>
      <c r="S311">
        <v>189.4</v>
      </c>
      <c r="V311">
        <v>1651</v>
      </c>
    </row>
    <row r="312" spans="1:22" x14ac:dyDescent="0.35">
      <c r="A312">
        <v>10311</v>
      </c>
      <c r="B312" s="1">
        <v>44872</v>
      </c>
      <c r="C312">
        <f t="shared" si="24"/>
        <v>2022</v>
      </c>
      <c r="D312">
        <f t="shared" si="25"/>
        <v>11</v>
      </c>
      <c r="E312" t="str">
        <f>TEXT(Table2[[#This Row],[order_date]],"mmmm")</f>
        <v>November</v>
      </c>
      <c r="F312">
        <v>1293</v>
      </c>
      <c r="G312" t="s">
        <v>19</v>
      </c>
      <c r="H312" t="s">
        <v>21</v>
      </c>
      <c r="I312">
        <v>2</v>
      </c>
      <c r="J312">
        <v>433.91</v>
      </c>
      <c r="K312">
        <v>0.27</v>
      </c>
      <c r="L312">
        <f t="shared" si="26"/>
        <v>117.15570000000001</v>
      </c>
      <c r="M312">
        <f t="shared" si="27"/>
        <v>867.82</v>
      </c>
      <c r="N312" t="s">
        <v>16</v>
      </c>
      <c r="O312" t="str">
        <f t="shared" si="28"/>
        <v>On Time Delivery</v>
      </c>
      <c r="P312">
        <v>4</v>
      </c>
      <c r="Q312" t="str">
        <f t="shared" si="29"/>
        <v>Bad</v>
      </c>
      <c r="R312">
        <v>1.9</v>
      </c>
      <c r="S312">
        <v>633.51</v>
      </c>
      <c r="V312">
        <v>1452</v>
      </c>
    </row>
    <row r="313" spans="1:22" x14ac:dyDescent="0.35">
      <c r="A313">
        <v>10312</v>
      </c>
      <c r="B313" s="1">
        <v>44873</v>
      </c>
      <c r="C313">
        <f t="shared" si="24"/>
        <v>2022</v>
      </c>
      <c r="D313">
        <f t="shared" si="25"/>
        <v>11</v>
      </c>
      <c r="E313" t="str">
        <f>TEXT(Table2[[#This Row],[order_date]],"mmmm")</f>
        <v>November</v>
      </c>
      <c r="F313">
        <v>1279</v>
      </c>
      <c r="G313" t="s">
        <v>19</v>
      </c>
      <c r="H313" t="s">
        <v>13</v>
      </c>
      <c r="I313">
        <v>2</v>
      </c>
      <c r="J313">
        <v>79.02</v>
      </c>
      <c r="K313">
        <v>0.27</v>
      </c>
      <c r="L313">
        <f t="shared" si="26"/>
        <v>21.3354</v>
      </c>
      <c r="M313">
        <f t="shared" si="27"/>
        <v>158.04</v>
      </c>
      <c r="N313" t="s">
        <v>16</v>
      </c>
      <c r="O313" t="str">
        <f t="shared" si="28"/>
        <v>Delayed Delivery</v>
      </c>
      <c r="P313">
        <v>7</v>
      </c>
      <c r="Q313" t="str">
        <f t="shared" si="29"/>
        <v>Bad</v>
      </c>
      <c r="R313">
        <v>2.2000000000000002</v>
      </c>
      <c r="S313">
        <v>115.37</v>
      </c>
      <c r="V313">
        <v>1036</v>
      </c>
    </row>
    <row r="314" spans="1:22" x14ac:dyDescent="0.35">
      <c r="A314">
        <v>10313</v>
      </c>
      <c r="B314" s="1">
        <v>44874</v>
      </c>
      <c r="C314">
        <f t="shared" si="24"/>
        <v>2022</v>
      </c>
      <c r="D314">
        <f t="shared" si="25"/>
        <v>11</v>
      </c>
      <c r="E314" t="str">
        <f>TEXT(Table2[[#This Row],[order_date]],"mmmm")</f>
        <v>November</v>
      </c>
      <c r="F314">
        <v>1836</v>
      </c>
      <c r="G314" t="s">
        <v>12</v>
      </c>
      <c r="H314" t="s">
        <v>20</v>
      </c>
      <c r="I314">
        <v>5</v>
      </c>
      <c r="J314">
        <v>173.22</v>
      </c>
      <c r="K314">
        <v>0.08</v>
      </c>
      <c r="L314">
        <f t="shared" si="26"/>
        <v>13.8576</v>
      </c>
      <c r="M314">
        <f t="shared" si="27"/>
        <v>866.1</v>
      </c>
      <c r="N314" t="s">
        <v>16</v>
      </c>
      <c r="O314" t="str">
        <f t="shared" si="28"/>
        <v>Early Delivery</v>
      </c>
      <c r="P314">
        <v>1</v>
      </c>
      <c r="Q314" t="str">
        <f t="shared" si="29"/>
        <v>Excellent</v>
      </c>
      <c r="R314">
        <v>4.0999999999999996</v>
      </c>
      <c r="S314">
        <v>796.81</v>
      </c>
      <c r="V314">
        <v>1008</v>
      </c>
    </row>
    <row r="315" spans="1:22" x14ac:dyDescent="0.35">
      <c r="A315">
        <v>10314</v>
      </c>
      <c r="B315" s="1">
        <v>44875</v>
      </c>
      <c r="C315">
        <f t="shared" si="24"/>
        <v>2022</v>
      </c>
      <c r="D315">
        <f t="shared" si="25"/>
        <v>11</v>
      </c>
      <c r="E315" t="str">
        <f>TEXT(Table2[[#This Row],[order_date]],"mmmm")</f>
        <v>November</v>
      </c>
      <c r="F315">
        <v>1883</v>
      </c>
      <c r="G315" t="s">
        <v>19</v>
      </c>
      <c r="H315" t="s">
        <v>13</v>
      </c>
      <c r="I315">
        <v>1</v>
      </c>
      <c r="J315">
        <v>42.28</v>
      </c>
      <c r="K315">
        <v>7.0000000000000007E-2</v>
      </c>
      <c r="L315">
        <f t="shared" si="26"/>
        <v>2.9596000000000005</v>
      </c>
      <c r="M315">
        <f t="shared" si="27"/>
        <v>42.28</v>
      </c>
      <c r="N315" t="s">
        <v>18</v>
      </c>
      <c r="O315" t="str">
        <f t="shared" si="28"/>
        <v>Delayed Delivery</v>
      </c>
      <c r="P315">
        <v>7</v>
      </c>
      <c r="Q315" t="str">
        <f t="shared" si="29"/>
        <v>Bad</v>
      </c>
      <c r="R315">
        <v>1.1000000000000001</v>
      </c>
      <c r="S315">
        <v>39.32</v>
      </c>
      <c r="V315">
        <v>1658</v>
      </c>
    </row>
    <row r="316" spans="1:22" x14ac:dyDescent="0.35">
      <c r="A316">
        <v>10315</v>
      </c>
      <c r="B316" s="1">
        <v>44876</v>
      </c>
      <c r="C316">
        <f t="shared" si="24"/>
        <v>2022</v>
      </c>
      <c r="D316">
        <f t="shared" si="25"/>
        <v>11</v>
      </c>
      <c r="E316" t="str">
        <f>TEXT(Table2[[#This Row],[order_date]],"mmmm")</f>
        <v>November</v>
      </c>
      <c r="F316">
        <v>1609</v>
      </c>
      <c r="G316" t="s">
        <v>19</v>
      </c>
      <c r="H316" t="s">
        <v>20</v>
      </c>
      <c r="I316">
        <v>5</v>
      </c>
      <c r="J316">
        <v>267.92</v>
      </c>
      <c r="K316">
        <v>0.21</v>
      </c>
      <c r="L316">
        <f t="shared" si="26"/>
        <v>56.263200000000005</v>
      </c>
      <c r="M316">
        <f t="shared" si="27"/>
        <v>1339.6000000000001</v>
      </c>
      <c r="N316" t="s">
        <v>16</v>
      </c>
      <c r="O316" t="str">
        <f t="shared" si="28"/>
        <v>On Time Delivery</v>
      </c>
      <c r="P316">
        <v>2</v>
      </c>
      <c r="Q316" t="str">
        <f t="shared" si="29"/>
        <v>Good</v>
      </c>
      <c r="R316">
        <v>2.9</v>
      </c>
      <c r="S316">
        <v>1058.28</v>
      </c>
      <c r="V316">
        <v>1207</v>
      </c>
    </row>
    <row r="317" spans="1:22" x14ac:dyDescent="0.35">
      <c r="A317">
        <v>10316</v>
      </c>
      <c r="B317" s="1">
        <v>44877</v>
      </c>
      <c r="C317">
        <f t="shared" si="24"/>
        <v>2022</v>
      </c>
      <c r="D317">
        <f t="shared" si="25"/>
        <v>11</v>
      </c>
      <c r="E317" t="str">
        <f>TEXT(Table2[[#This Row],[order_date]],"mmmm")</f>
        <v>November</v>
      </c>
      <c r="F317">
        <v>1197</v>
      </c>
      <c r="G317" t="s">
        <v>19</v>
      </c>
      <c r="H317" t="s">
        <v>17</v>
      </c>
      <c r="I317">
        <v>4</v>
      </c>
      <c r="J317">
        <v>499.06</v>
      </c>
      <c r="K317">
        <v>0.26</v>
      </c>
      <c r="L317">
        <f t="shared" si="26"/>
        <v>129.75560000000002</v>
      </c>
      <c r="M317">
        <f t="shared" si="27"/>
        <v>1996.24</v>
      </c>
      <c r="N317" t="s">
        <v>18</v>
      </c>
      <c r="O317" t="str">
        <f t="shared" si="28"/>
        <v>Delayed Delivery</v>
      </c>
      <c r="P317">
        <v>11</v>
      </c>
      <c r="Q317" t="str">
        <f t="shared" si="29"/>
        <v>Good</v>
      </c>
      <c r="R317">
        <v>2.6</v>
      </c>
      <c r="S317">
        <v>1477.22</v>
      </c>
      <c r="V317">
        <v>1403</v>
      </c>
    </row>
    <row r="318" spans="1:22" x14ac:dyDescent="0.35">
      <c r="A318">
        <v>10317</v>
      </c>
      <c r="B318" s="1">
        <v>44878</v>
      </c>
      <c r="C318">
        <f t="shared" si="24"/>
        <v>2022</v>
      </c>
      <c r="D318">
        <f t="shared" si="25"/>
        <v>11</v>
      </c>
      <c r="E318" t="str">
        <f>TEXT(Table2[[#This Row],[order_date]],"mmmm")</f>
        <v>November</v>
      </c>
      <c r="F318">
        <v>1981</v>
      </c>
      <c r="G318" t="s">
        <v>12</v>
      </c>
      <c r="H318" t="s">
        <v>17</v>
      </c>
      <c r="I318">
        <v>2</v>
      </c>
      <c r="J318">
        <v>29.43</v>
      </c>
      <c r="K318">
        <v>0.11</v>
      </c>
      <c r="L318">
        <f t="shared" si="26"/>
        <v>3.2372999999999998</v>
      </c>
      <c r="M318">
        <f t="shared" si="27"/>
        <v>58.86</v>
      </c>
      <c r="N318" t="s">
        <v>16</v>
      </c>
      <c r="O318" t="str">
        <f t="shared" si="28"/>
        <v>Delayed Delivery</v>
      </c>
      <c r="P318">
        <v>8</v>
      </c>
      <c r="Q318" t="str">
        <f t="shared" si="29"/>
        <v>Excellent</v>
      </c>
      <c r="R318">
        <v>4.9000000000000004</v>
      </c>
      <c r="S318">
        <v>52.39</v>
      </c>
      <c r="V318">
        <v>1151</v>
      </c>
    </row>
    <row r="319" spans="1:22" x14ac:dyDescent="0.35">
      <c r="A319">
        <v>10318</v>
      </c>
      <c r="B319" s="1">
        <v>44879</v>
      </c>
      <c r="C319">
        <f t="shared" si="24"/>
        <v>2022</v>
      </c>
      <c r="D319">
        <f t="shared" si="25"/>
        <v>11</v>
      </c>
      <c r="E319" t="str">
        <f>TEXT(Table2[[#This Row],[order_date]],"mmmm")</f>
        <v>November</v>
      </c>
      <c r="F319">
        <v>1906</v>
      </c>
      <c r="G319" t="s">
        <v>15</v>
      </c>
      <c r="H319" t="s">
        <v>21</v>
      </c>
      <c r="I319">
        <v>2</v>
      </c>
      <c r="J319">
        <v>410.06</v>
      </c>
      <c r="K319">
        <v>0.04</v>
      </c>
      <c r="L319">
        <f t="shared" si="26"/>
        <v>16.4024</v>
      </c>
      <c r="M319">
        <f t="shared" si="27"/>
        <v>820.12</v>
      </c>
      <c r="N319" t="s">
        <v>14</v>
      </c>
      <c r="O319" t="str">
        <f t="shared" si="28"/>
        <v>Early Delivery</v>
      </c>
      <c r="P319">
        <v>1</v>
      </c>
      <c r="Q319" t="str">
        <f t="shared" si="29"/>
        <v>Bad</v>
      </c>
      <c r="R319">
        <v>1.7</v>
      </c>
      <c r="S319">
        <v>787.32</v>
      </c>
      <c r="V319">
        <v>1053</v>
      </c>
    </row>
    <row r="320" spans="1:22" x14ac:dyDescent="0.35">
      <c r="A320">
        <v>10319</v>
      </c>
      <c r="B320" s="1">
        <v>44880</v>
      </c>
      <c r="C320">
        <f t="shared" si="24"/>
        <v>2022</v>
      </c>
      <c r="D320">
        <f t="shared" si="25"/>
        <v>11</v>
      </c>
      <c r="E320" t="str">
        <f>TEXT(Table2[[#This Row],[order_date]],"mmmm")</f>
        <v>November</v>
      </c>
      <c r="F320">
        <v>1510</v>
      </c>
      <c r="G320" t="s">
        <v>15</v>
      </c>
      <c r="H320" t="s">
        <v>17</v>
      </c>
      <c r="I320">
        <v>4</v>
      </c>
      <c r="J320">
        <v>560.51</v>
      </c>
      <c r="K320">
        <v>0.25</v>
      </c>
      <c r="L320">
        <f t="shared" si="26"/>
        <v>140.1275</v>
      </c>
      <c r="M320">
        <f t="shared" si="27"/>
        <v>2242.04</v>
      </c>
      <c r="N320" t="s">
        <v>16</v>
      </c>
      <c r="O320" t="str">
        <f t="shared" si="28"/>
        <v>Delayed Delivery</v>
      </c>
      <c r="P320">
        <v>10</v>
      </c>
      <c r="Q320" t="str">
        <f t="shared" si="29"/>
        <v>Good</v>
      </c>
      <c r="R320">
        <v>3.5</v>
      </c>
      <c r="S320">
        <v>1681.53</v>
      </c>
      <c r="V320">
        <v>1119</v>
      </c>
    </row>
    <row r="321" spans="1:22" x14ac:dyDescent="0.35">
      <c r="A321">
        <v>10320</v>
      </c>
      <c r="B321" s="1">
        <v>44881</v>
      </c>
      <c r="C321">
        <f t="shared" si="24"/>
        <v>2022</v>
      </c>
      <c r="D321">
        <f t="shared" si="25"/>
        <v>11</v>
      </c>
      <c r="E321" t="str">
        <f>TEXT(Table2[[#This Row],[order_date]],"mmmm")</f>
        <v>November</v>
      </c>
      <c r="F321">
        <v>1751</v>
      </c>
      <c r="G321" t="s">
        <v>22</v>
      </c>
      <c r="H321" t="s">
        <v>17</v>
      </c>
      <c r="I321">
        <v>1</v>
      </c>
      <c r="J321">
        <v>153.6</v>
      </c>
      <c r="K321">
        <v>0.1</v>
      </c>
      <c r="L321">
        <f t="shared" si="26"/>
        <v>15.36</v>
      </c>
      <c r="M321">
        <f t="shared" si="27"/>
        <v>153.6</v>
      </c>
      <c r="N321" t="s">
        <v>18</v>
      </c>
      <c r="O321" t="str">
        <f t="shared" si="28"/>
        <v>On Time Delivery</v>
      </c>
      <c r="P321">
        <v>3</v>
      </c>
      <c r="Q321" t="str">
        <f t="shared" si="29"/>
        <v>Bad</v>
      </c>
      <c r="R321">
        <v>1.8</v>
      </c>
      <c r="S321">
        <v>138.24</v>
      </c>
      <c r="V321">
        <v>1672</v>
      </c>
    </row>
    <row r="322" spans="1:22" x14ac:dyDescent="0.35">
      <c r="A322">
        <v>10321</v>
      </c>
      <c r="B322" s="1">
        <v>44882</v>
      </c>
      <c r="C322">
        <f t="shared" si="24"/>
        <v>2022</v>
      </c>
      <c r="D322">
        <f t="shared" si="25"/>
        <v>11</v>
      </c>
      <c r="E322" t="str">
        <f>TEXT(Table2[[#This Row],[order_date]],"mmmm")</f>
        <v>November</v>
      </c>
      <c r="F322">
        <v>1143</v>
      </c>
      <c r="G322" t="s">
        <v>22</v>
      </c>
      <c r="H322" t="s">
        <v>17</v>
      </c>
      <c r="I322">
        <v>2</v>
      </c>
      <c r="J322">
        <v>420.78</v>
      </c>
      <c r="K322">
        <v>0.06</v>
      </c>
      <c r="L322">
        <f t="shared" si="26"/>
        <v>25.246799999999997</v>
      </c>
      <c r="M322">
        <f t="shared" si="27"/>
        <v>841.56</v>
      </c>
      <c r="N322" t="s">
        <v>18</v>
      </c>
      <c r="O322" t="str">
        <f t="shared" si="28"/>
        <v>Delayed Delivery</v>
      </c>
      <c r="P322">
        <v>8</v>
      </c>
      <c r="Q322" t="str">
        <f t="shared" si="29"/>
        <v>Good</v>
      </c>
      <c r="R322">
        <v>3.2</v>
      </c>
      <c r="S322">
        <v>791.07</v>
      </c>
      <c r="V322">
        <v>1919</v>
      </c>
    </row>
    <row r="323" spans="1:22" x14ac:dyDescent="0.35">
      <c r="A323">
        <v>10322</v>
      </c>
      <c r="B323" s="1">
        <v>44883</v>
      </c>
      <c r="C323">
        <f t="shared" ref="C323:C386" si="30">YEAR(B323)</f>
        <v>2022</v>
      </c>
      <c r="D323">
        <f t="shared" ref="D323:D386" si="31">MONTH(B323)</f>
        <v>11</v>
      </c>
      <c r="E323" t="str">
        <f>TEXT(Table2[[#This Row],[order_date]],"mmmm")</f>
        <v>November</v>
      </c>
      <c r="F323">
        <v>1608</v>
      </c>
      <c r="G323" t="s">
        <v>19</v>
      </c>
      <c r="H323" t="s">
        <v>20</v>
      </c>
      <c r="I323">
        <v>7</v>
      </c>
      <c r="J323">
        <v>585.42999999999995</v>
      </c>
      <c r="K323">
        <v>0.05</v>
      </c>
      <c r="L323">
        <f t="shared" ref="L323:L386" si="32">J323*K323</f>
        <v>29.2715</v>
      </c>
      <c r="M323">
        <f t="shared" ref="M323:M386" si="33">(J323*I323)</f>
        <v>4098.0099999999993</v>
      </c>
      <c r="N323" t="s">
        <v>16</v>
      </c>
      <c r="O323" t="str">
        <f t="shared" ref="O323:O386" si="34">IF(P323&lt;2,"Early Delivery",IF(P323&lt;5,"On Time Delivery","Delayed Delivery"))</f>
        <v>Delayed Delivery</v>
      </c>
      <c r="P323">
        <v>10</v>
      </c>
      <c r="Q323" t="str">
        <f t="shared" ref="Q323:Q386" si="35">IF(R323&lt;2.5,"Bad",IF(R323 &lt;4,"Good","Excellent"))</f>
        <v>Good</v>
      </c>
      <c r="R323">
        <v>3.2</v>
      </c>
      <c r="S323">
        <v>3893.11</v>
      </c>
      <c r="V323">
        <v>1586</v>
      </c>
    </row>
    <row r="324" spans="1:22" x14ac:dyDescent="0.35">
      <c r="A324">
        <v>10323</v>
      </c>
      <c r="B324" s="1">
        <v>44884</v>
      </c>
      <c r="C324">
        <f t="shared" si="30"/>
        <v>2022</v>
      </c>
      <c r="D324">
        <f t="shared" si="31"/>
        <v>11</v>
      </c>
      <c r="E324" t="str">
        <f>TEXT(Table2[[#This Row],[order_date]],"mmmm")</f>
        <v>November</v>
      </c>
      <c r="F324">
        <v>1200</v>
      </c>
      <c r="G324" t="s">
        <v>22</v>
      </c>
      <c r="H324" t="s">
        <v>20</v>
      </c>
      <c r="I324">
        <v>6</v>
      </c>
      <c r="J324">
        <v>577.92999999999995</v>
      </c>
      <c r="K324">
        <v>0.11</v>
      </c>
      <c r="L324">
        <f t="shared" si="32"/>
        <v>63.572299999999991</v>
      </c>
      <c r="M324">
        <f t="shared" si="33"/>
        <v>3467.58</v>
      </c>
      <c r="N324" t="s">
        <v>18</v>
      </c>
      <c r="O324" t="str">
        <f t="shared" si="34"/>
        <v>Delayed Delivery</v>
      </c>
      <c r="P324">
        <v>8</v>
      </c>
      <c r="Q324" t="str">
        <f t="shared" si="35"/>
        <v>Bad</v>
      </c>
      <c r="R324">
        <v>1.3</v>
      </c>
      <c r="S324">
        <v>3086.15</v>
      </c>
      <c r="V324">
        <v>1967</v>
      </c>
    </row>
    <row r="325" spans="1:22" x14ac:dyDescent="0.35">
      <c r="A325">
        <v>10324</v>
      </c>
      <c r="B325" s="1">
        <v>44885</v>
      </c>
      <c r="C325">
        <f t="shared" si="30"/>
        <v>2022</v>
      </c>
      <c r="D325">
        <f t="shared" si="31"/>
        <v>11</v>
      </c>
      <c r="E325" t="str">
        <f>TEXT(Table2[[#This Row],[order_date]],"mmmm")</f>
        <v>November</v>
      </c>
      <c r="F325">
        <v>1123</v>
      </c>
      <c r="G325" t="s">
        <v>22</v>
      </c>
      <c r="H325" t="s">
        <v>13</v>
      </c>
      <c r="I325">
        <v>6</v>
      </c>
      <c r="J325">
        <v>152.43</v>
      </c>
      <c r="K325">
        <v>0.21</v>
      </c>
      <c r="L325">
        <f t="shared" si="32"/>
        <v>32.010300000000001</v>
      </c>
      <c r="M325">
        <f t="shared" si="33"/>
        <v>914.58</v>
      </c>
      <c r="N325" t="s">
        <v>18</v>
      </c>
      <c r="O325" t="str">
        <f t="shared" si="34"/>
        <v>Delayed Delivery</v>
      </c>
      <c r="P325">
        <v>11</v>
      </c>
      <c r="Q325" t="str">
        <f t="shared" si="35"/>
        <v>Good</v>
      </c>
      <c r="R325">
        <v>2.8</v>
      </c>
      <c r="S325">
        <v>722.52</v>
      </c>
      <c r="V325">
        <v>1419</v>
      </c>
    </row>
    <row r="326" spans="1:22" x14ac:dyDescent="0.35">
      <c r="A326">
        <v>10325</v>
      </c>
      <c r="B326" s="1">
        <v>44886</v>
      </c>
      <c r="C326">
        <f t="shared" si="30"/>
        <v>2022</v>
      </c>
      <c r="D326">
        <f t="shared" si="31"/>
        <v>11</v>
      </c>
      <c r="E326" t="str">
        <f>TEXT(Table2[[#This Row],[order_date]],"mmmm")</f>
        <v>November</v>
      </c>
      <c r="F326">
        <v>1186</v>
      </c>
      <c r="G326" t="s">
        <v>22</v>
      </c>
      <c r="H326" t="s">
        <v>20</v>
      </c>
      <c r="I326">
        <v>6</v>
      </c>
      <c r="J326">
        <v>73.69</v>
      </c>
      <c r="K326">
        <v>0.13</v>
      </c>
      <c r="L326">
        <f t="shared" si="32"/>
        <v>9.5797000000000008</v>
      </c>
      <c r="M326">
        <f t="shared" si="33"/>
        <v>442.14</v>
      </c>
      <c r="N326" t="s">
        <v>16</v>
      </c>
      <c r="O326" t="str">
        <f t="shared" si="34"/>
        <v>Delayed Delivery</v>
      </c>
      <c r="P326">
        <v>5</v>
      </c>
      <c r="Q326" t="str">
        <f t="shared" si="35"/>
        <v>Good</v>
      </c>
      <c r="R326">
        <v>2.8</v>
      </c>
      <c r="S326">
        <v>384.66</v>
      </c>
      <c r="V326">
        <v>1421</v>
      </c>
    </row>
    <row r="327" spans="1:22" x14ac:dyDescent="0.35">
      <c r="A327">
        <v>10326</v>
      </c>
      <c r="B327" s="1">
        <v>44887</v>
      </c>
      <c r="C327">
        <f t="shared" si="30"/>
        <v>2022</v>
      </c>
      <c r="D327">
        <f t="shared" si="31"/>
        <v>11</v>
      </c>
      <c r="E327" t="str">
        <f>TEXT(Table2[[#This Row],[order_date]],"mmmm")</f>
        <v>November</v>
      </c>
      <c r="F327">
        <v>1325</v>
      </c>
      <c r="G327" t="s">
        <v>19</v>
      </c>
      <c r="H327" t="s">
        <v>17</v>
      </c>
      <c r="I327">
        <v>3</v>
      </c>
      <c r="J327">
        <v>101.75</v>
      </c>
      <c r="K327">
        <v>0.01</v>
      </c>
      <c r="L327">
        <f t="shared" si="32"/>
        <v>1.0175000000000001</v>
      </c>
      <c r="M327">
        <f t="shared" si="33"/>
        <v>305.25</v>
      </c>
      <c r="N327" t="s">
        <v>18</v>
      </c>
      <c r="O327" t="str">
        <f t="shared" si="34"/>
        <v>Delayed Delivery</v>
      </c>
      <c r="P327">
        <v>5</v>
      </c>
      <c r="Q327" t="str">
        <f t="shared" si="35"/>
        <v>Bad</v>
      </c>
      <c r="R327">
        <v>2.2999999999999998</v>
      </c>
      <c r="S327">
        <v>302.2</v>
      </c>
      <c r="V327">
        <v>1103</v>
      </c>
    </row>
    <row r="328" spans="1:22" x14ac:dyDescent="0.35">
      <c r="A328">
        <v>10327</v>
      </c>
      <c r="B328" s="1">
        <v>44888</v>
      </c>
      <c r="C328">
        <f t="shared" si="30"/>
        <v>2022</v>
      </c>
      <c r="D328">
        <f t="shared" si="31"/>
        <v>11</v>
      </c>
      <c r="E328" t="str">
        <f>TEXT(Table2[[#This Row],[order_date]],"mmmm")</f>
        <v>November</v>
      </c>
      <c r="F328">
        <v>1463</v>
      </c>
      <c r="G328" t="s">
        <v>12</v>
      </c>
      <c r="H328" t="s">
        <v>20</v>
      </c>
      <c r="I328">
        <v>7</v>
      </c>
      <c r="J328">
        <v>425.69</v>
      </c>
      <c r="K328">
        <v>0.03</v>
      </c>
      <c r="L328">
        <f t="shared" si="32"/>
        <v>12.7707</v>
      </c>
      <c r="M328">
        <f t="shared" si="33"/>
        <v>2979.83</v>
      </c>
      <c r="N328" t="s">
        <v>14</v>
      </c>
      <c r="O328" t="str">
        <f t="shared" si="34"/>
        <v>Delayed Delivery</v>
      </c>
      <c r="P328">
        <v>8</v>
      </c>
      <c r="Q328" t="str">
        <f t="shared" si="35"/>
        <v>Bad</v>
      </c>
      <c r="R328">
        <v>2.1</v>
      </c>
      <c r="S328">
        <v>2890.44</v>
      </c>
      <c r="V328">
        <v>1851</v>
      </c>
    </row>
    <row r="329" spans="1:22" x14ac:dyDescent="0.35">
      <c r="A329">
        <v>10328</v>
      </c>
      <c r="B329" s="1">
        <v>44889</v>
      </c>
      <c r="C329">
        <f t="shared" si="30"/>
        <v>2022</v>
      </c>
      <c r="D329">
        <f t="shared" si="31"/>
        <v>11</v>
      </c>
      <c r="E329" t="str">
        <f>TEXT(Table2[[#This Row],[order_date]],"mmmm")</f>
        <v>November</v>
      </c>
      <c r="F329">
        <v>1348</v>
      </c>
      <c r="G329" t="s">
        <v>15</v>
      </c>
      <c r="H329" t="s">
        <v>21</v>
      </c>
      <c r="I329">
        <v>3</v>
      </c>
      <c r="J329">
        <v>439.57</v>
      </c>
      <c r="K329">
        <v>0.1</v>
      </c>
      <c r="L329">
        <f t="shared" si="32"/>
        <v>43.957000000000001</v>
      </c>
      <c r="M329">
        <f t="shared" si="33"/>
        <v>1318.71</v>
      </c>
      <c r="N329" t="s">
        <v>18</v>
      </c>
      <c r="O329" t="str">
        <f t="shared" si="34"/>
        <v>Delayed Delivery</v>
      </c>
      <c r="P329">
        <v>10</v>
      </c>
      <c r="Q329" t="str">
        <f t="shared" si="35"/>
        <v>Bad</v>
      </c>
      <c r="R329">
        <v>1.9</v>
      </c>
      <c r="S329">
        <v>1186.8399999999999</v>
      </c>
      <c r="V329">
        <v>1226</v>
      </c>
    </row>
    <row r="330" spans="1:22" x14ac:dyDescent="0.35">
      <c r="A330">
        <v>10329</v>
      </c>
      <c r="B330" s="1">
        <v>44890</v>
      </c>
      <c r="C330">
        <f t="shared" si="30"/>
        <v>2022</v>
      </c>
      <c r="D330">
        <f t="shared" si="31"/>
        <v>11</v>
      </c>
      <c r="E330" t="str">
        <f>TEXT(Table2[[#This Row],[order_date]],"mmmm")</f>
        <v>November</v>
      </c>
      <c r="F330">
        <v>1770</v>
      </c>
      <c r="G330" t="s">
        <v>19</v>
      </c>
      <c r="H330" t="s">
        <v>13</v>
      </c>
      <c r="I330">
        <v>1</v>
      </c>
      <c r="J330">
        <v>409.43</v>
      </c>
      <c r="K330">
        <v>0.23</v>
      </c>
      <c r="L330">
        <f t="shared" si="32"/>
        <v>94.168900000000008</v>
      </c>
      <c r="M330">
        <f t="shared" si="33"/>
        <v>409.43</v>
      </c>
      <c r="N330" t="s">
        <v>14</v>
      </c>
      <c r="O330" t="str">
        <f t="shared" si="34"/>
        <v>Delayed Delivery</v>
      </c>
      <c r="P330">
        <v>5</v>
      </c>
      <c r="Q330" t="str">
        <f t="shared" si="35"/>
        <v>Bad</v>
      </c>
      <c r="R330">
        <v>1</v>
      </c>
      <c r="S330">
        <v>315.26</v>
      </c>
      <c r="V330">
        <v>1111</v>
      </c>
    </row>
    <row r="331" spans="1:22" x14ac:dyDescent="0.35">
      <c r="A331">
        <v>10330</v>
      </c>
      <c r="B331" s="1">
        <v>44891</v>
      </c>
      <c r="C331">
        <f t="shared" si="30"/>
        <v>2022</v>
      </c>
      <c r="D331">
        <f t="shared" si="31"/>
        <v>11</v>
      </c>
      <c r="E331" t="str">
        <f>TEXT(Table2[[#This Row],[order_date]],"mmmm")</f>
        <v>November</v>
      </c>
      <c r="F331">
        <v>1659</v>
      </c>
      <c r="G331" t="s">
        <v>15</v>
      </c>
      <c r="H331" t="s">
        <v>13</v>
      </c>
      <c r="I331">
        <v>4</v>
      </c>
      <c r="J331">
        <v>211.61</v>
      </c>
      <c r="K331">
        <v>0.03</v>
      </c>
      <c r="L331">
        <f t="shared" si="32"/>
        <v>6.3483000000000001</v>
      </c>
      <c r="M331">
        <f t="shared" si="33"/>
        <v>846.44</v>
      </c>
      <c r="N331" t="s">
        <v>16</v>
      </c>
      <c r="O331" t="str">
        <f t="shared" si="34"/>
        <v>Delayed Delivery</v>
      </c>
      <c r="P331">
        <v>9</v>
      </c>
      <c r="Q331" t="str">
        <f t="shared" si="35"/>
        <v>Bad</v>
      </c>
      <c r="R331">
        <v>1</v>
      </c>
      <c r="S331">
        <v>821.05</v>
      </c>
      <c r="V331">
        <v>1152</v>
      </c>
    </row>
    <row r="332" spans="1:22" x14ac:dyDescent="0.35">
      <c r="A332">
        <v>10331</v>
      </c>
      <c r="B332" s="1">
        <v>44892</v>
      </c>
      <c r="C332">
        <f t="shared" si="30"/>
        <v>2022</v>
      </c>
      <c r="D332">
        <f t="shared" si="31"/>
        <v>11</v>
      </c>
      <c r="E332" t="str">
        <f>TEXT(Table2[[#This Row],[order_date]],"mmmm")</f>
        <v>November</v>
      </c>
      <c r="F332">
        <v>1763</v>
      </c>
      <c r="G332" t="s">
        <v>19</v>
      </c>
      <c r="H332" t="s">
        <v>20</v>
      </c>
      <c r="I332">
        <v>5</v>
      </c>
      <c r="J332">
        <v>114.32</v>
      </c>
      <c r="K332">
        <v>0.2</v>
      </c>
      <c r="L332">
        <f t="shared" si="32"/>
        <v>22.864000000000001</v>
      </c>
      <c r="M332">
        <f t="shared" si="33"/>
        <v>571.59999999999991</v>
      </c>
      <c r="N332" t="s">
        <v>18</v>
      </c>
      <c r="O332" t="str">
        <f t="shared" si="34"/>
        <v>Early Delivery</v>
      </c>
      <c r="P332">
        <v>1</v>
      </c>
      <c r="Q332" t="str">
        <f t="shared" si="35"/>
        <v>Good</v>
      </c>
      <c r="R332">
        <v>3.4</v>
      </c>
      <c r="S332">
        <v>457.28</v>
      </c>
      <c r="V332">
        <v>1913</v>
      </c>
    </row>
    <row r="333" spans="1:22" x14ac:dyDescent="0.35">
      <c r="A333">
        <v>10332</v>
      </c>
      <c r="B333" s="1">
        <v>44893</v>
      </c>
      <c r="C333">
        <f t="shared" si="30"/>
        <v>2022</v>
      </c>
      <c r="D333">
        <f t="shared" si="31"/>
        <v>11</v>
      </c>
      <c r="E333" t="str">
        <f>TEXT(Table2[[#This Row],[order_date]],"mmmm")</f>
        <v>November</v>
      </c>
      <c r="F333">
        <v>1954</v>
      </c>
      <c r="G333" t="s">
        <v>19</v>
      </c>
      <c r="H333" t="s">
        <v>17</v>
      </c>
      <c r="I333">
        <v>7</v>
      </c>
      <c r="J333">
        <v>354.75</v>
      </c>
      <c r="K333">
        <v>0.04</v>
      </c>
      <c r="L333">
        <f t="shared" si="32"/>
        <v>14.19</v>
      </c>
      <c r="M333">
        <f t="shared" si="33"/>
        <v>2483.25</v>
      </c>
      <c r="N333" t="s">
        <v>14</v>
      </c>
      <c r="O333" t="str">
        <f t="shared" si="34"/>
        <v>Delayed Delivery</v>
      </c>
      <c r="P333">
        <v>5</v>
      </c>
      <c r="Q333" t="str">
        <f t="shared" si="35"/>
        <v>Bad</v>
      </c>
      <c r="R333">
        <v>2.2000000000000002</v>
      </c>
      <c r="S333">
        <v>2383.92</v>
      </c>
      <c r="V333">
        <v>1895</v>
      </c>
    </row>
    <row r="334" spans="1:22" x14ac:dyDescent="0.35">
      <c r="A334">
        <v>10333</v>
      </c>
      <c r="B334" s="1">
        <v>44894</v>
      </c>
      <c r="C334">
        <f t="shared" si="30"/>
        <v>2022</v>
      </c>
      <c r="D334">
        <f t="shared" si="31"/>
        <v>11</v>
      </c>
      <c r="E334" t="str">
        <f>TEXT(Table2[[#This Row],[order_date]],"mmmm")</f>
        <v>November</v>
      </c>
      <c r="F334">
        <v>1931</v>
      </c>
      <c r="G334" t="s">
        <v>22</v>
      </c>
      <c r="H334" t="s">
        <v>13</v>
      </c>
      <c r="I334">
        <v>1</v>
      </c>
      <c r="J334">
        <v>297.95</v>
      </c>
      <c r="K334">
        <v>7.0000000000000007E-2</v>
      </c>
      <c r="L334">
        <f t="shared" si="32"/>
        <v>20.8565</v>
      </c>
      <c r="M334">
        <f t="shared" si="33"/>
        <v>297.95</v>
      </c>
      <c r="N334" t="s">
        <v>16</v>
      </c>
      <c r="O334" t="str">
        <f t="shared" si="34"/>
        <v>On Time Delivery</v>
      </c>
      <c r="P334">
        <v>3</v>
      </c>
      <c r="Q334" t="str">
        <f t="shared" si="35"/>
        <v>Bad</v>
      </c>
      <c r="R334">
        <v>1.7</v>
      </c>
      <c r="S334">
        <v>277.08999999999997</v>
      </c>
      <c r="V334">
        <v>1877</v>
      </c>
    </row>
    <row r="335" spans="1:22" x14ac:dyDescent="0.35">
      <c r="A335">
        <v>10334</v>
      </c>
      <c r="B335" s="1">
        <v>44895</v>
      </c>
      <c r="C335">
        <f t="shared" si="30"/>
        <v>2022</v>
      </c>
      <c r="D335">
        <f t="shared" si="31"/>
        <v>11</v>
      </c>
      <c r="E335" t="str">
        <f>TEXT(Table2[[#This Row],[order_date]],"mmmm")</f>
        <v>November</v>
      </c>
      <c r="F335">
        <v>1402</v>
      </c>
      <c r="G335" t="s">
        <v>19</v>
      </c>
      <c r="H335" t="s">
        <v>21</v>
      </c>
      <c r="I335">
        <v>5</v>
      </c>
      <c r="J335">
        <v>441.37</v>
      </c>
      <c r="K335">
        <v>0.06</v>
      </c>
      <c r="L335">
        <f t="shared" si="32"/>
        <v>26.482199999999999</v>
      </c>
      <c r="M335">
        <f t="shared" si="33"/>
        <v>2206.85</v>
      </c>
      <c r="N335" t="s">
        <v>14</v>
      </c>
      <c r="O335" t="str">
        <f t="shared" si="34"/>
        <v>On Time Delivery</v>
      </c>
      <c r="P335">
        <v>3</v>
      </c>
      <c r="Q335" t="str">
        <f t="shared" si="35"/>
        <v>Good</v>
      </c>
      <c r="R335">
        <v>3.7</v>
      </c>
      <c r="S335">
        <v>2074.44</v>
      </c>
      <c r="V335">
        <v>1705</v>
      </c>
    </row>
    <row r="336" spans="1:22" x14ac:dyDescent="0.35">
      <c r="A336">
        <v>10335</v>
      </c>
      <c r="B336" s="1">
        <v>44896</v>
      </c>
      <c r="C336">
        <f t="shared" si="30"/>
        <v>2022</v>
      </c>
      <c r="D336">
        <f t="shared" si="31"/>
        <v>12</v>
      </c>
      <c r="E336" t="str">
        <f>TEXT(Table2[[#This Row],[order_date]],"mmmm")</f>
        <v>December</v>
      </c>
      <c r="F336">
        <v>1345</v>
      </c>
      <c r="G336" t="s">
        <v>15</v>
      </c>
      <c r="H336" t="s">
        <v>21</v>
      </c>
      <c r="I336">
        <v>1</v>
      </c>
      <c r="J336">
        <v>273.2</v>
      </c>
      <c r="K336">
        <v>0.02</v>
      </c>
      <c r="L336">
        <f t="shared" si="32"/>
        <v>5.4639999999999995</v>
      </c>
      <c r="M336">
        <f t="shared" si="33"/>
        <v>273.2</v>
      </c>
      <c r="N336" t="s">
        <v>16</v>
      </c>
      <c r="O336" t="str">
        <f t="shared" si="34"/>
        <v>On Time Delivery</v>
      </c>
      <c r="P336">
        <v>2</v>
      </c>
      <c r="Q336" t="str">
        <f t="shared" si="35"/>
        <v>Good</v>
      </c>
      <c r="R336">
        <v>3.1</v>
      </c>
      <c r="S336">
        <v>267.74</v>
      </c>
      <c r="V336">
        <v>1162</v>
      </c>
    </row>
    <row r="337" spans="1:22" x14ac:dyDescent="0.35">
      <c r="A337">
        <v>10336</v>
      </c>
      <c r="B337" s="1">
        <v>44897</v>
      </c>
      <c r="C337">
        <f t="shared" si="30"/>
        <v>2022</v>
      </c>
      <c r="D337">
        <f t="shared" si="31"/>
        <v>12</v>
      </c>
      <c r="E337" t="str">
        <f>TEXT(Table2[[#This Row],[order_date]],"mmmm")</f>
        <v>December</v>
      </c>
      <c r="F337">
        <v>1962</v>
      </c>
      <c r="G337" t="s">
        <v>15</v>
      </c>
      <c r="H337" t="s">
        <v>13</v>
      </c>
      <c r="I337">
        <v>3</v>
      </c>
      <c r="J337">
        <v>213.1</v>
      </c>
      <c r="K337">
        <v>0.23</v>
      </c>
      <c r="L337">
        <f t="shared" si="32"/>
        <v>49.012999999999998</v>
      </c>
      <c r="M337">
        <f t="shared" si="33"/>
        <v>639.29999999999995</v>
      </c>
      <c r="N337" t="s">
        <v>14</v>
      </c>
      <c r="O337" t="str">
        <f t="shared" si="34"/>
        <v>On Time Delivery</v>
      </c>
      <c r="P337">
        <v>3</v>
      </c>
      <c r="Q337" t="str">
        <f t="shared" si="35"/>
        <v>Excellent</v>
      </c>
      <c r="R337">
        <v>4.7</v>
      </c>
      <c r="S337">
        <v>492.26</v>
      </c>
      <c r="V337">
        <v>1956</v>
      </c>
    </row>
    <row r="338" spans="1:22" x14ac:dyDescent="0.35">
      <c r="A338">
        <v>10337</v>
      </c>
      <c r="B338" s="1">
        <v>44898</v>
      </c>
      <c r="C338">
        <f t="shared" si="30"/>
        <v>2022</v>
      </c>
      <c r="D338">
        <f t="shared" si="31"/>
        <v>12</v>
      </c>
      <c r="E338" t="str">
        <f>TEXT(Table2[[#This Row],[order_date]],"mmmm")</f>
        <v>December</v>
      </c>
      <c r="F338">
        <v>1510</v>
      </c>
      <c r="G338" t="s">
        <v>19</v>
      </c>
      <c r="H338" t="s">
        <v>17</v>
      </c>
      <c r="I338">
        <v>6</v>
      </c>
      <c r="J338">
        <v>186.68</v>
      </c>
      <c r="K338">
        <v>0.16</v>
      </c>
      <c r="L338">
        <f t="shared" si="32"/>
        <v>29.8688</v>
      </c>
      <c r="M338">
        <f t="shared" si="33"/>
        <v>1120.08</v>
      </c>
      <c r="N338" t="s">
        <v>16</v>
      </c>
      <c r="O338" t="str">
        <f t="shared" si="34"/>
        <v>Delayed Delivery</v>
      </c>
      <c r="P338">
        <v>7</v>
      </c>
      <c r="Q338" t="str">
        <f t="shared" si="35"/>
        <v>Excellent</v>
      </c>
      <c r="R338">
        <v>4.3</v>
      </c>
      <c r="S338">
        <v>940.87</v>
      </c>
      <c r="V338">
        <v>1680</v>
      </c>
    </row>
    <row r="339" spans="1:22" x14ac:dyDescent="0.35">
      <c r="A339">
        <v>10338</v>
      </c>
      <c r="B339" s="1">
        <v>44899</v>
      </c>
      <c r="C339">
        <f t="shared" si="30"/>
        <v>2022</v>
      </c>
      <c r="D339">
        <f t="shared" si="31"/>
        <v>12</v>
      </c>
      <c r="E339" t="str">
        <f>TEXT(Table2[[#This Row],[order_date]],"mmmm")</f>
        <v>December</v>
      </c>
      <c r="F339">
        <v>1146</v>
      </c>
      <c r="G339" t="s">
        <v>12</v>
      </c>
      <c r="H339" t="s">
        <v>17</v>
      </c>
      <c r="I339">
        <v>4</v>
      </c>
      <c r="J339">
        <v>138.71</v>
      </c>
      <c r="K339">
        <v>0.28999999999999998</v>
      </c>
      <c r="L339">
        <f t="shared" si="32"/>
        <v>40.225900000000003</v>
      </c>
      <c r="M339">
        <f t="shared" si="33"/>
        <v>554.84</v>
      </c>
      <c r="N339" t="s">
        <v>16</v>
      </c>
      <c r="O339" t="str">
        <f t="shared" si="34"/>
        <v>Delayed Delivery</v>
      </c>
      <c r="P339">
        <v>8</v>
      </c>
      <c r="Q339" t="str">
        <f t="shared" si="35"/>
        <v>Good</v>
      </c>
      <c r="R339">
        <v>3.9</v>
      </c>
      <c r="S339">
        <v>393.94</v>
      </c>
      <c r="V339">
        <v>1579</v>
      </c>
    </row>
    <row r="340" spans="1:22" x14ac:dyDescent="0.35">
      <c r="A340">
        <v>10339</v>
      </c>
      <c r="B340" s="1">
        <v>44900</v>
      </c>
      <c r="C340">
        <f t="shared" si="30"/>
        <v>2022</v>
      </c>
      <c r="D340">
        <f t="shared" si="31"/>
        <v>12</v>
      </c>
      <c r="E340" t="str">
        <f>TEXT(Table2[[#This Row],[order_date]],"mmmm")</f>
        <v>December</v>
      </c>
      <c r="F340">
        <v>1147</v>
      </c>
      <c r="G340" t="s">
        <v>19</v>
      </c>
      <c r="H340" t="s">
        <v>20</v>
      </c>
      <c r="I340">
        <v>3</v>
      </c>
      <c r="J340">
        <v>170.46</v>
      </c>
      <c r="K340">
        <v>0.03</v>
      </c>
      <c r="L340">
        <f t="shared" si="32"/>
        <v>5.1138000000000003</v>
      </c>
      <c r="M340">
        <f t="shared" si="33"/>
        <v>511.38</v>
      </c>
      <c r="N340" t="s">
        <v>14</v>
      </c>
      <c r="O340" t="str">
        <f t="shared" si="34"/>
        <v>Delayed Delivery</v>
      </c>
      <c r="P340">
        <v>8</v>
      </c>
      <c r="Q340" t="str">
        <f t="shared" si="35"/>
        <v>Bad</v>
      </c>
      <c r="R340">
        <v>1.5</v>
      </c>
      <c r="S340">
        <v>496.04</v>
      </c>
      <c r="V340">
        <v>1800</v>
      </c>
    </row>
    <row r="341" spans="1:22" x14ac:dyDescent="0.35">
      <c r="A341">
        <v>10340</v>
      </c>
      <c r="B341" s="1">
        <v>44901</v>
      </c>
      <c r="C341">
        <f t="shared" si="30"/>
        <v>2022</v>
      </c>
      <c r="D341">
        <f t="shared" si="31"/>
        <v>12</v>
      </c>
      <c r="E341" t="str">
        <f>TEXT(Table2[[#This Row],[order_date]],"mmmm")</f>
        <v>December</v>
      </c>
      <c r="F341">
        <v>1863</v>
      </c>
      <c r="G341" t="s">
        <v>19</v>
      </c>
      <c r="H341" t="s">
        <v>20</v>
      </c>
      <c r="I341">
        <v>4</v>
      </c>
      <c r="J341">
        <v>70.48</v>
      </c>
      <c r="K341">
        <v>0.05</v>
      </c>
      <c r="L341">
        <f t="shared" si="32"/>
        <v>3.5240000000000005</v>
      </c>
      <c r="M341">
        <f t="shared" si="33"/>
        <v>281.92</v>
      </c>
      <c r="N341" t="s">
        <v>16</v>
      </c>
      <c r="O341" t="str">
        <f t="shared" si="34"/>
        <v>Delayed Delivery</v>
      </c>
      <c r="P341">
        <v>11</v>
      </c>
      <c r="Q341" t="str">
        <f t="shared" si="35"/>
        <v>Good</v>
      </c>
      <c r="R341">
        <v>3.7</v>
      </c>
      <c r="S341">
        <v>267.82</v>
      </c>
      <c r="V341">
        <v>1915</v>
      </c>
    </row>
    <row r="342" spans="1:22" x14ac:dyDescent="0.35">
      <c r="A342">
        <v>10341</v>
      </c>
      <c r="B342" s="1">
        <v>44902</v>
      </c>
      <c r="C342">
        <f t="shared" si="30"/>
        <v>2022</v>
      </c>
      <c r="D342">
        <f t="shared" si="31"/>
        <v>12</v>
      </c>
      <c r="E342" t="str">
        <f>TEXT(Table2[[#This Row],[order_date]],"mmmm")</f>
        <v>December</v>
      </c>
      <c r="F342">
        <v>1710</v>
      </c>
      <c r="G342" t="s">
        <v>19</v>
      </c>
      <c r="H342" t="s">
        <v>13</v>
      </c>
      <c r="I342">
        <v>7</v>
      </c>
      <c r="J342">
        <v>217.91</v>
      </c>
      <c r="K342">
        <v>0.11</v>
      </c>
      <c r="L342">
        <f t="shared" si="32"/>
        <v>23.970099999999999</v>
      </c>
      <c r="M342">
        <f t="shared" si="33"/>
        <v>1525.37</v>
      </c>
      <c r="N342" t="s">
        <v>16</v>
      </c>
      <c r="O342" t="str">
        <f t="shared" si="34"/>
        <v>Delayed Delivery</v>
      </c>
      <c r="P342">
        <v>8</v>
      </c>
      <c r="Q342" t="str">
        <f t="shared" si="35"/>
        <v>Good</v>
      </c>
      <c r="R342">
        <v>3.8</v>
      </c>
      <c r="S342">
        <v>1357.58</v>
      </c>
      <c r="V342">
        <v>1503</v>
      </c>
    </row>
    <row r="343" spans="1:22" x14ac:dyDescent="0.35">
      <c r="A343">
        <v>10342</v>
      </c>
      <c r="B343" s="1">
        <v>44903</v>
      </c>
      <c r="C343">
        <f t="shared" si="30"/>
        <v>2022</v>
      </c>
      <c r="D343">
        <f t="shared" si="31"/>
        <v>12</v>
      </c>
      <c r="E343" t="str">
        <f>TEXT(Table2[[#This Row],[order_date]],"mmmm")</f>
        <v>December</v>
      </c>
      <c r="F343">
        <v>1819</v>
      </c>
      <c r="G343" t="s">
        <v>19</v>
      </c>
      <c r="H343" t="s">
        <v>20</v>
      </c>
      <c r="I343">
        <v>5</v>
      </c>
      <c r="J343">
        <v>36.39</v>
      </c>
      <c r="K343">
        <v>0.27</v>
      </c>
      <c r="L343">
        <f t="shared" si="32"/>
        <v>9.8253000000000004</v>
      </c>
      <c r="M343">
        <f t="shared" si="33"/>
        <v>181.95</v>
      </c>
      <c r="N343" t="s">
        <v>16</v>
      </c>
      <c r="O343" t="str">
        <f t="shared" si="34"/>
        <v>Early Delivery</v>
      </c>
      <c r="P343">
        <v>1</v>
      </c>
      <c r="Q343" t="str">
        <f t="shared" si="35"/>
        <v>Excellent</v>
      </c>
      <c r="R343">
        <v>4.0999999999999996</v>
      </c>
      <c r="S343">
        <v>132.82</v>
      </c>
      <c r="V343">
        <v>1194</v>
      </c>
    </row>
    <row r="344" spans="1:22" x14ac:dyDescent="0.35">
      <c r="A344">
        <v>10343</v>
      </c>
      <c r="B344" s="1">
        <v>44904</v>
      </c>
      <c r="C344">
        <f t="shared" si="30"/>
        <v>2022</v>
      </c>
      <c r="D344">
        <f t="shared" si="31"/>
        <v>12</v>
      </c>
      <c r="E344" t="str">
        <f>TEXT(Table2[[#This Row],[order_date]],"mmmm")</f>
        <v>December</v>
      </c>
      <c r="F344">
        <v>1488</v>
      </c>
      <c r="G344" t="s">
        <v>19</v>
      </c>
      <c r="H344" t="s">
        <v>20</v>
      </c>
      <c r="I344">
        <v>1</v>
      </c>
      <c r="J344">
        <v>124.05</v>
      </c>
      <c r="K344">
        <v>0.11</v>
      </c>
      <c r="L344">
        <f t="shared" si="32"/>
        <v>13.6455</v>
      </c>
      <c r="M344">
        <f t="shared" si="33"/>
        <v>124.05</v>
      </c>
      <c r="N344" t="s">
        <v>18</v>
      </c>
      <c r="O344" t="str">
        <f t="shared" si="34"/>
        <v>Delayed Delivery</v>
      </c>
      <c r="P344">
        <v>11</v>
      </c>
      <c r="Q344" t="str">
        <f t="shared" si="35"/>
        <v>Bad</v>
      </c>
      <c r="R344">
        <v>2.1</v>
      </c>
      <c r="S344">
        <v>110.4</v>
      </c>
      <c r="V344">
        <v>1687</v>
      </c>
    </row>
    <row r="345" spans="1:22" x14ac:dyDescent="0.35">
      <c r="A345">
        <v>10344</v>
      </c>
      <c r="B345" s="1">
        <v>44905</v>
      </c>
      <c r="C345">
        <f t="shared" si="30"/>
        <v>2022</v>
      </c>
      <c r="D345">
        <f t="shared" si="31"/>
        <v>12</v>
      </c>
      <c r="E345" t="str">
        <f>TEXT(Table2[[#This Row],[order_date]],"mmmm")</f>
        <v>December</v>
      </c>
      <c r="F345">
        <v>1928</v>
      </c>
      <c r="G345" t="s">
        <v>22</v>
      </c>
      <c r="H345" t="s">
        <v>20</v>
      </c>
      <c r="I345">
        <v>2</v>
      </c>
      <c r="J345">
        <v>451.86</v>
      </c>
      <c r="K345">
        <v>0.14000000000000001</v>
      </c>
      <c r="L345">
        <f t="shared" si="32"/>
        <v>63.260400000000011</v>
      </c>
      <c r="M345">
        <f t="shared" si="33"/>
        <v>903.72</v>
      </c>
      <c r="N345" t="s">
        <v>14</v>
      </c>
      <c r="O345" t="str">
        <f t="shared" si="34"/>
        <v>Delayed Delivery</v>
      </c>
      <c r="P345">
        <v>7</v>
      </c>
      <c r="Q345" t="str">
        <f t="shared" si="35"/>
        <v>Good</v>
      </c>
      <c r="R345">
        <v>3.6</v>
      </c>
      <c r="S345">
        <v>777.2</v>
      </c>
      <c r="V345">
        <v>1882</v>
      </c>
    </row>
    <row r="346" spans="1:22" x14ac:dyDescent="0.35">
      <c r="A346">
        <v>10345</v>
      </c>
      <c r="B346" s="1">
        <v>44906</v>
      </c>
      <c r="C346">
        <f t="shared" si="30"/>
        <v>2022</v>
      </c>
      <c r="D346">
        <f t="shared" si="31"/>
        <v>12</v>
      </c>
      <c r="E346" t="str">
        <f>TEXT(Table2[[#This Row],[order_date]],"mmmm")</f>
        <v>December</v>
      </c>
      <c r="F346">
        <v>1935</v>
      </c>
      <c r="G346" t="s">
        <v>12</v>
      </c>
      <c r="H346" t="s">
        <v>21</v>
      </c>
      <c r="I346">
        <v>2</v>
      </c>
      <c r="J346">
        <v>205.4</v>
      </c>
      <c r="K346">
        <v>0.11</v>
      </c>
      <c r="L346">
        <f t="shared" si="32"/>
        <v>22.594000000000001</v>
      </c>
      <c r="M346">
        <f t="shared" si="33"/>
        <v>410.8</v>
      </c>
      <c r="N346" t="s">
        <v>16</v>
      </c>
      <c r="O346" t="str">
        <f t="shared" si="34"/>
        <v>On Time Delivery</v>
      </c>
      <c r="P346">
        <v>2</v>
      </c>
      <c r="Q346" t="str">
        <f t="shared" si="35"/>
        <v>Good</v>
      </c>
      <c r="R346">
        <v>3.5</v>
      </c>
      <c r="S346">
        <v>365.61</v>
      </c>
      <c r="V346">
        <v>1469</v>
      </c>
    </row>
    <row r="347" spans="1:22" x14ac:dyDescent="0.35">
      <c r="A347">
        <v>10346</v>
      </c>
      <c r="B347" s="1">
        <v>44907</v>
      </c>
      <c r="C347">
        <f t="shared" si="30"/>
        <v>2022</v>
      </c>
      <c r="D347">
        <f t="shared" si="31"/>
        <v>12</v>
      </c>
      <c r="E347" t="str">
        <f>TEXT(Table2[[#This Row],[order_date]],"mmmm")</f>
        <v>December</v>
      </c>
      <c r="F347">
        <v>1639</v>
      </c>
      <c r="G347" t="s">
        <v>19</v>
      </c>
      <c r="H347" t="s">
        <v>20</v>
      </c>
      <c r="I347">
        <v>4</v>
      </c>
      <c r="J347">
        <v>405.92</v>
      </c>
      <c r="K347">
        <v>0.03</v>
      </c>
      <c r="L347">
        <f t="shared" si="32"/>
        <v>12.1776</v>
      </c>
      <c r="M347">
        <f t="shared" si="33"/>
        <v>1623.68</v>
      </c>
      <c r="N347" t="s">
        <v>18</v>
      </c>
      <c r="O347" t="str">
        <f t="shared" si="34"/>
        <v>Delayed Delivery</v>
      </c>
      <c r="P347">
        <v>11</v>
      </c>
      <c r="Q347" t="str">
        <f t="shared" si="35"/>
        <v>Good</v>
      </c>
      <c r="R347">
        <v>2.5</v>
      </c>
      <c r="S347">
        <v>1574.97</v>
      </c>
      <c r="V347">
        <v>1374</v>
      </c>
    </row>
    <row r="348" spans="1:22" x14ac:dyDescent="0.35">
      <c r="A348">
        <v>10347</v>
      </c>
      <c r="B348" s="1">
        <v>44908</v>
      </c>
      <c r="C348">
        <f t="shared" si="30"/>
        <v>2022</v>
      </c>
      <c r="D348">
        <f t="shared" si="31"/>
        <v>12</v>
      </c>
      <c r="E348" t="str">
        <f>TEXT(Table2[[#This Row],[order_date]],"mmmm")</f>
        <v>December</v>
      </c>
      <c r="F348">
        <v>1550</v>
      </c>
      <c r="G348" t="s">
        <v>22</v>
      </c>
      <c r="H348" t="s">
        <v>13</v>
      </c>
      <c r="I348">
        <v>6</v>
      </c>
      <c r="J348">
        <v>434.38</v>
      </c>
      <c r="K348">
        <v>0.33</v>
      </c>
      <c r="L348">
        <f t="shared" si="32"/>
        <v>143.34540000000001</v>
      </c>
      <c r="M348">
        <f t="shared" si="33"/>
        <v>2606.2799999999997</v>
      </c>
      <c r="N348" t="s">
        <v>16</v>
      </c>
      <c r="O348" t="str">
        <f t="shared" si="34"/>
        <v>Delayed Delivery</v>
      </c>
      <c r="P348">
        <v>10</v>
      </c>
      <c r="Q348" t="str">
        <f t="shared" si="35"/>
        <v>Good</v>
      </c>
      <c r="R348">
        <v>3.7</v>
      </c>
      <c r="S348">
        <v>1746.21</v>
      </c>
      <c r="V348">
        <v>1749</v>
      </c>
    </row>
    <row r="349" spans="1:22" x14ac:dyDescent="0.35">
      <c r="A349">
        <v>10348</v>
      </c>
      <c r="B349" s="1">
        <v>44909</v>
      </c>
      <c r="C349">
        <f t="shared" si="30"/>
        <v>2022</v>
      </c>
      <c r="D349">
        <f t="shared" si="31"/>
        <v>12</v>
      </c>
      <c r="E349" t="str">
        <f>TEXT(Table2[[#This Row],[order_date]],"mmmm")</f>
        <v>December</v>
      </c>
      <c r="F349">
        <v>1337</v>
      </c>
      <c r="G349" t="s">
        <v>22</v>
      </c>
      <c r="H349" t="s">
        <v>17</v>
      </c>
      <c r="I349">
        <v>6</v>
      </c>
      <c r="J349">
        <v>354.99</v>
      </c>
      <c r="K349">
        <v>0.19</v>
      </c>
      <c r="L349">
        <f t="shared" si="32"/>
        <v>67.448099999999997</v>
      </c>
      <c r="M349">
        <f t="shared" si="33"/>
        <v>2129.94</v>
      </c>
      <c r="N349" t="s">
        <v>18</v>
      </c>
      <c r="O349" t="str">
        <f t="shared" si="34"/>
        <v>On Time Delivery</v>
      </c>
      <c r="P349">
        <v>4</v>
      </c>
      <c r="Q349" t="str">
        <f t="shared" si="35"/>
        <v>Bad</v>
      </c>
      <c r="R349">
        <v>1.3</v>
      </c>
      <c r="S349">
        <v>1725.25</v>
      </c>
      <c r="V349">
        <v>1669</v>
      </c>
    </row>
    <row r="350" spans="1:22" x14ac:dyDescent="0.35">
      <c r="A350">
        <v>10349</v>
      </c>
      <c r="B350" s="1">
        <v>44910</v>
      </c>
      <c r="C350">
        <f t="shared" si="30"/>
        <v>2022</v>
      </c>
      <c r="D350">
        <f t="shared" si="31"/>
        <v>12</v>
      </c>
      <c r="E350" t="str">
        <f>TEXT(Table2[[#This Row],[order_date]],"mmmm")</f>
        <v>December</v>
      </c>
      <c r="F350">
        <v>1871</v>
      </c>
      <c r="G350" t="s">
        <v>22</v>
      </c>
      <c r="H350" t="s">
        <v>20</v>
      </c>
      <c r="I350">
        <v>4</v>
      </c>
      <c r="J350">
        <v>575.84</v>
      </c>
      <c r="K350">
        <v>0.28000000000000003</v>
      </c>
      <c r="L350">
        <f t="shared" si="32"/>
        <v>161.23520000000002</v>
      </c>
      <c r="M350">
        <f t="shared" si="33"/>
        <v>2303.36</v>
      </c>
      <c r="N350" t="s">
        <v>16</v>
      </c>
      <c r="O350" t="str">
        <f t="shared" si="34"/>
        <v>Delayed Delivery</v>
      </c>
      <c r="P350">
        <v>5</v>
      </c>
      <c r="Q350" t="str">
        <f t="shared" si="35"/>
        <v>Good</v>
      </c>
      <c r="R350">
        <v>3.6</v>
      </c>
      <c r="S350">
        <v>1658.42</v>
      </c>
      <c r="V350">
        <v>1037</v>
      </c>
    </row>
    <row r="351" spans="1:22" x14ac:dyDescent="0.35">
      <c r="A351">
        <v>10350</v>
      </c>
      <c r="B351" s="1">
        <v>44911</v>
      </c>
      <c r="C351">
        <f t="shared" si="30"/>
        <v>2022</v>
      </c>
      <c r="D351">
        <f t="shared" si="31"/>
        <v>12</v>
      </c>
      <c r="E351" t="str">
        <f>TEXT(Table2[[#This Row],[order_date]],"mmmm")</f>
        <v>December</v>
      </c>
      <c r="F351">
        <v>1640</v>
      </c>
      <c r="G351" t="s">
        <v>15</v>
      </c>
      <c r="H351" t="s">
        <v>17</v>
      </c>
      <c r="I351">
        <v>3</v>
      </c>
      <c r="J351">
        <v>27.54</v>
      </c>
      <c r="K351">
        <v>0.23</v>
      </c>
      <c r="L351">
        <f t="shared" si="32"/>
        <v>6.3342000000000001</v>
      </c>
      <c r="M351">
        <f t="shared" si="33"/>
        <v>82.62</v>
      </c>
      <c r="N351" t="s">
        <v>16</v>
      </c>
      <c r="O351" t="str">
        <f t="shared" si="34"/>
        <v>Early Delivery</v>
      </c>
      <c r="P351">
        <v>1</v>
      </c>
      <c r="Q351" t="str">
        <f t="shared" si="35"/>
        <v>Good</v>
      </c>
      <c r="R351">
        <v>3.4</v>
      </c>
      <c r="S351">
        <v>63.62</v>
      </c>
      <c r="V351">
        <v>1229</v>
      </c>
    </row>
    <row r="352" spans="1:22" x14ac:dyDescent="0.35">
      <c r="A352">
        <v>10351</v>
      </c>
      <c r="B352" s="1">
        <v>44912</v>
      </c>
      <c r="C352">
        <f t="shared" si="30"/>
        <v>2022</v>
      </c>
      <c r="D352">
        <f t="shared" si="31"/>
        <v>12</v>
      </c>
      <c r="E352" t="str">
        <f>TEXT(Table2[[#This Row],[order_date]],"mmmm")</f>
        <v>December</v>
      </c>
      <c r="F352">
        <v>1778</v>
      </c>
      <c r="G352" t="s">
        <v>19</v>
      </c>
      <c r="H352" t="s">
        <v>20</v>
      </c>
      <c r="I352">
        <v>2</v>
      </c>
      <c r="J352">
        <v>447.11</v>
      </c>
      <c r="K352">
        <v>0.18</v>
      </c>
      <c r="L352">
        <f t="shared" si="32"/>
        <v>80.479799999999997</v>
      </c>
      <c r="M352">
        <f t="shared" si="33"/>
        <v>894.22</v>
      </c>
      <c r="N352" t="s">
        <v>16</v>
      </c>
      <c r="O352" t="str">
        <f t="shared" si="34"/>
        <v>On Time Delivery</v>
      </c>
      <c r="P352">
        <v>4</v>
      </c>
      <c r="Q352" t="str">
        <f t="shared" si="35"/>
        <v>Bad</v>
      </c>
      <c r="R352">
        <v>1.8</v>
      </c>
      <c r="S352">
        <v>733.26</v>
      </c>
      <c r="V352">
        <v>1364</v>
      </c>
    </row>
    <row r="353" spans="1:22" x14ac:dyDescent="0.35">
      <c r="A353">
        <v>10352</v>
      </c>
      <c r="B353" s="1">
        <v>44913</v>
      </c>
      <c r="C353">
        <f t="shared" si="30"/>
        <v>2022</v>
      </c>
      <c r="D353">
        <f t="shared" si="31"/>
        <v>12</v>
      </c>
      <c r="E353" t="str">
        <f>TEXT(Table2[[#This Row],[order_date]],"mmmm")</f>
        <v>December</v>
      </c>
      <c r="F353">
        <v>1987</v>
      </c>
      <c r="G353" t="s">
        <v>19</v>
      </c>
      <c r="H353" t="s">
        <v>13</v>
      </c>
      <c r="I353">
        <v>3</v>
      </c>
      <c r="J353">
        <v>575.89</v>
      </c>
      <c r="K353">
        <v>0.03</v>
      </c>
      <c r="L353">
        <f t="shared" si="32"/>
        <v>17.276699999999998</v>
      </c>
      <c r="M353">
        <f t="shared" si="33"/>
        <v>1727.67</v>
      </c>
      <c r="N353" t="s">
        <v>18</v>
      </c>
      <c r="O353" t="str">
        <f t="shared" si="34"/>
        <v>On Time Delivery</v>
      </c>
      <c r="P353">
        <v>4</v>
      </c>
      <c r="Q353" t="str">
        <f t="shared" si="35"/>
        <v>Excellent</v>
      </c>
      <c r="R353">
        <v>4.3</v>
      </c>
      <c r="S353">
        <v>1675.84</v>
      </c>
      <c r="V353">
        <v>1437</v>
      </c>
    </row>
    <row r="354" spans="1:22" x14ac:dyDescent="0.35">
      <c r="A354">
        <v>10353</v>
      </c>
      <c r="B354" s="1">
        <v>44914</v>
      </c>
      <c r="C354">
        <f t="shared" si="30"/>
        <v>2022</v>
      </c>
      <c r="D354">
        <f t="shared" si="31"/>
        <v>12</v>
      </c>
      <c r="E354" t="str">
        <f>TEXT(Table2[[#This Row],[order_date]],"mmmm")</f>
        <v>December</v>
      </c>
      <c r="F354">
        <v>1952</v>
      </c>
      <c r="G354" t="s">
        <v>22</v>
      </c>
      <c r="H354" t="s">
        <v>21</v>
      </c>
      <c r="I354">
        <v>5</v>
      </c>
      <c r="J354">
        <v>519.42999999999995</v>
      </c>
      <c r="K354">
        <v>0.22</v>
      </c>
      <c r="L354">
        <f t="shared" si="32"/>
        <v>114.27459999999999</v>
      </c>
      <c r="M354">
        <f t="shared" si="33"/>
        <v>2597.1499999999996</v>
      </c>
      <c r="N354" t="s">
        <v>14</v>
      </c>
      <c r="O354" t="str">
        <f t="shared" si="34"/>
        <v>Delayed Delivery</v>
      </c>
      <c r="P354">
        <v>9</v>
      </c>
      <c r="Q354" t="str">
        <f t="shared" si="35"/>
        <v>Excellent</v>
      </c>
      <c r="R354">
        <v>4.5</v>
      </c>
      <c r="S354">
        <v>2025.78</v>
      </c>
      <c r="V354">
        <v>1026</v>
      </c>
    </row>
    <row r="355" spans="1:22" x14ac:dyDescent="0.35">
      <c r="A355">
        <v>10354</v>
      </c>
      <c r="B355" s="1">
        <v>44915</v>
      </c>
      <c r="C355">
        <f t="shared" si="30"/>
        <v>2022</v>
      </c>
      <c r="D355">
        <f t="shared" si="31"/>
        <v>12</v>
      </c>
      <c r="E355" t="str">
        <f>TEXT(Table2[[#This Row],[order_date]],"mmmm")</f>
        <v>December</v>
      </c>
      <c r="F355">
        <v>1472</v>
      </c>
      <c r="G355" t="s">
        <v>22</v>
      </c>
      <c r="H355" t="s">
        <v>13</v>
      </c>
      <c r="I355">
        <v>2</v>
      </c>
      <c r="J355">
        <v>113.22</v>
      </c>
      <c r="K355">
        <v>0.05</v>
      </c>
      <c r="L355">
        <f t="shared" si="32"/>
        <v>5.6610000000000005</v>
      </c>
      <c r="M355">
        <f t="shared" si="33"/>
        <v>226.44</v>
      </c>
      <c r="N355" t="s">
        <v>18</v>
      </c>
      <c r="O355" t="str">
        <f t="shared" si="34"/>
        <v>Delayed Delivery</v>
      </c>
      <c r="P355">
        <v>9</v>
      </c>
      <c r="Q355" t="str">
        <f t="shared" si="35"/>
        <v>Bad</v>
      </c>
      <c r="R355">
        <v>1.8</v>
      </c>
      <c r="S355">
        <v>215.12</v>
      </c>
      <c r="V355">
        <v>1225</v>
      </c>
    </row>
    <row r="356" spans="1:22" x14ac:dyDescent="0.35">
      <c r="A356">
        <v>10355</v>
      </c>
      <c r="B356" s="1">
        <v>44916</v>
      </c>
      <c r="C356">
        <f t="shared" si="30"/>
        <v>2022</v>
      </c>
      <c r="D356">
        <f t="shared" si="31"/>
        <v>12</v>
      </c>
      <c r="E356" t="str">
        <f>TEXT(Table2[[#This Row],[order_date]],"mmmm")</f>
        <v>December</v>
      </c>
      <c r="F356">
        <v>1945</v>
      </c>
      <c r="G356" t="s">
        <v>19</v>
      </c>
      <c r="H356" t="s">
        <v>21</v>
      </c>
      <c r="I356">
        <v>5</v>
      </c>
      <c r="J356">
        <v>206.19</v>
      </c>
      <c r="K356">
        <v>0.15</v>
      </c>
      <c r="L356">
        <f t="shared" si="32"/>
        <v>30.9285</v>
      </c>
      <c r="M356">
        <f t="shared" si="33"/>
        <v>1030.95</v>
      </c>
      <c r="N356" t="s">
        <v>16</v>
      </c>
      <c r="O356" t="str">
        <f t="shared" si="34"/>
        <v>Delayed Delivery</v>
      </c>
      <c r="P356">
        <v>11</v>
      </c>
      <c r="Q356" t="str">
        <f t="shared" si="35"/>
        <v>Bad</v>
      </c>
      <c r="R356">
        <v>1.3</v>
      </c>
      <c r="S356">
        <v>876.31</v>
      </c>
      <c r="V356">
        <v>1283</v>
      </c>
    </row>
    <row r="357" spans="1:22" x14ac:dyDescent="0.35">
      <c r="A357">
        <v>10356</v>
      </c>
      <c r="B357" s="1">
        <v>44917</v>
      </c>
      <c r="C357">
        <f t="shared" si="30"/>
        <v>2022</v>
      </c>
      <c r="D357">
        <f t="shared" si="31"/>
        <v>12</v>
      </c>
      <c r="E357" t="str">
        <f>TEXT(Table2[[#This Row],[order_date]],"mmmm")</f>
        <v>December</v>
      </c>
      <c r="F357">
        <v>1150</v>
      </c>
      <c r="G357" t="s">
        <v>15</v>
      </c>
      <c r="H357" t="s">
        <v>20</v>
      </c>
      <c r="I357">
        <v>1</v>
      </c>
      <c r="J357">
        <v>115.88</v>
      </c>
      <c r="K357">
        <v>0.22</v>
      </c>
      <c r="L357">
        <f t="shared" si="32"/>
        <v>25.493600000000001</v>
      </c>
      <c r="M357">
        <f t="shared" si="33"/>
        <v>115.88</v>
      </c>
      <c r="N357" t="s">
        <v>18</v>
      </c>
      <c r="O357" t="str">
        <f t="shared" si="34"/>
        <v>Delayed Delivery</v>
      </c>
      <c r="P357">
        <v>10</v>
      </c>
      <c r="Q357" t="str">
        <f t="shared" si="35"/>
        <v>Good</v>
      </c>
      <c r="R357">
        <v>3.4</v>
      </c>
      <c r="S357">
        <v>90.39</v>
      </c>
      <c r="V357">
        <v>1959</v>
      </c>
    </row>
    <row r="358" spans="1:22" x14ac:dyDescent="0.35">
      <c r="A358">
        <v>10357</v>
      </c>
      <c r="B358" s="1">
        <v>44918</v>
      </c>
      <c r="C358">
        <f t="shared" si="30"/>
        <v>2022</v>
      </c>
      <c r="D358">
        <f t="shared" si="31"/>
        <v>12</v>
      </c>
      <c r="E358" t="str">
        <f>TEXT(Table2[[#This Row],[order_date]],"mmmm")</f>
        <v>December</v>
      </c>
      <c r="F358">
        <v>1414</v>
      </c>
      <c r="G358" t="s">
        <v>12</v>
      </c>
      <c r="H358" t="s">
        <v>20</v>
      </c>
      <c r="I358">
        <v>3</v>
      </c>
      <c r="J358">
        <v>366.77</v>
      </c>
      <c r="K358">
        <v>0.27</v>
      </c>
      <c r="L358">
        <f t="shared" si="32"/>
        <v>99.027900000000002</v>
      </c>
      <c r="M358">
        <f t="shared" si="33"/>
        <v>1100.31</v>
      </c>
      <c r="N358" t="s">
        <v>18</v>
      </c>
      <c r="O358" t="str">
        <f t="shared" si="34"/>
        <v>Early Delivery</v>
      </c>
      <c r="P358">
        <v>1</v>
      </c>
      <c r="Q358" t="str">
        <f t="shared" si="35"/>
        <v>Good</v>
      </c>
      <c r="R358">
        <v>2.9</v>
      </c>
      <c r="S358">
        <v>803.23</v>
      </c>
      <c r="V358">
        <v>1480</v>
      </c>
    </row>
    <row r="359" spans="1:22" x14ac:dyDescent="0.35">
      <c r="A359">
        <v>10358</v>
      </c>
      <c r="B359" s="1">
        <v>44919</v>
      </c>
      <c r="C359">
        <f t="shared" si="30"/>
        <v>2022</v>
      </c>
      <c r="D359">
        <f t="shared" si="31"/>
        <v>12</v>
      </c>
      <c r="E359" t="str">
        <f>TEXT(Table2[[#This Row],[order_date]],"mmmm")</f>
        <v>December</v>
      </c>
      <c r="F359">
        <v>1989</v>
      </c>
      <c r="G359" t="s">
        <v>22</v>
      </c>
      <c r="H359" t="s">
        <v>21</v>
      </c>
      <c r="I359">
        <v>4</v>
      </c>
      <c r="J359">
        <v>431.63</v>
      </c>
      <c r="K359">
        <v>0.24</v>
      </c>
      <c r="L359">
        <f t="shared" si="32"/>
        <v>103.5912</v>
      </c>
      <c r="M359">
        <f t="shared" si="33"/>
        <v>1726.52</v>
      </c>
      <c r="N359" t="s">
        <v>16</v>
      </c>
      <c r="O359" t="str">
        <f t="shared" si="34"/>
        <v>Delayed Delivery</v>
      </c>
      <c r="P359">
        <v>8</v>
      </c>
      <c r="Q359" t="str">
        <f t="shared" si="35"/>
        <v>Good</v>
      </c>
      <c r="R359">
        <v>2.7</v>
      </c>
      <c r="S359">
        <v>1312.16</v>
      </c>
      <c r="V359">
        <v>1828</v>
      </c>
    </row>
    <row r="360" spans="1:22" x14ac:dyDescent="0.35">
      <c r="A360">
        <v>10359</v>
      </c>
      <c r="B360" s="1">
        <v>44920</v>
      </c>
      <c r="C360">
        <f t="shared" si="30"/>
        <v>2022</v>
      </c>
      <c r="D360">
        <f t="shared" si="31"/>
        <v>12</v>
      </c>
      <c r="E360" t="str">
        <f>TEXT(Table2[[#This Row],[order_date]],"mmmm")</f>
        <v>December</v>
      </c>
      <c r="F360">
        <v>1297</v>
      </c>
      <c r="G360" t="s">
        <v>12</v>
      </c>
      <c r="H360" t="s">
        <v>13</v>
      </c>
      <c r="I360">
        <v>2</v>
      </c>
      <c r="J360">
        <v>200.49</v>
      </c>
      <c r="K360">
        <v>0.24</v>
      </c>
      <c r="L360">
        <f t="shared" si="32"/>
        <v>48.117600000000003</v>
      </c>
      <c r="M360">
        <f t="shared" si="33"/>
        <v>400.98</v>
      </c>
      <c r="N360" t="s">
        <v>16</v>
      </c>
      <c r="O360" t="str">
        <f t="shared" si="34"/>
        <v>On Time Delivery</v>
      </c>
      <c r="P360">
        <v>4</v>
      </c>
      <c r="Q360" t="str">
        <f t="shared" si="35"/>
        <v>Excellent</v>
      </c>
      <c r="R360">
        <v>4</v>
      </c>
      <c r="S360">
        <v>304.74</v>
      </c>
      <c r="V360">
        <v>1515</v>
      </c>
    </row>
    <row r="361" spans="1:22" x14ac:dyDescent="0.35">
      <c r="A361">
        <v>10360</v>
      </c>
      <c r="B361" s="1">
        <v>44921</v>
      </c>
      <c r="C361">
        <f t="shared" si="30"/>
        <v>2022</v>
      </c>
      <c r="D361">
        <f t="shared" si="31"/>
        <v>12</v>
      </c>
      <c r="E361" t="str">
        <f>TEXT(Table2[[#This Row],[order_date]],"mmmm")</f>
        <v>December</v>
      </c>
      <c r="F361">
        <v>1610</v>
      </c>
      <c r="G361" t="s">
        <v>22</v>
      </c>
      <c r="H361" t="s">
        <v>13</v>
      </c>
      <c r="I361">
        <v>3</v>
      </c>
      <c r="J361">
        <v>330.61</v>
      </c>
      <c r="K361">
        <v>0.05</v>
      </c>
      <c r="L361">
        <f t="shared" si="32"/>
        <v>16.5305</v>
      </c>
      <c r="M361">
        <f t="shared" si="33"/>
        <v>991.83</v>
      </c>
      <c r="N361" t="s">
        <v>16</v>
      </c>
      <c r="O361" t="str">
        <f t="shared" si="34"/>
        <v>On Time Delivery</v>
      </c>
      <c r="P361">
        <v>4</v>
      </c>
      <c r="Q361" t="str">
        <f t="shared" si="35"/>
        <v>Excellent</v>
      </c>
      <c r="R361">
        <v>4.9000000000000004</v>
      </c>
      <c r="S361">
        <v>942.24</v>
      </c>
      <c r="V361">
        <v>1048</v>
      </c>
    </row>
    <row r="362" spans="1:22" x14ac:dyDescent="0.35">
      <c r="A362">
        <v>10361</v>
      </c>
      <c r="B362" s="1">
        <v>44922</v>
      </c>
      <c r="C362">
        <f t="shared" si="30"/>
        <v>2022</v>
      </c>
      <c r="D362">
        <f t="shared" si="31"/>
        <v>12</v>
      </c>
      <c r="E362" t="str">
        <f>TEXT(Table2[[#This Row],[order_date]],"mmmm")</f>
        <v>December</v>
      </c>
      <c r="F362">
        <v>1262</v>
      </c>
      <c r="G362" t="s">
        <v>15</v>
      </c>
      <c r="H362" t="s">
        <v>21</v>
      </c>
      <c r="I362">
        <v>4</v>
      </c>
      <c r="J362">
        <v>419.19</v>
      </c>
      <c r="K362">
        <v>0.12</v>
      </c>
      <c r="L362">
        <f t="shared" si="32"/>
        <v>50.302799999999998</v>
      </c>
      <c r="M362">
        <f t="shared" si="33"/>
        <v>1676.76</v>
      </c>
      <c r="N362" t="s">
        <v>18</v>
      </c>
      <c r="O362" t="str">
        <f t="shared" si="34"/>
        <v>Delayed Delivery</v>
      </c>
      <c r="P362">
        <v>5</v>
      </c>
      <c r="Q362" t="str">
        <f t="shared" si="35"/>
        <v>Good</v>
      </c>
      <c r="R362">
        <v>2.9</v>
      </c>
      <c r="S362">
        <v>1475.55</v>
      </c>
      <c r="V362">
        <v>1511</v>
      </c>
    </row>
    <row r="363" spans="1:22" x14ac:dyDescent="0.35">
      <c r="A363">
        <v>10362</v>
      </c>
      <c r="B363" s="1">
        <v>44923</v>
      </c>
      <c r="C363">
        <f t="shared" si="30"/>
        <v>2022</v>
      </c>
      <c r="D363">
        <f t="shared" si="31"/>
        <v>12</v>
      </c>
      <c r="E363" t="str">
        <f>TEXT(Table2[[#This Row],[order_date]],"mmmm")</f>
        <v>December</v>
      </c>
      <c r="F363">
        <v>1763</v>
      </c>
      <c r="G363" t="s">
        <v>15</v>
      </c>
      <c r="H363" t="s">
        <v>20</v>
      </c>
      <c r="I363">
        <v>1</v>
      </c>
      <c r="J363">
        <v>261.48</v>
      </c>
      <c r="K363">
        <v>0.02</v>
      </c>
      <c r="L363">
        <f t="shared" si="32"/>
        <v>5.2296000000000005</v>
      </c>
      <c r="M363">
        <f t="shared" si="33"/>
        <v>261.48</v>
      </c>
      <c r="N363" t="s">
        <v>18</v>
      </c>
      <c r="O363" t="str">
        <f t="shared" si="34"/>
        <v>On Time Delivery</v>
      </c>
      <c r="P363">
        <v>2</v>
      </c>
      <c r="Q363" t="str">
        <f t="shared" si="35"/>
        <v>Bad</v>
      </c>
      <c r="R363">
        <v>1</v>
      </c>
      <c r="S363">
        <v>256.25</v>
      </c>
      <c r="V363">
        <v>1016</v>
      </c>
    </row>
    <row r="364" spans="1:22" x14ac:dyDescent="0.35">
      <c r="A364">
        <v>10363</v>
      </c>
      <c r="B364" s="1">
        <v>44924</v>
      </c>
      <c r="C364">
        <f t="shared" si="30"/>
        <v>2022</v>
      </c>
      <c r="D364">
        <f t="shared" si="31"/>
        <v>12</v>
      </c>
      <c r="E364" t="str">
        <f>TEXT(Table2[[#This Row],[order_date]],"mmmm")</f>
        <v>December</v>
      </c>
      <c r="F364">
        <v>1143</v>
      </c>
      <c r="G364" t="s">
        <v>22</v>
      </c>
      <c r="H364" t="s">
        <v>21</v>
      </c>
      <c r="I364">
        <v>2</v>
      </c>
      <c r="J364">
        <v>514.6</v>
      </c>
      <c r="K364">
        <v>0.25</v>
      </c>
      <c r="L364">
        <f t="shared" si="32"/>
        <v>128.65</v>
      </c>
      <c r="M364">
        <f t="shared" si="33"/>
        <v>1029.2</v>
      </c>
      <c r="N364" t="s">
        <v>18</v>
      </c>
      <c r="O364" t="str">
        <f t="shared" si="34"/>
        <v>Early Delivery</v>
      </c>
      <c r="P364">
        <v>1</v>
      </c>
      <c r="Q364" t="str">
        <f t="shared" si="35"/>
        <v>Good</v>
      </c>
      <c r="R364">
        <v>3.4</v>
      </c>
      <c r="S364">
        <v>771.9</v>
      </c>
      <c r="V364">
        <v>1171</v>
      </c>
    </row>
    <row r="365" spans="1:22" x14ac:dyDescent="0.35">
      <c r="A365">
        <v>10364</v>
      </c>
      <c r="B365" s="1">
        <v>44925</v>
      </c>
      <c r="C365">
        <f t="shared" si="30"/>
        <v>2022</v>
      </c>
      <c r="D365">
        <f t="shared" si="31"/>
        <v>12</v>
      </c>
      <c r="E365" t="str">
        <f>TEXT(Table2[[#This Row],[order_date]],"mmmm")</f>
        <v>December</v>
      </c>
      <c r="F365">
        <v>1345</v>
      </c>
      <c r="G365" t="s">
        <v>19</v>
      </c>
      <c r="H365" t="s">
        <v>20</v>
      </c>
      <c r="I365">
        <v>5</v>
      </c>
      <c r="J365">
        <v>466.36</v>
      </c>
      <c r="K365">
        <v>0.33</v>
      </c>
      <c r="L365">
        <f t="shared" si="32"/>
        <v>153.89880000000002</v>
      </c>
      <c r="M365">
        <f t="shared" si="33"/>
        <v>2331.8000000000002</v>
      </c>
      <c r="N365" t="s">
        <v>16</v>
      </c>
      <c r="O365" t="str">
        <f t="shared" si="34"/>
        <v>Delayed Delivery</v>
      </c>
      <c r="P365">
        <v>5</v>
      </c>
      <c r="Q365" t="str">
        <f t="shared" si="35"/>
        <v>Good</v>
      </c>
      <c r="R365">
        <v>3.6</v>
      </c>
      <c r="S365">
        <v>1562.31</v>
      </c>
      <c r="V365">
        <v>1157</v>
      </c>
    </row>
    <row r="366" spans="1:22" x14ac:dyDescent="0.35">
      <c r="A366">
        <v>10365</v>
      </c>
      <c r="B366" s="1">
        <v>44926</v>
      </c>
      <c r="C366">
        <f t="shared" si="30"/>
        <v>2022</v>
      </c>
      <c r="D366">
        <f t="shared" si="31"/>
        <v>12</v>
      </c>
      <c r="E366" t="str">
        <f>TEXT(Table2[[#This Row],[order_date]],"mmmm")</f>
        <v>December</v>
      </c>
      <c r="F366">
        <v>1623</v>
      </c>
      <c r="G366" t="s">
        <v>15</v>
      </c>
      <c r="H366" t="s">
        <v>21</v>
      </c>
      <c r="I366">
        <v>1</v>
      </c>
      <c r="J366">
        <v>52.83</v>
      </c>
      <c r="K366">
        <v>0.09</v>
      </c>
      <c r="L366">
        <f t="shared" si="32"/>
        <v>4.7546999999999997</v>
      </c>
      <c r="M366">
        <f t="shared" si="33"/>
        <v>52.83</v>
      </c>
      <c r="N366" t="s">
        <v>16</v>
      </c>
      <c r="O366" t="str">
        <f t="shared" si="34"/>
        <v>Delayed Delivery</v>
      </c>
      <c r="P366">
        <v>7</v>
      </c>
      <c r="Q366" t="str">
        <f t="shared" si="35"/>
        <v>Excellent</v>
      </c>
      <c r="R366">
        <v>4.3</v>
      </c>
      <c r="S366">
        <v>48.08</v>
      </c>
      <c r="V366">
        <v>1045</v>
      </c>
    </row>
    <row r="367" spans="1:22" x14ac:dyDescent="0.35">
      <c r="A367">
        <v>10366</v>
      </c>
      <c r="B367" s="1">
        <v>44927</v>
      </c>
      <c r="C367">
        <f t="shared" si="30"/>
        <v>2023</v>
      </c>
      <c r="D367">
        <f t="shared" si="31"/>
        <v>1</v>
      </c>
      <c r="E367" t="str">
        <f>TEXT(Table2[[#This Row],[order_date]],"mmmm")</f>
        <v>January</v>
      </c>
      <c r="F367">
        <v>1571</v>
      </c>
      <c r="G367" t="s">
        <v>22</v>
      </c>
      <c r="H367" t="s">
        <v>20</v>
      </c>
      <c r="I367">
        <v>6</v>
      </c>
      <c r="J367">
        <v>378.36</v>
      </c>
      <c r="K367">
        <v>0.03</v>
      </c>
      <c r="L367">
        <f t="shared" si="32"/>
        <v>11.3508</v>
      </c>
      <c r="M367">
        <f t="shared" si="33"/>
        <v>2270.16</v>
      </c>
      <c r="N367" t="s">
        <v>14</v>
      </c>
      <c r="O367" t="str">
        <f t="shared" si="34"/>
        <v>Delayed Delivery</v>
      </c>
      <c r="P367">
        <v>10</v>
      </c>
      <c r="Q367" t="str">
        <f t="shared" si="35"/>
        <v>Bad</v>
      </c>
      <c r="R367">
        <v>1.8</v>
      </c>
      <c r="S367">
        <v>2202.06</v>
      </c>
      <c r="V367">
        <v>1517</v>
      </c>
    </row>
    <row r="368" spans="1:22" x14ac:dyDescent="0.35">
      <c r="A368">
        <v>10367</v>
      </c>
      <c r="B368" s="1">
        <v>44928</v>
      </c>
      <c r="C368">
        <f t="shared" si="30"/>
        <v>2023</v>
      </c>
      <c r="D368">
        <f t="shared" si="31"/>
        <v>1</v>
      </c>
      <c r="E368" t="str">
        <f>TEXT(Table2[[#This Row],[order_date]],"mmmm")</f>
        <v>January</v>
      </c>
      <c r="F368">
        <v>1880</v>
      </c>
      <c r="G368" t="s">
        <v>19</v>
      </c>
      <c r="H368" t="s">
        <v>21</v>
      </c>
      <c r="I368">
        <v>4</v>
      </c>
      <c r="J368">
        <v>152.66999999999999</v>
      </c>
      <c r="K368">
        <v>0.17</v>
      </c>
      <c r="L368">
        <f t="shared" si="32"/>
        <v>25.953900000000001</v>
      </c>
      <c r="M368">
        <f t="shared" si="33"/>
        <v>610.67999999999995</v>
      </c>
      <c r="N368" t="s">
        <v>16</v>
      </c>
      <c r="O368" t="str">
        <f t="shared" si="34"/>
        <v>Delayed Delivery</v>
      </c>
      <c r="P368">
        <v>9</v>
      </c>
      <c r="Q368" t="str">
        <f t="shared" si="35"/>
        <v>Good</v>
      </c>
      <c r="R368">
        <v>3.1</v>
      </c>
      <c r="S368">
        <v>506.86</v>
      </c>
      <c r="V368">
        <v>1301</v>
      </c>
    </row>
    <row r="369" spans="1:22" x14ac:dyDescent="0.35">
      <c r="A369">
        <v>10368</v>
      </c>
      <c r="B369" s="1">
        <v>44929</v>
      </c>
      <c r="C369">
        <f t="shared" si="30"/>
        <v>2023</v>
      </c>
      <c r="D369">
        <f t="shared" si="31"/>
        <v>1</v>
      </c>
      <c r="E369" t="str">
        <f>TEXT(Table2[[#This Row],[order_date]],"mmmm")</f>
        <v>January</v>
      </c>
      <c r="F369">
        <v>1001</v>
      </c>
      <c r="G369" t="s">
        <v>22</v>
      </c>
      <c r="H369" t="s">
        <v>17</v>
      </c>
      <c r="I369">
        <v>2</v>
      </c>
      <c r="J369">
        <v>341.15</v>
      </c>
      <c r="K369">
        <v>0.3</v>
      </c>
      <c r="L369">
        <f t="shared" si="32"/>
        <v>102.34499999999998</v>
      </c>
      <c r="M369">
        <f t="shared" si="33"/>
        <v>682.3</v>
      </c>
      <c r="N369" t="s">
        <v>14</v>
      </c>
      <c r="O369" t="str">
        <f t="shared" si="34"/>
        <v>On Time Delivery</v>
      </c>
      <c r="P369">
        <v>2</v>
      </c>
      <c r="Q369" t="str">
        <f t="shared" si="35"/>
        <v>Good</v>
      </c>
      <c r="R369">
        <v>2.8</v>
      </c>
      <c r="S369">
        <v>477.61</v>
      </c>
      <c r="V369">
        <v>1180</v>
      </c>
    </row>
    <row r="370" spans="1:22" x14ac:dyDescent="0.35">
      <c r="A370">
        <v>10369</v>
      </c>
      <c r="B370" s="1">
        <v>44930</v>
      </c>
      <c r="C370">
        <f t="shared" si="30"/>
        <v>2023</v>
      </c>
      <c r="D370">
        <f t="shared" si="31"/>
        <v>1</v>
      </c>
      <c r="E370" t="str">
        <f>TEXT(Table2[[#This Row],[order_date]],"mmmm")</f>
        <v>January</v>
      </c>
      <c r="F370">
        <v>1896</v>
      </c>
      <c r="G370" t="s">
        <v>15</v>
      </c>
      <c r="H370" t="s">
        <v>20</v>
      </c>
      <c r="I370">
        <v>2</v>
      </c>
      <c r="J370">
        <v>574.78</v>
      </c>
      <c r="K370">
        <v>0.19</v>
      </c>
      <c r="L370">
        <f t="shared" si="32"/>
        <v>109.20819999999999</v>
      </c>
      <c r="M370">
        <f t="shared" si="33"/>
        <v>1149.56</v>
      </c>
      <c r="N370" t="s">
        <v>18</v>
      </c>
      <c r="O370" t="str">
        <f t="shared" si="34"/>
        <v>Delayed Delivery</v>
      </c>
      <c r="P370">
        <v>8</v>
      </c>
      <c r="Q370" t="str">
        <f t="shared" si="35"/>
        <v>Good</v>
      </c>
      <c r="R370">
        <v>3.7</v>
      </c>
      <c r="S370">
        <v>931.14</v>
      </c>
      <c r="V370">
        <v>1606</v>
      </c>
    </row>
    <row r="371" spans="1:22" x14ac:dyDescent="0.35">
      <c r="A371">
        <v>10370</v>
      </c>
      <c r="B371" s="1">
        <v>44931</v>
      </c>
      <c r="C371">
        <f t="shared" si="30"/>
        <v>2023</v>
      </c>
      <c r="D371">
        <f t="shared" si="31"/>
        <v>1</v>
      </c>
      <c r="E371" t="str">
        <f>TEXT(Table2[[#This Row],[order_date]],"mmmm")</f>
        <v>January</v>
      </c>
      <c r="F371">
        <v>1303</v>
      </c>
      <c r="G371" t="s">
        <v>12</v>
      </c>
      <c r="H371" t="s">
        <v>13</v>
      </c>
      <c r="I371">
        <v>7</v>
      </c>
      <c r="J371">
        <v>529.25</v>
      </c>
      <c r="K371">
        <v>0.02</v>
      </c>
      <c r="L371">
        <f t="shared" si="32"/>
        <v>10.585000000000001</v>
      </c>
      <c r="M371">
        <f t="shared" si="33"/>
        <v>3704.75</v>
      </c>
      <c r="N371" t="s">
        <v>16</v>
      </c>
      <c r="O371" t="str">
        <f t="shared" si="34"/>
        <v>Delayed Delivery</v>
      </c>
      <c r="P371">
        <v>7</v>
      </c>
      <c r="Q371" t="str">
        <f t="shared" si="35"/>
        <v>Bad</v>
      </c>
      <c r="R371">
        <v>1.3</v>
      </c>
      <c r="S371">
        <v>3630.66</v>
      </c>
      <c r="V371">
        <v>1992</v>
      </c>
    </row>
    <row r="372" spans="1:22" x14ac:dyDescent="0.35">
      <c r="A372">
        <v>10371</v>
      </c>
      <c r="B372" s="1">
        <v>44932</v>
      </c>
      <c r="C372">
        <f t="shared" si="30"/>
        <v>2023</v>
      </c>
      <c r="D372">
        <f t="shared" si="31"/>
        <v>1</v>
      </c>
      <c r="E372" t="str">
        <f>TEXT(Table2[[#This Row],[order_date]],"mmmm")</f>
        <v>January</v>
      </c>
      <c r="F372">
        <v>1253</v>
      </c>
      <c r="G372" t="s">
        <v>19</v>
      </c>
      <c r="H372" t="s">
        <v>21</v>
      </c>
      <c r="I372">
        <v>7</v>
      </c>
      <c r="J372">
        <v>251.64</v>
      </c>
      <c r="K372">
        <v>0.34</v>
      </c>
      <c r="L372">
        <f t="shared" si="32"/>
        <v>85.557600000000008</v>
      </c>
      <c r="M372">
        <f t="shared" si="33"/>
        <v>1761.48</v>
      </c>
      <c r="N372" t="s">
        <v>18</v>
      </c>
      <c r="O372" t="str">
        <f t="shared" si="34"/>
        <v>On Time Delivery</v>
      </c>
      <c r="P372">
        <v>2</v>
      </c>
      <c r="Q372" t="str">
        <f t="shared" si="35"/>
        <v>Excellent</v>
      </c>
      <c r="R372">
        <v>4.5</v>
      </c>
      <c r="S372">
        <v>1162.58</v>
      </c>
      <c r="V372">
        <v>1115</v>
      </c>
    </row>
    <row r="373" spans="1:22" x14ac:dyDescent="0.35">
      <c r="A373">
        <v>10372</v>
      </c>
      <c r="B373" s="1">
        <v>44933</v>
      </c>
      <c r="C373">
        <f t="shared" si="30"/>
        <v>2023</v>
      </c>
      <c r="D373">
        <f t="shared" si="31"/>
        <v>1</v>
      </c>
      <c r="E373" t="str">
        <f>TEXT(Table2[[#This Row],[order_date]],"mmmm")</f>
        <v>January</v>
      </c>
      <c r="F373">
        <v>1651</v>
      </c>
      <c r="G373" t="s">
        <v>19</v>
      </c>
      <c r="H373" t="s">
        <v>13</v>
      </c>
      <c r="I373">
        <v>1</v>
      </c>
      <c r="J373">
        <v>185.54</v>
      </c>
      <c r="K373">
        <v>0.28999999999999998</v>
      </c>
      <c r="L373">
        <f t="shared" si="32"/>
        <v>53.806599999999996</v>
      </c>
      <c r="M373">
        <f t="shared" si="33"/>
        <v>185.54</v>
      </c>
      <c r="N373" t="s">
        <v>14</v>
      </c>
      <c r="O373" t="str">
        <f t="shared" si="34"/>
        <v>Delayed Delivery</v>
      </c>
      <c r="P373">
        <v>5</v>
      </c>
      <c r="Q373" t="str">
        <f t="shared" si="35"/>
        <v>Good</v>
      </c>
      <c r="R373">
        <v>3</v>
      </c>
      <c r="S373">
        <v>131.72999999999999</v>
      </c>
      <c r="V373">
        <v>1190</v>
      </c>
    </row>
    <row r="374" spans="1:22" x14ac:dyDescent="0.35">
      <c r="A374">
        <v>10373</v>
      </c>
      <c r="B374" s="1">
        <v>44934</v>
      </c>
      <c r="C374">
        <f t="shared" si="30"/>
        <v>2023</v>
      </c>
      <c r="D374">
        <f t="shared" si="31"/>
        <v>1</v>
      </c>
      <c r="E374" t="str">
        <f>TEXT(Table2[[#This Row],[order_date]],"mmmm")</f>
        <v>January</v>
      </c>
      <c r="F374">
        <v>1452</v>
      </c>
      <c r="G374" t="s">
        <v>15</v>
      </c>
      <c r="H374" t="s">
        <v>21</v>
      </c>
      <c r="I374">
        <v>2</v>
      </c>
      <c r="J374">
        <v>152.13</v>
      </c>
      <c r="K374">
        <v>0.05</v>
      </c>
      <c r="L374">
        <f t="shared" si="32"/>
        <v>7.6065000000000005</v>
      </c>
      <c r="M374">
        <f t="shared" si="33"/>
        <v>304.26</v>
      </c>
      <c r="N374" t="s">
        <v>16</v>
      </c>
      <c r="O374" t="str">
        <f t="shared" si="34"/>
        <v>Delayed Delivery</v>
      </c>
      <c r="P374">
        <v>7</v>
      </c>
      <c r="Q374" t="str">
        <f t="shared" si="35"/>
        <v>Excellent</v>
      </c>
      <c r="R374">
        <v>4.5</v>
      </c>
      <c r="S374">
        <v>289.05</v>
      </c>
      <c r="V374">
        <v>1980</v>
      </c>
    </row>
    <row r="375" spans="1:22" x14ac:dyDescent="0.35">
      <c r="A375">
        <v>10374</v>
      </c>
      <c r="B375" s="1">
        <v>44935</v>
      </c>
      <c r="C375">
        <f t="shared" si="30"/>
        <v>2023</v>
      </c>
      <c r="D375">
        <f t="shared" si="31"/>
        <v>1</v>
      </c>
      <c r="E375" t="str">
        <f>TEXT(Table2[[#This Row],[order_date]],"mmmm")</f>
        <v>January</v>
      </c>
      <c r="F375">
        <v>1036</v>
      </c>
      <c r="G375" t="s">
        <v>19</v>
      </c>
      <c r="H375" t="s">
        <v>13</v>
      </c>
      <c r="I375">
        <v>4</v>
      </c>
      <c r="J375">
        <v>326.52</v>
      </c>
      <c r="K375">
        <v>0.32</v>
      </c>
      <c r="L375">
        <f t="shared" si="32"/>
        <v>104.4864</v>
      </c>
      <c r="M375">
        <f t="shared" si="33"/>
        <v>1306.08</v>
      </c>
      <c r="N375" t="s">
        <v>14</v>
      </c>
      <c r="O375" t="str">
        <f t="shared" si="34"/>
        <v>On Time Delivery</v>
      </c>
      <c r="P375">
        <v>3</v>
      </c>
      <c r="Q375" t="str">
        <f t="shared" si="35"/>
        <v>Bad</v>
      </c>
      <c r="R375">
        <v>2.4</v>
      </c>
      <c r="S375">
        <v>888.13</v>
      </c>
      <c r="V375">
        <v>1927</v>
      </c>
    </row>
    <row r="376" spans="1:22" x14ac:dyDescent="0.35">
      <c r="A376">
        <v>10375</v>
      </c>
      <c r="B376" s="1">
        <v>44936</v>
      </c>
      <c r="C376">
        <f t="shared" si="30"/>
        <v>2023</v>
      </c>
      <c r="D376">
        <f t="shared" si="31"/>
        <v>1</v>
      </c>
      <c r="E376" t="str">
        <f>TEXT(Table2[[#This Row],[order_date]],"mmmm")</f>
        <v>January</v>
      </c>
      <c r="F376">
        <v>1159</v>
      </c>
      <c r="G376" t="s">
        <v>22</v>
      </c>
      <c r="H376" t="s">
        <v>13</v>
      </c>
      <c r="I376">
        <v>1</v>
      </c>
      <c r="J376">
        <v>81.84</v>
      </c>
      <c r="K376">
        <v>0.16</v>
      </c>
      <c r="L376">
        <f t="shared" si="32"/>
        <v>13.0944</v>
      </c>
      <c r="M376">
        <f t="shared" si="33"/>
        <v>81.84</v>
      </c>
      <c r="N376" t="s">
        <v>16</v>
      </c>
      <c r="O376" t="str">
        <f t="shared" si="34"/>
        <v>On Time Delivery</v>
      </c>
      <c r="P376">
        <v>2</v>
      </c>
      <c r="Q376" t="str">
        <f t="shared" si="35"/>
        <v>Good</v>
      </c>
      <c r="R376">
        <v>3.6</v>
      </c>
      <c r="S376">
        <v>68.75</v>
      </c>
      <c r="V376">
        <v>1982</v>
      </c>
    </row>
    <row r="377" spans="1:22" x14ac:dyDescent="0.35">
      <c r="A377">
        <v>10376</v>
      </c>
      <c r="B377" s="1">
        <v>44937</v>
      </c>
      <c r="C377">
        <f t="shared" si="30"/>
        <v>2023</v>
      </c>
      <c r="D377">
        <f t="shared" si="31"/>
        <v>1</v>
      </c>
      <c r="E377" t="str">
        <f>TEXT(Table2[[#This Row],[order_date]],"mmmm")</f>
        <v>January</v>
      </c>
      <c r="F377">
        <v>1008</v>
      </c>
      <c r="G377" t="s">
        <v>22</v>
      </c>
      <c r="H377" t="s">
        <v>21</v>
      </c>
      <c r="I377">
        <v>5</v>
      </c>
      <c r="J377">
        <v>336.33</v>
      </c>
      <c r="K377">
        <v>0.13</v>
      </c>
      <c r="L377">
        <f t="shared" si="32"/>
        <v>43.722900000000003</v>
      </c>
      <c r="M377">
        <f t="shared" si="33"/>
        <v>1681.6499999999999</v>
      </c>
      <c r="N377" t="s">
        <v>18</v>
      </c>
      <c r="O377" t="str">
        <f t="shared" si="34"/>
        <v>Delayed Delivery</v>
      </c>
      <c r="P377">
        <v>6</v>
      </c>
      <c r="Q377" t="str">
        <f t="shared" si="35"/>
        <v>Excellent</v>
      </c>
      <c r="R377">
        <v>4.8</v>
      </c>
      <c r="S377">
        <v>1463.04</v>
      </c>
      <c r="V377">
        <v>1255</v>
      </c>
    </row>
    <row r="378" spans="1:22" x14ac:dyDescent="0.35">
      <c r="A378">
        <v>10377</v>
      </c>
      <c r="B378" s="1">
        <v>44938</v>
      </c>
      <c r="C378">
        <f t="shared" si="30"/>
        <v>2023</v>
      </c>
      <c r="D378">
        <f t="shared" si="31"/>
        <v>1</v>
      </c>
      <c r="E378" t="str">
        <f>TEXT(Table2[[#This Row],[order_date]],"mmmm")</f>
        <v>January</v>
      </c>
      <c r="F378">
        <v>1232</v>
      </c>
      <c r="G378" t="s">
        <v>19</v>
      </c>
      <c r="H378" t="s">
        <v>21</v>
      </c>
      <c r="I378">
        <v>1</v>
      </c>
      <c r="J378">
        <v>15.78</v>
      </c>
      <c r="K378">
        <v>0.16</v>
      </c>
      <c r="L378">
        <f t="shared" si="32"/>
        <v>2.5247999999999999</v>
      </c>
      <c r="M378">
        <f t="shared" si="33"/>
        <v>15.78</v>
      </c>
      <c r="N378" t="s">
        <v>14</v>
      </c>
      <c r="O378" t="str">
        <f t="shared" si="34"/>
        <v>Delayed Delivery</v>
      </c>
      <c r="P378">
        <v>10</v>
      </c>
      <c r="Q378" t="str">
        <f t="shared" si="35"/>
        <v>Excellent</v>
      </c>
      <c r="R378">
        <v>4.8</v>
      </c>
      <c r="S378">
        <v>13.26</v>
      </c>
      <c r="V378">
        <v>1322</v>
      </c>
    </row>
    <row r="379" spans="1:22" x14ac:dyDescent="0.35">
      <c r="A379">
        <v>10378</v>
      </c>
      <c r="B379" s="1">
        <v>44939</v>
      </c>
      <c r="C379">
        <f t="shared" si="30"/>
        <v>2023</v>
      </c>
      <c r="D379">
        <f t="shared" si="31"/>
        <v>1</v>
      </c>
      <c r="E379" t="str">
        <f>TEXT(Table2[[#This Row],[order_date]],"mmmm")</f>
        <v>January</v>
      </c>
      <c r="F379">
        <v>1098</v>
      </c>
      <c r="G379" t="s">
        <v>15</v>
      </c>
      <c r="H379" t="s">
        <v>13</v>
      </c>
      <c r="I379">
        <v>1</v>
      </c>
      <c r="J379">
        <v>204.45</v>
      </c>
      <c r="K379">
        <v>0.28999999999999998</v>
      </c>
      <c r="L379">
        <f t="shared" si="32"/>
        <v>59.290499999999994</v>
      </c>
      <c r="M379">
        <f t="shared" si="33"/>
        <v>204.45</v>
      </c>
      <c r="N379" t="s">
        <v>14</v>
      </c>
      <c r="O379" t="str">
        <f t="shared" si="34"/>
        <v>Delayed Delivery</v>
      </c>
      <c r="P379">
        <v>6</v>
      </c>
      <c r="Q379" t="str">
        <f t="shared" si="35"/>
        <v>Excellent</v>
      </c>
      <c r="R379">
        <v>4.8</v>
      </c>
      <c r="S379">
        <v>145.16</v>
      </c>
      <c r="V379">
        <v>1127</v>
      </c>
    </row>
    <row r="380" spans="1:22" x14ac:dyDescent="0.35">
      <c r="A380">
        <v>10379</v>
      </c>
      <c r="B380" s="1">
        <v>44940</v>
      </c>
      <c r="C380">
        <f t="shared" si="30"/>
        <v>2023</v>
      </c>
      <c r="D380">
        <f t="shared" si="31"/>
        <v>1</v>
      </c>
      <c r="E380" t="str">
        <f>TEXT(Table2[[#This Row],[order_date]],"mmmm")</f>
        <v>January</v>
      </c>
      <c r="F380">
        <v>1658</v>
      </c>
      <c r="G380" t="s">
        <v>15</v>
      </c>
      <c r="H380" t="s">
        <v>13</v>
      </c>
      <c r="I380">
        <v>5</v>
      </c>
      <c r="J380">
        <v>143.66</v>
      </c>
      <c r="K380">
        <v>0.23</v>
      </c>
      <c r="L380">
        <f t="shared" si="32"/>
        <v>33.041800000000002</v>
      </c>
      <c r="M380">
        <f t="shared" si="33"/>
        <v>718.3</v>
      </c>
      <c r="N380" t="s">
        <v>18</v>
      </c>
      <c r="O380" t="str">
        <f t="shared" si="34"/>
        <v>Delayed Delivery</v>
      </c>
      <c r="P380">
        <v>11</v>
      </c>
      <c r="Q380" t="str">
        <f t="shared" si="35"/>
        <v>Bad</v>
      </c>
      <c r="R380">
        <v>1.2</v>
      </c>
      <c r="S380">
        <v>553.09</v>
      </c>
      <c r="V380">
        <v>1017</v>
      </c>
    </row>
    <row r="381" spans="1:22" x14ac:dyDescent="0.35">
      <c r="A381">
        <v>10380</v>
      </c>
      <c r="B381" s="1">
        <v>44941</v>
      </c>
      <c r="C381">
        <f t="shared" si="30"/>
        <v>2023</v>
      </c>
      <c r="D381">
        <f t="shared" si="31"/>
        <v>1</v>
      </c>
      <c r="E381" t="str">
        <f>TEXT(Table2[[#This Row],[order_date]],"mmmm")</f>
        <v>January</v>
      </c>
      <c r="F381">
        <v>1815</v>
      </c>
      <c r="G381" t="s">
        <v>15</v>
      </c>
      <c r="H381" t="s">
        <v>13</v>
      </c>
      <c r="I381">
        <v>6</v>
      </c>
      <c r="J381">
        <v>583.16</v>
      </c>
      <c r="K381">
        <v>0.02</v>
      </c>
      <c r="L381">
        <f t="shared" si="32"/>
        <v>11.6632</v>
      </c>
      <c r="M381">
        <f t="shared" si="33"/>
        <v>3498.96</v>
      </c>
      <c r="N381" t="s">
        <v>18</v>
      </c>
      <c r="O381" t="str">
        <f t="shared" si="34"/>
        <v>On Time Delivery</v>
      </c>
      <c r="P381">
        <v>4</v>
      </c>
      <c r="Q381" t="str">
        <f t="shared" si="35"/>
        <v>Good</v>
      </c>
      <c r="R381">
        <v>2.6</v>
      </c>
      <c r="S381">
        <v>3428.98</v>
      </c>
      <c r="V381">
        <v>1792</v>
      </c>
    </row>
    <row r="382" spans="1:22" x14ac:dyDescent="0.35">
      <c r="A382">
        <v>10381</v>
      </c>
      <c r="B382" s="1">
        <v>44942</v>
      </c>
      <c r="C382">
        <f t="shared" si="30"/>
        <v>2023</v>
      </c>
      <c r="D382">
        <f t="shared" si="31"/>
        <v>1</v>
      </c>
      <c r="E382" t="str">
        <f>TEXT(Table2[[#This Row],[order_date]],"mmmm")</f>
        <v>January</v>
      </c>
      <c r="F382">
        <v>1207</v>
      </c>
      <c r="G382" t="s">
        <v>12</v>
      </c>
      <c r="H382" t="s">
        <v>20</v>
      </c>
      <c r="I382">
        <v>7</v>
      </c>
      <c r="J382">
        <v>440.44</v>
      </c>
      <c r="K382">
        <v>0.34</v>
      </c>
      <c r="L382">
        <f t="shared" si="32"/>
        <v>149.74960000000002</v>
      </c>
      <c r="M382">
        <f t="shared" si="33"/>
        <v>3083.08</v>
      </c>
      <c r="N382" t="s">
        <v>16</v>
      </c>
      <c r="O382" t="str">
        <f t="shared" si="34"/>
        <v>Early Delivery</v>
      </c>
      <c r="P382">
        <v>1</v>
      </c>
      <c r="Q382" t="str">
        <f t="shared" si="35"/>
        <v>Bad</v>
      </c>
      <c r="R382">
        <v>1.2</v>
      </c>
      <c r="S382">
        <v>2034.83</v>
      </c>
      <c r="V382">
        <v>1734</v>
      </c>
    </row>
    <row r="383" spans="1:22" x14ac:dyDescent="0.35">
      <c r="A383">
        <v>10382</v>
      </c>
      <c r="B383" s="1">
        <v>44943</v>
      </c>
      <c r="C383">
        <f t="shared" si="30"/>
        <v>2023</v>
      </c>
      <c r="D383">
        <f t="shared" si="31"/>
        <v>1</v>
      </c>
      <c r="E383" t="str">
        <f>TEXT(Table2[[#This Row],[order_date]],"mmmm")</f>
        <v>January</v>
      </c>
      <c r="F383">
        <v>1130</v>
      </c>
      <c r="G383" t="s">
        <v>22</v>
      </c>
      <c r="H383" t="s">
        <v>20</v>
      </c>
      <c r="I383">
        <v>4</v>
      </c>
      <c r="J383">
        <v>219.55</v>
      </c>
      <c r="K383">
        <v>0.05</v>
      </c>
      <c r="L383">
        <f t="shared" si="32"/>
        <v>10.977500000000001</v>
      </c>
      <c r="M383">
        <f t="shared" si="33"/>
        <v>878.2</v>
      </c>
      <c r="N383" t="s">
        <v>16</v>
      </c>
      <c r="O383" t="str">
        <f t="shared" si="34"/>
        <v>Delayed Delivery</v>
      </c>
      <c r="P383">
        <v>5</v>
      </c>
      <c r="Q383" t="str">
        <f t="shared" si="35"/>
        <v>Bad</v>
      </c>
      <c r="R383">
        <v>2.2000000000000002</v>
      </c>
      <c r="S383">
        <v>834.29</v>
      </c>
      <c r="V383">
        <v>1569</v>
      </c>
    </row>
    <row r="384" spans="1:22" x14ac:dyDescent="0.35">
      <c r="A384">
        <v>10383</v>
      </c>
      <c r="B384" s="1">
        <v>44944</v>
      </c>
      <c r="C384">
        <f t="shared" si="30"/>
        <v>2023</v>
      </c>
      <c r="D384">
        <f t="shared" si="31"/>
        <v>1</v>
      </c>
      <c r="E384" t="str">
        <f>TEXT(Table2[[#This Row],[order_date]],"mmmm")</f>
        <v>January</v>
      </c>
      <c r="F384">
        <v>1403</v>
      </c>
      <c r="G384" t="s">
        <v>22</v>
      </c>
      <c r="H384" t="s">
        <v>17</v>
      </c>
      <c r="I384">
        <v>6</v>
      </c>
      <c r="J384">
        <v>69.31</v>
      </c>
      <c r="K384">
        <v>0.26</v>
      </c>
      <c r="L384">
        <f t="shared" si="32"/>
        <v>18.020600000000002</v>
      </c>
      <c r="M384">
        <f t="shared" si="33"/>
        <v>415.86</v>
      </c>
      <c r="N384" t="s">
        <v>16</v>
      </c>
      <c r="O384" t="str">
        <f t="shared" si="34"/>
        <v>Early Delivery</v>
      </c>
      <c r="P384">
        <v>1</v>
      </c>
      <c r="Q384" t="str">
        <f t="shared" si="35"/>
        <v>Bad</v>
      </c>
      <c r="R384">
        <v>1.7</v>
      </c>
      <c r="S384">
        <v>307.74</v>
      </c>
      <c r="V384">
        <v>1685</v>
      </c>
    </row>
    <row r="385" spans="1:22" x14ac:dyDescent="0.35">
      <c r="A385">
        <v>10384</v>
      </c>
      <c r="B385" s="1">
        <v>44945</v>
      </c>
      <c r="C385">
        <f t="shared" si="30"/>
        <v>2023</v>
      </c>
      <c r="D385">
        <f t="shared" si="31"/>
        <v>1</v>
      </c>
      <c r="E385" t="str">
        <f>TEXT(Table2[[#This Row],[order_date]],"mmmm")</f>
        <v>January</v>
      </c>
      <c r="F385">
        <v>1151</v>
      </c>
      <c r="G385" t="s">
        <v>22</v>
      </c>
      <c r="H385" t="s">
        <v>20</v>
      </c>
      <c r="I385">
        <v>6</v>
      </c>
      <c r="J385">
        <v>317.33</v>
      </c>
      <c r="K385">
        <v>0.22</v>
      </c>
      <c r="L385">
        <f t="shared" si="32"/>
        <v>69.812600000000003</v>
      </c>
      <c r="M385">
        <f t="shared" si="33"/>
        <v>1903.98</v>
      </c>
      <c r="N385" t="s">
        <v>16</v>
      </c>
      <c r="O385" t="str">
        <f t="shared" si="34"/>
        <v>Delayed Delivery</v>
      </c>
      <c r="P385">
        <v>11</v>
      </c>
      <c r="Q385" t="str">
        <f t="shared" si="35"/>
        <v>Good</v>
      </c>
      <c r="R385">
        <v>3.5</v>
      </c>
      <c r="S385">
        <v>1485.1</v>
      </c>
      <c r="V385">
        <v>1625</v>
      </c>
    </row>
    <row r="386" spans="1:22" x14ac:dyDescent="0.35">
      <c r="A386">
        <v>10385</v>
      </c>
      <c r="B386" s="1">
        <v>44946</v>
      </c>
      <c r="C386">
        <f t="shared" si="30"/>
        <v>2023</v>
      </c>
      <c r="D386">
        <f t="shared" si="31"/>
        <v>1</v>
      </c>
      <c r="E386" t="str">
        <f>TEXT(Table2[[#This Row],[order_date]],"mmmm")</f>
        <v>January</v>
      </c>
      <c r="F386">
        <v>1053</v>
      </c>
      <c r="G386" t="s">
        <v>15</v>
      </c>
      <c r="H386" t="s">
        <v>20</v>
      </c>
      <c r="I386">
        <v>6</v>
      </c>
      <c r="J386">
        <v>139.87</v>
      </c>
      <c r="K386">
        <v>7.0000000000000007E-2</v>
      </c>
      <c r="L386">
        <f t="shared" si="32"/>
        <v>9.7909000000000006</v>
      </c>
      <c r="M386">
        <f t="shared" si="33"/>
        <v>839.22</v>
      </c>
      <c r="N386" t="s">
        <v>16</v>
      </c>
      <c r="O386" t="str">
        <f t="shared" si="34"/>
        <v>Delayed Delivery</v>
      </c>
      <c r="P386">
        <v>11</v>
      </c>
      <c r="Q386" t="str">
        <f t="shared" si="35"/>
        <v>Excellent</v>
      </c>
      <c r="R386">
        <v>4.0999999999999996</v>
      </c>
      <c r="S386">
        <v>780.47</v>
      </c>
      <c r="V386">
        <v>1287</v>
      </c>
    </row>
    <row r="387" spans="1:22" x14ac:dyDescent="0.35">
      <c r="A387">
        <v>10386</v>
      </c>
      <c r="B387" s="1">
        <v>44947</v>
      </c>
      <c r="C387">
        <f t="shared" ref="C387:C450" si="36">YEAR(B387)</f>
        <v>2023</v>
      </c>
      <c r="D387">
        <f t="shared" ref="D387:D450" si="37">MONTH(B387)</f>
        <v>1</v>
      </c>
      <c r="E387" t="str">
        <f>TEXT(Table2[[#This Row],[order_date]],"mmmm")</f>
        <v>January</v>
      </c>
      <c r="F387">
        <v>1119</v>
      </c>
      <c r="G387" t="s">
        <v>12</v>
      </c>
      <c r="H387" t="s">
        <v>21</v>
      </c>
      <c r="I387">
        <v>7</v>
      </c>
      <c r="J387">
        <v>328.81</v>
      </c>
      <c r="K387">
        <v>0.06</v>
      </c>
      <c r="L387">
        <f t="shared" ref="L387:L450" si="38">J387*K387</f>
        <v>19.7286</v>
      </c>
      <c r="M387">
        <f t="shared" ref="M387:M450" si="39">(J387*I387)</f>
        <v>2301.67</v>
      </c>
      <c r="N387" t="s">
        <v>16</v>
      </c>
      <c r="O387" t="str">
        <f t="shared" ref="O387:O450" si="40">IF(P387&lt;2,"Early Delivery",IF(P387&lt;5,"On Time Delivery","Delayed Delivery"))</f>
        <v>Delayed Delivery</v>
      </c>
      <c r="P387">
        <v>8</v>
      </c>
      <c r="Q387" t="str">
        <f t="shared" ref="Q387:Q450" si="41">IF(R387&lt;2.5,"Bad",IF(R387 &lt;4,"Good","Excellent"))</f>
        <v>Good</v>
      </c>
      <c r="R387">
        <v>3.1</v>
      </c>
      <c r="S387">
        <v>2163.5700000000002</v>
      </c>
      <c r="V387">
        <v>1853</v>
      </c>
    </row>
    <row r="388" spans="1:22" x14ac:dyDescent="0.35">
      <c r="A388">
        <v>10387</v>
      </c>
      <c r="B388" s="1">
        <v>44948</v>
      </c>
      <c r="C388">
        <f t="shared" si="36"/>
        <v>2023</v>
      </c>
      <c r="D388">
        <f t="shared" si="37"/>
        <v>1</v>
      </c>
      <c r="E388" t="str">
        <f>TEXT(Table2[[#This Row],[order_date]],"mmmm")</f>
        <v>January</v>
      </c>
      <c r="F388">
        <v>1672</v>
      </c>
      <c r="G388" t="s">
        <v>22</v>
      </c>
      <c r="H388" t="s">
        <v>17</v>
      </c>
      <c r="I388">
        <v>3</v>
      </c>
      <c r="J388">
        <v>503.69</v>
      </c>
      <c r="K388">
        <v>0.3</v>
      </c>
      <c r="L388">
        <f t="shared" si="38"/>
        <v>151.107</v>
      </c>
      <c r="M388">
        <f t="shared" si="39"/>
        <v>1511.07</v>
      </c>
      <c r="N388" t="s">
        <v>14</v>
      </c>
      <c r="O388" t="str">
        <f t="shared" si="40"/>
        <v>On Time Delivery</v>
      </c>
      <c r="P388">
        <v>2</v>
      </c>
      <c r="Q388" t="str">
        <f t="shared" si="41"/>
        <v>Excellent</v>
      </c>
      <c r="R388">
        <v>4.2</v>
      </c>
      <c r="S388">
        <v>1057.75</v>
      </c>
      <c r="V388">
        <v>1662</v>
      </c>
    </row>
    <row r="389" spans="1:22" x14ac:dyDescent="0.35">
      <c r="A389">
        <v>10388</v>
      </c>
      <c r="B389" s="1">
        <v>44949</v>
      </c>
      <c r="C389">
        <f t="shared" si="36"/>
        <v>2023</v>
      </c>
      <c r="D389">
        <f t="shared" si="37"/>
        <v>1</v>
      </c>
      <c r="E389" t="str">
        <f>TEXT(Table2[[#This Row],[order_date]],"mmmm")</f>
        <v>January</v>
      </c>
      <c r="F389">
        <v>1919</v>
      </c>
      <c r="G389" t="s">
        <v>22</v>
      </c>
      <c r="H389" t="s">
        <v>17</v>
      </c>
      <c r="I389">
        <v>7</v>
      </c>
      <c r="J389">
        <v>375.24</v>
      </c>
      <c r="K389">
        <v>0.15</v>
      </c>
      <c r="L389">
        <f t="shared" si="38"/>
        <v>56.286000000000001</v>
      </c>
      <c r="M389">
        <f t="shared" si="39"/>
        <v>2626.6800000000003</v>
      </c>
      <c r="N389" t="s">
        <v>18</v>
      </c>
      <c r="O389" t="str">
        <f t="shared" si="40"/>
        <v>Delayed Delivery</v>
      </c>
      <c r="P389">
        <v>9</v>
      </c>
      <c r="Q389" t="str">
        <f t="shared" si="41"/>
        <v>Bad</v>
      </c>
      <c r="R389">
        <v>1.1000000000000001</v>
      </c>
      <c r="S389">
        <v>2232.6799999999998</v>
      </c>
      <c r="V389">
        <v>1961</v>
      </c>
    </row>
    <row r="390" spans="1:22" x14ac:dyDescent="0.35">
      <c r="A390">
        <v>10389</v>
      </c>
      <c r="B390" s="1">
        <v>44950</v>
      </c>
      <c r="C390">
        <f t="shared" si="36"/>
        <v>2023</v>
      </c>
      <c r="D390">
        <f t="shared" si="37"/>
        <v>1</v>
      </c>
      <c r="E390" t="str">
        <f>TEXT(Table2[[#This Row],[order_date]],"mmmm")</f>
        <v>January</v>
      </c>
      <c r="F390">
        <v>1627</v>
      </c>
      <c r="G390" t="s">
        <v>12</v>
      </c>
      <c r="H390" t="s">
        <v>20</v>
      </c>
      <c r="I390">
        <v>6</v>
      </c>
      <c r="J390">
        <v>385.77</v>
      </c>
      <c r="K390">
        <v>0.23</v>
      </c>
      <c r="L390">
        <f t="shared" si="38"/>
        <v>88.727099999999993</v>
      </c>
      <c r="M390">
        <f t="shared" si="39"/>
        <v>2314.62</v>
      </c>
      <c r="N390" t="s">
        <v>16</v>
      </c>
      <c r="O390" t="str">
        <f t="shared" si="40"/>
        <v>Delayed Delivery</v>
      </c>
      <c r="P390">
        <v>9</v>
      </c>
      <c r="Q390" t="str">
        <f t="shared" si="41"/>
        <v>Excellent</v>
      </c>
      <c r="R390">
        <v>4.3</v>
      </c>
      <c r="S390">
        <v>1782.26</v>
      </c>
      <c r="V390">
        <v>1638</v>
      </c>
    </row>
    <row r="391" spans="1:22" x14ac:dyDescent="0.35">
      <c r="A391">
        <v>10390</v>
      </c>
      <c r="B391" s="1">
        <v>44951</v>
      </c>
      <c r="C391">
        <f t="shared" si="36"/>
        <v>2023</v>
      </c>
      <c r="D391">
        <f t="shared" si="37"/>
        <v>1</v>
      </c>
      <c r="E391" t="str">
        <f>TEXT(Table2[[#This Row],[order_date]],"mmmm")</f>
        <v>January</v>
      </c>
      <c r="F391">
        <v>1586</v>
      </c>
      <c r="G391" t="s">
        <v>19</v>
      </c>
      <c r="H391" t="s">
        <v>21</v>
      </c>
      <c r="I391">
        <v>3</v>
      </c>
      <c r="J391">
        <v>331.5</v>
      </c>
      <c r="K391">
        <v>0.18</v>
      </c>
      <c r="L391">
        <f t="shared" si="38"/>
        <v>59.669999999999995</v>
      </c>
      <c r="M391">
        <f t="shared" si="39"/>
        <v>994.5</v>
      </c>
      <c r="N391" t="s">
        <v>14</v>
      </c>
      <c r="O391" t="str">
        <f t="shared" si="40"/>
        <v>On Time Delivery</v>
      </c>
      <c r="P391">
        <v>3</v>
      </c>
      <c r="Q391" t="str">
        <f t="shared" si="41"/>
        <v>Bad</v>
      </c>
      <c r="R391">
        <v>1.7</v>
      </c>
      <c r="S391">
        <v>815.49</v>
      </c>
      <c r="V391">
        <v>1154</v>
      </c>
    </row>
    <row r="392" spans="1:22" x14ac:dyDescent="0.35">
      <c r="A392">
        <v>10391</v>
      </c>
      <c r="B392" s="1">
        <v>44952</v>
      </c>
      <c r="C392">
        <f t="shared" si="36"/>
        <v>2023</v>
      </c>
      <c r="D392">
        <f t="shared" si="37"/>
        <v>1</v>
      </c>
      <c r="E392" t="str">
        <f>TEXT(Table2[[#This Row],[order_date]],"mmmm")</f>
        <v>January</v>
      </c>
      <c r="F392">
        <v>1624</v>
      </c>
      <c r="G392" t="s">
        <v>22</v>
      </c>
      <c r="H392" t="s">
        <v>21</v>
      </c>
      <c r="I392">
        <v>5</v>
      </c>
      <c r="J392">
        <v>557.45000000000005</v>
      </c>
      <c r="K392">
        <v>0.25</v>
      </c>
      <c r="L392">
        <f t="shared" si="38"/>
        <v>139.36250000000001</v>
      </c>
      <c r="M392">
        <f t="shared" si="39"/>
        <v>2787.25</v>
      </c>
      <c r="N392" t="s">
        <v>16</v>
      </c>
      <c r="O392" t="str">
        <f t="shared" si="40"/>
        <v>Delayed Delivery</v>
      </c>
      <c r="P392">
        <v>6</v>
      </c>
      <c r="Q392" t="str">
        <f t="shared" si="41"/>
        <v>Good</v>
      </c>
      <c r="R392">
        <v>2.8</v>
      </c>
      <c r="S392">
        <v>2090.44</v>
      </c>
      <c r="V392">
        <v>1985</v>
      </c>
    </row>
    <row r="393" spans="1:22" x14ac:dyDescent="0.35">
      <c r="A393">
        <v>10392</v>
      </c>
      <c r="B393" s="1">
        <v>44953</v>
      </c>
      <c r="C393">
        <f t="shared" si="36"/>
        <v>2023</v>
      </c>
      <c r="D393">
        <f t="shared" si="37"/>
        <v>1</v>
      </c>
      <c r="E393" t="str">
        <f>TEXT(Table2[[#This Row],[order_date]],"mmmm")</f>
        <v>January</v>
      </c>
      <c r="F393">
        <v>1967</v>
      </c>
      <c r="G393" t="s">
        <v>19</v>
      </c>
      <c r="H393" t="s">
        <v>17</v>
      </c>
      <c r="I393">
        <v>7</v>
      </c>
      <c r="J393">
        <v>560.16</v>
      </c>
      <c r="K393">
        <v>0.17</v>
      </c>
      <c r="L393">
        <f t="shared" si="38"/>
        <v>95.227199999999996</v>
      </c>
      <c r="M393">
        <f t="shared" si="39"/>
        <v>3921.12</v>
      </c>
      <c r="N393" t="s">
        <v>18</v>
      </c>
      <c r="O393" t="str">
        <f t="shared" si="40"/>
        <v>Delayed Delivery</v>
      </c>
      <c r="P393">
        <v>9</v>
      </c>
      <c r="Q393" t="str">
        <f t="shared" si="41"/>
        <v>Good</v>
      </c>
      <c r="R393">
        <v>2.8</v>
      </c>
      <c r="S393">
        <v>3254.53</v>
      </c>
      <c r="V393">
        <v>1784</v>
      </c>
    </row>
    <row r="394" spans="1:22" x14ac:dyDescent="0.35">
      <c r="A394">
        <v>10393</v>
      </c>
      <c r="B394" s="1">
        <v>44954</v>
      </c>
      <c r="C394">
        <f t="shared" si="36"/>
        <v>2023</v>
      </c>
      <c r="D394">
        <f t="shared" si="37"/>
        <v>1</v>
      </c>
      <c r="E394" t="str">
        <f>TEXT(Table2[[#This Row],[order_date]],"mmmm")</f>
        <v>January</v>
      </c>
      <c r="F394">
        <v>1419</v>
      </c>
      <c r="G394" t="s">
        <v>19</v>
      </c>
      <c r="H394" t="s">
        <v>21</v>
      </c>
      <c r="I394">
        <v>4</v>
      </c>
      <c r="J394">
        <v>314.94</v>
      </c>
      <c r="K394">
        <v>0.1</v>
      </c>
      <c r="L394">
        <f t="shared" si="38"/>
        <v>31.494</v>
      </c>
      <c r="M394">
        <f t="shared" si="39"/>
        <v>1259.76</v>
      </c>
      <c r="N394" t="s">
        <v>18</v>
      </c>
      <c r="O394" t="str">
        <f t="shared" si="40"/>
        <v>Delayed Delivery</v>
      </c>
      <c r="P394">
        <v>7</v>
      </c>
      <c r="Q394" t="str">
        <f t="shared" si="41"/>
        <v>Excellent</v>
      </c>
      <c r="R394">
        <v>4.5</v>
      </c>
      <c r="S394">
        <v>1133.78</v>
      </c>
      <c r="V394">
        <v>1810</v>
      </c>
    </row>
    <row r="395" spans="1:22" x14ac:dyDescent="0.35">
      <c r="A395">
        <v>10394</v>
      </c>
      <c r="B395" s="1">
        <v>44955</v>
      </c>
      <c r="C395">
        <f t="shared" si="36"/>
        <v>2023</v>
      </c>
      <c r="D395">
        <f t="shared" si="37"/>
        <v>1</v>
      </c>
      <c r="E395" t="str">
        <f>TEXT(Table2[[#This Row],[order_date]],"mmmm")</f>
        <v>January</v>
      </c>
      <c r="F395">
        <v>1421</v>
      </c>
      <c r="G395" t="s">
        <v>19</v>
      </c>
      <c r="H395" t="s">
        <v>13</v>
      </c>
      <c r="I395">
        <v>6</v>
      </c>
      <c r="J395">
        <v>193.87</v>
      </c>
      <c r="K395">
        <v>0.13</v>
      </c>
      <c r="L395">
        <f t="shared" si="38"/>
        <v>25.203100000000003</v>
      </c>
      <c r="M395">
        <f t="shared" si="39"/>
        <v>1163.22</v>
      </c>
      <c r="N395" t="s">
        <v>16</v>
      </c>
      <c r="O395" t="str">
        <f t="shared" si="40"/>
        <v>On Time Delivery</v>
      </c>
      <c r="P395">
        <v>4</v>
      </c>
      <c r="Q395" t="str">
        <f t="shared" si="41"/>
        <v>Excellent</v>
      </c>
      <c r="R395">
        <v>4.9000000000000004</v>
      </c>
      <c r="S395">
        <v>1012</v>
      </c>
      <c r="V395">
        <v>1245</v>
      </c>
    </row>
    <row r="396" spans="1:22" x14ac:dyDescent="0.35">
      <c r="A396">
        <v>10395</v>
      </c>
      <c r="B396" s="1">
        <v>44956</v>
      </c>
      <c r="C396">
        <f t="shared" si="36"/>
        <v>2023</v>
      </c>
      <c r="D396">
        <f t="shared" si="37"/>
        <v>1</v>
      </c>
      <c r="E396" t="str">
        <f>TEXT(Table2[[#This Row],[order_date]],"mmmm")</f>
        <v>January</v>
      </c>
      <c r="F396">
        <v>1103</v>
      </c>
      <c r="G396" t="s">
        <v>12</v>
      </c>
      <c r="H396" t="s">
        <v>20</v>
      </c>
      <c r="I396">
        <v>2</v>
      </c>
      <c r="J396">
        <v>283.86</v>
      </c>
      <c r="K396">
        <v>0.3</v>
      </c>
      <c r="L396">
        <f t="shared" si="38"/>
        <v>85.158000000000001</v>
      </c>
      <c r="M396">
        <f t="shared" si="39"/>
        <v>567.72</v>
      </c>
      <c r="N396" t="s">
        <v>18</v>
      </c>
      <c r="O396" t="str">
        <f t="shared" si="40"/>
        <v>On Time Delivery</v>
      </c>
      <c r="P396">
        <v>3</v>
      </c>
      <c r="Q396" t="str">
        <f t="shared" si="41"/>
        <v>Bad</v>
      </c>
      <c r="R396">
        <v>2</v>
      </c>
      <c r="S396">
        <v>397.4</v>
      </c>
      <c r="V396">
        <v>1175</v>
      </c>
    </row>
    <row r="397" spans="1:22" x14ac:dyDescent="0.35">
      <c r="A397">
        <v>10396</v>
      </c>
      <c r="B397" s="1">
        <v>44957</v>
      </c>
      <c r="C397">
        <f t="shared" si="36"/>
        <v>2023</v>
      </c>
      <c r="D397">
        <f t="shared" si="37"/>
        <v>1</v>
      </c>
      <c r="E397" t="str">
        <f>TEXT(Table2[[#This Row],[order_date]],"mmmm")</f>
        <v>January</v>
      </c>
      <c r="F397">
        <v>1851</v>
      </c>
      <c r="G397" t="s">
        <v>12</v>
      </c>
      <c r="H397" t="s">
        <v>13</v>
      </c>
      <c r="I397">
        <v>5</v>
      </c>
      <c r="J397">
        <v>124.14</v>
      </c>
      <c r="K397">
        <v>0.16</v>
      </c>
      <c r="L397">
        <f t="shared" si="38"/>
        <v>19.862400000000001</v>
      </c>
      <c r="M397">
        <f t="shared" si="39"/>
        <v>620.70000000000005</v>
      </c>
      <c r="N397" t="s">
        <v>16</v>
      </c>
      <c r="O397" t="str">
        <f t="shared" si="40"/>
        <v>On Time Delivery</v>
      </c>
      <c r="P397">
        <v>2</v>
      </c>
      <c r="Q397" t="str">
        <f t="shared" si="41"/>
        <v>Bad</v>
      </c>
      <c r="R397">
        <v>1.3</v>
      </c>
      <c r="S397">
        <v>521.39</v>
      </c>
      <c r="V397">
        <v>1038</v>
      </c>
    </row>
    <row r="398" spans="1:22" x14ac:dyDescent="0.35">
      <c r="A398">
        <v>10397</v>
      </c>
      <c r="B398" s="1">
        <v>44958</v>
      </c>
      <c r="C398">
        <f t="shared" si="36"/>
        <v>2023</v>
      </c>
      <c r="D398">
        <f t="shared" si="37"/>
        <v>2</v>
      </c>
      <c r="E398" t="str">
        <f>TEXT(Table2[[#This Row],[order_date]],"mmmm")</f>
        <v>February</v>
      </c>
      <c r="F398">
        <v>1253</v>
      </c>
      <c r="G398" t="s">
        <v>22</v>
      </c>
      <c r="H398" t="s">
        <v>17</v>
      </c>
      <c r="I398">
        <v>3</v>
      </c>
      <c r="J398">
        <v>387.26</v>
      </c>
      <c r="K398">
        <v>7.0000000000000007E-2</v>
      </c>
      <c r="L398">
        <f t="shared" si="38"/>
        <v>27.108200000000004</v>
      </c>
      <c r="M398">
        <f t="shared" si="39"/>
        <v>1161.78</v>
      </c>
      <c r="N398" t="s">
        <v>16</v>
      </c>
      <c r="O398" t="str">
        <f t="shared" si="40"/>
        <v>Delayed Delivery</v>
      </c>
      <c r="P398">
        <v>10</v>
      </c>
      <c r="Q398" t="str">
        <f t="shared" si="41"/>
        <v>Good</v>
      </c>
      <c r="R398">
        <v>3.6</v>
      </c>
      <c r="S398">
        <v>1080.46</v>
      </c>
      <c r="V398">
        <v>1758</v>
      </c>
    </row>
    <row r="399" spans="1:22" x14ac:dyDescent="0.35">
      <c r="A399">
        <v>10398</v>
      </c>
      <c r="B399" s="1">
        <v>44959</v>
      </c>
      <c r="C399">
        <f t="shared" si="36"/>
        <v>2023</v>
      </c>
      <c r="D399">
        <f t="shared" si="37"/>
        <v>2</v>
      </c>
      <c r="E399" t="str">
        <f>TEXT(Table2[[#This Row],[order_date]],"mmmm")</f>
        <v>February</v>
      </c>
      <c r="F399">
        <v>1226</v>
      </c>
      <c r="G399" t="s">
        <v>22</v>
      </c>
      <c r="H399" t="s">
        <v>17</v>
      </c>
      <c r="I399">
        <v>7</v>
      </c>
      <c r="J399">
        <v>307.55</v>
      </c>
      <c r="K399">
        <v>0.33</v>
      </c>
      <c r="L399">
        <f t="shared" si="38"/>
        <v>101.4915</v>
      </c>
      <c r="M399">
        <f t="shared" si="39"/>
        <v>2152.85</v>
      </c>
      <c r="N399" t="s">
        <v>16</v>
      </c>
      <c r="O399" t="str">
        <f t="shared" si="40"/>
        <v>Delayed Delivery</v>
      </c>
      <c r="P399">
        <v>10</v>
      </c>
      <c r="Q399" t="str">
        <f t="shared" si="41"/>
        <v>Good</v>
      </c>
      <c r="R399">
        <v>3</v>
      </c>
      <c r="S399">
        <v>1442.41</v>
      </c>
      <c r="V399">
        <v>1537</v>
      </c>
    </row>
    <row r="400" spans="1:22" x14ac:dyDescent="0.35">
      <c r="A400">
        <v>10399</v>
      </c>
      <c r="B400" s="1">
        <v>44960</v>
      </c>
      <c r="C400">
        <f t="shared" si="36"/>
        <v>2023</v>
      </c>
      <c r="D400">
        <f t="shared" si="37"/>
        <v>2</v>
      </c>
      <c r="E400" t="str">
        <f>TEXT(Table2[[#This Row],[order_date]],"mmmm")</f>
        <v>February</v>
      </c>
      <c r="F400">
        <v>1111</v>
      </c>
      <c r="G400" t="s">
        <v>15</v>
      </c>
      <c r="H400" t="s">
        <v>21</v>
      </c>
      <c r="I400">
        <v>4</v>
      </c>
      <c r="J400">
        <v>75.430000000000007</v>
      </c>
      <c r="K400">
        <v>0.28000000000000003</v>
      </c>
      <c r="L400">
        <f t="shared" si="38"/>
        <v>21.120400000000004</v>
      </c>
      <c r="M400">
        <f t="shared" si="39"/>
        <v>301.72000000000003</v>
      </c>
      <c r="N400" t="s">
        <v>14</v>
      </c>
      <c r="O400" t="str">
        <f t="shared" si="40"/>
        <v>Early Delivery</v>
      </c>
      <c r="P400">
        <v>1</v>
      </c>
      <c r="Q400" t="str">
        <f t="shared" si="41"/>
        <v>Good</v>
      </c>
      <c r="R400">
        <v>3.3</v>
      </c>
      <c r="S400">
        <v>217.24</v>
      </c>
      <c r="V400">
        <v>1866</v>
      </c>
    </row>
    <row r="401" spans="1:22" x14ac:dyDescent="0.35">
      <c r="A401">
        <v>10400</v>
      </c>
      <c r="B401" s="1">
        <v>44961</v>
      </c>
      <c r="C401">
        <f t="shared" si="36"/>
        <v>2023</v>
      </c>
      <c r="D401">
        <f t="shared" si="37"/>
        <v>2</v>
      </c>
      <c r="E401" t="str">
        <f>TEXT(Table2[[#This Row],[order_date]],"mmmm")</f>
        <v>February</v>
      </c>
      <c r="F401">
        <v>1509</v>
      </c>
      <c r="G401" t="s">
        <v>12</v>
      </c>
      <c r="H401" t="s">
        <v>21</v>
      </c>
      <c r="I401">
        <v>1</v>
      </c>
      <c r="J401">
        <v>130.62</v>
      </c>
      <c r="K401">
        <v>0.02</v>
      </c>
      <c r="L401">
        <f t="shared" si="38"/>
        <v>2.6124000000000001</v>
      </c>
      <c r="M401">
        <f t="shared" si="39"/>
        <v>130.62</v>
      </c>
      <c r="N401" t="s">
        <v>18</v>
      </c>
      <c r="O401" t="str">
        <f t="shared" si="40"/>
        <v>Delayed Delivery</v>
      </c>
      <c r="P401">
        <v>11</v>
      </c>
      <c r="Q401" t="str">
        <f t="shared" si="41"/>
        <v>Bad</v>
      </c>
      <c r="R401">
        <v>1.2</v>
      </c>
      <c r="S401">
        <v>128.01</v>
      </c>
      <c r="V401">
        <v>1817</v>
      </c>
    </row>
    <row r="402" spans="1:22" x14ac:dyDescent="0.35">
      <c r="A402">
        <v>10401</v>
      </c>
      <c r="B402" s="1">
        <v>44962</v>
      </c>
      <c r="C402">
        <f t="shared" si="36"/>
        <v>2023</v>
      </c>
      <c r="D402">
        <f t="shared" si="37"/>
        <v>2</v>
      </c>
      <c r="E402" t="str">
        <f>TEXT(Table2[[#This Row],[order_date]],"mmmm")</f>
        <v>February</v>
      </c>
      <c r="F402">
        <v>1472</v>
      </c>
      <c r="G402" t="s">
        <v>15</v>
      </c>
      <c r="H402" t="s">
        <v>17</v>
      </c>
      <c r="I402">
        <v>4</v>
      </c>
      <c r="J402">
        <v>295.58</v>
      </c>
      <c r="K402">
        <v>0.35</v>
      </c>
      <c r="L402">
        <f t="shared" si="38"/>
        <v>103.45299999999999</v>
      </c>
      <c r="M402">
        <f t="shared" si="39"/>
        <v>1182.32</v>
      </c>
      <c r="N402" t="s">
        <v>18</v>
      </c>
      <c r="O402" t="str">
        <f t="shared" si="40"/>
        <v>Delayed Delivery</v>
      </c>
      <c r="P402">
        <v>10</v>
      </c>
      <c r="Q402" t="str">
        <f t="shared" si="41"/>
        <v>Excellent</v>
      </c>
      <c r="R402">
        <v>4.0999999999999996</v>
      </c>
      <c r="S402">
        <v>768.51</v>
      </c>
      <c r="V402">
        <v>1920</v>
      </c>
    </row>
    <row r="403" spans="1:22" x14ac:dyDescent="0.35">
      <c r="A403">
        <v>10402</v>
      </c>
      <c r="B403" s="1">
        <v>44963</v>
      </c>
      <c r="C403">
        <f t="shared" si="36"/>
        <v>2023</v>
      </c>
      <c r="D403">
        <f t="shared" si="37"/>
        <v>2</v>
      </c>
      <c r="E403" t="str">
        <f>TEXT(Table2[[#This Row],[order_date]],"mmmm")</f>
        <v>February</v>
      </c>
      <c r="F403">
        <v>1098</v>
      </c>
      <c r="G403" t="s">
        <v>15</v>
      </c>
      <c r="H403" t="s">
        <v>17</v>
      </c>
      <c r="I403">
        <v>4</v>
      </c>
      <c r="J403">
        <v>534.24</v>
      </c>
      <c r="K403">
        <v>0.24</v>
      </c>
      <c r="L403">
        <f t="shared" si="38"/>
        <v>128.2176</v>
      </c>
      <c r="M403">
        <f t="shared" si="39"/>
        <v>2136.96</v>
      </c>
      <c r="N403" t="s">
        <v>18</v>
      </c>
      <c r="O403" t="str">
        <f t="shared" si="40"/>
        <v>Delayed Delivery</v>
      </c>
      <c r="P403">
        <v>11</v>
      </c>
      <c r="Q403" t="str">
        <f t="shared" si="41"/>
        <v>Bad</v>
      </c>
      <c r="R403">
        <v>1.9</v>
      </c>
      <c r="S403">
        <v>1624.09</v>
      </c>
      <c r="V403">
        <v>1407</v>
      </c>
    </row>
    <row r="404" spans="1:22" x14ac:dyDescent="0.35">
      <c r="A404">
        <v>10403</v>
      </c>
      <c r="B404" s="1">
        <v>44964</v>
      </c>
      <c r="C404">
        <f t="shared" si="36"/>
        <v>2023</v>
      </c>
      <c r="D404">
        <f t="shared" si="37"/>
        <v>2</v>
      </c>
      <c r="E404" t="str">
        <f>TEXT(Table2[[#This Row],[order_date]],"mmmm")</f>
        <v>February</v>
      </c>
      <c r="F404">
        <v>1152</v>
      </c>
      <c r="G404" t="s">
        <v>19</v>
      </c>
      <c r="H404" t="s">
        <v>13</v>
      </c>
      <c r="I404">
        <v>6</v>
      </c>
      <c r="J404">
        <v>346.34</v>
      </c>
      <c r="K404">
        <v>0.06</v>
      </c>
      <c r="L404">
        <f t="shared" si="38"/>
        <v>20.780399999999997</v>
      </c>
      <c r="M404">
        <f t="shared" si="39"/>
        <v>2078.04</v>
      </c>
      <c r="N404" t="s">
        <v>16</v>
      </c>
      <c r="O404" t="str">
        <f t="shared" si="40"/>
        <v>Early Delivery</v>
      </c>
      <c r="P404">
        <v>1</v>
      </c>
      <c r="Q404" t="str">
        <f t="shared" si="41"/>
        <v>Bad</v>
      </c>
      <c r="R404">
        <v>2.2999999999999998</v>
      </c>
      <c r="S404">
        <v>1953.36</v>
      </c>
      <c r="V404">
        <v>1827</v>
      </c>
    </row>
    <row r="405" spans="1:22" x14ac:dyDescent="0.35">
      <c r="A405">
        <v>10404</v>
      </c>
      <c r="B405" s="1">
        <v>44965</v>
      </c>
      <c r="C405">
        <f t="shared" si="36"/>
        <v>2023</v>
      </c>
      <c r="D405">
        <f t="shared" si="37"/>
        <v>2</v>
      </c>
      <c r="E405" t="str">
        <f>TEXT(Table2[[#This Row],[order_date]],"mmmm")</f>
        <v>February</v>
      </c>
      <c r="F405">
        <v>1860</v>
      </c>
      <c r="G405" t="s">
        <v>22</v>
      </c>
      <c r="H405" t="s">
        <v>13</v>
      </c>
      <c r="I405">
        <v>6</v>
      </c>
      <c r="J405">
        <v>413.7</v>
      </c>
      <c r="K405">
        <v>0.08</v>
      </c>
      <c r="L405">
        <f t="shared" si="38"/>
        <v>33.095999999999997</v>
      </c>
      <c r="M405">
        <f t="shared" si="39"/>
        <v>2482.1999999999998</v>
      </c>
      <c r="N405" t="s">
        <v>18</v>
      </c>
      <c r="O405" t="str">
        <f t="shared" si="40"/>
        <v>On Time Delivery</v>
      </c>
      <c r="P405">
        <v>4</v>
      </c>
      <c r="Q405" t="str">
        <f t="shared" si="41"/>
        <v>Bad</v>
      </c>
      <c r="R405">
        <v>1.9</v>
      </c>
      <c r="S405">
        <v>2283.62</v>
      </c>
      <c r="V405">
        <v>1902</v>
      </c>
    </row>
    <row r="406" spans="1:22" x14ac:dyDescent="0.35">
      <c r="A406">
        <v>10405</v>
      </c>
      <c r="B406" s="1">
        <v>44966</v>
      </c>
      <c r="C406">
        <f t="shared" si="36"/>
        <v>2023</v>
      </c>
      <c r="D406">
        <f t="shared" si="37"/>
        <v>2</v>
      </c>
      <c r="E406" t="str">
        <f>TEXT(Table2[[#This Row],[order_date]],"mmmm")</f>
        <v>February</v>
      </c>
      <c r="F406">
        <v>1913</v>
      </c>
      <c r="G406" t="s">
        <v>22</v>
      </c>
      <c r="H406" t="s">
        <v>21</v>
      </c>
      <c r="I406">
        <v>7</v>
      </c>
      <c r="J406">
        <v>213.33</v>
      </c>
      <c r="K406">
        <v>0.24</v>
      </c>
      <c r="L406">
        <f t="shared" si="38"/>
        <v>51.199199999999998</v>
      </c>
      <c r="M406">
        <f t="shared" si="39"/>
        <v>1493.3100000000002</v>
      </c>
      <c r="N406" t="s">
        <v>16</v>
      </c>
      <c r="O406" t="str">
        <f t="shared" si="40"/>
        <v>On Time Delivery</v>
      </c>
      <c r="P406">
        <v>4</v>
      </c>
      <c r="Q406" t="str">
        <f t="shared" si="41"/>
        <v>Excellent</v>
      </c>
      <c r="R406">
        <v>4.8</v>
      </c>
      <c r="S406">
        <v>1134.92</v>
      </c>
      <c r="V406">
        <v>1824</v>
      </c>
    </row>
    <row r="407" spans="1:22" x14ac:dyDescent="0.35">
      <c r="A407">
        <v>10406</v>
      </c>
      <c r="B407" s="1">
        <v>44967</v>
      </c>
      <c r="C407">
        <f t="shared" si="36"/>
        <v>2023</v>
      </c>
      <c r="D407">
        <f t="shared" si="37"/>
        <v>2</v>
      </c>
      <c r="E407" t="str">
        <f>TEXT(Table2[[#This Row],[order_date]],"mmmm")</f>
        <v>February</v>
      </c>
      <c r="F407">
        <v>1895</v>
      </c>
      <c r="G407" t="s">
        <v>15</v>
      </c>
      <c r="H407" t="s">
        <v>13</v>
      </c>
      <c r="I407">
        <v>7</v>
      </c>
      <c r="J407">
        <v>349.28</v>
      </c>
      <c r="K407">
        <v>0.27</v>
      </c>
      <c r="L407">
        <f t="shared" si="38"/>
        <v>94.305599999999998</v>
      </c>
      <c r="M407">
        <f t="shared" si="39"/>
        <v>2444.96</v>
      </c>
      <c r="N407" t="s">
        <v>16</v>
      </c>
      <c r="O407" t="str">
        <f t="shared" si="40"/>
        <v>Delayed Delivery</v>
      </c>
      <c r="P407">
        <v>9</v>
      </c>
      <c r="Q407" t="str">
        <f t="shared" si="41"/>
        <v>Bad</v>
      </c>
      <c r="R407">
        <v>1.7</v>
      </c>
      <c r="S407">
        <v>1784.82</v>
      </c>
      <c r="V407">
        <v>1684</v>
      </c>
    </row>
    <row r="408" spans="1:22" x14ac:dyDescent="0.35">
      <c r="A408">
        <v>10407</v>
      </c>
      <c r="B408" s="1">
        <v>44968</v>
      </c>
      <c r="C408">
        <f t="shared" si="36"/>
        <v>2023</v>
      </c>
      <c r="D408">
        <f t="shared" si="37"/>
        <v>2</v>
      </c>
      <c r="E408" t="str">
        <f>TEXT(Table2[[#This Row],[order_date]],"mmmm")</f>
        <v>February</v>
      </c>
      <c r="F408">
        <v>1877</v>
      </c>
      <c r="G408" t="s">
        <v>19</v>
      </c>
      <c r="H408" t="s">
        <v>21</v>
      </c>
      <c r="I408">
        <v>3</v>
      </c>
      <c r="J408">
        <v>276.72000000000003</v>
      </c>
      <c r="K408">
        <v>0.08</v>
      </c>
      <c r="L408">
        <f t="shared" si="38"/>
        <v>22.137600000000003</v>
      </c>
      <c r="M408">
        <f t="shared" si="39"/>
        <v>830.16000000000008</v>
      </c>
      <c r="N408" t="s">
        <v>18</v>
      </c>
      <c r="O408" t="str">
        <f t="shared" si="40"/>
        <v>Delayed Delivery</v>
      </c>
      <c r="P408">
        <v>10</v>
      </c>
      <c r="Q408" t="str">
        <f t="shared" si="41"/>
        <v>Good</v>
      </c>
      <c r="R408">
        <v>3.9</v>
      </c>
      <c r="S408">
        <v>763.75</v>
      </c>
      <c r="V408">
        <v>1019</v>
      </c>
    </row>
    <row r="409" spans="1:22" x14ac:dyDescent="0.35">
      <c r="A409">
        <v>10408</v>
      </c>
      <c r="B409" s="1">
        <v>44969</v>
      </c>
      <c r="C409">
        <f t="shared" si="36"/>
        <v>2023</v>
      </c>
      <c r="D409">
        <f t="shared" si="37"/>
        <v>2</v>
      </c>
      <c r="E409" t="str">
        <f>TEXT(Table2[[#This Row],[order_date]],"mmmm")</f>
        <v>February</v>
      </c>
      <c r="F409">
        <v>1337</v>
      </c>
      <c r="G409" t="s">
        <v>22</v>
      </c>
      <c r="H409" t="s">
        <v>21</v>
      </c>
      <c r="I409">
        <v>7</v>
      </c>
      <c r="J409">
        <v>400.59</v>
      </c>
      <c r="K409">
        <v>0.09</v>
      </c>
      <c r="L409">
        <f t="shared" si="38"/>
        <v>36.053099999999993</v>
      </c>
      <c r="M409">
        <f t="shared" si="39"/>
        <v>2804.1299999999997</v>
      </c>
      <c r="N409" t="s">
        <v>16</v>
      </c>
      <c r="O409" t="str">
        <f t="shared" si="40"/>
        <v>Early Delivery</v>
      </c>
      <c r="P409">
        <v>1</v>
      </c>
      <c r="Q409" t="str">
        <f t="shared" si="41"/>
        <v>Bad</v>
      </c>
      <c r="R409">
        <v>2</v>
      </c>
      <c r="S409">
        <v>2551.7600000000002</v>
      </c>
      <c r="V409">
        <v>1320</v>
      </c>
    </row>
    <row r="410" spans="1:22" x14ac:dyDescent="0.35">
      <c r="A410">
        <v>10409</v>
      </c>
      <c r="B410" s="1">
        <v>44970</v>
      </c>
      <c r="C410">
        <f t="shared" si="36"/>
        <v>2023</v>
      </c>
      <c r="D410">
        <f t="shared" si="37"/>
        <v>2</v>
      </c>
      <c r="E410" t="str">
        <f>TEXT(Table2[[#This Row],[order_date]],"mmmm")</f>
        <v>February</v>
      </c>
      <c r="F410">
        <v>1705</v>
      </c>
      <c r="G410" t="s">
        <v>19</v>
      </c>
      <c r="H410" t="s">
        <v>20</v>
      </c>
      <c r="I410">
        <v>3</v>
      </c>
      <c r="J410">
        <v>44.59</v>
      </c>
      <c r="K410">
        <v>0.11</v>
      </c>
      <c r="L410">
        <f t="shared" si="38"/>
        <v>4.9049000000000005</v>
      </c>
      <c r="M410">
        <f t="shared" si="39"/>
        <v>133.77000000000001</v>
      </c>
      <c r="N410" t="s">
        <v>16</v>
      </c>
      <c r="O410" t="str">
        <f t="shared" si="40"/>
        <v>Delayed Delivery</v>
      </c>
      <c r="P410">
        <v>11</v>
      </c>
      <c r="Q410" t="str">
        <f t="shared" si="41"/>
        <v>Good</v>
      </c>
      <c r="R410">
        <v>2.7</v>
      </c>
      <c r="S410">
        <v>119.06</v>
      </c>
      <c r="V410">
        <v>1399</v>
      </c>
    </row>
    <row r="411" spans="1:22" x14ac:dyDescent="0.35">
      <c r="A411">
        <v>10410</v>
      </c>
      <c r="B411" s="1">
        <v>44971</v>
      </c>
      <c r="C411">
        <f t="shared" si="36"/>
        <v>2023</v>
      </c>
      <c r="D411">
        <f t="shared" si="37"/>
        <v>2</v>
      </c>
      <c r="E411" t="str">
        <f>TEXT(Table2[[#This Row],[order_date]],"mmmm")</f>
        <v>February</v>
      </c>
      <c r="F411">
        <v>1821</v>
      </c>
      <c r="G411" t="s">
        <v>22</v>
      </c>
      <c r="H411" t="s">
        <v>21</v>
      </c>
      <c r="I411">
        <v>6</v>
      </c>
      <c r="J411">
        <v>303.58</v>
      </c>
      <c r="K411">
        <v>0.21</v>
      </c>
      <c r="L411">
        <f t="shared" si="38"/>
        <v>63.751799999999996</v>
      </c>
      <c r="M411">
        <f t="shared" si="39"/>
        <v>1821.48</v>
      </c>
      <c r="N411" t="s">
        <v>14</v>
      </c>
      <c r="O411" t="str">
        <f t="shared" si="40"/>
        <v>On Time Delivery</v>
      </c>
      <c r="P411">
        <v>4</v>
      </c>
      <c r="Q411" t="str">
        <f t="shared" si="41"/>
        <v>Excellent</v>
      </c>
      <c r="R411">
        <v>5</v>
      </c>
      <c r="S411">
        <v>1438.97</v>
      </c>
      <c r="V411">
        <v>1653</v>
      </c>
    </row>
    <row r="412" spans="1:22" x14ac:dyDescent="0.35">
      <c r="A412">
        <v>10411</v>
      </c>
      <c r="B412" s="1">
        <v>44972</v>
      </c>
      <c r="C412">
        <f t="shared" si="36"/>
        <v>2023</v>
      </c>
      <c r="D412">
        <f t="shared" si="37"/>
        <v>2</v>
      </c>
      <c r="E412" t="str">
        <f>TEXT(Table2[[#This Row],[order_date]],"mmmm")</f>
        <v>February</v>
      </c>
      <c r="F412">
        <v>1162</v>
      </c>
      <c r="G412" t="s">
        <v>12</v>
      </c>
      <c r="H412" t="s">
        <v>13</v>
      </c>
      <c r="I412">
        <v>6</v>
      </c>
      <c r="J412">
        <v>188.16</v>
      </c>
      <c r="K412">
        <v>0.06</v>
      </c>
      <c r="L412">
        <f t="shared" si="38"/>
        <v>11.2896</v>
      </c>
      <c r="M412">
        <f t="shared" si="39"/>
        <v>1128.96</v>
      </c>
      <c r="N412" t="s">
        <v>18</v>
      </c>
      <c r="O412" t="str">
        <f t="shared" si="40"/>
        <v>On Time Delivery</v>
      </c>
      <c r="P412">
        <v>3</v>
      </c>
      <c r="Q412" t="str">
        <f t="shared" si="41"/>
        <v>Bad</v>
      </c>
      <c r="R412">
        <v>1.4</v>
      </c>
      <c r="S412">
        <v>1061.22</v>
      </c>
      <c r="V412">
        <v>1971</v>
      </c>
    </row>
    <row r="413" spans="1:22" x14ac:dyDescent="0.35">
      <c r="A413">
        <v>10412</v>
      </c>
      <c r="B413" s="1">
        <v>44973</v>
      </c>
      <c r="C413">
        <f t="shared" si="36"/>
        <v>2023</v>
      </c>
      <c r="D413">
        <f t="shared" si="37"/>
        <v>2</v>
      </c>
      <c r="E413" t="str">
        <f>TEXT(Table2[[#This Row],[order_date]],"mmmm")</f>
        <v>February</v>
      </c>
      <c r="F413">
        <v>1719</v>
      </c>
      <c r="G413" t="s">
        <v>15</v>
      </c>
      <c r="H413" t="s">
        <v>17</v>
      </c>
      <c r="I413">
        <v>2</v>
      </c>
      <c r="J413">
        <v>205.82</v>
      </c>
      <c r="K413">
        <v>0.04</v>
      </c>
      <c r="L413">
        <f t="shared" si="38"/>
        <v>8.2327999999999992</v>
      </c>
      <c r="M413">
        <f t="shared" si="39"/>
        <v>411.64</v>
      </c>
      <c r="N413" t="s">
        <v>18</v>
      </c>
      <c r="O413" t="str">
        <f t="shared" si="40"/>
        <v>Delayed Delivery</v>
      </c>
      <c r="P413">
        <v>9</v>
      </c>
      <c r="Q413" t="str">
        <f t="shared" si="41"/>
        <v>Excellent</v>
      </c>
      <c r="R413">
        <v>4.5</v>
      </c>
      <c r="S413">
        <v>395.17</v>
      </c>
      <c r="V413">
        <v>1470</v>
      </c>
    </row>
    <row r="414" spans="1:22" x14ac:dyDescent="0.35">
      <c r="A414">
        <v>10413</v>
      </c>
      <c r="B414" s="1">
        <v>44974</v>
      </c>
      <c r="C414">
        <f t="shared" si="36"/>
        <v>2023</v>
      </c>
      <c r="D414">
        <f t="shared" si="37"/>
        <v>2</v>
      </c>
      <c r="E414" t="str">
        <f>TEXT(Table2[[#This Row],[order_date]],"mmmm")</f>
        <v>February</v>
      </c>
      <c r="F414">
        <v>1956</v>
      </c>
      <c r="G414" t="s">
        <v>19</v>
      </c>
      <c r="H414" t="s">
        <v>17</v>
      </c>
      <c r="I414">
        <v>2</v>
      </c>
      <c r="J414">
        <v>577.14</v>
      </c>
      <c r="K414">
        <v>0.24</v>
      </c>
      <c r="L414">
        <f t="shared" si="38"/>
        <v>138.5136</v>
      </c>
      <c r="M414">
        <f t="shared" si="39"/>
        <v>1154.28</v>
      </c>
      <c r="N414" t="s">
        <v>16</v>
      </c>
      <c r="O414" t="str">
        <f t="shared" si="40"/>
        <v>Delayed Delivery</v>
      </c>
      <c r="P414">
        <v>5</v>
      </c>
      <c r="Q414" t="str">
        <f t="shared" si="41"/>
        <v>Excellent</v>
      </c>
      <c r="R414">
        <v>4.8</v>
      </c>
      <c r="S414">
        <v>877.25</v>
      </c>
      <c r="V414">
        <v>1142</v>
      </c>
    </row>
    <row r="415" spans="1:22" x14ac:dyDescent="0.35">
      <c r="A415">
        <v>10414</v>
      </c>
      <c r="B415" s="1">
        <v>44975</v>
      </c>
      <c r="C415">
        <f t="shared" si="36"/>
        <v>2023</v>
      </c>
      <c r="D415">
        <f t="shared" si="37"/>
        <v>2</v>
      </c>
      <c r="E415" t="str">
        <f>TEXT(Table2[[#This Row],[order_date]],"mmmm")</f>
        <v>February</v>
      </c>
      <c r="F415">
        <v>1680</v>
      </c>
      <c r="G415" t="s">
        <v>22</v>
      </c>
      <c r="H415" t="s">
        <v>13</v>
      </c>
      <c r="I415">
        <v>5</v>
      </c>
      <c r="J415">
        <v>121.88</v>
      </c>
      <c r="K415">
        <v>0.27</v>
      </c>
      <c r="L415">
        <f t="shared" si="38"/>
        <v>32.907600000000002</v>
      </c>
      <c r="M415">
        <f t="shared" si="39"/>
        <v>609.4</v>
      </c>
      <c r="N415" t="s">
        <v>16</v>
      </c>
      <c r="O415" t="str">
        <f t="shared" si="40"/>
        <v>Delayed Delivery</v>
      </c>
      <c r="P415">
        <v>9</v>
      </c>
      <c r="Q415" t="str">
        <f t="shared" si="41"/>
        <v>Good</v>
      </c>
      <c r="R415">
        <v>3.8</v>
      </c>
      <c r="S415">
        <v>444.86</v>
      </c>
      <c r="V415">
        <v>1353</v>
      </c>
    </row>
    <row r="416" spans="1:22" x14ac:dyDescent="0.35">
      <c r="A416">
        <v>10415</v>
      </c>
      <c r="B416" s="1">
        <v>44976</v>
      </c>
      <c r="C416">
        <f t="shared" si="36"/>
        <v>2023</v>
      </c>
      <c r="D416">
        <f t="shared" si="37"/>
        <v>2</v>
      </c>
      <c r="E416" t="str">
        <f>TEXT(Table2[[#This Row],[order_date]],"mmmm")</f>
        <v>February</v>
      </c>
      <c r="F416">
        <v>1995</v>
      </c>
      <c r="G416" t="s">
        <v>22</v>
      </c>
      <c r="H416" t="s">
        <v>17</v>
      </c>
      <c r="I416">
        <v>6</v>
      </c>
      <c r="J416">
        <v>197.08</v>
      </c>
      <c r="K416">
        <v>0.18</v>
      </c>
      <c r="L416">
        <f t="shared" si="38"/>
        <v>35.474400000000003</v>
      </c>
      <c r="M416">
        <f t="shared" si="39"/>
        <v>1182.48</v>
      </c>
      <c r="N416" t="s">
        <v>18</v>
      </c>
      <c r="O416" t="str">
        <f t="shared" si="40"/>
        <v>Delayed Delivery</v>
      </c>
      <c r="P416">
        <v>10</v>
      </c>
      <c r="Q416" t="str">
        <f t="shared" si="41"/>
        <v>Bad</v>
      </c>
      <c r="R416">
        <v>1</v>
      </c>
      <c r="S416">
        <v>969.63</v>
      </c>
      <c r="V416">
        <v>1833</v>
      </c>
    </row>
    <row r="417" spans="1:22" x14ac:dyDescent="0.35">
      <c r="A417">
        <v>10416</v>
      </c>
      <c r="B417" s="1">
        <v>44977</v>
      </c>
      <c r="C417">
        <f t="shared" si="36"/>
        <v>2023</v>
      </c>
      <c r="D417">
        <f t="shared" si="37"/>
        <v>2</v>
      </c>
      <c r="E417" t="str">
        <f>TEXT(Table2[[#This Row],[order_date]],"mmmm")</f>
        <v>February</v>
      </c>
      <c r="F417">
        <v>1160</v>
      </c>
      <c r="G417" t="s">
        <v>15</v>
      </c>
      <c r="H417" t="s">
        <v>21</v>
      </c>
      <c r="I417">
        <v>1</v>
      </c>
      <c r="J417">
        <v>313.29000000000002</v>
      </c>
      <c r="K417">
        <v>0.13</v>
      </c>
      <c r="L417">
        <f t="shared" si="38"/>
        <v>40.727700000000006</v>
      </c>
      <c r="M417">
        <f t="shared" si="39"/>
        <v>313.29000000000002</v>
      </c>
      <c r="N417" t="s">
        <v>18</v>
      </c>
      <c r="O417" t="str">
        <f t="shared" si="40"/>
        <v>Delayed Delivery</v>
      </c>
      <c r="P417">
        <v>6</v>
      </c>
      <c r="Q417" t="str">
        <f t="shared" si="41"/>
        <v>Excellent</v>
      </c>
      <c r="R417">
        <v>4.3</v>
      </c>
      <c r="S417">
        <v>272.56</v>
      </c>
      <c r="V417">
        <v>1799</v>
      </c>
    </row>
    <row r="418" spans="1:22" x14ac:dyDescent="0.35">
      <c r="A418">
        <v>10417</v>
      </c>
      <c r="B418" s="1">
        <v>44978</v>
      </c>
      <c r="C418">
        <f t="shared" si="36"/>
        <v>2023</v>
      </c>
      <c r="D418">
        <f t="shared" si="37"/>
        <v>2</v>
      </c>
      <c r="E418" t="str">
        <f>TEXT(Table2[[#This Row],[order_date]],"mmmm")</f>
        <v>February</v>
      </c>
      <c r="F418">
        <v>1579</v>
      </c>
      <c r="G418" t="s">
        <v>12</v>
      </c>
      <c r="H418" t="s">
        <v>17</v>
      </c>
      <c r="I418">
        <v>2</v>
      </c>
      <c r="J418">
        <v>519.87</v>
      </c>
      <c r="K418">
        <v>0.15</v>
      </c>
      <c r="L418">
        <f t="shared" si="38"/>
        <v>77.980499999999992</v>
      </c>
      <c r="M418">
        <f t="shared" si="39"/>
        <v>1039.74</v>
      </c>
      <c r="N418" t="s">
        <v>18</v>
      </c>
      <c r="O418" t="str">
        <f t="shared" si="40"/>
        <v>Delayed Delivery</v>
      </c>
      <c r="P418">
        <v>11</v>
      </c>
      <c r="Q418" t="str">
        <f t="shared" si="41"/>
        <v>Excellent</v>
      </c>
      <c r="R418">
        <v>4.5</v>
      </c>
      <c r="S418">
        <v>883.78</v>
      </c>
      <c r="V418">
        <v>1958</v>
      </c>
    </row>
    <row r="419" spans="1:22" x14ac:dyDescent="0.35">
      <c r="A419">
        <v>10418</v>
      </c>
      <c r="B419" s="1">
        <v>44979</v>
      </c>
      <c r="C419">
        <f t="shared" si="36"/>
        <v>2023</v>
      </c>
      <c r="D419">
        <f t="shared" si="37"/>
        <v>2</v>
      </c>
      <c r="E419" t="str">
        <f>TEXT(Table2[[#This Row],[order_date]],"mmmm")</f>
        <v>February</v>
      </c>
      <c r="F419">
        <v>1800</v>
      </c>
      <c r="G419" t="s">
        <v>19</v>
      </c>
      <c r="H419" t="s">
        <v>13</v>
      </c>
      <c r="I419">
        <v>3</v>
      </c>
      <c r="J419">
        <v>258.75</v>
      </c>
      <c r="K419">
        <v>0.14000000000000001</v>
      </c>
      <c r="L419">
        <f t="shared" si="38"/>
        <v>36.225000000000001</v>
      </c>
      <c r="M419">
        <f t="shared" si="39"/>
        <v>776.25</v>
      </c>
      <c r="N419" t="s">
        <v>14</v>
      </c>
      <c r="O419" t="str">
        <f t="shared" si="40"/>
        <v>Delayed Delivery</v>
      </c>
      <c r="P419">
        <v>9</v>
      </c>
      <c r="Q419" t="str">
        <f t="shared" si="41"/>
        <v>Excellent</v>
      </c>
      <c r="R419">
        <v>4.9000000000000004</v>
      </c>
      <c r="S419">
        <v>667.58</v>
      </c>
      <c r="V419">
        <v>1050</v>
      </c>
    </row>
    <row r="420" spans="1:22" x14ac:dyDescent="0.35">
      <c r="A420">
        <v>10419</v>
      </c>
      <c r="B420" s="1">
        <v>44980</v>
      </c>
      <c r="C420">
        <f t="shared" si="36"/>
        <v>2023</v>
      </c>
      <c r="D420">
        <f t="shared" si="37"/>
        <v>2</v>
      </c>
      <c r="E420" t="str">
        <f>TEXT(Table2[[#This Row],[order_date]],"mmmm")</f>
        <v>February</v>
      </c>
      <c r="F420">
        <v>1397</v>
      </c>
      <c r="G420" t="s">
        <v>15</v>
      </c>
      <c r="H420" t="s">
        <v>17</v>
      </c>
      <c r="I420">
        <v>4</v>
      </c>
      <c r="J420">
        <v>450.16</v>
      </c>
      <c r="K420">
        <v>0.34</v>
      </c>
      <c r="L420">
        <f t="shared" si="38"/>
        <v>153.05440000000002</v>
      </c>
      <c r="M420">
        <f t="shared" si="39"/>
        <v>1800.64</v>
      </c>
      <c r="N420" t="s">
        <v>14</v>
      </c>
      <c r="O420" t="str">
        <f t="shared" si="40"/>
        <v>Early Delivery</v>
      </c>
      <c r="P420">
        <v>1</v>
      </c>
      <c r="Q420" t="str">
        <f t="shared" si="41"/>
        <v>Excellent</v>
      </c>
      <c r="R420">
        <v>4.4000000000000004</v>
      </c>
      <c r="S420">
        <v>1188.42</v>
      </c>
      <c r="V420">
        <v>1664</v>
      </c>
    </row>
    <row r="421" spans="1:22" x14ac:dyDescent="0.35">
      <c r="A421">
        <v>10420</v>
      </c>
      <c r="B421" s="1">
        <v>44981</v>
      </c>
      <c r="C421">
        <f t="shared" si="36"/>
        <v>2023</v>
      </c>
      <c r="D421">
        <f t="shared" si="37"/>
        <v>2</v>
      </c>
      <c r="E421" t="str">
        <f>TEXT(Table2[[#This Row],[order_date]],"mmmm")</f>
        <v>February</v>
      </c>
      <c r="F421">
        <v>1276</v>
      </c>
      <c r="G421" t="s">
        <v>22</v>
      </c>
      <c r="H421" t="s">
        <v>21</v>
      </c>
      <c r="I421">
        <v>7</v>
      </c>
      <c r="J421">
        <v>515.98</v>
      </c>
      <c r="K421">
        <v>0.27</v>
      </c>
      <c r="L421">
        <f t="shared" si="38"/>
        <v>139.31460000000001</v>
      </c>
      <c r="M421">
        <f t="shared" si="39"/>
        <v>3611.86</v>
      </c>
      <c r="N421" t="s">
        <v>16</v>
      </c>
      <c r="O421" t="str">
        <f t="shared" si="40"/>
        <v>On Time Delivery</v>
      </c>
      <c r="P421">
        <v>4</v>
      </c>
      <c r="Q421" t="str">
        <f t="shared" si="41"/>
        <v>Good</v>
      </c>
      <c r="R421">
        <v>2.8</v>
      </c>
      <c r="S421">
        <v>2636.66</v>
      </c>
      <c r="V421">
        <v>1697</v>
      </c>
    </row>
    <row r="422" spans="1:22" x14ac:dyDescent="0.35">
      <c r="A422">
        <v>10421</v>
      </c>
      <c r="B422" s="1">
        <v>44982</v>
      </c>
      <c r="C422">
        <f t="shared" si="36"/>
        <v>2023</v>
      </c>
      <c r="D422">
        <f t="shared" si="37"/>
        <v>2</v>
      </c>
      <c r="E422" t="str">
        <f>TEXT(Table2[[#This Row],[order_date]],"mmmm")</f>
        <v>February</v>
      </c>
      <c r="F422">
        <v>1815</v>
      </c>
      <c r="G422" t="s">
        <v>12</v>
      </c>
      <c r="H422" t="s">
        <v>21</v>
      </c>
      <c r="I422">
        <v>7</v>
      </c>
      <c r="J422">
        <v>196.36</v>
      </c>
      <c r="K422">
        <v>7.0000000000000007E-2</v>
      </c>
      <c r="L422">
        <f t="shared" si="38"/>
        <v>13.745200000000002</v>
      </c>
      <c r="M422">
        <f t="shared" si="39"/>
        <v>1374.52</v>
      </c>
      <c r="N422" t="s">
        <v>14</v>
      </c>
      <c r="O422" t="str">
        <f t="shared" si="40"/>
        <v>On Time Delivery</v>
      </c>
      <c r="P422">
        <v>4</v>
      </c>
      <c r="Q422" t="str">
        <f t="shared" si="41"/>
        <v>Good</v>
      </c>
      <c r="R422">
        <v>3.8</v>
      </c>
      <c r="S422">
        <v>1278.3</v>
      </c>
      <c r="V422">
        <v>1124</v>
      </c>
    </row>
    <row r="423" spans="1:22" x14ac:dyDescent="0.35">
      <c r="A423">
        <v>10422</v>
      </c>
      <c r="B423" s="1">
        <v>44983</v>
      </c>
      <c r="C423">
        <f t="shared" si="36"/>
        <v>2023</v>
      </c>
      <c r="D423">
        <f t="shared" si="37"/>
        <v>2</v>
      </c>
      <c r="E423" t="str">
        <f>TEXT(Table2[[#This Row],[order_date]],"mmmm")</f>
        <v>February</v>
      </c>
      <c r="F423">
        <v>1915</v>
      </c>
      <c r="G423" t="s">
        <v>19</v>
      </c>
      <c r="H423" t="s">
        <v>13</v>
      </c>
      <c r="I423">
        <v>5</v>
      </c>
      <c r="J423">
        <v>244.76</v>
      </c>
      <c r="K423">
        <v>0.13</v>
      </c>
      <c r="L423">
        <f t="shared" si="38"/>
        <v>31.8188</v>
      </c>
      <c r="M423">
        <f t="shared" si="39"/>
        <v>1223.8</v>
      </c>
      <c r="N423" t="s">
        <v>18</v>
      </c>
      <c r="O423" t="str">
        <f t="shared" si="40"/>
        <v>Delayed Delivery</v>
      </c>
      <c r="P423">
        <v>10</v>
      </c>
      <c r="Q423" t="str">
        <f t="shared" si="41"/>
        <v>Good</v>
      </c>
      <c r="R423">
        <v>2.9</v>
      </c>
      <c r="S423">
        <v>1064.71</v>
      </c>
      <c r="V423">
        <v>1149</v>
      </c>
    </row>
    <row r="424" spans="1:22" x14ac:dyDescent="0.35">
      <c r="A424">
        <v>10423</v>
      </c>
      <c r="B424" s="1">
        <v>44984</v>
      </c>
      <c r="C424">
        <f t="shared" si="36"/>
        <v>2023</v>
      </c>
      <c r="D424">
        <f t="shared" si="37"/>
        <v>2</v>
      </c>
      <c r="E424" t="str">
        <f>TEXT(Table2[[#This Row],[order_date]],"mmmm")</f>
        <v>February</v>
      </c>
      <c r="F424">
        <v>1503</v>
      </c>
      <c r="G424" t="s">
        <v>22</v>
      </c>
      <c r="H424" t="s">
        <v>13</v>
      </c>
      <c r="I424">
        <v>2</v>
      </c>
      <c r="J424">
        <v>223.59</v>
      </c>
      <c r="K424">
        <v>0.19</v>
      </c>
      <c r="L424">
        <f t="shared" si="38"/>
        <v>42.482100000000003</v>
      </c>
      <c r="M424">
        <f t="shared" si="39"/>
        <v>447.18</v>
      </c>
      <c r="N424" t="s">
        <v>18</v>
      </c>
      <c r="O424" t="str">
        <f t="shared" si="40"/>
        <v>Delayed Delivery</v>
      </c>
      <c r="P424">
        <v>10</v>
      </c>
      <c r="Q424" t="str">
        <f t="shared" si="41"/>
        <v>Bad</v>
      </c>
      <c r="R424">
        <v>2.4</v>
      </c>
      <c r="S424">
        <v>362.22</v>
      </c>
      <c r="V424">
        <v>1341</v>
      </c>
    </row>
    <row r="425" spans="1:22" x14ac:dyDescent="0.35">
      <c r="A425">
        <v>10424</v>
      </c>
      <c r="B425" s="1">
        <v>44985</v>
      </c>
      <c r="C425">
        <f t="shared" si="36"/>
        <v>2023</v>
      </c>
      <c r="D425">
        <f t="shared" si="37"/>
        <v>2</v>
      </c>
      <c r="E425" t="str">
        <f>TEXT(Table2[[#This Row],[order_date]],"mmmm")</f>
        <v>February</v>
      </c>
      <c r="F425">
        <v>1895</v>
      </c>
      <c r="G425" t="s">
        <v>15</v>
      </c>
      <c r="H425" t="s">
        <v>13</v>
      </c>
      <c r="I425">
        <v>4</v>
      </c>
      <c r="J425">
        <v>502.22</v>
      </c>
      <c r="K425">
        <v>0.21</v>
      </c>
      <c r="L425">
        <f t="shared" si="38"/>
        <v>105.4662</v>
      </c>
      <c r="M425">
        <f t="shared" si="39"/>
        <v>2008.88</v>
      </c>
      <c r="N425" t="s">
        <v>16</v>
      </c>
      <c r="O425" t="str">
        <f t="shared" si="40"/>
        <v>Delayed Delivery</v>
      </c>
      <c r="P425">
        <v>6</v>
      </c>
      <c r="Q425" t="str">
        <f t="shared" si="41"/>
        <v>Good</v>
      </c>
      <c r="R425">
        <v>3.5</v>
      </c>
      <c r="S425">
        <v>1587.02</v>
      </c>
      <c r="V425">
        <v>1304</v>
      </c>
    </row>
    <row r="426" spans="1:22" x14ac:dyDescent="0.35">
      <c r="A426">
        <v>10425</v>
      </c>
      <c r="B426" s="1">
        <v>44986</v>
      </c>
      <c r="C426">
        <f t="shared" si="36"/>
        <v>2023</v>
      </c>
      <c r="D426">
        <f t="shared" si="37"/>
        <v>3</v>
      </c>
      <c r="E426" t="str">
        <f>TEXT(Table2[[#This Row],[order_date]],"mmmm")</f>
        <v>March</v>
      </c>
      <c r="F426">
        <v>1391</v>
      </c>
      <c r="G426" t="s">
        <v>15</v>
      </c>
      <c r="H426" t="s">
        <v>20</v>
      </c>
      <c r="I426">
        <v>4</v>
      </c>
      <c r="J426">
        <v>40.94</v>
      </c>
      <c r="K426">
        <v>0.16</v>
      </c>
      <c r="L426">
        <f t="shared" si="38"/>
        <v>6.5503999999999998</v>
      </c>
      <c r="M426">
        <f t="shared" si="39"/>
        <v>163.76</v>
      </c>
      <c r="N426" t="s">
        <v>18</v>
      </c>
      <c r="O426" t="str">
        <f t="shared" si="40"/>
        <v>Delayed Delivery</v>
      </c>
      <c r="P426">
        <v>10</v>
      </c>
      <c r="Q426" t="str">
        <f t="shared" si="41"/>
        <v>Excellent</v>
      </c>
      <c r="R426">
        <v>4.0999999999999996</v>
      </c>
      <c r="S426">
        <v>137.56</v>
      </c>
      <c r="V426">
        <v>1837</v>
      </c>
    </row>
    <row r="427" spans="1:22" x14ac:dyDescent="0.35">
      <c r="A427">
        <v>10426</v>
      </c>
      <c r="B427" s="1">
        <v>44987</v>
      </c>
      <c r="C427">
        <f t="shared" si="36"/>
        <v>2023</v>
      </c>
      <c r="D427">
        <f t="shared" si="37"/>
        <v>3</v>
      </c>
      <c r="E427" t="str">
        <f>TEXT(Table2[[#This Row],[order_date]],"mmmm")</f>
        <v>March</v>
      </c>
      <c r="F427">
        <v>1134</v>
      </c>
      <c r="G427" t="s">
        <v>19</v>
      </c>
      <c r="H427" t="s">
        <v>20</v>
      </c>
      <c r="I427">
        <v>2</v>
      </c>
      <c r="J427">
        <v>195.43</v>
      </c>
      <c r="K427">
        <v>0.28000000000000003</v>
      </c>
      <c r="L427">
        <f t="shared" si="38"/>
        <v>54.720400000000005</v>
      </c>
      <c r="M427">
        <f t="shared" si="39"/>
        <v>390.86</v>
      </c>
      <c r="N427" t="s">
        <v>14</v>
      </c>
      <c r="O427" t="str">
        <f t="shared" si="40"/>
        <v>Early Delivery</v>
      </c>
      <c r="P427">
        <v>1</v>
      </c>
      <c r="Q427" t="str">
        <f t="shared" si="41"/>
        <v>Good</v>
      </c>
      <c r="R427">
        <v>3.5</v>
      </c>
      <c r="S427">
        <v>281.42</v>
      </c>
      <c r="V427">
        <v>1443</v>
      </c>
    </row>
    <row r="428" spans="1:22" x14ac:dyDescent="0.35">
      <c r="A428">
        <v>10427</v>
      </c>
      <c r="B428" s="1">
        <v>44988</v>
      </c>
      <c r="C428">
        <f t="shared" si="36"/>
        <v>2023</v>
      </c>
      <c r="D428">
        <f t="shared" si="37"/>
        <v>3</v>
      </c>
      <c r="E428" t="str">
        <f>TEXT(Table2[[#This Row],[order_date]],"mmmm")</f>
        <v>March</v>
      </c>
      <c r="F428">
        <v>1194</v>
      </c>
      <c r="G428" t="s">
        <v>12</v>
      </c>
      <c r="H428" t="s">
        <v>21</v>
      </c>
      <c r="I428">
        <v>1</v>
      </c>
      <c r="J428">
        <v>412.45</v>
      </c>
      <c r="K428">
        <v>0.27</v>
      </c>
      <c r="L428">
        <f t="shared" si="38"/>
        <v>111.36150000000001</v>
      </c>
      <c r="M428">
        <f t="shared" si="39"/>
        <v>412.45</v>
      </c>
      <c r="N428" t="s">
        <v>18</v>
      </c>
      <c r="O428" t="str">
        <f t="shared" si="40"/>
        <v>Delayed Delivery</v>
      </c>
      <c r="P428">
        <v>10</v>
      </c>
      <c r="Q428" t="str">
        <f t="shared" si="41"/>
        <v>Excellent</v>
      </c>
      <c r="R428">
        <v>4.3</v>
      </c>
      <c r="S428">
        <v>301.08999999999997</v>
      </c>
      <c r="V428">
        <v>1263</v>
      </c>
    </row>
    <row r="429" spans="1:22" x14ac:dyDescent="0.35">
      <c r="A429">
        <v>10428</v>
      </c>
      <c r="B429" s="1">
        <v>44989</v>
      </c>
      <c r="C429">
        <f t="shared" si="36"/>
        <v>2023</v>
      </c>
      <c r="D429">
        <f t="shared" si="37"/>
        <v>3</v>
      </c>
      <c r="E429" t="str">
        <f>TEXT(Table2[[#This Row],[order_date]],"mmmm")</f>
        <v>March</v>
      </c>
      <c r="F429">
        <v>1400</v>
      </c>
      <c r="G429" t="s">
        <v>19</v>
      </c>
      <c r="H429" t="s">
        <v>20</v>
      </c>
      <c r="I429">
        <v>1</v>
      </c>
      <c r="J429">
        <v>345.78</v>
      </c>
      <c r="K429">
        <v>0.18</v>
      </c>
      <c r="L429">
        <f t="shared" si="38"/>
        <v>62.240399999999994</v>
      </c>
      <c r="M429">
        <f t="shared" si="39"/>
        <v>345.78</v>
      </c>
      <c r="N429" t="s">
        <v>18</v>
      </c>
      <c r="O429" t="str">
        <f t="shared" si="40"/>
        <v>Delayed Delivery</v>
      </c>
      <c r="P429">
        <v>5</v>
      </c>
      <c r="Q429" t="str">
        <f t="shared" si="41"/>
        <v>Bad</v>
      </c>
      <c r="R429">
        <v>1.7</v>
      </c>
      <c r="S429">
        <v>283.54000000000002</v>
      </c>
      <c r="V429">
        <v>1195</v>
      </c>
    </row>
    <row r="430" spans="1:22" x14ac:dyDescent="0.35">
      <c r="A430">
        <v>10429</v>
      </c>
      <c r="B430" s="1">
        <v>44990</v>
      </c>
      <c r="C430">
        <f t="shared" si="36"/>
        <v>2023</v>
      </c>
      <c r="D430">
        <f t="shared" si="37"/>
        <v>3</v>
      </c>
      <c r="E430" t="str">
        <f>TEXT(Table2[[#This Row],[order_date]],"mmmm")</f>
        <v>March</v>
      </c>
      <c r="F430">
        <v>1639</v>
      </c>
      <c r="G430" t="s">
        <v>19</v>
      </c>
      <c r="H430" t="s">
        <v>20</v>
      </c>
      <c r="I430">
        <v>5</v>
      </c>
      <c r="J430">
        <v>270.23</v>
      </c>
      <c r="K430">
        <v>0.3</v>
      </c>
      <c r="L430">
        <f t="shared" si="38"/>
        <v>81.069000000000003</v>
      </c>
      <c r="M430">
        <f t="shared" si="39"/>
        <v>1351.15</v>
      </c>
      <c r="N430" t="s">
        <v>16</v>
      </c>
      <c r="O430" t="str">
        <f t="shared" si="40"/>
        <v>On Time Delivery</v>
      </c>
      <c r="P430">
        <v>3</v>
      </c>
      <c r="Q430" t="str">
        <f t="shared" si="41"/>
        <v>Good</v>
      </c>
      <c r="R430">
        <v>2.5</v>
      </c>
      <c r="S430">
        <v>945.8</v>
      </c>
      <c r="V430">
        <v>1773</v>
      </c>
    </row>
    <row r="431" spans="1:22" x14ac:dyDescent="0.35">
      <c r="A431">
        <v>10430</v>
      </c>
      <c r="B431" s="1">
        <v>44991</v>
      </c>
      <c r="C431">
        <f t="shared" si="36"/>
        <v>2023</v>
      </c>
      <c r="D431">
        <f t="shared" si="37"/>
        <v>3</v>
      </c>
      <c r="E431" t="str">
        <f>TEXT(Table2[[#This Row],[order_date]],"mmmm")</f>
        <v>March</v>
      </c>
      <c r="F431">
        <v>1032</v>
      </c>
      <c r="G431" t="s">
        <v>19</v>
      </c>
      <c r="H431" t="s">
        <v>17</v>
      </c>
      <c r="I431">
        <v>1</v>
      </c>
      <c r="J431">
        <v>330.87</v>
      </c>
      <c r="K431">
        <v>0.26</v>
      </c>
      <c r="L431">
        <f t="shared" si="38"/>
        <v>86.026200000000003</v>
      </c>
      <c r="M431">
        <f t="shared" si="39"/>
        <v>330.87</v>
      </c>
      <c r="N431" t="s">
        <v>16</v>
      </c>
      <c r="O431" t="str">
        <f t="shared" si="40"/>
        <v>Early Delivery</v>
      </c>
      <c r="P431">
        <v>1</v>
      </c>
      <c r="Q431" t="str">
        <f t="shared" si="41"/>
        <v>Bad</v>
      </c>
      <c r="R431">
        <v>2.2999999999999998</v>
      </c>
      <c r="S431">
        <v>244.84</v>
      </c>
      <c r="V431">
        <v>1876</v>
      </c>
    </row>
    <row r="432" spans="1:22" x14ac:dyDescent="0.35">
      <c r="A432">
        <v>10431</v>
      </c>
      <c r="B432" s="1">
        <v>44992</v>
      </c>
      <c r="C432">
        <f t="shared" si="36"/>
        <v>2023</v>
      </c>
      <c r="D432">
        <f t="shared" si="37"/>
        <v>3</v>
      </c>
      <c r="E432" t="str">
        <f>TEXT(Table2[[#This Row],[order_date]],"mmmm")</f>
        <v>March</v>
      </c>
      <c r="F432">
        <v>1687</v>
      </c>
      <c r="G432" t="s">
        <v>12</v>
      </c>
      <c r="H432" t="s">
        <v>20</v>
      </c>
      <c r="I432">
        <v>5</v>
      </c>
      <c r="J432">
        <v>130.59</v>
      </c>
      <c r="K432">
        <v>0.27</v>
      </c>
      <c r="L432">
        <f t="shared" si="38"/>
        <v>35.259300000000003</v>
      </c>
      <c r="M432">
        <f t="shared" si="39"/>
        <v>652.95000000000005</v>
      </c>
      <c r="N432" t="s">
        <v>16</v>
      </c>
      <c r="O432" t="str">
        <f t="shared" si="40"/>
        <v>Delayed Delivery</v>
      </c>
      <c r="P432">
        <v>6</v>
      </c>
      <c r="Q432" t="str">
        <f t="shared" si="41"/>
        <v>Bad</v>
      </c>
      <c r="R432">
        <v>1.8</v>
      </c>
      <c r="S432">
        <v>476.65</v>
      </c>
      <c r="V432">
        <v>1991</v>
      </c>
    </row>
    <row r="433" spans="1:22" x14ac:dyDescent="0.35">
      <c r="A433">
        <v>10432</v>
      </c>
      <c r="B433" s="1">
        <v>44993</v>
      </c>
      <c r="C433">
        <f t="shared" si="36"/>
        <v>2023</v>
      </c>
      <c r="D433">
        <f t="shared" si="37"/>
        <v>3</v>
      </c>
      <c r="E433" t="str">
        <f>TEXT(Table2[[#This Row],[order_date]],"mmmm")</f>
        <v>March</v>
      </c>
      <c r="F433">
        <v>1459</v>
      </c>
      <c r="G433" t="s">
        <v>22</v>
      </c>
      <c r="H433" t="s">
        <v>17</v>
      </c>
      <c r="I433">
        <v>3</v>
      </c>
      <c r="J433">
        <v>266.97000000000003</v>
      </c>
      <c r="K433">
        <v>0.33</v>
      </c>
      <c r="L433">
        <f t="shared" si="38"/>
        <v>88.100100000000012</v>
      </c>
      <c r="M433">
        <f t="shared" si="39"/>
        <v>800.91000000000008</v>
      </c>
      <c r="N433" t="s">
        <v>16</v>
      </c>
      <c r="O433" t="str">
        <f t="shared" si="40"/>
        <v>On Time Delivery</v>
      </c>
      <c r="P433">
        <v>3</v>
      </c>
      <c r="Q433" t="str">
        <f t="shared" si="41"/>
        <v>Good</v>
      </c>
      <c r="R433">
        <v>2.8</v>
      </c>
      <c r="S433">
        <v>536.61</v>
      </c>
      <c r="V433">
        <v>1349</v>
      </c>
    </row>
    <row r="434" spans="1:22" x14ac:dyDescent="0.35">
      <c r="A434">
        <v>10433</v>
      </c>
      <c r="B434" s="1">
        <v>44994</v>
      </c>
      <c r="C434">
        <f t="shared" si="36"/>
        <v>2023</v>
      </c>
      <c r="D434">
        <f t="shared" si="37"/>
        <v>3</v>
      </c>
      <c r="E434" t="str">
        <f>TEXT(Table2[[#This Row],[order_date]],"mmmm")</f>
        <v>March</v>
      </c>
      <c r="F434">
        <v>1954</v>
      </c>
      <c r="G434" t="s">
        <v>22</v>
      </c>
      <c r="H434" t="s">
        <v>13</v>
      </c>
      <c r="I434">
        <v>2</v>
      </c>
      <c r="J434">
        <v>308.5</v>
      </c>
      <c r="K434">
        <v>0.09</v>
      </c>
      <c r="L434">
        <f t="shared" si="38"/>
        <v>27.765000000000001</v>
      </c>
      <c r="M434">
        <f t="shared" si="39"/>
        <v>617</v>
      </c>
      <c r="N434" t="s">
        <v>18</v>
      </c>
      <c r="O434" t="str">
        <f t="shared" si="40"/>
        <v>On Time Delivery</v>
      </c>
      <c r="P434">
        <v>4</v>
      </c>
      <c r="Q434" t="str">
        <f t="shared" si="41"/>
        <v>Excellent</v>
      </c>
      <c r="R434">
        <v>4.8</v>
      </c>
      <c r="S434">
        <v>561.47</v>
      </c>
      <c r="V434">
        <v>1046</v>
      </c>
    </row>
    <row r="435" spans="1:22" x14ac:dyDescent="0.35">
      <c r="A435">
        <v>10434</v>
      </c>
      <c r="B435" s="1">
        <v>44995</v>
      </c>
      <c r="C435">
        <f t="shared" si="36"/>
        <v>2023</v>
      </c>
      <c r="D435">
        <f t="shared" si="37"/>
        <v>3</v>
      </c>
      <c r="E435" t="str">
        <f>TEXT(Table2[[#This Row],[order_date]],"mmmm")</f>
        <v>March</v>
      </c>
      <c r="F435">
        <v>1882</v>
      </c>
      <c r="G435" t="s">
        <v>19</v>
      </c>
      <c r="H435" t="s">
        <v>17</v>
      </c>
      <c r="I435">
        <v>4</v>
      </c>
      <c r="J435">
        <v>542.20000000000005</v>
      </c>
      <c r="K435">
        <v>0.09</v>
      </c>
      <c r="L435">
        <f t="shared" si="38"/>
        <v>48.798000000000002</v>
      </c>
      <c r="M435">
        <f t="shared" si="39"/>
        <v>2168.8000000000002</v>
      </c>
      <c r="N435" t="s">
        <v>16</v>
      </c>
      <c r="O435" t="str">
        <f t="shared" si="40"/>
        <v>Delayed Delivery</v>
      </c>
      <c r="P435">
        <v>9</v>
      </c>
      <c r="Q435" t="str">
        <f t="shared" si="41"/>
        <v>Good</v>
      </c>
      <c r="R435">
        <v>3.2</v>
      </c>
      <c r="S435">
        <v>1973.61</v>
      </c>
      <c r="V435">
        <v>1822</v>
      </c>
    </row>
    <row r="436" spans="1:22" x14ac:dyDescent="0.35">
      <c r="A436">
        <v>10435</v>
      </c>
      <c r="B436" s="1">
        <v>44996</v>
      </c>
      <c r="C436">
        <f t="shared" si="36"/>
        <v>2023</v>
      </c>
      <c r="D436">
        <f t="shared" si="37"/>
        <v>3</v>
      </c>
      <c r="E436" t="str">
        <f>TEXT(Table2[[#This Row],[order_date]],"mmmm")</f>
        <v>March</v>
      </c>
      <c r="F436">
        <v>1469</v>
      </c>
      <c r="G436" t="s">
        <v>15</v>
      </c>
      <c r="H436" t="s">
        <v>17</v>
      </c>
      <c r="I436">
        <v>5</v>
      </c>
      <c r="J436">
        <v>167.59</v>
      </c>
      <c r="K436">
        <v>0.31</v>
      </c>
      <c r="L436">
        <f t="shared" si="38"/>
        <v>51.9529</v>
      </c>
      <c r="M436">
        <f t="shared" si="39"/>
        <v>837.95</v>
      </c>
      <c r="N436" t="s">
        <v>18</v>
      </c>
      <c r="O436" t="str">
        <f t="shared" si="40"/>
        <v>On Time Delivery</v>
      </c>
      <c r="P436">
        <v>2</v>
      </c>
      <c r="Q436" t="str">
        <f t="shared" si="41"/>
        <v>Bad</v>
      </c>
      <c r="R436">
        <v>2.1</v>
      </c>
      <c r="S436">
        <v>578.19000000000005</v>
      </c>
      <c r="V436">
        <v>1655</v>
      </c>
    </row>
    <row r="437" spans="1:22" x14ac:dyDescent="0.35">
      <c r="A437">
        <v>10436</v>
      </c>
      <c r="B437" s="1">
        <v>44997</v>
      </c>
      <c r="C437">
        <f t="shared" si="36"/>
        <v>2023</v>
      </c>
      <c r="D437">
        <f t="shared" si="37"/>
        <v>3</v>
      </c>
      <c r="E437" t="str">
        <f>TEXT(Table2[[#This Row],[order_date]],"mmmm")</f>
        <v>March</v>
      </c>
      <c r="F437">
        <v>1374</v>
      </c>
      <c r="G437" t="s">
        <v>15</v>
      </c>
      <c r="H437" t="s">
        <v>13</v>
      </c>
      <c r="I437">
        <v>7</v>
      </c>
      <c r="J437">
        <v>522.67999999999995</v>
      </c>
      <c r="K437">
        <v>0.27</v>
      </c>
      <c r="L437">
        <f t="shared" si="38"/>
        <v>141.12359999999998</v>
      </c>
      <c r="M437">
        <f t="shared" si="39"/>
        <v>3658.7599999999998</v>
      </c>
      <c r="N437" t="s">
        <v>16</v>
      </c>
      <c r="O437" t="str">
        <f t="shared" si="40"/>
        <v>Early Delivery</v>
      </c>
      <c r="P437">
        <v>1</v>
      </c>
      <c r="Q437" t="str">
        <f t="shared" si="41"/>
        <v>Bad</v>
      </c>
      <c r="R437">
        <v>2.4</v>
      </c>
      <c r="S437">
        <v>2670.89</v>
      </c>
      <c r="V437">
        <v>1268</v>
      </c>
    </row>
    <row r="438" spans="1:22" x14ac:dyDescent="0.35">
      <c r="A438">
        <v>10437</v>
      </c>
      <c r="B438" s="1">
        <v>44998</v>
      </c>
      <c r="C438">
        <f t="shared" si="36"/>
        <v>2023</v>
      </c>
      <c r="D438">
        <f t="shared" si="37"/>
        <v>3</v>
      </c>
      <c r="E438" t="str">
        <f>TEXT(Table2[[#This Row],[order_date]],"mmmm")</f>
        <v>March</v>
      </c>
      <c r="F438">
        <v>1021</v>
      </c>
      <c r="G438" t="s">
        <v>22</v>
      </c>
      <c r="H438" t="s">
        <v>13</v>
      </c>
      <c r="I438">
        <v>1</v>
      </c>
      <c r="J438">
        <v>391.88</v>
      </c>
      <c r="K438">
        <v>0.32</v>
      </c>
      <c r="L438">
        <f t="shared" si="38"/>
        <v>125.4016</v>
      </c>
      <c r="M438">
        <f t="shared" si="39"/>
        <v>391.88</v>
      </c>
      <c r="N438" t="s">
        <v>16</v>
      </c>
      <c r="O438" t="str">
        <f t="shared" si="40"/>
        <v>Delayed Delivery</v>
      </c>
      <c r="P438">
        <v>10</v>
      </c>
      <c r="Q438" t="str">
        <f t="shared" si="41"/>
        <v>Good</v>
      </c>
      <c r="R438">
        <v>3.5</v>
      </c>
      <c r="S438">
        <v>266.48</v>
      </c>
      <c r="V438">
        <v>1369</v>
      </c>
    </row>
    <row r="439" spans="1:22" x14ac:dyDescent="0.35">
      <c r="A439">
        <v>10438</v>
      </c>
      <c r="B439" s="1">
        <v>44999</v>
      </c>
      <c r="C439">
        <f t="shared" si="36"/>
        <v>2023</v>
      </c>
      <c r="D439">
        <f t="shared" si="37"/>
        <v>3</v>
      </c>
      <c r="E439" t="str">
        <f>TEXT(Table2[[#This Row],[order_date]],"mmmm")</f>
        <v>March</v>
      </c>
      <c r="F439">
        <v>1749</v>
      </c>
      <c r="G439" t="s">
        <v>12</v>
      </c>
      <c r="H439" t="s">
        <v>21</v>
      </c>
      <c r="I439">
        <v>7</v>
      </c>
      <c r="J439">
        <v>26.9</v>
      </c>
      <c r="K439">
        <v>0.02</v>
      </c>
      <c r="L439">
        <f t="shared" si="38"/>
        <v>0.53800000000000003</v>
      </c>
      <c r="M439">
        <f t="shared" si="39"/>
        <v>188.29999999999998</v>
      </c>
      <c r="N439" t="s">
        <v>16</v>
      </c>
      <c r="O439" t="str">
        <f t="shared" si="40"/>
        <v>Delayed Delivery</v>
      </c>
      <c r="P439">
        <v>6</v>
      </c>
      <c r="Q439" t="str">
        <f t="shared" si="41"/>
        <v>Bad</v>
      </c>
      <c r="R439">
        <v>2.4</v>
      </c>
      <c r="S439">
        <v>184.53</v>
      </c>
      <c r="V439">
        <v>1635</v>
      </c>
    </row>
    <row r="440" spans="1:22" x14ac:dyDescent="0.35">
      <c r="A440">
        <v>10439</v>
      </c>
      <c r="B440" s="1">
        <v>45000</v>
      </c>
      <c r="C440">
        <f t="shared" si="36"/>
        <v>2023</v>
      </c>
      <c r="D440">
        <f t="shared" si="37"/>
        <v>3</v>
      </c>
      <c r="E440" t="str">
        <f>TEXT(Table2[[#This Row],[order_date]],"mmmm")</f>
        <v>March</v>
      </c>
      <c r="F440">
        <v>1669</v>
      </c>
      <c r="G440" t="s">
        <v>19</v>
      </c>
      <c r="H440" t="s">
        <v>21</v>
      </c>
      <c r="I440">
        <v>5</v>
      </c>
      <c r="J440">
        <v>438.91</v>
      </c>
      <c r="K440">
        <v>0.22</v>
      </c>
      <c r="L440">
        <f t="shared" si="38"/>
        <v>96.560200000000009</v>
      </c>
      <c r="M440">
        <f t="shared" si="39"/>
        <v>2194.5500000000002</v>
      </c>
      <c r="N440" t="s">
        <v>14</v>
      </c>
      <c r="O440" t="str">
        <f t="shared" si="40"/>
        <v>Early Delivery</v>
      </c>
      <c r="P440">
        <v>1</v>
      </c>
      <c r="Q440" t="str">
        <f t="shared" si="41"/>
        <v>Good</v>
      </c>
      <c r="R440">
        <v>3.2</v>
      </c>
      <c r="S440">
        <v>1711.75</v>
      </c>
      <c r="V440">
        <v>1656</v>
      </c>
    </row>
    <row r="441" spans="1:22" x14ac:dyDescent="0.35">
      <c r="A441">
        <v>10440</v>
      </c>
      <c r="B441" s="1">
        <v>45001</v>
      </c>
      <c r="C441">
        <f t="shared" si="36"/>
        <v>2023</v>
      </c>
      <c r="D441">
        <f t="shared" si="37"/>
        <v>3</v>
      </c>
      <c r="E441" t="str">
        <f>TEXT(Table2[[#This Row],[order_date]],"mmmm")</f>
        <v>March</v>
      </c>
      <c r="F441">
        <v>1037</v>
      </c>
      <c r="G441" t="s">
        <v>22</v>
      </c>
      <c r="H441" t="s">
        <v>21</v>
      </c>
      <c r="I441">
        <v>6</v>
      </c>
      <c r="J441">
        <v>35.799999999999997</v>
      </c>
      <c r="K441">
        <v>0.05</v>
      </c>
      <c r="L441">
        <f t="shared" si="38"/>
        <v>1.79</v>
      </c>
      <c r="M441">
        <f t="shared" si="39"/>
        <v>214.79999999999998</v>
      </c>
      <c r="N441" t="s">
        <v>16</v>
      </c>
      <c r="O441" t="str">
        <f t="shared" si="40"/>
        <v>Early Delivery</v>
      </c>
      <c r="P441">
        <v>1</v>
      </c>
      <c r="Q441" t="str">
        <f t="shared" si="41"/>
        <v>Bad</v>
      </c>
      <c r="R441">
        <v>2.1</v>
      </c>
      <c r="S441">
        <v>204.06</v>
      </c>
      <c r="V441">
        <v>1830</v>
      </c>
    </row>
    <row r="442" spans="1:22" x14ac:dyDescent="0.35">
      <c r="A442">
        <v>10441</v>
      </c>
      <c r="B442" s="1">
        <v>45002</v>
      </c>
      <c r="C442">
        <f t="shared" si="36"/>
        <v>2023</v>
      </c>
      <c r="D442">
        <f t="shared" si="37"/>
        <v>3</v>
      </c>
      <c r="E442" t="str">
        <f>TEXT(Table2[[#This Row],[order_date]],"mmmm")</f>
        <v>March</v>
      </c>
      <c r="F442">
        <v>1229</v>
      </c>
      <c r="G442" t="s">
        <v>19</v>
      </c>
      <c r="H442" t="s">
        <v>21</v>
      </c>
      <c r="I442">
        <v>5</v>
      </c>
      <c r="J442">
        <v>598.47</v>
      </c>
      <c r="K442">
        <v>0.18</v>
      </c>
      <c r="L442">
        <f t="shared" si="38"/>
        <v>107.7246</v>
      </c>
      <c r="M442">
        <f t="shared" si="39"/>
        <v>2992.3500000000004</v>
      </c>
      <c r="N442" t="s">
        <v>16</v>
      </c>
      <c r="O442" t="str">
        <f t="shared" si="40"/>
        <v>Delayed Delivery</v>
      </c>
      <c r="P442">
        <v>7</v>
      </c>
      <c r="Q442" t="str">
        <f t="shared" si="41"/>
        <v>Bad</v>
      </c>
      <c r="R442">
        <v>2.4</v>
      </c>
      <c r="S442">
        <v>2453.73</v>
      </c>
      <c r="V442">
        <v>1786</v>
      </c>
    </row>
    <row r="443" spans="1:22" x14ac:dyDescent="0.35">
      <c r="A443">
        <v>10442</v>
      </c>
      <c r="B443" s="1">
        <v>45003</v>
      </c>
      <c r="C443">
        <f t="shared" si="36"/>
        <v>2023</v>
      </c>
      <c r="D443">
        <f t="shared" si="37"/>
        <v>3</v>
      </c>
      <c r="E443" t="str">
        <f>TEXT(Table2[[#This Row],[order_date]],"mmmm")</f>
        <v>March</v>
      </c>
      <c r="F443">
        <v>1364</v>
      </c>
      <c r="G443" t="s">
        <v>15</v>
      </c>
      <c r="H443" t="s">
        <v>17</v>
      </c>
      <c r="I443">
        <v>1</v>
      </c>
      <c r="J443">
        <v>525.49</v>
      </c>
      <c r="K443">
        <v>0.05</v>
      </c>
      <c r="L443">
        <f t="shared" si="38"/>
        <v>26.274500000000003</v>
      </c>
      <c r="M443">
        <f t="shared" si="39"/>
        <v>525.49</v>
      </c>
      <c r="N443" t="s">
        <v>14</v>
      </c>
      <c r="O443" t="str">
        <f t="shared" si="40"/>
        <v>On Time Delivery</v>
      </c>
      <c r="P443">
        <v>2</v>
      </c>
      <c r="Q443" t="str">
        <f t="shared" si="41"/>
        <v>Good</v>
      </c>
      <c r="R443">
        <v>3.8</v>
      </c>
      <c r="S443">
        <v>499.22</v>
      </c>
      <c r="V443">
        <v>1603</v>
      </c>
    </row>
    <row r="444" spans="1:22" x14ac:dyDescent="0.35">
      <c r="A444">
        <v>10443</v>
      </c>
      <c r="B444" s="1">
        <v>45004</v>
      </c>
      <c r="C444">
        <f t="shared" si="36"/>
        <v>2023</v>
      </c>
      <c r="D444">
        <f t="shared" si="37"/>
        <v>3</v>
      </c>
      <c r="E444" t="str">
        <f>TEXT(Table2[[#This Row],[order_date]],"mmmm")</f>
        <v>March</v>
      </c>
      <c r="F444">
        <v>1562</v>
      </c>
      <c r="G444" t="s">
        <v>19</v>
      </c>
      <c r="H444" t="s">
        <v>17</v>
      </c>
      <c r="I444">
        <v>6</v>
      </c>
      <c r="J444">
        <v>188.95</v>
      </c>
      <c r="K444">
        <v>0.04</v>
      </c>
      <c r="L444">
        <f t="shared" si="38"/>
        <v>7.5579999999999998</v>
      </c>
      <c r="M444">
        <f t="shared" si="39"/>
        <v>1133.6999999999998</v>
      </c>
      <c r="N444" t="s">
        <v>14</v>
      </c>
      <c r="O444" t="str">
        <f t="shared" si="40"/>
        <v>On Time Delivery</v>
      </c>
      <c r="P444">
        <v>4</v>
      </c>
      <c r="Q444" t="str">
        <f t="shared" si="41"/>
        <v>Good</v>
      </c>
      <c r="R444">
        <v>3.3</v>
      </c>
      <c r="S444">
        <v>1088.3499999999999</v>
      </c>
      <c r="V444">
        <v>1057</v>
      </c>
    </row>
    <row r="445" spans="1:22" x14ac:dyDescent="0.35">
      <c r="A445">
        <v>10444</v>
      </c>
      <c r="B445" s="1">
        <v>45005</v>
      </c>
      <c r="C445">
        <f t="shared" si="36"/>
        <v>2023</v>
      </c>
      <c r="D445">
        <f t="shared" si="37"/>
        <v>3</v>
      </c>
      <c r="E445" t="str">
        <f>TEXT(Table2[[#This Row],[order_date]],"mmmm")</f>
        <v>March</v>
      </c>
      <c r="F445">
        <v>1437</v>
      </c>
      <c r="G445" t="s">
        <v>19</v>
      </c>
      <c r="H445" t="s">
        <v>21</v>
      </c>
      <c r="I445">
        <v>6</v>
      </c>
      <c r="J445">
        <v>165.59</v>
      </c>
      <c r="K445">
        <v>0</v>
      </c>
      <c r="L445">
        <f t="shared" si="38"/>
        <v>0</v>
      </c>
      <c r="M445">
        <f t="shared" si="39"/>
        <v>993.54</v>
      </c>
      <c r="N445" t="s">
        <v>18</v>
      </c>
      <c r="O445" t="str">
        <f t="shared" si="40"/>
        <v>On Time Delivery</v>
      </c>
      <c r="P445">
        <v>4</v>
      </c>
      <c r="Q445" t="str">
        <f t="shared" si="41"/>
        <v>Bad</v>
      </c>
      <c r="R445">
        <v>1.4</v>
      </c>
      <c r="S445">
        <v>993.54</v>
      </c>
      <c r="V445">
        <v>1950</v>
      </c>
    </row>
    <row r="446" spans="1:22" x14ac:dyDescent="0.35">
      <c r="A446">
        <v>10445</v>
      </c>
      <c r="B446" s="1">
        <v>45006</v>
      </c>
      <c r="C446">
        <f t="shared" si="36"/>
        <v>2023</v>
      </c>
      <c r="D446">
        <f t="shared" si="37"/>
        <v>3</v>
      </c>
      <c r="E446" t="str">
        <f>TEXT(Table2[[#This Row],[order_date]],"mmmm")</f>
        <v>March</v>
      </c>
      <c r="F446">
        <v>1775</v>
      </c>
      <c r="G446" t="s">
        <v>15</v>
      </c>
      <c r="H446" t="s">
        <v>20</v>
      </c>
      <c r="I446">
        <v>1</v>
      </c>
      <c r="J446">
        <v>238.14</v>
      </c>
      <c r="K446">
        <v>0.22</v>
      </c>
      <c r="L446">
        <f t="shared" si="38"/>
        <v>52.390799999999999</v>
      </c>
      <c r="M446">
        <f t="shared" si="39"/>
        <v>238.14</v>
      </c>
      <c r="N446" t="s">
        <v>16</v>
      </c>
      <c r="O446" t="str">
        <f t="shared" si="40"/>
        <v>On Time Delivery</v>
      </c>
      <c r="P446">
        <v>2</v>
      </c>
      <c r="Q446" t="str">
        <f t="shared" si="41"/>
        <v>Excellent</v>
      </c>
      <c r="R446">
        <v>4.9000000000000004</v>
      </c>
      <c r="S446">
        <v>185.75</v>
      </c>
      <c r="V446">
        <v>1740</v>
      </c>
    </row>
    <row r="447" spans="1:22" x14ac:dyDescent="0.35">
      <c r="A447">
        <v>10446</v>
      </c>
      <c r="B447" s="1">
        <v>45007</v>
      </c>
      <c r="C447">
        <f t="shared" si="36"/>
        <v>2023</v>
      </c>
      <c r="D447">
        <f t="shared" si="37"/>
        <v>3</v>
      </c>
      <c r="E447" t="str">
        <f>TEXT(Table2[[#This Row],[order_date]],"mmmm")</f>
        <v>March</v>
      </c>
      <c r="F447">
        <v>1282</v>
      </c>
      <c r="G447" t="s">
        <v>15</v>
      </c>
      <c r="H447" t="s">
        <v>21</v>
      </c>
      <c r="I447">
        <v>6</v>
      </c>
      <c r="J447">
        <v>223.36</v>
      </c>
      <c r="K447">
        <v>0.13</v>
      </c>
      <c r="L447">
        <f t="shared" si="38"/>
        <v>29.036800000000003</v>
      </c>
      <c r="M447">
        <f t="shared" si="39"/>
        <v>1340.16</v>
      </c>
      <c r="N447" t="s">
        <v>16</v>
      </c>
      <c r="O447" t="str">
        <f t="shared" si="40"/>
        <v>Delayed Delivery</v>
      </c>
      <c r="P447">
        <v>6</v>
      </c>
      <c r="Q447" t="str">
        <f t="shared" si="41"/>
        <v>Bad</v>
      </c>
      <c r="R447">
        <v>1.2</v>
      </c>
      <c r="S447">
        <v>1165.94</v>
      </c>
      <c r="V447">
        <v>1473</v>
      </c>
    </row>
    <row r="448" spans="1:22" x14ac:dyDescent="0.35">
      <c r="A448">
        <v>10447</v>
      </c>
      <c r="B448" s="1">
        <v>45008</v>
      </c>
      <c r="C448">
        <f t="shared" si="36"/>
        <v>2023</v>
      </c>
      <c r="D448">
        <f t="shared" si="37"/>
        <v>3</v>
      </c>
      <c r="E448" t="str">
        <f>TEXT(Table2[[#This Row],[order_date]],"mmmm")</f>
        <v>March</v>
      </c>
      <c r="F448">
        <v>1026</v>
      </c>
      <c r="G448" t="s">
        <v>19</v>
      </c>
      <c r="H448" t="s">
        <v>20</v>
      </c>
      <c r="I448">
        <v>2</v>
      </c>
      <c r="J448">
        <v>232.82</v>
      </c>
      <c r="K448">
        <v>0.04</v>
      </c>
      <c r="L448">
        <f t="shared" si="38"/>
        <v>9.3127999999999993</v>
      </c>
      <c r="M448">
        <f t="shared" si="39"/>
        <v>465.64</v>
      </c>
      <c r="N448" t="s">
        <v>14</v>
      </c>
      <c r="O448" t="str">
        <f t="shared" si="40"/>
        <v>Delayed Delivery</v>
      </c>
      <c r="P448">
        <v>10</v>
      </c>
      <c r="Q448" t="str">
        <f t="shared" si="41"/>
        <v>Bad</v>
      </c>
      <c r="R448">
        <v>1.3</v>
      </c>
      <c r="S448">
        <v>447.01</v>
      </c>
      <c r="V448">
        <v>1116</v>
      </c>
    </row>
    <row r="449" spans="1:22" x14ac:dyDescent="0.35">
      <c r="A449">
        <v>10448</v>
      </c>
      <c r="B449" s="1">
        <v>45009</v>
      </c>
      <c r="C449">
        <f t="shared" si="36"/>
        <v>2023</v>
      </c>
      <c r="D449">
        <f t="shared" si="37"/>
        <v>3</v>
      </c>
      <c r="E449" t="str">
        <f>TEXT(Table2[[#This Row],[order_date]],"mmmm")</f>
        <v>March</v>
      </c>
      <c r="F449">
        <v>1225</v>
      </c>
      <c r="G449" t="s">
        <v>22</v>
      </c>
      <c r="H449" t="s">
        <v>13</v>
      </c>
      <c r="I449">
        <v>4</v>
      </c>
      <c r="J449">
        <v>201.19</v>
      </c>
      <c r="K449">
        <v>0.11</v>
      </c>
      <c r="L449">
        <f t="shared" si="38"/>
        <v>22.1309</v>
      </c>
      <c r="M449">
        <f t="shared" si="39"/>
        <v>804.76</v>
      </c>
      <c r="N449" t="s">
        <v>14</v>
      </c>
      <c r="O449" t="str">
        <f t="shared" si="40"/>
        <v>On Time Delivery</v>
      </c>
      <c r="P449">
        <v>2</v>
      </c>
      <c r="Q449" t="str">
        <f t="shared" si="41"/>
        <v>Good</v>
      </c>
      <c r="R449">
        <v>3.8</v>
      </c>
      <c r="S449">
        <v>716.24</v>
      </c>
      <c r="V449">
        <v>1790</v>
      </c>
    </row>
    <row r="450" spans="1:22" x14ac:dyDescent="0.35">
      <c r="A450">
        <v>10449</v>
      </c>
      <c r="B450" s="1">
        <v>45010</v>
      </c>
      <c r="C450">
        <f t="shared" si="36"/>
        <v>2023</v>
      </c>
      <c r="D450">
        <f t="shared" si="37"/>
        <v>3</v>
      </c>
      <c r="E450" t="str">
        <f>TEXT(Table2[[#This Row],[order_date]],"mmmm")</f>
        <v>March</v>
      </c>
      <c r="F450">
        <v>1276</v>
      </c>
      <c r="G450" t="s">
        <v>15</v>
      </c>
      <c r="H450" t="s">
        <v>17</v>
      </c>
      <c r="I450">
        <v>7</v>
      </c>
      <c r="J450">
        <v>378.36</v>
      </c>
      <c r="K450">
        <v>0.06</v>
      </c>
      <c r="L450">
        <f t="shared" si="38"/>
        <v>22.701599999999999</v>
      </c>
      <c r="M450">
        <f t="shared" si="39"/>
        <v>2648.52</v>
      </c>
      <c r="N450" t="s">
        <v>18</v>
      </c>
      <c r="O450" t="str">
        <f t="shared" si="40"/>
        <v>Delayed Delivery</v>
      </c>
      <c r="P450">
        <v>8</v>
      </c>
      <c r="Q450" t="str">
        <f t="shared" si="41"/>
        <v>Good</v>
      </c>
      <c r="R450">
        <v>3.8</v>
      </c>
      <c r="S450">
        <v>2489.61</v>
      </c>
      <c r="V450">
        <v>1126</v>
      </c>
    </row>
    <row r="451" spans="1:22" x14ac:dyDescent="0.35">
      <c r="A451">
        <v>10450</v>
      </c>
      <c r="B451" s="1">
        <v>45011</v>
      </c>
      <c r="C451">
        <f t="shared" ref="C451:C514" si="42">YEAR(B451)</f>
        <v>2023</v>
      </c>
      <c r="D451">
        <f t="shared" ref="D451:D514" si="43">MONTH(B451)</f>
        <v>3</v>
      </c>
      <c r="E451" t="str">
        <f>TEXT(Table2[[#This Row],[order_date]],"mmmm")</f>
        <v>March</v>
      </c>
      <c r="F451">
        <v>1797</v>
      </c>
      <c r="G451" t="s">
        <v>19</v>
      </c>
      <c r="H451" t="s">
        <v>17</v>
      </c>
      <c r="I451">
        <v>2</v>
      </c>
      <c r="J451">
        <v>111.09</v>
      </c>
      <c r="K451">
        <v>0.33</v>
      </c>
      <c r="L451">
        <f t="shared" ref="L451:L514" si="44">J451*K451</f>
        <v>36.659700000000001</v>
      </c>
      <c r="M451">
        <f t="shared" ref="M451:M514" si="45">(J451*I451)</f>
        <v>222.18</v>
      </c>
      <c r="N451" t="s">
        <v>16</v>
      </c>
      <c r="O451" t="str">
        <f t="shared" ref="O451:O514" si="46">IF(P451&lt;2,"Early Delivery",IF(P451&lt;5,"On Time Delivery","Delayed Delivery"))</f>
        <v>On Time Delivery</v>
      </c>
      <c r="P451">
        <v>4</v>
      </c>
      <c r="Q451" t="str">
        <f t="shared" ref="Q451:Q514" si="47">IF(R451&lt;2.5,"Bad",IF(R451 &lt;4,"Good","Excellent"))</f>
        <v>Bad</v>
      </c>
      <c r="R451">
        <v>1.1000000000000001</v>
      </c>
      <c r="S451">
        <v>148.86000000000001</v>
      </c>
      <c r="V451">
        <v>1907</v>
      </c>
    </row>
    <row r="452" spans="1:22" x14ac:dyDescent="0.35">
      <c r="A452">
        <v>10451</v>
      </c>
      <c r="B452" s="1">
        <v>45012</v>
      </c>
      <c r="C452">
        <f t="shared" si="42"/>
        <v>2023</v>
      </c>
      <c r="D452">
        <f t="shared" si="43"/>
        <v>3</v>
      </c>
      <c r="E452" t="str">
        <f>TEXT(Table2[[#This Row],[order_date]],"mmmm")</f>
        <v>March</v>
      </c>
      <c r="F452">
        <v>1608</v>
      </c>
      <c r="G452" t="s">
        <v>22</v>
      </c>
      <c r="H452" t="s">
        <v>20</v>
      </c>
      <c r="I452">
        <v>2</v>
      </c>
      <c r="J452">
        <v>509.9</v>
      </c>
      <c r="K452">
        <v>0.11</v>
      </c>
      <c r="L452">
        <f t="shared" si="44"/>
        <v>56.088999999999999</v>
      </c>
      <c r="M452">
        <f t="shared" si="45"/>
        <v>1019.8</v>
      </c>
      <c r="N452" t="s">
        <v>16</v>
      </c>
      <c r="O452" t="str">
        <f t="shared" si="46"/>
        <v>Early Delivery</v>
      </c>
      <c r="P452">
        <v>1</v>
      </c>
      <c r="Q452" t="str">
        <f t="shared" si="47"/>
        <v>Good</v>
      </c>
      <c r="R452">
        <v>3.6</v>
      </c>
      <c r="S452">
        <v>907.62</v>
      </c>
      <c r="V452">
        <v>1633</v>
      </c>
    </row>
    <row r="453" spans="1:22" x14ac:dyDescent="0.35">
      <c r="A453">
        <v>10452</v>
      </c>
      <c r="B453" s="1">
        <v>45013</v>
      </c>
      <c r="C453">
        <f t="shared" si="42"/>
        <v>2023</v>
      </c>
      <c r="D453">
        <f t="shared" si="43"/>
        <v>3</v>
      </c>
      <c r="E453" t="str">
        <f>TEXT(Table2[[#This Row],[order_date]],"mmmm")</f>
        <v>March</v>
      </c>
      <c r="F453">
        <v>1283</v>
      </c>
      <c r="G453" t="s">
        <v>19</v>
      </c>
      <c r="H453" t="s">
        <v>21</v>
      </c>
      <c r="I453">
        <v>1</v>
      </c>
      <c r="J453">
        <v>490.26</v>
      </c>
      <c r="K453">
        <v>0.12</v>
      </c>
      <c r="L453">
        <f t="shared" si="44"/>
        <v>58.831199999999995</v>
      </c>
      <c r="M453">
        <f t="shared" si="45"/>
        <v>490.26</v>
      </c>
      <c r="N453" t="s">
        <v>16</v>
      </c>
      <c r="O453" t="str">
        <f t="shared" si="46"/>
        <v>Delayed Delivery</v>
      </c>
      <c r="P453">
        <v>7</v>
      </c>
      <c r="Q453" t="str">
        <f t="shared" si="47"/>
        <v>Bad</v>
      </c>
      <c r="R453">
        <v>1.1000000000000001</v>
      </c>
      <c r="S453">
        <v>431.43</v>
      </c>
      <c r="V453">
        <v>1512</v>
      </c>
    </row>
    <row r="454" spans="1:22" x14ac:dyDescent="0.35">
      <c r="A454">
        <v>10453</v>
      </c>
      <c r="B454" s="1">
        <v>45014</v>
      </c>
      <c r="C454">
        <f t="shared" si="42"/>
        <v>2023</v>
      </c>
      <c r="D454">
        <f t="shared" si="43"/>
        <v>3</v>
      </c>
      <c r="E454" t="str">
        <f>TEXT(Table2[[#This Row],[order_date]],"mmmm")</f>
        <v>March</v>
      </c>
      <c r="F454">
        <v>1878</v>
      </c>
      <c r="G454" t="s">
        <v>15</v>
      </c>
      <c r="H454" t="s">
        <v>17</v>
      </c>
      <c r="I454">
        <v>1</v>
      </c>
      <c r="J454">
        <v>293.74</v>
      </c>
      <c r="K454">
        <v>0.28999999999999998</v>
      </c>
      <c r="L454">
        <f t="shared" si="44"/>
        <v>85.184600000000003</v>
      </c>
      <c r="M454">
        <f t="shared" si="45"/>
        <v>293.74</v>
      </c>
      <c r="N454" t="s">
        <v>18</v>
      </c>
      <c r="O454" t="str">
        <f t="shared" si="46"/>
        <v>Delayed Delivery</v>
      </c>
      <c r="P454">
        <v>6</v>
      </c>
      <c r="Q454" t="str">
        <f t="shared" si="47"/>
        <v>Excellent</v>
      </c>
      <c r="R454">
        <v>4.8</v>
      </c>
      <c r="S454">
        <v>208.56</v>
      </c>
      <c r="V454">
        <v>1750</v>
      </c>
    </row>
    <row r="455" spans="1:22" x14ac:dyDescent="0.35">
      <c r="A455">
        <v>10454</v>
      </c>
      <c r="B455" s="1">
        <v>45015</v>
      </c>
      <c r="C455">
        <f t="shared" si="42"/>
        <v>2023</v>
      </c>
      <c r="D455">
        <f t="shared" si="43"/>
        <v>3</v>
      </c>
      <c r="E455" t="str">
        <f>TEXT(Table2[[#This Row],[order_date]],"mmmm")</f>
        <v>March</v>
      </c>
      <c r="F455">
        <v>1959</v>
      </c>
      <c r="G455" t="s">
        <v>22</v>
      </c>
      <c r="H455" t="s">
        <v>20</v>
      </c>
      <c r="I455">
        <v>7</v>
      </c>
      <c r="J455">
        <v>513.85</v>
      </c>
      <c r="K455">
        <v>0.23</v>
      </c>
      <c r="L455">
        <f t="shared" si="44"/>
        <v>118.1855</v>
      </c>
      <c r="M455">
        <f t="shared" si="45"/>
        <v>3596.9500000000003</v>
      </c>
      <c r="N455" t="s">
        <v>16</v>
      </c>
      <c r="O455" t="str">
        <f t="shared" si="46"/>
        <v>Delayed Delivery</v>
      </c>
      <c r="P455">
        <v>6</v>
      </c>
      <c r="Q455" t="str">
        <f t="shared" si="47"/>
        <v>Good</v>
      </c>
      <c r="R455">
        <v>3.8</v>
      </c>
      <c r="S455">
        <v>2769.65</v>
      </c>
      <c r="V455">
        <v>1801</v>
      </c>
    </row>
    <row r="456" spans="1:22" x14ac:dyDescent="0.35">
      <c r="A456">
        <v>10455</v>
      </c>
      <c r="B456" s="1">
        <v>45016</v>
      </c>
      <c r="C456">
        <f t="shared" si="42"/>
        <v>2023</v>
      </c>
      <c r="D456">
        <f t="shared" si="43"/>
        <v>3</v>
      </c>
      <c r="E456" t="str">
        <f>TEXT(Table2[[#This Row],[order_date]],"mmmm")</f>
        <v>March</v>
      </c>
      <c r="F456">
        <v>1480</v>
      </c>
      <c r="G456" t="s">
        <v>19</v>
      </c>
      <c r="H456" t="s">
        <v>13</v>
      </c>
      <c r="I456">
        <v>4</v>
      </c>
      <c r="J456">
        <v>159.58000000000001</v>
      </c>
      <c r="K456">
        <v>0.25</v>
      </c>
      <c r="L456">
        <f t="shared" si="44"/>
        <v>39.895000000000003</v>
      </c>
      <c r="M456">
        <f t="shared" si="45"/>
        <v>638.32000000000005</v>
      </c>
      <c r="N456" t="s">
        <v>14</v>
      </c>
      <c r="O456" t="str">
        <f t="shared" si="46"/>
        <v>Delayed Delivery</v>
      </c>
      <c r="P456">
        <v>11</v>
      </c>
      <c r="Q456" t="str">
        <f t="shared" si="47"/>
        <v>Bad</v>
      </c>
      <c r="R456">
        <v>1.7</v>
      </c>
      <c r="S456">
        <v>478.74</v>
      </c>
      <c r="V456">
        <v>1117</v>
      </c>
    </row>
    <row r="457" spans="1:22" x14ac:dyDescent="0.35">
      <c r="A457">
        <v>10456</v>
      </c>
      <c r="B457" s="1">
        <v>45017</v>
      </c>
      <c r="C457">
        <f t="shared" si="42"/>
        <v>2023</v>
      </c>
      <c r="D457">
        <f t="shared" si="43"/>
        <v>4</v>
      </c>
      <c r="E457" t="str">
        <f>TEXT(Table2[[#This Row],[order_date]],"mmmm")</f>
        <v>April</v>
      </c>
      <c r="F457">
        <v>1452</v>
      </c>
      <c r="G457" t="s">
        <v>19</v>
      </c>
      <c r="H457" t="s">
        <v>13</v>
      </c>
      <c r="I457">
        <v>5</v>
      </c>
      <c r="J457">
        <v>25.28</v>
      </c>
      <c r="K457">
        <v>0.22</v>
      </c>
      <c r="L457">
        <f t="shared" si="44"/>
        <v>5.5616000000000003</v>
      </c>
      <c r="M457">
        <f t="shared" si="45"/>
        <v>126.4</v>
      </c>
      <c r="N457" t="s">
        <v>16</v>
      </c>
      <c r="O457" t="str">
        <f t="shared" si="46"/>
        <v>On Time Delivery</v>
      </c>
      <c r="P457">
        <v>3</v>
      </c>
      <c r="Q457" t="str">
        <f t="shared" si="47"/>
        <v>Bad</v>
      </c>
      <c r="R457">
        <v>1.6</v>
      </c>
      <c r="S457">
        <v>98.59</v>
      </c>
      <c r="V457">
        <v>1559</v>
      </c>
    </row>
    <row r="458" spans="1:22" x14ac:dyDescent="0.35">
      <c r="A458">
        <v>10457</v>
      </c>
      <c r="B458" s="1">
        <v>45018</v>
      </c>
      <c r="C458">
        <f t="shared" si="42"/>
        <v>2023</v>
      </c>
      <c r="D458">
        <f t="shared" si="43"/>
        <v>4</v>
      </c>
      <c r="E458" t="str">
        <f>TEXT(Table2[[#This Row],[order_date]],"mmmm")</f>
        <v>April</v>
      </c>
      <c r="F458">
        <v>1828</v>
      </c>
      <c r="G458" t="s">
        <v>15</v>
      </c>
      <c r="H458" t="s">
        <v>17</v>
      </c>
      <c r="I458">
        <v>2</v>
      </c>
      <c r="J458">
        <v>377.24</v>
      </c>
      <c r="K458">
        <v>0.33</v>
      </c>
      <c r="L458">
        <f t="shared" si="44"/>
        <v>124.48920000000001</v>
      </c>
      <c r="M458">
        <f t="shared" si="45"/>
        <v>754.48</v>
      </c>
      <c r="N458" t="s">
        <v>18</v>
      </c>
      <c r="O458" t="str">
        <f t="shared" si="46"/>
        <v>Delayed Delivery</v>
      </c>
      <c r="P458">
        <v>10</v>
      </c>
      <c r="Q458" t="str">
        <f t="shared" si="47"/>
        <v>Good</v>
      </c>
      <c r="R458">
        <v>3.3</v>
      </c>
      <c r="S458">
        <v>505.5</v>
      </c>
      <c r="V458">
        <v>1487</v>
      </c>
    </row>
    <row r="459" spans="1:22" x14ac:dyDescent="0.35">
      <c r="A459">
        <v>10458</v>
      </c>
      <c r="B459" s="1">
        <v>45019</v>
      </c>
      <c r="C459">
        <f t="shared" si="42"/>
        <v>2023</v>
      </c>
      <c r="D459">
        <f t="shared" si="43"/>
        <v>4</v>
      </c>
      <c r="E459" t="str">
        <f>TEXT(Table2[[#This Row],[order_date]],"mmmm")</f>
        <v>April</v>
      </c>
      <c r="F459">
        <v>1815</v>
      </c>
      <c r="G459" t="s">
        <v>12</v>
      </c>
      <c r="H459" t="s">
        <v>21</v>
      </c>
      <c r="I459">
        <v>6</v>
      </c>
      <c r="J459">
        <v>282.88</v>
      </c>
      <c r="K459">
        <v>7.0000000000000007E-2</v>
      </c>
      <c r="L459">
        <f t="shared" si="44"/>
        <v>19.801600000000001</v>
      </c>
      <c r="M459">
        <f t="shared" si="45"/>
        <v>1697.28</v>
      </c>
      <c r="N459" t="s">
        <v>16</v>
      </c>
      <c r="O459" t="str">
        <f t="shared" si="46"/>
        <v>Delayed Delivery</v>
      </c>
      <c r="P459">
        <v>7</v>
      </c>
      <c r="Q459" t="str">
        <f t="shared" si="47"/>
        <v>Good</v>
      </c>
      <c r="R459">
        <v>3.5</v>
      </c>
      <c r="S459">
        <v>1578.47</v>
      </c>
      <c r="V459">
        <v>1236</v>
      </c>
    </row>
    <row r="460" spans="1:22" x14ac:dyDescent="0.35">
      <c r="A460">
        <v>10459</v>
      </c>
      <c r="B460" s="1">
        <v>45020</v>
      </c>
      <c r="C460">
        <f t="shared" si="42"/>
        <v>2023</v>
      </c>
      <c r="D460">
        <f t="shared" si="43"/>
        <v>4</v>
      </c>
      <c r="E460" t="str">
        <f>TEXT(Table2[[#This Row],[order_date]],"mmmm")</f>
        <v>April</v>
      </c>
      <c r="F460">
        <v>1658</v>
      </c>
      <c r="G460" t="s">
        <v>15</v>
      </c>
      <c r="H460" t="s">
        <v>20</v>
      </c>
      <c r="I460">
        <v>4</v>
      </c>
      <c r="J460">
        <v>346.79</v>
      </c>
      <c r="K460">
        <v>0.35</v>
      </c>
      <c r="L460">
        <f t="shared" si="44"/>
        <v>121.37649999999999</v>
      </c>
      <c r="M460">
        <f t="shared" si="45"/>
        <v>1387.16</v>
      </c>
      <c r="N460" t="s">
        <v>18</v>
      </c>
      <c r="O460" t="str">
        <f t="shared" si="46"/>
        <v>Delayed Delivery</v>
      </c>
      <c r="P460">
        <v>6</v>
      </c>
      <c r="Q460" t="str">
        <f t="shared" si="47"/>
        <v>Excellent</v>
      </c>
      <c r="R460">
        <v>4.3</v>
      </c>
      <c r="S460">
        <v>901.65</v>
      </c>
      <c r="V460">
        <v>1884</v>
      </c>
    </row>
    <row r="461" spans="1:22" x14ac:dyDescent="0.35">
      <c r="A461">
        <v>10460</v>
      </c>
      <c r="B461" s="1">
        <v>45021</v>
      </c>
      <c r="C461">
        <f t="shared" si="42"/>
        <v>2023</v>
      </c>
      <c r="D461">
        <f t="shared" si="43"/>
        <v>4</v>
      </c>
      <c r="E461" t="str">
        <f>TEXT(Table2[[#This Row],[order_date]],"mmmm")</f>
        <v>April</v>
      </c>
      <c r="F461">
        <v>1515</v>
      </c>
      <c r="G461" t="s">
        <v>22</v>
      </c>
      <c r="H461" t="s">
        <v>17</v>
      </c>
      <c r="I461">
        <v>2</v>
      </c>
      <c r="J461">
        <v>541.11</v>
      </c>
      <c r="K461">
        <v>0.28999999999999998</v>
      </c>
      <c r="L461">
        <f t="shared" si="44"/>
        <v>156.92189999999999</v>
      </c>
      <c r="M461">
        <f t="shared" si="45"/>
        <v>1082.22</v>
      </c>
      <c r="N461" t="s">
        <v>16</v>
      </c>
      <c r="O461" t="str">
        <f t="shared" si="46"/>
        <v>Delayed Delivery</v>
      </c>
      <c r="P461">
        <v>10</v>
      </c>
      <c r="Q461" t="str">
        <f t="shared" si="47"/>
        <v>Excellent</v>
      </c>
      <c r="R461">
        <v>4.5999999999999996</v>
      </c>
      <c r="S461">
        <v>768.38</v>
      </c>
      <c r="V461">
        <v>1271</v>
      </c>
    </row>
    <row r="462" spans="1:22" x14ac:dyDescent="0.35">
      <c r="A462">
        <v>10461</v>
      </c>
      <c r="B462" s="1">
        <v>45022</v>
      </c>
      <c r="C462">
        <f t="shared" si="42"/>
        <v>2023</v>
      </c>
      <c r="D462">
        <f t="shared" si="43"/>
        <v>4</v>
      </c>
      <c r="E462" t="str">
        <f>TEXT(Table2[[#This Row],[order_date]],"mmmm")</f>
        <v>April</v>
      </c>
      <c r="F462">
        <v>1546</v>
      </c>
      <c r="G462" t="s">
        <v>15</v>
      </c>
      <c r="H462" t="s">
        <v>13</v>
      </c>
      <c r="I462">
        <v>5</v>
      </c>
      <c r="J462">
        <v>582.41</v>
      </c>
      <c r="K462">
        <v>0.21</v>
      </c>
      <c r="L462">
        <f t="shared" si="44"/>
        <v>122.30609999999999</v>
      </c>
      <c r="M462">
        <f t="shared" si="45"/>
        <v>2912.0499999999997</v>
      </c>
      <c r="N462" t="s">
        <v>18</v>
      </c>
      <c r="O462" t="str">
        <f t="shared" si="46"/>
        <v>Delayed Delivery</v>
      </c>
      <c r="P462">
        <v>10</v>
      </c>
      <c r="Q462" t="str">
        <f t="shared" si="47"/>
        <v>Good</v>
      </c>
      <c r="R462">
        <v>2.6</v>
      </c>
      <c r="S462">
        <v>2300.52</v>
      </c>
      <c r="V462">
        <v>1188</v>
      </c>
    </row>
    <row r="463" spans="1:22" x14ac:dyDescent="0.35">
      <c r="A463">
        <v>10462</v>
      </c>
      <c r="B463" s="1">
        <v>45023</v>
      </c>
      <c r="C463">
        <f t="shared" si="42"/>
        <v>2023</v>
      </c>
      <c r="D463">
        <f t="shared" si="43"/>
        <v>4</v>
      </c>
      <c r="E463" t="str">
        <f>TEXT(Table2[[#This Row],[order_date]],"mmmm")</f>
        <v>April</v>
      </c>
      <c r="F463">
        <v>1191</v>
      </c>
      <c r="G463" t="s">
        <v>19</v>
      </c>
      <c r="H463" t="s">
        <v>21</v>
      </c>
      <c r="I463">
        <v>6</v>
      </c>
      <c r="J463">
        <v>386.16</v>
      </c>
      <c r="K463">
        <v>0.23</v>
      </c>
      <c r="L463">
        <f t="shared" si="44"/>
        <v>88.816800000000015</v>
      </c>
      <c r="M463">
        <f t="shared" si="45"/>
        <v>2316.96</v>
      </c>
      <c r="N463" t="s">
        <v>18</v>
      </c>
      <c r="O463" t="str">
        <f t="shared" si="46"/>
        <v>Delayed Delivery</v>
      </c>
      <c r="P463">
        <v>9</v>
      </c>
      <c r="Q463" t="str">
        <f t="shared" si="47"/>
        <v>Excellent</v>
      </c>
      <c r="R463">
        <v>4.4000000000000004</v>
      </c>
      <c r="S463">
        <v>1784.06</v>
      </c>
      <c r="V463">
        <v>1998</v>
      </c>
    </row>
    <row r="464" spans="1:22" x14ac:dyDescent="0.35">
      <c r="A464">
        <v>10463</v>
      </c>
      <c r="B464" s="1">
        <v>45024</v>
      </c>
      <c r="C464">
        <f t="shared" si="42"/>
        <v>2023</v>
      </c>
      <c r="D464">
        <f t="shared" si="43"/>
        <v>4</v>
      </c>
      <c r="E464" t="str">
        <f>TEXT(Table2[[#This Row],[order_date]],"mmmm")</f>
        <v>April</v>
      </c>
      <c r="F464">
        <v>1048</v>
      </c>
      <c r="G464" t="s">
        <v>15</v>
      </c>
      <c r="H464" t="s">
        <v>20</v>
      </c>
      <c r="I464">
        <v>2</v>
      </c>
      <c r="J464">
        <v>461.97</v>
      </c>
      <c r="K464">
        <v>0.23</v>
      </c>
      <c r="L464">
        <f t="shared" si="44"/>
        <v>106.25310000000002</v>
      </c>
      <c r="M464">
        <f t="shared" si="45"/>
        <v>923.94</v>
      </c>
      <c r="N464" t="s">
        <v>16</v>
      </c>
      <c r="O464" t="str">
        <f t="shared" si="46"/>
        <v>On Time Delivery</v>
      </c>
      <c r="P464">
        <v>3</v>
      </c>
      <c r="Q464" t="str">
        <f t="shared" si="47"/>
        <v>Good</v>
      </c>
      <c r="R464">
        <v>3.2</v>
      </c>
      <c r="S464">
        <v>711.43</v>
      </c>
      <c r="V464">
        <v>1703</v>
      </c>
    </row>
    <row r="465" spans="1:22" x14ac:dyDescent="0.35">
      <c r="A465">
        <v>10464</v>
      </c>
      <c r="B465" s="1">
        <v>45025</v>
      </c>
      <c r="C465">
        <f t="shared" si="42"/>
        <v>2023</v>
      </c>
      <c r="D465">
        <f t="shared" si="43"/>
        <v>4</v>
      </c>
      <c r="E465" t="str">
        <f>TEXT(Table2[[#This Row],[order_date]],"mmmm")</f>
        <v>April</v>
      </c>
      <c r="F465">
        <v>1511</v>
      </c>
      <c r="G465" t="s">
        <v>22</v>
      </c>
      <c r="H465" t="s">
        <v>17</v>
      </c>
      <c r="I465">
        <v>3</v>
      </c>
      <c r="J465">
        <v>64.03</v>
      </c>
      <c r="K465">
        <v>0.02</v>
      </c>
      <c r="L465">
        <f t="shared" si="44"/>
        <v>1.2806</v>
      </c>
      <c r="M465">
        <f t="shared" si="45"/>
        <v>192.09</v>
      </c>
      <c r="N465" t="s">
        <v>14</v>
      </c>
      <c r="O465" t="str">
        <f t="shared" si="46"/>
        <v>On Time Delivery</v>
      </c>
      <c r="P465">
        <v>3</v>
      </c>
      <c r="Q465" t="str">
        <f t="shared" si="47"/>
        <v>Good</v>
      </c>
      <c r="R465">
        <v>2.9</v>
      </c>
      <c r="S465">
        <v>188.25</v>
      </c>
      <c r="V465">
        <v>1446</v>
      </c>
    </row>
    <row r="466" spans="1:22" x14ac:dyDescent="0.35">
      <c r="A466">
        <v>10465</v>
      </c>
      <c r="B466" s="1">
        <v>45026</v>
      </c>
      <c r="C466">
        <f t="shared" si="42"/>
        <v>2023</v>
      </c>
      <c r="D466">
        <f t="shared" si="43"/>
        <v>4</v>
      </c>
      <c r="E466" t="str">
        <f>TEXT(Table2[[#This Row],[order_date]],"mmmm")</f>
        <v>April</v>
      </c>
      <c r="F466">
        <v>1016</v>
      </c>
      <c r="G466" t="s">
        <v>19</v>
      </c>
      <c r="H466" t="s">
        <v>20</v>
      </c>
      <c r="I466">
        <v>7</v>
      </c>
      <c r="J466">
        <v>109.02</v>
      </c>
      <c r="K466">
        <v>0.08</v>
      </c>
      <c r="L466">
        <f t="shared" si="44"/>
        <v>8.7216000000000005</v>
      </c>
      <c r="M466">
        <f t="shared" si="45"/>
        <v>763.14</v>
      </c>
      <c r="N466" t="s">
        <v>18</v>
      </c>
      <c r="O466" t="str">
        <f t="shared" si="46"/>
        <v>On Time Delivery</v>
      </c>
      <c r="P466">
        <v>4</v>
      </c>
      <c r="Q466" t="str">
        <f t="shared" si="47"/>
        <v>Good</v>
      </c>
      <c r="R466">
        <v>3.8</v>
      </c>
      <c r="S466">
        <v>702.09</v>
      </c>
      <c r="V466">
        <v>1580</v>
      </c>
    </row>
    <row r="467" spans="1:22" x14ac:dyDescent="0.35">
      <c r="A467">
        <v>10466</v>
      </c>
      <c r="B467" s="1">
        <v>45027</v>
      </c>
      <c r="C467">
        <f t="shared" si="42"/>
        <v>2023</v>
      </c>
      <c r="D467">
        <f t="shared" si="43"/>
        <v>4</v>
      </c>
      <c r="E467" t="str">
        <f>TEXT(Table2[[#This Row],[order_date]],"mmmm")</f>
        <v>April</v>
      </c>
      <c r="F467">
        <v>1171</v>
      </c>
      <c r="G467" t="s">
        <v>19</v>
      </c>
      <c r="H467" t="s">
        <v>21</v>
      </c>
      <c r="I467">
        <v>4</v>
      </c>
      <c r="J467">
        <v>443.92</v>
      </c>
      <c r="K467">
        <v>0.34</v>
      </c>
      <c r="L467">
        <f t="shared" si="44"/>
        <v>150.93280000000001</v>
      </c>
      <c r="M467">
        <f t="shared" si="45"/>
        <v>1775.68</v>
      </c>
      <c r="N467" t="s">
        <v>14</v>
      </c>
      <c r="O467" t="str">
        <f t="shared" si="46"/>
        <v>On Time Delivery</v>
      </c>
      <c r="P467">
        <v>3</v>
      </c>
      <c r="Q467" t="str">
        <f t="shared" si="47"/>
        <v>Bad</v>
      </c>
      <c r="R467">
        <v>1.4</v>
      </c>
      <c r="S467">
        <v>1171.95</v>
      </c>
      <c r="V467">
        <v>1789</v>
      </c>
    </row>
    <row r="468" spans="1:22" x14ac:dyDescent="0.35">
      <c r="A468">
        <v>10467</v>
      </c>
      <c r="B468" s="1">
        <v>45028</v>
      </c>
      <c r="C468">
        <f t="shared" si="42"/>
        <v>2023</v>
      </c>
      <c r="D468">
        <f t="shared" si="43"/>
        <v>4</v>
      </c>
      <c r="E468" t="str">
        <f>TEXT(Table2[[#This Row],[order_date]],"mmmm")</f>
        <v>April</v>
      </c>
      <c r="F468">
        <v>1219</v>
      </c>
      <c r="G468" t="s">
        <v>19</v>
      </c>
      <c r="H468" t="s">
        <v>21</v>
      </c>
      <c r="I468">
        <v>7</v>
      </c>
      <c r="J468">
        <v>267.35000000000002</v>
      </c>
      <c r="K468">
        <v>0.19</v>
      </c>
      <c r="L468">
        <f t="shared" si="44"/>
        <v>50.796500000000002</v>
      </c>
      <c r="M468">
        <f t="shared" si="45"/>
        <v>1871.4500000000003</v>
      </c>
      <c r="N468" t="s">
        <v>14</v>
      </c>
      <c r="O468" t="str">
        <f t="shared" si="46"/>
        <v>On Time Delivery</v>
      </c>
      <c r="P468">
        <v>4</v>
      </c>
      <c r="Q468" t="str">
        <f t="shared" si="47"/>
        <v>Bad</v>
      </c>
      <c r="R468">
        <v>2.1</v>
      </c>
      <c r="S468">
        <v>1515.87</v>
      </c>
      <c r="V468">
        <v>1075</v>
      </c>
    </row>
    <row r="469" spans="1:22" x14ac:dyDescent="0.35">
      <c r="A469">
        <v>10468</v>
      </c>
      <c r="B469" s="1">
        <v>45029</v>
      </c>
      <c r="C469">
        <f t="shared" si="42"/>
        <v>2023</v>
      </c>
      <c r="D469">
        <f t="shared" si="43"/>
        <v>4</v>
      </c>
      <c r="E469" t="str">
        <f>TEXT(Table2[[#This Row],[order_date]],"mmmm")</f>
        <v>April</v>
      </c>
      <c r="F469">
        <v>1157</v>
      </c>
      <c r="G469" t="s">
        <v>15</v>
      </c>
      <c r="H469" t="s">
        <v>13</v>
      </c>
      <c r="I469">
        <v>1</v>
      </c>
      <c r="J469">
        <v>275.89</v>
      </c>
      <c r="K469">
        <v>0.13</v>
      </c>
      <c r="L469">
        <f t="shared" si="44"/>
        <v>35.865699999999997</v>
      </c>
      <c r="M469">
        <f t="shared" si="45"/>
        <v>275.89</v>
      </c>
      <c r="N469" t="s">
        <v>14</v>
      </c>
      <c r="O469" t="str">
        <f t="shared" si="46"/>
        <v>Delayed Delivery</v>
      </c>
      <c r="P469">
        <v>6</v>
      </c>
      <c r="Q469" t="str">
        <f t="shared" si="47"/>
        <v>Excellent</v>
      </c>
      <c r="R469">
        <v>4.3</v>
      </c>
      <c r="S469">
        <v>240.02</v>
      </c>
      <c r="V469">
        <v>1153</v>
      </c>
    </row>
    <row r="470" spans="1:22" x14ac:dyDescent="0.35">
      <c r="A470">
        <v>10469</v>
      </c>
      <c r="B470" s="1">
        <v>45030</v>
      </c>
      <c r="C470">
        <f t="shared" si="42"/>
        <v>2023</v>
      </c>
      <c r="D470">
        <f t="shared" si="43"/>
        <v>4</v>
      </c>
      <c r="E470" t="str">
        <f>TEXT(Table2[[#This Row],[order_date]],"mmmm")</f>
        <v>April</v>
      </c>
      <c r="F470">
        <v>1476</v>
      </c>
      <c r="G470" t="s">
        <v>12</v>
      </c>
      <c r="H470" t="s">
        <v>21</v>
      </c>
      <c r="I470">
        <v>2</v>
      </c>
      <c r="J470">
        <v>195.54</v>
      </c>
      <c r="K470">
        <v>0.27</v>
      </c>
      <c r="L470">
        <f t="shared" si="44"/>
        <v>52.7958</v>
      </c>
      <c r="M470">
        <f t="shared" si="45"/>
        <v>391.08</v>
      </c>
      <c r="N470" t="s">
        <v>16</v>
      </c>
      <c r="O470" t="str">
        <f t="shared" si="46"/>
        <v>Early Delivery</v>
      </c>
      <c r="P470">
        <v>1</v>
      </c>
      <c r="Q470" t="str">
        <f t="shared" si="47"/>
        <v>Good</v>
      </c>
      <c r="R470">
        <v>3</v>
      </c>
      <c r="S470">
        <v>285.49</v>
      </c>
      <c r="V470">
        <v>1434</v>
      </c>
    </row>
    <row r="471" spans="1:22" x14ac:dyDescent="0.35">
      <c r="A471">
        <v>10470</v>
      </c>
      <c r="B471" s="1">
        <v>45031</v>
      </c>
      <c r="C471">
        <f t="shared" si="42"/>
        <v>2023</v>
      </c>
      <c r="D471">
        <f t="shared" si="43"/>
        <v>4</v>
      </c>
      <c r="E471" t="str">
        <f>TEXT(Table2[[#This Row],[order_date]],"mmmm")</f>
        <v>April</v>
      </c>
      <c r="F471">
        <v>1045</v>
      </c>
      <c r="G471" t="s">
        <v>19</v>
      </c>
      <c r="H471" t="s">
        <v>17</v>
      </c>
      <c r="I471">
        <v>6</v>
      </c>
      <c r="J471">
        <v>370.3</v>
      </c>
      <c r="K471">
        <v>0.18</v>
      </c>
      <c r="L471">
        <f t="shared" si="44"/>
        <v>66.653999999999996</v>
      </c>
      <c r="M471">
        <f t="shared" si="45"/>
        <v>2221.8000000000002</v>
      </c>
      <c r="N471" t="s">
        <v>16</v>
      </c>
      <c r="O471" t="str">
        <f t="shared" si="46"/>
        <v>On Time Delivery</v>
      </c>
      <c r="P471">
        <v>2</v>
      </c>
      <c r="Q471" t="str">
        <f t="shared" si="47"/>
        <v>Excellent</v>
      </c>
      <c r="R471">
        <v>4.5999999999999996</v>
      </c>
      <c r="S471">
        <v>1821.88</v>
      </c>
      <c r="V471">
        <v>1696</v>
      </c>
    </row>
    <row r="472" spans="1:22" x14ac:dyDescent="0.35">
      <c r="A472">
        <v>10471</v>
      </c>
      <c r="B472" s="1">
        <v>45032</v>
      </c>
      <c r="C472">
        <f t="shared" si="42"/>
        <v>2023</v>
      </c>
      <c r="D472">
        <f t="shared" si="43"/>
        <v>4</v>
      </c>
      <c r="E472" t="str">
        <f>TEXT(Table2[[#This Row],[order_date]],"mmmm")</f>
        <v>April</v>
      </c>
      <c r="F472">
        <v>1372</v>
      </c>
      <c r="G472" t="s">
        <v>15</v>
      </c>
      <c r="H472" t="s">
        <v>20</v>
      </c>
      <c r="I472">
        <v>6</v>
      </c>
      <c r="J472">
        <v>123.32</v>
      </c>
      <c r="K472">
        <v>0</v>
      </c>
      <c r="L472">
        <f t="shared" si="44"/>
        <v>0</v>
      </c>
      <c r="M472">
        <f t="shared" si="45"/>
        <v>739.92</v>
      </c>
      <c r="N472" t="s">
        <v>14</v>
      </c>
      <c r="O472" t="str">
        <f t="shared" si="46"/>
        <v>Delayed Delivery</v>
      </c>
      <c r="P472">
        <v>10</v>
      </c>
      <c r="Q472" t="str">
        <f t="shared" si="47"/>
        <v>Bad</v>
      </c>
      <c r="R472">
        <v>1.4</v>
      </c>
      <c r="S472">
        <v>739.92</v>
      </c>
      <c r="V472">
        <v>1284</v>
      </c>
    </row>
    <row r="473" spans="1:22" x14ac:dyDescent="0.35">
      <c r="A473">
        <v>10472</v>
      </c>
      <c r="B473" s="1">
        <v>45033</v>
      </c>
      <c r="C473">
        <f t="shared" si="42"/>
        <v>2023</v>
      </c>
      <c r="D473">
        <f t="shared" si="43"/>
        <v>4</v>
      </c>
      <c r="E473" t="str">
        <f>TEXT(Table2[[#This Row],[order_date]],"mmmm")</f>
        <v>April</v>
      </c>
      <c r="F473">
        <v>1517</v>
      </c>
      <c r="G473" t="s">
        <v>19</v>
      </c>
      <c r="H473" t="s">
        <v>21</v>
      </c>
      <c r="I473">
        <v>4</v>
      </c>
      <c r="J473">
        <v>381.75</v>
      </c>
      <c r="K473">
        <v>0.26</v>
      </c>
      <c r="L473">
        <f t="shared" si="44"/>
        <v>99.25500000000001</v>
      </c>
      <c r="M473">
        <f t="shared" si="45"/>
        <v>1527</v>
      </c>
      <c r="N473" t="s">
        <v>18</v>
      </c>
      <c r="O473" t="str">
        <f t="shared" si="46"/>
        <v>Delayed Delivery</v>
      </c>
      <c r="P473">
        <v>6</v>
      </c>
      <c r="Q473" t="str">
        <f t="shared" si="47"/>
        <v>Bad</v>
      </c>
      <c r="R473">
        <v>2.2999999999999998</v>
      </c>
      <c r="S473">
        <v>1129.98</v>
      </c>
      <c r="V473">
        <v>1973</v>
      </c>
    </row>
    <row r="474" spans="1:22" x14ac:dyDescent="0.35">
      <c r="A474">
        <v>10473</v>
      </c>
      <c r="B474" s="1">
        <v>45034</v>
      </c>
      <c r="C474">
        <f t="shared" si="42"/>
        <v>2023</v>
      </c>
      <c r="D474">
        <f t="shared" si="43"/>
        <v>4</v>
      </c>
      <c r="E474" t="str">
        <f>TEXT(Table2[[#This Row],[order_date]],"mmmm")</f>
        <v>April</v>
      </c>
      <c r="F474">
        <v>1098</v>
      </c>
      <c r="G474" t="s">
        <v>12</v>
      </c>
      <c r="H474" t="s">
        <v>21</v>
      </c>
      <c r="I474">
        <v>4</v>
      </c>
      <c r="J474">
        <v>116.67</v>
      </c>
      <c r="K474">
        <v>0.26</v>
      </c>
      <c r="L474">
        <f t="shared" si="44"/>
        <v>30.334200000000003</v>
      </c>
      <c r="M474">
        <f t="shared" si="45"/>
        <v>466.68</v>
      </c>
      <c r="N474" t="s">
        <v>16</v>
      </c>
      <c r="O474" t="str">
        <f t="shared" si="46"/>
        <v>Delayed Delivery</v>
      </c>
      <c r="P474">
        <v>6</v>
      </c>
      <c r="Q474" t="str">
        <f t="shared" si="47"/>
        <v>Bad</v>
      </c>
      <c r="R474">
        <v>2.4</v>
      </c>
      <c r="S474">
        <v>345.34</v>
      </c>
      <c r="V474">
        <v>1068</v>
      </c>
    </row>
    <row r="475" spans="1:22" x14ac:dyDescent="0.35">
      <c r="A475">
        <v>10474</v>
      </c>
      <c r="B475" s="1">
        <v>45035</v>
      </c>
      <c r="C475">
        <f t="shared" si="42"/>
        <v>2023</v>
      </c>
      <c r="D475">
        <f t="shared" si="43"/>
        <v>4</v>
      </c>
      <c r="E475" t="str">
        <f>TEXT(Table2[[#This Row],[order_date]],"mmmm")</f>
        <v>April</v>
      </c>
      <c r="F475">
        <v>1891</v>
      </c>
      <c r="G475" t="s">
        <v>19</v>
      </c>
      <c r="H475" t="s">
        <v>17</v>
      </c>
      <c r="I475">
        <v>7</v>
      </c>
      <c r="J475">
        <v>52.34</v>
      </c>
      <c r="K475">
        <v>0.06</v>
      </c>
      <c r="L475">
        <f t="shared" si="44"/>
        <v>3.1404000000000001</v>
      </c>
      <c r="M475">
        <f t="shared" si="45"/>
        <v>366.38</v>
      </c>
      <c r="N475" t="s">
        <v>18</v>
      </c>
      <c r="O475" t="str">
        <f t="shared" si="46"/>
        <v>Early Delivery</v>
      </c>
      <c r="P475">
        <v>1</v>
      </c>
      <c r="Q475" t="str">
        <f t="shared" si="47"/>
        <v>Good</v>
      </c>
      <c r="R475">
        <v>2.7</v>
      </c>
      <c r="S475">
        <v>344.4</v>
      </c>
      <c r="V475">
        <v>1093</v>
      </c>
    </row>
    <row r="476" spans="1:22" x14ac:dyDescent="0.35">
      <c r="A476">
        <v>10475</v>
      </c>
      <c r="B476" s="1">
        <v>45036</v>
      </c>
      <c r="C476">
        <f t="shared" si="42"/>
        <v>2023</v>
      </c>
      <c r="D476">
        <f t="shared" si="43"/>
        <v>4</v>
      </c>
      <c r="E476" t="str">
        <f>TEXT(Table2[[#This Row],[order_date]],"mmmm")</f>
        <v>April</v>
      </c>
      <c r="F476">
        <v>1744</v>
      </c>
      <c r="G476" t="s">
        <v>15</v>
      </c>
      <c r="H476" t="s">
        <v>20</v>
      </c>
      <c r="I476">
        <v>6</v>
      </c>
      <c r="J476">
        <v>208.26</v>
      </c>
      <c r="K476">
        <v>0.33</v>
      </c>
      <c r="L476">
        <f t="shared" si="44"/>
        <v>68.725800000000007</v>
      </c>
      <c r="M476">
        <f t="shared" si="45"/>
        <v>1249.56</v>
      </c>
      <c r="N476" t="s">
        <v>16</v>
      </c>
      <c r="O476" t="str">
        <f t="shared" si="46"/>
        <v>Delayed Delivery</v>
      </c>
      <c r="P476">
        <v>6</v>
      </c>
      <c r="Q476" t="str">
        <f t="shared" si="47"/>
        <v>Excellent</v>
      </c>
      <c r="R476">
        <v>4.9000000000000004</v>
      </c>
      <c r="S476">
        <v>837.21</v>
      </c>
      <c r="V476">
        <v>1203</v>
      </c>
    </row>
    <row r="477" spans="1:22" x14ac:dyDescent="0.35">
      <c r="A477">
        <v>10476</v>
      </c>
      <c r="B477" s="1">
        <v>45037</v>
      </c>
      <c r="C477">
        <f t="shared" si="42"/>
        <v>2023</v>
      </c>
      <c r="D477">
        <f t="shared" si="43"/>
        <v>4</v>
      </c>
      <c r="E477" t="str">
        <f>TEXT(Table2[[#This Row],[order_date]],"mmmm")</f>
        <v>April</v>
      </c>
      <c r="F477">
        <v>1036</v>
      </c>
      <c r="G477" t="s">
        <v>22</v>
      </c>
      <c r="H477" t="s">
        <v>20</v>
      </c>
      <c r="I477">
        <v>6</v>
      </c>
      <c r="J477">
        <v>150.22</v>
      </c>
      <c r="K477">
        <v>0.08</v>
      </c>
      <c r="L477">
        <f t="shared" si="44"/>
        <v>12.0176</v>
      </c>
      <c r="M477">
        <f t="shared" si="45"/>
        <v>901.31999999999994</v>
      </c>
      <c r="N477" t="s">
        <v>18</v>
      </c>
      <c r="O477" t="str">
        <f t="shared" si="46"/>
        <v>Delayed Delivery</v>
      </c>
      <c r="P477">
        <v>11</v>
      </c>
      <c r="Q477" t="str">
        <f t="shared" si="47"/>
        <v>Bad</v>
      </c>
      <c r="R477">
        <v>2.2000000000000002</v>
      </c>
      <c r="S477">
        <v>829.21</v>
      </c>
      <c r="V477">
        <v>1911</v>
      </c>
    </row>
    <row r="478" spans="1:22" x14ac:dyDescent="0.35">
      <c r="A478">
        <v>10477</v>
      </c>
      <c r="B478" s="1">
        <v>45038</v>
      </c>
      <c r="C478">
        <f t="shared" si="42"/>
        <v>2023</v>
      </c>
      <c r="D478">
        <f t="shared" si="43"/>
        <v>4</v>
      </c>
      <c r="E478" t="str">
        <f>TEXT(Table2[[#This Row],[order_date]],"mmmm")</f>
        <v>April</v>
      </c>
      <c r="F478">
        <v>1279</v>
      </c>
      <c r="G478" t="s">
        <v>22</v>
      </c>
      <c r="H478" t="s">
        <v>13</v>
      </c>
      <c r="I478">
        <v>6</v>
      </c>
      <c r="J478">
        <v>535.05999999999995</v>
      </c>
      <c r="K478">
        <v>0.16</v>
      </c>
      <c r="L478">
        <f t="shared" si="44"/>
        <v>85.609599999999986</v>
      </c>
      <c r="M478">
        <f t="shared" si="45"/>
        <v>3210.3599999999997</v>
      </c>
      <c r="N478" t="s">
        <v>14</v>
      </c>
      <c r="O478" t="str">
        <f t="shared" si="46"/>
        <v>Delayed Delivery</v>
      </c>
      <c r="P478">
        <v>9</v>
      </c>
      <c r="Q478" t="str">
        <f t="shared" si="47"/>
        <v>Good</v>
      </c>
      <c r="R478">
        <v>3.1</v>
      </c>
      <c r="S478">
        <v>2696.7</v>
      </c>
      <c r="V478">
        <v>1431</v>
      </c>
    </row>
    <row r="479" spans="1:22" x14ac:dyDescent="0.35">
      <c r="A479">
        <v>10478</v>
      </c>
      <c r="B479" s="1">
        <v>45039</v>
      </c>
      <c r="C479">
        <f t="shared" si="42"/>
        <v>2023</v>
      </c>
      <c r="D479">
        <f t="shared" si="43"/>
        <v>4</v>
      </c>
      <c r="E479" t="str">
        <f>TEXT(Table2[[#This Row],[order_date]],"mmmm")</f>
        <v>April</v>
      </c>
      <c r="F479">
        <v>1348</v>
      </c>
      <c r="G479" t="s">
        <v>15</v>
      </c>
      <c r="H479" t="s">
        <v>13</v>
      </c>
      <c r="I479">
        <v>2</v>
      </c>
      <c r="J479">
        <v>47.15</v>
      </c>
      <c r="K479">
        <v>0.04</v>
      </c>
      <c r="L479">
        <f t="shared" si="44"/>
        <v>1.8859999999999999</v>
      </c>
      <c r="M479">
        <f t="shared" si="45"/>
        <v>94.3</v>
      </c>
      <c r="N479" t="s">
        <v>18</v>
      </c>
      <c r="O479" t="str">
        <f t="shared" si="46"/>
        <v>Delayed Delivery</v>
      </c>
      <c r="P479">
        <v>8</v>
      </c>
      <c r="Q479" t="str">
        <f t="shared" si="47"/>
        <v>Good</v>
      </c>
      <c r="R479">
        <v>3.1</v>
      </c>
      <c r="S479">
        <v>90.53</v>
      </c>
      <c r="V479">
        <v>1340</v>
      </c>
    </row>
    <row r="480" spans="1:22" x14ac:dyDescent="0.35">
      <c r="A480">
        <v>10479</v>
      </c>
      <c r="B480" s="1">
        <v>45040</v>
      </c>
      <c r="C480">
        <f t="shared" si="42"/>
        <v>2023</v>
      </c>
      <c r="D480">
        <f t="shared" si="43"/>
        <v>4</v>
      </c>
      <c r="E480" t="str">
        <f>TEXT(Table2[[#This Row],[order_date]],"mmmm")</f>
        <v>April</v>
      </c>
      <c r="F480">
        <v>1496</v>
      </c>
      <c r="G480" t="s">
        <v>19</v>
      </c>
      <c r="H480" t="s">
        <v>20</v>
      </c>
      <c r="I480">
        <v>6</v>
      </c>
      <c r="J480">
        <v>118.32</v>
      </c>
      <c r="K480">
        <v>0.21</v>
      </c>
      <c r="L480">
        <f t="shared" si="44"/>
        <v>24.847199999999997</v>
      </c>
      <c r="M480">
        <f t="shared" si="45"/>
        <v>709.92</v>
      </c>
      <c r="N480" t="s">
        <v>16</v>
      </c>
      <c r="O480" t="str">
        <f t="shared" si="46"/>
        <v>Delayed Delivery</v>
      </c>
      <c r="P480">
        <v>10</v>
      </c>
      <c r="Q480" t="str">
        <f t="shared" si="47"/>
        <v>Excellent</v>
      </c>
      <c r="R480">
        <v>4.0999999999999996</v>
      </c>
      <c r="S480">
        <v>560.84</v>
      </c>
      <c r="V480">
        <v>1611</v>
      </c>
    </row>
    <row r="481" spans="1:22" x14ac:dyDescent="0.35">
      <c r="A481">
        <v>10480</v>
      </c>
      <c r="B481" s="1">
        <v>45041</v>
      </c>
      <c r="C481">
        <f t="shared" si="42"/>
        <v>2023</v>
      </c>
      <c r="D481">
        <f t="shared" si="43"/>
        <v>4</v>
      </c>
      <c r="E481" t="str">
        <f>TEXT(Table2[[#This Row],[order_date]],"mmmm")</f>
        <v>April</v>
      </c>
      <c r="F481">
        <v>1301</v>
      </c>
      <c r="G481" t="s">
        <v>15</v>
      </c>
      <c r="H481" t="s">
        <v>17</v>
      </c>
      <c r="I481">
        <v>1</v>
      </c>
      <c r="J481">
        <v>336</v>
      </c>
      <c r="K481">
        <v>0.13</v>
      </c>
      <c r="L481">
        <f t="shared" si="44"/>
        <v>43.68</v>
      </c>
      <c r="M481">
        <f t="shared" si="45"/>
        <v>336</v>
      </c>
      <c r="N481" t="s">
        <v>16</v>
      </c>
      <c r="O481" t="str">
        <f t="shared" si="46"/>
        <v>Delayed Delivery</v>
      </c>
      <c r="P481">
        <v>5</v>
      </c>
      <c r="Q481" t="str">
        <f t="shared" si="47"/>
        <v>Good</v>
      </c>
      <c r="R481">
        <v>3.1</v>
      </c>
      <c r="S481">
        <v>292.32</v>
      </c>
      <c r="V481">
        <v>1356</v>
      </c>
    </row>
    <row r="482" spans="1:22" x14ac:dyDescent="0.35">
      <c r="A482">
        <v>10481</v>
      </c>
      <c r="B482" s="1">
        <v>45042</v>
      </c>
      <c r="C482">
        <f t="shared" si="42"/>
        <v>2023</v>
      </c>
      <c r="D482">
        <f t="shared" si="43"/>
        <v>4</v>
      </c>
      <c r="E482" t="str">
        <f>TEXT(Table2[[#This Row],[order_date]],"mmmm")</f>
        <v>April</v>
      </c>
      <c r="F482">
        <v>1180</v>
      </c>
      <c r="G482" t="s">
        <v>19</v>
      </c>
      <c r="H482" t="s">
        <v>17</v>
      </c>
      <c r="I482">
        <v>6</v>
      </c>
      <c r="J482">
        <v>296.42</v>
      </c>
      <c r="K482">
        <v>0.12</v>
      </c>
      <c r="L482">
        <f t="shared" si="44"/>
        <v>35.570399999999999</v>
      </c>
      <c r="M482">
        <f t="shared" si="45"/>
        <v>1778.52</v>
      </c>
      <c r="N482" t="s">
        <v>16</v>
      </c>
      <c r="O482" t="str">
        <f t="shared" si="46"/>
        <v>On Time Delivery</v>
      </c>
      <c r="P482">
        <v>4</v>
      </c>
      <c r="Q482" t="str">
        <f t="shared" si="47"/>
        <v>Good</v>
      </c>
      <c r="R482">
        <v>3.4</v>
      </c>
      <c r="S482">
        <v>1565.1</v>
      </c>
      <c r="V482">
        <v>1022</v>
      </c>
    </row>
    <row r="483" spans="1:22" x14ac:dyDescent="0.35">
      <c r="A483">
        <v>10482</v>
      </c>
      <c r="B483" s="1">
        <v>45043</v>
      </c>
      <c r="C483">
        <f t="shared" si="42"/>
        <v>2023</v>
      </c>
      <c r="D483">
        <f t="shared" si="43"/>
        <v>4</v>
      </c>
      <c r="E483" t="str">
        <f>TEXT(Table2[[#This Row],[order_date]],"mmmm")</f>
        <v>April</v>
      </c>
      <c r="F483">
        <v>1606</v>
      </c>
      <c r="G483" t="s">
        <v>19</v>
      </c>
      <c r="H483" t="s">
        <v>13</v>
      </c>
      <c r="I483">
        <v>1</v>
      </c>
      <c r="J483">
        <v>41.82</v>
      </c>
      <c r="K483">
        <v>0.28999999999999998</v>
      </c>
      <c r="L483">
        <f t="shared" si="44"/>
        <v>12.127799999999999</v>
      </c>
      <c r="M483">
        <f t="shared" si="45"/>
        <v>41.82</v>
      </c>
      <c r="N483" t="s">
        <v>18</v>
      </c>
      <c r="O483" t="str">
        <f t="shared" si="46"/>
        <v>Delayed Delivery</v>
      </c>
      <c r="P483">
        <v>6</v>
      </c>
      <c r="Q483" t="str">
        <f t="shared" si="47"/>
        <v>Excellent</v>
      </c>
      <c r="R483">
        <v>4</v>
      </c>
      <c r="S483">
        <v>29.69</v>
      </c>
      <c r="V483">
        <v>1761</v>
      </c>
    </row>
    <row r="484" spans="1:22" x14ac:dyDescent="0.35">
      <c r="A484">
        <v>10483</v>
      </c>
      <c r="B484" s="1">
        <v>45044</v>
      </c>
      <c r="C484">
        <f t="shared" si="42"/>
        <v>2023</v>
      </c>
      <c r="D484">
        <f t="shared" si="43"/>
        <v>4</v>
      </c>
      <c r="E484" t="str">
        <f>TEXT(Table2[[#This Row],[order_date]],"mmmm")</f>
        <v>April</v>
      </c>
      <c r="F484">
        <v>1098</v>
      </c>
      <c r="G484" t="s">
        <v>15</v>
      </c>
      <c r="H484" t="s">
        <v>21</v>
      </c>
      <c r="I484">
        <v>2</v>
      </c>
      <c r="J484">
        <v>19.239999999999998</v>
      </c>
      <c r="K484">
        <v>0</v>
      </c>
      <c r="L484">
        <f t="shared" si="44"/>
        <v>0</v>
      </c>
      <c r="M484">
        <f t="shared" si="45"/>
        <v>38.479999999999997</v>
      </c>
      <c r="N484" t="s">
        <v>16</v>
      </c>
      <c r="O484" t="str">
        <f t="shared" si="46"/>
        <v>Delayed Delivery</v>
      </c>
      <c r="P484">
        <v>11</v>
      </c>
      <c r="Q484" t="str">
        <f t="shared" si="47"/>
        <v>Bad</v>
      </c>
      <c r="R484">
        <v>1.4</v>
      </c>
      <c r="S484">
        <v>38.479999999999997</v>
      </c>
      <c r="V484">
        <v>1521</v>
      </c>
    </row>
    <row r="485" spans="1:22" x14ac:dyDescent="0.35">
      <c r="A485">
        <v>10484</v>
      </c>
      <c r="B485" s="1">
        <v>45045</v>
      </c>
      <c r="C485">
        <f t="shared" si="42"/>
        <v>2023</v>
      </c>
      <c r="D485">
        <f t="shared" si="43"/>
        <v>4</v>
      </c>
      <c r="E485" t="str">
        <f>TEXT(Table2[[#This Row],[order_date]],"mmmm")</f>
        <v>April</v>
      </c>
      <c r="F485">
        <v>1699</v>
      </c>
      <c r="G485" t="s">
        <v>19</v>
      </c>
      <c r="H485" t="s">
        <v>17</v>
      </c>
      <c r="I485">
        <v>4</v>
      </c>
      <c r="J485">
        <v>593.02</v>
      </c>
      <c r="K485">
        <v>0.28000000000000003</v>
      </c>
      <c r="L485">
        <f t="shared" si="44"/>
        <v>166.04560000000001</v>
      </c>
      <c r="M485">
        <f t="shared" si="45"/>
        <v>2372.08</v>
      </c>
      <c r="N485" t="s">
        <v>18</v>
      </c>
      <c r="O485" t="str">
        <f t="shared" si="46"/>
        <v>Delayed Delivery</v>
      </c>
      <c r="P485">
        <v>5</v>
      </c>
      <c r="Q485" t="str">
        <f t="shared" si="47"/>
        <v>Excellent</v>
      </c>
      <c r="R485">
        <v>4.9000000000000004</v>
      </c>
      <c r="S485">
        <v>1707.9</v>
      </c>
      <c r="V485">
        <v>1757</v>
      </c>
    </row>
    <row r="486" spans="1:22" x14ac:dyDescent="0.35">
      <c r="A486">
        <v>10485</v>
      </c>
      <c r="B486" s="1">
        <v>45046</v>
      </c>
      <c r="C486">
        <f t="shared" si="42"/>
        <v>2023</v>
      </c>
      <c r="D486">
        <f t="shared" si="43"/>
        <v>4</v>
      </c>
      <c r="E486" t="str">
        <f>TEXT(Table2[[#This Row],[order_date]],"mmmm")</f>
        <v>April</v>
      </c>
      <c r="F486">
        <v>1992</v>
      </c>
      <c r="G486" t="s">
        <v>19</v>
      </c>
      <c r="H486" t="s">
        <v>21</v>
      </c>
      <c r="I486">
        <v>1</v>
      </c>
      <c r="J486">
        <v>400.42</v>
      </c>
      <c r="K486">
        <v>0.2</v>
      </c>
      <c r="L486">
        <f t="shared" si="44"/>
        <v>80.084000000000003</v>
      </c>
      <c r="M486">
        <f t="shared" si="45"/>
        <v>400.42</v>
      </c>
      <c r="N486" t="s">
        <v>18</v>
      </c>
      <c r="O486" t="str">
        <f t="shared" si="46"/>
        <v>Delayed Delivery</v>
      </c>
      <c r="P486">
        <v>6</v>
      </c>
      <c r="Q486" t="str">
        <f t="shared" si="47"/>
        <v>Excellent</v>
      </c>
      <c r="R486">
        <v>4.4000000000000004</v>
      </c>
      <c r="S486">
        <v>320.33999999999997</v>
      </c>
      <c r="V486">
        <v>1179</v>
      </c>
    </row>
    <row r="487" spans="1:22" x14ac:dyDescent="0.35">
      <c r="A487">
        <v>10486</v>
      </c>
      <c r="B487" s="1">
        <v>45047</v>
      </c>
      <c r="C487">
        <f t="shared" si="42"/>
        <v>2023</v>
      </c>
      <c r="D487">
        <f t="shared" si="43"/>
        <v>5</v>
      </c>
      <c r="E487" t="str">
        <f>TEXT(Table2[[#This Row],[order_date]],"mmmm")</f>
        <v>May</v>
      </c>
      <c r="F487">
        <v>1115</v>
      </c>
      <c r="G487" t="s">
        <v>22</v>
      </c>
      <c r="H487" t="s">
        <v>17</v>
      </c>
      <c r="I487">
        <v>2</v>
      </c>
      <c r="J487">
        <v>228.76</v>
      </c>
      <c r="K487">
        <v>0.35</v>
      </c>
      <c r="L487">
        <f t="shared" si="44"/>
        <v>80.065999999999988</v>
      </c>
      <c r="M487">
        <f t="shared" si="45"/>
        <v>457.52</v>
      </c>
      <c r="N487" t="s">
        <v>18</v>
      </c>
      <c r="O487" t="str">
        <f t="shared" si="46"/>
        <v>Delayed Delivery</v>
      </c>
      <c r="P487">
        <v>10</v>
      </c>
      <c r="Q487" t="str">
        <f t="shared" si="47"/>
        <v>Good</v>
      </c>
      <c r="R487">
        <v>2.6</v>
      </c>
      <c r="S487">
        <v>297.39</v>
      </c>
      <c r="V487">
        <v>1222</v>
      </c>
    </row>
    <row r="488" spans="1:22" x14ac:dyDescent="0.35">
      <c r="A488">
        <v>10487</v>
      </c>
      <c r="B488" s="1">
        <v>45048</v>
      </c>
      <c r="C488">
        <f t="shared" si="42"/>
        <v>2023</v>
      </c>
      <c r="D488">
        <f t="shared" si="43"/>
        <v>5</v>
      </c>
      <c r="E488" t="str">
        <f>TEXT(Table2[[#This Row],[order_date]],"mmmm")</f>
        <v>May</v>
      </c>
      <c r="F488">
        <v>1190</v>
      </c>
      <c r="G488" t="s">
        <v>12</v>
      </c>
      <c r="H488" t="s">
        <v>20</v>
      </c>
      <c r="I488">
        <v>6</v>
      </c>
      <c r="J488">
        <v>290.2</v>
      </c>
      <c r="K488">
        <v>0.21</v>
      </c>
      <c r="L488">
        <f t="shared" si="44"/>
        <v>60.941999999999993</v>
      </c>
      <c r="M488">
        <f t="shared" si="45"/>
        <v>1741.1999999999998</v>
      </c>
      <c r="N488" t="s">
        <v>14</v>
      </c>
      <c r="O488" t="str">
        <f t="shared" si="46"/>
        <v>Delayed Delivery</v>
      </c>
      <c r="P488">
        <v>11</v>
      </c>
      <c r="Q488" t="str">
        <f t="shared" si="47"/>
        <v>Good</v>
      </c>
      <c r="R488">
        <v>3.9</v>
      </c>
      <c r="S488">
        <v>1375.55</v>
      </c>
      <c r="V488">
        <v>1905</v>
      </c>
    </row>
    <row r="489" spans="1:22" x14ac:dyDescent="0.35">
      <c r="A489">
        <v>10488</v>
      </c>
      <c r="B489" s="1">
        <v>45049</v>
      </c>
      <c r="C489">
        <f t="shared" si="42"/>
        <v>2023</v>
      </c>
      <c r="D489">
        <f t="shared" si="43"/>
        <v>5</v>
      </c>
      <c r="E489" t="str">
        <f>TEXT(Table2[[#This Row],[order_date]],"mmmm")</f>
        <v>May</v>
      </c>
      <c r="F489">
        <v>1252</v>
      </c>
      <c r="G489" t="s">
        <v>15</v>
      </c>
      <c r="H489" t="s">
        <v>13</v>
      </c>
      <c r="I489">
        <v>2</v>
      </c>
      <c r="J489">
        <v>170.93</v>
      </c>
      <c r="K489">
        <v>0.02</v>
      </c>
      <c r="L489">
        <f t="shared" si="44"/>
        <v>3.4186000000000001</v>
      </c>
      <c r="M489">
        <f t="shared" si="45"/>
        <v>341.86</v>
      </c>
      <c r="N489" t="s">
        <v>18</v>
      </c>
      <c r="O489" t="str">
        <f t="shared" si="46"/>
        <v>On Time Delivery</v>
      </c>
      <c r="P489">
        <v>3</v>
      </c>
      <c r="Q489" t="str">
        <f t="shared" si="47"/>
        <v>Excellent</v>
      </c>
      <c r="R489">
        <v>4</v>
      </c>
      <c r="S489">
        <v>335.02</v>
      </c>
      <c r="V489">
        <v>1324</v>
      </c>
    </row>
    <row r="490" spans="1:22" x14ac:dyDescent="0.35">
      <c r="A490">
        <v>10489</v>
      </c>
      <c r="B490" s="1">
        <v>45050</v>
      </c>
      <c r="C490">
        <f t="shared" si="42"/>
        <v>2023</v>
      </c>
      <c r="D490">
        <f t="shared" si="43"/>
        <v>5</v>
      </c>
      <c r="E490" t="str">
        <f>TEXT(Table2[[#This Row],[order_date]],"mmmm")</f>
        <v>May</v>
      </c>
      <c r="F490">
        <v>1980</v>
      </c>
      <c r="G490" t="s">
        <v>19</v>
      </c>
      <c r="H490" t="s">
        <v>21</v>
      </c>
      <c r="I490">
        <v>6</v>
      </c>
      <c r="J490">
        <v>216.75</v>
      </c>
      <c r="K490">
        <v>0.02</v>
      </c>
      <c r="L490">
        <f t="shared" si="44"/>
        <v>4.335</v>
      </c>
      <c r="M490">
        <f t="shared" si="45"/>
        <v>1300.5</v>
      </c>
      <c r="N490" t="s">
        <v>16</v>
      </c>
      <c r="O490" t="str">
        <f t="shared" si="46"/>
        <v>Delayed Delivery</v>
      </c>
      <c r="P490">
        <v>7</v>
      </c>
      <c r="Q490" t="str">
        <f t="shared" si="47"/>
        <v>Excellent</v>
      </c>
      <c r="R490">
        <v>4.4000000000000004</v>
      </c>
      <c r="S490">
        <v>1274.49</v>
      </c>
      <c r="V490">
        <v>1015</v>
      </c>
    </row>
    <row r="491" spans="1:22" x14ac:dyDescent="0.35">
      <c r="A491">
        <v>10490</v>
      </c>
      <c r="B491" s="1">
        <v>45051</v>
      </c>
      <c r="C491">
        <f t="shared" si="42"/>
        <v>2023</v>
      </c>
      <c r="D491">
        <f t="shared" si="43"/>
        <v>5</v>
      </c>
      <c r="E491" t="str">
        <f>TEXT(Table2[[#This Row],[order_date]],"mmmm")</f>
        <v>May</v>
      </c>
      <c r="F491">
        <v>1927</v>
      </c>
      <c r="G491" t="s">
        <v>19</v>
      </c>
      <c r="H491" t="s">
        <v>21</v>
      </c>
      <c r="I491">
        <v>7</v>
      </c>
      <c r="J491">
        <v>394.69</v>
      </c>
      <c r="K491">
        <v>0.31</v>
      </c>
      <c r="L491">
        <f t="shared" si="44"/>
        <v>122.3539</v>
      </c>
      <c r="M491">
        <f t="shared" si="45"/>
        <v>2762.83</v>
      </c>
      <c r="N491" t="s">
        <v>18</v>
      </c>
      <c r="O491" t="str">
        <f t="shared" si="46"/>
        <v>Delayed Delivery</v>
      </c>
      <c r="P491">
        <v>8</v>
      </c>
      <c r="Q491" t="str">
        <f t="shared" si="47"/>
        <v>Bad</v>
      </c>
      <c r="R491">
        <v>1.8</v>
      </c>
      <c r="S491">
        <v>1906.35</v>
      </c>
      <c r="V491">
        <v>1335</v>
      </c>
    </row>
    <row r="492" spans="1:22" x14ac:dyDescent="0.35">
      <c r="A492">
        <v>10491</v>
      </c>
      <c r="B492" s="1">
        <v>45052</v>
      </c>
      <c r="C492">
        <f t="shared" si="42"/>
        <v>2023</v>
      </c>
      <c r="D492">
        <f t="shared" si="43"/>
        <v>5</v>
      </c>
      <c r="E492" t="str">
        <f>TEXT(Table2[[#This Row],[order_date]],"mmmm")</f>
        <v>May</v>
      </c>
      <c r="F492">
        <v>1982</v>
      </c>
      <c r="G492" t="s">
        <v>12</v>
      </c>
      <c r="H492" t="s">
        <v>20</v>
      </c>
      <c r="I492">
        <v>2</v>
      </c>
      <c r="J492">
        <v>531.44000000000005</v>
      </c>
      <c r="K492">
        <v>0.28999999999999998</v>
      </c>
      <c r="L492">
        <f t="shared" si="44"/>
        <v>154.11760000000001</v>
      </c>
      <c r="M492">
        <f t="shared" si="45"/>
        <v>1062.8800000000001</v>
      </c>
      <c r="N492" t="s">
        <v>18</v>
      </c>
      <c r="O492" t="str">
        <f t="shared" si="46"/>
        <v>Delayed Delivery</v>
      </c>
      <c r="P492">
        <v>5</v>
      </c>
      <c r="Q492" t="str">
        <f t="shared" si="47"/>
        <v>Good</v>
      </c>
      <c r="R492">
        <v>3.8</v>
      </c>
      <c r="S492">
        <v>754.64</v>
      </c>
      <c r="V492">
        <v>1257</v>
      </c>
    </row>
    <row r="493" spans="1:22" x14ac:dyDescent="0.35">
      <c r="A493">
        <v>10492</v>
      </c>
      <c r="B493" s="1">
        <v>45053</v>
      </c>
      <c r="C493">
        <f t="shared" si="42"/>
        <v>2023</v>
      </c>
      <c r="D493">
        <f t="shared" si="43"/>
        <v>5</v>
      </c>
      <c r="E493" t="str">
        <f>TEXT(Table2[[#This Row],[order_date]],"mmmm")</f>
        <v>May</v>
      </c>
      <c r="F493">
        <v>1160</v>
      </c>
      <c r="G493" t="s">
        <v>19</v>
      </c>
      <c r="H493" t="s">
        <v>17</v>
      </c>
      <c r="I493">
        <v>4</v>
      </c>
      <c r="J493">
        <v>122.72</v>
      </c>
      <c r="K493">
        <v>0.12</v>
      </c>
      <c r="L493">
        <f t="shared" si="44"/>
        <v>14.7264</v>
      </c>
      <c r="M493">
        <f t="shared" si="45"/>
        <v>490.88</v>
      </c>
      <c r="N493" t="s">
        <v>16</v>
      </c>
      <c r="O493" t="str">
        <f t="shared" si="46"/>
        <v>Delayed Delivery</v>
      </c>
      <c r="P493">
        <v>5</v>
      </c>
      <c r="Q493" t="str">
        <f t="shared" si="47"/>
        <v>Bad</v>
      </c>
      <c r="R493">
        <v>1.1000000000000001</v>
      </c>
      <c r="S493">
        <v>431.97</v>
      </c>
      <c r="V493">
        <v>1689</v>
      </c>
    </row>
    <row r="494" spans="1:22" x14ac:dyDescent="0.35">
      <c r="A494">
        <v>10493</v>
      </c>
      <c r="B494" s="1">
        <v>45054</v>
      </c>
      <c r="C494">
        <f t="shared" si="42"/>
        <v>2023</v>
      </c>
      <c r="D494">
        <f t="shared" si="43"/>
        <v>5</v>
      </c>
      <c r="E494" t="str">
        <f>TEXT(Table2[[#This Row],[order_date]],"mmmm")</f>
        <v>May</v>
      </c>
      <c r="F494">
        <v>1255</v>
      </c>
      <c r="G494" t="s">
        <v>19</v>
      </c>
      <c r="H494" t="s">
        <v>21</v>
      </c>
      <c r="I494">
        <v>1</v>
      </c>
      <c r="J494">
        <v>506.61</v>
      </c>
      <c r="K494">
        <v>0.22</v>
      </c>
      <c r="L494">
        <f t="shared" si="44"/>
        <v>111.4542</v>
      </c>
      <c r="M494">
        <f t="shared" si="45"/>
        <v>506.61</v>
      </c>
      <c r="N494" t="s">
        <v>18</v>
      </c>
      <c r="O494" t="str">
        <f t="shared" si="46"/>
        <v>On Time Delivery</v>
      </c>
      <c r="P494">
        <v>4</v>
      </c>
      <c r="Q494" t="str">
        <f t="shared" si="47"/>
        <v>Bad</v>
      </c>
      <c r="R494">
        <v>1.5</v>
      </c>
      <c r="S494">
        <v>395.16</v>
      </c>
      <c r="V494">
        <v>1544</v>
      </c>
    </row>
    <row r="495" spans="1:22" x14ac:dyDescent="0.35">
      <c r="A495">
        <v>10494</v>
      </c>
      <c r="B495" s="1">
        <v>45055</v>
      </c>
      <c r="C495">
        <f t="shared" si="42"/>
        <v>2023</v>
      </c>
      <c r="D495">
        <f t="shared" si="43"/>
        <v>5</v>
      </c>
      <c r="E495" t="str">
        <f>TEXT(Table2[[#This Row],[order_date]],"mmmm")</f>
        <v>May</v>
      </c>
      <c r="F495">
        <v>1322</v>
      </c>
      <c r="G495" t="s">
        <v>15</v>
      </c>
      <c r="H495" t="s">
        <v>17</v>
      </c>
      <c r="I495">
        <v>7</v>
      </c>
      <c r="J495">
        <v>86.11</v>
      </c>
      <c r="K495">
        <v>0.17</v>
      </c>
      <c r="L495">
        <f t="shared" si="44"/>
        <v>14.638700000000002</v>
      </c>
      <c r="M495">
        <f t="shared" si="45"/>
        <v>602.77</v>
      </c>
      <c r="N495" t="s">
        <v>16</v>
      </c>
      <c r="O495" t="str">
        <f t="shared" si="46"/>
        <v>Delayed Delivery</v>
      </c>
      <c r="P495">
        <v>10</v>
      </c>
      <c r="Q495" t="str">
        <f t="shared" si="47"/>
        <v>Excellent</v>
      </c>
      <c r="R495">
        <v>4.0999999999999996</v>
      </c>
      <c r="S495">
        <v>500.3</v>
      </c>
      <c r="V495">
        <v>1426</v>
      </c>
    </row>
    <row r="496" spans="1:22" x14ac:dyDescent="0.35">
      <c r="A496">
        <v>10495</v>
      </c>
      <c r="B496" s="1">
        <v>45056</v>
      </c>
      <c r="C496">
        <f t="shared" si="42"/>
        <v>2023</v>
      </c>
      <c r="D496">
        <f t="shared" si="43"/>
        <v>5</v>
      </c>
      <c r="E496" t="str">
        <f>TEXT(Table2[[#This Row],[order_date]],"mmmm")</f>
        <v>May</v>
      </c>
      <c r="F496">
        <v>1127</v>
      </c>
      <c r="G496" t="s">
        <v>15</v>
      </c>
      <c r="H496" t="s">
        <v>20</v>
      </c>
      <c r="I496">
        <v>4</v>
      </c>
      <c r="J496">
        <v>140.77000000000001</v>
      </c>
      <c r="K496">
        <v>0.34</v>
      </c>
      <c r="L496">
        <f t="shared" si="44"/>
        <v>47.861800000000009</v>
      </c>
      <c r="M496">
        <f t="shared" si="45"/>
        <v>563.08000000000004</v>
      </c>
      <c r="N496" t="s">
        <v>16</v>
      </c>
      <c r="O496" t="str">
        <f t="shared" si="46"/>
        <v>Delayed Delivery</v>
      </c>
      <c r="P496">
        <v>5</v>
      </c>
      <c r="Q496" t="str">
        <f t="shared" si="47"/>
        <v>Excellent</v>
      </c>
      <c r="R496">
        <v>4.3</v>
      </c>
      <c r="S496">
        <v>371.63</v>
      </c>
      <c r="V496">
        <v>1834</v>
      </c>
    </row>
    <row r="497" spans="1:22" x14ac:dyDescent="0.35">
      <c r="A497">
        <v>10496</v>
      </c>
      <c r="B497" s="1">
        <v>45057</v>
      </c>
      <c r="C497">
        <f t="shared" si="42"/>
        <v>2023</v>
      </c>
      <c r="D497">
        <f t="shared" si="43"/>
        <v>5</v>
      </c>
      <c r="E497" t="str">
        <f>TEXT(Table2[[#This Row],[order_date]],"mmmm")</f>
        <v>May</v>
      </c>
      <c r="F497">
        <v>1017</v>
      </c>
      <c r="G497" t="s">
        <v>15</v>
      </c>
      <c r="H497" t="s">
        <v>13</v>
      </c>
      <c r="I497">
        <v>3</v>
      </c>
      <c r="J497">
        <v>36.75</v>
      </c>
      <c r="K497">
        <v>0.33</v>
      </c>
      <c r="L497">
        <f t="shared" si="44"/>
        <v>12.127500000000001</v>
      </c>
      <c r="M497">
        <f t="shared" si="45"/>
        <v>110.25</v>
      </c>
      <c r="N497" t="s">
        <v>14</v>
      </c>
      <c r="O497" t="str">
        <f t="shared" si="46"/>
        <v>Delayed Delivery</v>
      </c>
      <c r="P497">
        <v>10</v>
      </c>
      <c r="Q497" t="str">
        <f t="shared" si="47"/>
        <v>Good</v>
      </c>
      <c r="R497">
        <v>3.4</v>
      </c>
      <c r="S497">
        <v>73.87</v>
      </c>
      <c r="V497">
        <v>1576</v>
      </c>
    </row>
    <row r="498" spans="1:22" x14ac:dyDescent="0.35">
      <c r="A498">
        <v>10497</v>
      </c>
      <c r="B498" s="1">
        <v>45058</v>
      </c>
      <c r="C498">
        <f t="shared" si="42"/>
        <v>2023</v>
      </c>
      <c r="D498">
        <f t="shared" si="43"/>
        <v>5</v>
      </c>
      <c r="E498" t="str">
        <f>TEXT(Table2[[#This Row],[order_date]],"mmmm")</f>
        <v>May</v>
      </c>
      <c r="F498">
        <v>1792</v>
      </c>
      <c r="G498" t="s">
        <v>19</v>
      </c>
      <c r="H498" t="s">
        <v>21</v>
      </c>
      <c r="I498">
        <v>6</v>
      </c>
      <c r="J498">
        <v>97.37</v>
      </c>
      <c r="K498">
        <v>0.34</v>
      </c>
      <c r="L498">
        <f t="shared" si="44"/>
        <v>33.105800000000002</v>
      </c>
      <c r="M498">
        <f t="shared" si="45"/>
        <v>584.22</v>
      </c>
      <c r="N498" t="s">
        <v>14</v>
      </c>
      <c r="O498" t="str">
        <f t="shared" si="46"/>
        <v>Delayed Delivery</v>
      </c>
      <c r="P498">
        <v>11</v>
      </c>
      <c r="Q498" t="str">
        <f t="shared" si="47"/>
        <v>Good</v>
      </c>
      <c r="R498">
        <v>3.3</v>
      </c>
      <c r="S498">
        <v>385.59</v>
      </c>
      <c r="V498">
        <v>1416</v>
      </c>
    </row>
    <row r="499" spans="1:22" x14ac:dyDescent="0.35">
      <c r="A499">
        <v>10498</v>
      </c>
      <c r="B499" s="1">
        <v>45059</v>
      </c>
      <c r="C499">
        <f t="shared" si="42"/>
        <v>2023</v>
      </c>
      <c r="D499">
        <f t="shared" si="43"/>
        <v>5</v>
      </c>
      <c r="E499" t="str">
        <f>TEXT(Table2[[#This Row],[order_date]],"mmmm")</f>
        <v>May</v>
      </c>
      <c r="F499">
        <v>1734</v>
      </c>
      <c r="G499" t="s">
        <v>19</v>
      </c>
      <c r="H499" t="s">
        <v>17</v>
      </c>
      <c r="I499">
        <v>1</v>
      </c>
      <c r="J499">
        <v>551.62</v>
      </c>
      <c r="K499">
        <v>0.3</v>
      </c>
      <c r="L499">
        <f t="shared" si="44"/>
        <v>165.48599999999999</v>
      </c>
      <c r="M499">
        <f t="shared" si="45"/>
        <v>551.62</v>
      </c>
      <c r="N499" t="s">
        <v>18</v>
      </c>
      <c r="O499" t="str">
        <f t="shared" si="46"/>
        <v>Delayed Delivery</v>
      </c>
      <c r="P499">
        <v>8</v>
      </c>
      <c r="Q499" t="str">
        <f t="shared" si="47"/>
        <v>Excellent</v>
      </c>
      <c r="R499">
        <v>4</v>
      </c>
      <c r="S499">
        <v>386.13</v>
      </c>
      <c r="V499">
        <v>1167</v>
      </c>
    </row>
    <row r="500" spans="1:22" x14ac:dyDescent="0.35">
      <c r="A500">
        <v>10499</v>
      </c>
      <c r="B500" s="1">
        <v>45060</v>
      </c>
      <c r="C500">
        <f t="shared" si="42"/>
        <v>2023</v>
      </c>
      <c r="D500">
        <f t="shared" si="43"/>
        <v>5</v>
      </c>
      <c r="E500" t="str">
        <f>TEXT(Table2[[#This Row],[order_date]],"mmmm")</f>
        <v>May</v>
      </c>
      <c r="F500">
        <v>1565</v>
      </c>
      <c r="G500" t="s">
        <v>12</v>
      </c>
      <c r="H500" t="s">
        <v>21</v>
      </c>
      <c r="I500">
        <v>4</v>
      </c>
      <c r="J500">
        <v>283.77</v>
      </c>
      <c r="K500">
        <v>0.32</v>
      </c>
      <c r="L500">
        <f t="shared" si="44"/>
        <v>90.806399999999996</v>
      </c>
      <c r="M500">
        <f t="shared" si="45"/>
        <v>1135.08</v>
      </c>
      <c r="N500" t="s">
        <v>18</v>
      </c>
      <c r="O500" t="str">
        <f t="shared" si="46"/>
        <v>Delayed Delivery</v>
      </c>
      <c r="P500">
        <v>5</v>
      </c>
      <c r="Q500" t="str">
        <f t="shared" si="47"/>
        <v>Excellent</v>
      </c>
      <c r="R500">
        <v>4.5999999999999996</v>
      </c>
      <c r="S500">
        <v>771.85</v>
      </c>
      <c r="V500">
        <v>1841</v>
      </c>
    </row>
    <row r="501" spans="1:22" x14ac:dyDescent="0.35">
      <c r="A501">
        <v>10500</v>
      </c>
      <c r="B501" s="1">
        <v>45061</v>
      </c>
      <c r="C501">
        <f t="shared" si="42"/>
        <v>2023</v>
      </c>
      <c r="D501">
        <f t="shared" si="43"/>
        <v>5</v>
      </c>
      <c r="E501" t="str">
        <f>TEXT(Table2[[#This Row],[order_date]],"mmmm")</f>
        <v>May</v>
      </c>
      <c r="F501">
        <v>1569</v>
      </c>
      <c r="G501" t="s">
        <v>19</v>
      </c>
      <c r="H501" t="s">
        <v>17</v>
      </c>
      <c r="I501">
        <v>1</v>
      </c>
      <c r="J501">
        <v>60.43</v>
      </c>
      <c r="K501">
        <v>0.08</v>
      </c>
      <c r="L501">
        <f t="shared" si="44"/>
        <v>4.8344000000000005</v>
      </c>
      <c r="M501">
        <f t="shared" si="45"/>
        <v>60.43</v>
      </c>
      <c r="N501" t="s">
        <v>14</v>
      </c>
      <c r="O501" t="str">
        <f t="shared" si="46"/>
        <v>Delayed Delivery</v>
      </c>
      <c r="P501">
        <v>9</v>
      </c>
      <c r="Q501" t="str">
        <f t="shared" si="47"/>
        <v>Good</v>
      </c>
      <c r="R501">
        <v>2.7</v>
      </c>
      <c r="S501">
        <v>55.6</v>
      </c>
      <c r="V501">
        <v>1042</v>
      </c>
    </row>
    <row r="502" spans="1:22" x14ac:dyDescent="0.35">
      <c r="A502">
        <v>10501</v>
      </c>
      <c r="B502" s="1">
        <v>45062</v>
      </c>
      <c r="C502">
        <f t="shared" si="42"/>
        <v>2023</v>
      </c>
      <c r="D502">
        <f t="shared" si="43"/>
        <v>5</v>
      </c>
      <c r="E502" t="str">
        <f>TEXT(Table2[[#This Row],[order_date]],"mmmm")</f>
        <v>May</v>
      </c>
      <c r="F502">
        <v>1322</v>
      </c>
      <c r="G502" t="s">
        <v>22</v>
      </c>
      <c r="H502" t="s">
        <v>17</v>
      </c>
      <c r="I502">
        <v>3</v>
      </c>
      <c r="J502">
        <v>576.44000000000005</v>
      </c>
      <c r="K502">
        <v>0.28999999999999998</v>
      </c>
      <c r="L502">
        <f t="shared" si="44"/>
        <v>167.16759999999999</v>
      </c>
      <c r="M502">
        <f t="shared" si="45"/>
        <v>1729.3200000000002</v>
      </c>
      <c r="N502" t="s">
        <v>14</v>
      </c>
      <c r="O502" t="str">
        <f t="shared" si="46"/>
        <v>Early Delivery</v>
      </c>
      <c r="P502">
        <v>1</v>
      </c>
      <c r="Q502" t="str">
        <f t="shared" si="47"/>
        <v>Bad</v>
      </c>
      <c r="R502">
        <v>1.5</v>
      </c>
      <c r="S502">
        <v>1227.82</v>
      </c>
      <c r="V502">
        <v>1396</v>
      </c>
    </row>
    <row r="503" spans="1:22" x14ac:dyDescent="0.35">
      <c r="A503">
        <v>10502</v>
      </c>
      <c r="B503" s="1">
        <v>45063</v>
      </c>
      <c r="C503">
        <f t="shared" si="42"/>
        <v>2023</v>
      </c>
      <c r="D503">
        <f t="shared" si="43"/>
        <v>5</v>
      </c>
      <c r="E503" t="str">
        <f>TEXT(Table2[[#This Row],[order_date]],"mmmm")</f>
        <v>May</v>
      </c>
      <c r="F503">
        <v>1871</v>
      </c>
      <c r="G503" t="s">
        <v>22</v>
      </c>
      <c r="H503" t="s">
        <v>17</v>
      </c>
      <c r="I503">
        <v>5</v>
      </c>
      <c r="J503">
        <v>529.21</v>
      </c>
      <c r="K503">
        <v>0.25</v>
      </c>
      <c r="L503">
        <f t="shared" si="44"/>
        <v>132.30250000000001</v>
      </c>
      <c r="M503">
        <f t="shared" si="45"/>
        <v>2646.05</v>
      </c>
      <c r="N503" t="s">
        <v>18</v>
      </c>
      <c r="O503" t="str">
        <f t="shared" si="46"/>
        <v>Delayed Delivery</v>
      </c>
      <c r="P503">
        <v>7</v>
      </c>
      <c r="Q503" t="str">
        <f t="shared" si="47"/>
        <v>Excellent</v>
      </c>
      <c r="R503">
        <v>4.4000000000000004</v>
      </c>
      <c r="S503">
        <v>1984.54</v>
      </c>
      <c r="V503">
        <v>1011</v>
      </c>
    </row>
    <row r="504" spans="1:22" x14ac:dyDescent="0.35">
      <c r="A504">
        <v>10503</v>
      </c>
      <c r="B504" s="1">
        <v>45064</v>
      </c>
      <c r="C504">
        <f t="shared" si="42"/>
        <v>2023</v>
      </c>
      <c r="D504">
        <f t="shared" si="43"/>
        <v>5</v>
      </c>
      <c r="E504" t="str">
        <f>TEXT(Table2[[#This Row],[order_date]],"mmmm")</f>
        <v>May</v>
      </c>
      <c r="F504">
        <v>1685</v>
      </c>
      <c r="G504" t="s">
        <v>15</v>
      </c>
      <c r="H504" t="s">
        <v>20</v>
      </c>
      <c r="I504">
        <v>6</v>
      </c>
      <c r="J504">
        <v>456.49</v>
      </c>
      <c r="K504">
        <v>0.34</v>
      </c>
      <c r="L504">
        <f t="shared" si="44"/>
        <v>155.20660000000001</v>
      </c>
      <c r="M504">
        <f t="shared" si="45"/>
        <v>2738.94</v>
      </c>
      <c r="N504" t="s">
        <v>18</v>
      </c>
      <c r="O504" t="str">
        <f t="shared" si="46"/>
        <v>Delayed Delivery</v>
      </c>
      <c r="P504">
        <v>5</v>
      </c>
      <c r="Q504" t="str">
        <f t="shared" si="47"/>
        <v>Bad</v>
      </c>
      <c r="R504">
        <v>2.4</v>
      </c>
      <c r="S504">
        <v>1807.7</v>
      </c>
      <c r="V504">
        <v>1753</v>
      </c>
    </row>
    <row r="505" spans="1:22" x14ac:dyDescent="0.35">
      <c r="A505">
        <v>10504</v>
      </c>
      <c r="B505" s="1">
        <v>45065</v>
      </c>
      <c r="C505">
        <f t="shared" si="42"/>
        <v>2023</v>
      </c>
      <c r="D505">
        <f t="shared" si="43"/>
        <v>5</v>
      </c>
      <c r="E505" t="str">
        <f>TEXT(Table2[[#This Row],[order_date]],"mmmm")</f>
        <v>May</v>
      </c>
      <c r="F505">
        <v>1791</v>
      </c>
      <c r="G505" t="s">
        <v>19</v>
      </c>
      <c r="H505" t="s">
        <v>13</v>
      </c>
      <c r="I505">
        <v>6</v>
      </c>
      <c r="J505">
        <v>561.08000000000004</v>
      </c>
      <c r="K505">
        <v>0.2</v>
      </c>
      <c r="L505">
        <f t="shared" si="44"/>
        <v>112.21600000000001</v>
      </c>
      <c r="M505">
        <f t="shared" si="45"/>
        <v>3366.4800000000005</v>
      </c>
      <c r="N505" t="s">
        <v>16</v>
      </c>
      <c r="O505" t="str">
        <f t="shared" si="46"/>
        <v>On Time Delivery</v>
      </c>
      <c r="P505">
        <v>4</v>
      </c>
      <c r="Q505" t="str">
        <f t="shared" si="47"/>
        <v>Bad</v>
      </c>
      <c r="R505">
        <v>1.5</v>
      </c>
      <c r="S505">
        <v>2693.18</v>
      </c>
      <c r="V505">
        <v>1848</v>
      </c>
    </row>
    <row r="506" spans="1:22" x14ac:dyDescent="0.35">
      <c r="A506">
        <v>10505</v>
      </c>
      <c r="B506" s="1">
        <v>45066</v>
      </c>
      <c r="C506">
        <f t="shared" si="42"/>
        <v>2023</v>
      </c>
      <c r="D506">
        <f t="shared" si="43"/>
        <v>5</v>
      </c>
      <c r="E506" t="str">
        <f>TEXT(Table2[[#This Row],[order_date]],"mmmm")</f>
        <v>May</v>
      </c>
      <c r="F506">
        <v>1625</v>
      </c>
      <c r="G506" t="s">
        <v>19</v>
      </c>
      <c r="H506" t="s">
        <v>21</v>
      </c>
      <c r="I506">
        <v>2</v>
      </c>
      <c r="J506">
        <v>143.78</v>
      </c>
      <c r="K506">
        <v>0.03</v>
      </c>
      <c r="L506">
        <f t="shared" si="44"/>
        <v>4.3133999999999997</v>
      </c>
      <c r="M506">
        <f t="shared" si="45"/>
        <v>287.56</v>
      </c>
      <c r="N506" t="s">
        <v>16</v>
      </c>
      <c r="O506" t="str">
        <f t="shared" si="46"/>
        <v>On Time Delivery</v>
      </c>
      <c r="P506">
        <v>3</v>
      </c>
      <c r="Q506" t="str">
        <f t="shared" si="47"/>
        <v>Good</v>
      </c>
      <c r="R506">
        <v>3.5</v>
      </c>
      <c r="S506">
        <v>278.93</v>
      </c>
      <c r="V506">
        <v>1089</v>
      </c>
    </row>
    <row r="507" spans="1:22" x14ac:dyDescent="0.35">
      <c r="A507">
        <v>10506</v>
      </c>
      <c r="B507" s="1">
        <v>45067</v>
      </c>
      <c r="C507">
        <f t="shared" si="42"/>
        <v>2023</v>
      </c>
      <c r="D507">
        <f t="shared" si="43"/>
        <v>5</v>
      </c>
      <c r="E507" t="str">
        <f>TEXT(Table2[[#This Row],[order_date]],"mmmm")</f>
        <v>May</v>
      </c>
      <c r="F507">
        <v>1287</v>
      </c>
      <c r="G507" t="s">
        <v>15</v>
      </c>
      <c r="H507" t="s">
        <v>13</v>
      </c>
      <c r="I507">
        <v>6</v>
      </c>
      <c r="J507">
        <v>504.28</v>
      </c>
      <c r="K507">
        <v>0.21</v>
      </c>
      <c r="L507">
        <f t="shared" si="44"/>
        <v>105.89879999999999</v>
      </c>
      <c r="M507">
        <f t="shared" si="45"/>
        <v>3025.68</v>
      </c>
      <c r="N507" t="s">
        <v>16</v>
      </c>
      <c r="O507" t="str">
        <f t="shared" si="46"/>
        <v>Delayed Delivery</v>
      </c>
      <c r="P507">
        <v>10</v>
      </c>
      <c r="Q507" t="str">
        <f t="shared" si="47"/>
        <v>Good</v>
      </c>
      <c r="R507">
        <v>3.3</v>
      </c>
      <c r="S507">
        <v>2390.29</v>
      </c>
      <c r="V507">
        <v>1604</v>
      </c>
    </row>
    <row r="508" spans="1:22" x14ac:dyDescent="0.35">
      <c r="A508">
        <v>10507</v>
      </c>
      <c r="B508" s="1">
        <v>45068</v>
      </c>
      <c r="C508">
        <f t="shared" si="42"/>
        <v>2023</v>
      </c>
      <c r="D508">
        <f t="shared" si="43"/>
        <v>5</v>
      </c>
      <c r="E508" t="str">
        <f>TEXT(Table2[[#This Row],[order_date]],"mmmm")</f>
        <v>May</v>
      </c>
      <c r="F508">
        <v>1942</v>
      </c>
      <c r="G508" t="s">
        <v>12</v>
      </c>
      <c r="H508" t="s">
        <v>17</v>
      </c>
      <c r="I508">
        <v>6</v>
      </c>
      <c r="J508">
        <v>418.64</v>
      </c>
      <c r="K508">
        <v>0.24</v>
      </c>
      <c r="L508">
        <f t="shared" si="44"/>
        <v>100.47359999999999</v>
      </c>
      <c r="M508">
        <f t="shared" si="45"/>
        <v>2511.84</v>
      </c>
      <c r="N508" t="s">
        <v>18</v>
      </c>
      <c r="O508" t="str">
        <f t="shared" si="46"/>
        <v>Delayed Delivery</v>
      </c>
      <c r="P508">
        <v>7</v>
      </c>
      <c r="Q508" t="str">
        <f t="shared" si="47"/>
        <v>Good</v>
      </c>
      <c r="R508">
        <v>2.9</v>
      </c>
      <c r="S508">
        <v>1909</v>
      </c>
      <c r="V508">
        <v>1969</v>
      </c>
    </row>
    <row r="509" spans="1:22" x14ac:dyDescent="0.35">
      <c r="A509">
        <v>10508</v>
      </c>
      <c r="B509" s="1">
        <v>45069</v>
      </c>
      <c r="C509">
        <f t="shared" si="42"/>
        <v>2023</v>
      </c>
      <c r="D509">
        <f t="shared" si="43"/>
        <v>5</v>
      </c>
      <c r="E509" t="str">
        <f>TEXT(Table2[[#This Row],[order_date]],"mmmm")</f>
        <v>May</v>
      </c>
      <c r="F509">
        <v>1853</v>
      </c>
      <c r="G509" t="s">
        <v>12</v>
      </c>
      <c r="H509" t="s">
        <v>17</v>
      </c>
      <c r="I509">
        <v>4</v>
      </c>
      <c r="J509">
        <v>523.80999999999995</v>
      </c>
      <c r="K509">
        <v>0.08</v>
      </c>
      <c r="L509">
        <f t="shared" si="44"/>
        <v>41.904799999999994</v>
      </c>
      <c r="M509">
        <f t="shared" si="45"/>
        <v>2095.2399999999998</v>
      </c>
      <c r="N509" t="s">
        <v>14</v>
      </c>
      <c r="O509" t="str">
        <f t="shared" si="46"/>
        <v>On Time Delivery</v>
      </c>
      <c r="P509">
        <v>2</v>
      </c>
      <c r="Q509" t="str">
        <f t="shared" si="47"/>
        <v>Excellent</v>
      </c>
      <c r="R509">
        <v>4.4000000000000004</v>
      </c>
      <c r="S509">
        <v>1927.62</v>
      </c>
      <c r="V509">
        <v>1601</v>
      </c>
    </row>
    <row r="510" spans="1:22" x14ac:dyDescent="0.35">
      <c r="A510">
        <v>10509</v>
      </c>
      <c r="B510" s="1">
        <v>45070</v>
      </c>
      <c r="C510">
        <f t="shared" si="42"/>
        <v>2023</v>
      </c>
      <c r="D510">
        <f t="shared" si="43"/>
        <v>5</v>
      </c>
      <c r="E510" t="str">
        <f>TEXT(Table2[[#This Row],[order_date]],"mmmm")</f>
        <v>May</v>
      </c>
      <c r="F510">
        <v>1662</v>
      </c>
      <c r="G510" t="s">
        <v>19</v>
      </c>
      <c r="H510" t="s">
        <v>13</v>
      </c>
      <c r="I510">
        <v>7</v>
      </c>
      <c r="J510">
        <v>481.19</v>
      </c>
      <c r="K510">
        <v>0.14000000000000001</v>
      </c>
      <c r="L510">
        <f t="shared" si="44"/>
        <v>67.366600000000005</v>
      </c>
      <c r="M510">
        <f t="shared" si="45"/>
        <v>3368.33</v>
      </c>
      <c r="N510" t="s">
        <v>14</v>
      </c>
      <c r="O510" t="str">
        <f t="shared" si="46"/>
        <v>Delayed Delivery</v>
      </c>
      <c r="P510">
        <v>5</v>
      </c>
      <c r="Q510" t="str">
        <f t="shared" si="47"/>
        <v>Bad</v>
      </c>
      <c r="R510">
        <v>2.1</v>
      </c>
      <c r="S510">
        <v>2896.76</v>
      </c>
      <c r="V510">
        <v>1417</v>
      </c>
    </row>
    <row r="511" spans="1:22" x14ac:dyDescent="0.35">
      <c r="A511">
        <v>10510</v>
      </c>
      <c r="B511" s="1">
        <v>45071</v>
      </c>
      <c r="C511">
        <f t="shared" si="42"/>
        <v>2023</v>
      </c>
      <c r="D511">
        <f t="shared" si="43"/>
        <v>5</v>
      </c>
      <c r="E511" t="str">
        <f>TEXT(Table2[[#This Row],[order_date]],"mmmm")</f>
        <v>May</v>
      </c>
      <c r="F511">
        <v>1961</v>
      </c>
      <c r="G511" t="s">
        <v>19</v>
      </c>
      <c r="H511" t="s">
        <v>13</v>
      </c>
      <c r="I511">
        <v>6</v>
      </c>
      <c r="J511">
        <v>217.7</v>
      </c>
      <c r="K511">
        <v>0.21</v>
      </c>
      <c r="L511">
        <f t="shared" si="44"/>
        <v>45.716999999999999</v>
      </c>
      <c r="M511">
        <f t="shared" si="45"/>
        <v>1306.1999999999998</v>
      </c>
      <c r="N511" t="s">
        <v>16</v>
      </c>
      <c r="O511" t="str">
        <f t="shared" si="46"/>
        <v>On Time Delivery</v>
      </c>
      <c r="P511">
        <v>2</v>
      </c>
      <c r="Q511" t="str">
        <f t="shared" si="47"/>
        <v>Bad</v>
      </c>
      <c r="R511">
        <v>1.1000000000000001</v>
      </c>
      <c r="S511">
        <v>1031.9000000000001</v>
      </c>
      <c r="V511">
        <v>1114</v>
      </c>
    </row>
    <row r="512" spans="1:22" x14ac:dyDescent="0.35">
      <c r="A512">
        <v>10511</v>
      </c>
      <c r="B512" s="1">
        <v>45072</v>
      </c>
      <c r="C512">
        <f t="shared" si="42"/>
        <v>2023</v>
      </c>
      <c r="D512">
        <f t="shared" si="43"/>
        <v>5</v>
      </c>
      <c r="E512" t="str">
        <f>TEXT(Table2[[#This Row],[order_date]],"mmmm")</f>
        <v>May</v>
      </c>
      <c r="F512">
        <v>1638</v>
      </c>
      <c r="G512" t="s">
        <v>12</v>
      </c>
      <c r="H512" t="s">
        <v>21</v>
      </c>
      <c r="I512">
        <v>6</v>
      </c>
      <c r="J512">
        <v>468.02</v>
      </c>
      <c r="K512">
        <v>0.13</v>
      </c>
      <c r="L512">
        <f t="shared" si="44"/>
        <v>60.842599999999997</v>
      </c>
      <c r="M512">
        <f t="shared" si="45"/>
        <v>2808.12</v>
      </c>
      <c r="N512" t="s">
        <v>18</v>
      </c>
      <c r="O512" t="str">
        <f t="shared" si="46"/>
        <v>Delayed Delivery</v>
      </c>
      <c r="P512">
        <v>7</v>
      </c>
      <c r="Q512" t="str">
        <f t="shared" si="47"/>
        <v>Bad</v>
      </c>
      <c r="R512">
        <v>2.2999999999999998</v>
      </c>
      <c r="S512">
        <v>2443.06</v>
      </c>
      <c r="V512">
        <v>1616</v>
      </c>
    </row>
    <row r="513" spans="1:22" x14ac:dyDescent="0.35">
      <c r="A513">
        <v>10512</v>
      </c>
      <c r="B513" s="1">
        <v>45073</v>
      </c>
      <c r="C513">
        <f t="shared" si="42"/>
        <v>2023</v>
      </c>
      <c r="D513">
        <f t="shared" si="43"/>
        <v>5</v>
      </c>
      <c r="E513" t="str">
        <f>TEXT(Table2[[#This Row],[order_date]],"mmmm")</f>
        <v>May</v>
      </c>
      <c r="F513">
        <v>1154</v>
      </c>
      <c r="G513" t="s">
        <v>22</v>
      </c>
      <c r="H513" t="s">
        <v>17</v>
      </c>
      <c r="I513">
        <v>3</v>
      </c>
      <c r="J513">
        <v>168.54</v>
      </c>
      <c r="K513">
        <v>0.13</v>
      </c>
      <c r="L513">
        <f t="shared" si="44"/>
        <v>21.9102</v>
      </c>
      <c r="M513">
        <f t="shared" si="45"/>
        <v>505.62</v>
      </c>
      <c r="N513" t="s">
        <v>16</v>
      </c>
      <c r="O513" t="str">
        <f t="shared" si="46"/>
        <v>Delayed Delivery</v>
      </c>
      <c r="P513">
        <v>6</v>
      </c>
      <c r="Q513" t="str">
        <f t="shared" si="47"/>
        <v>Bad</v>
      </c>
      <c r="R513">
        <v>1</v>
      </c>
      <c r="S513">
        <v>439.89</v>
      </c>
      <c r="V513">
        <v>1825</v>
      </c>
    </row>
    <row r="514" spans="1:22" x14ac:dyDescent="0.35">
      <c r="A514">
        <v>10513</v>
      </c>
      <c r="B514" s="1">
        <v>45074</v>
      </c>
      <c r="C514">
        <f t="shared" si="42"/>
        <v>2023</v>
      </c>
      <c r="D514">
        <f t="shared" si="43"/>
        <v>5</v>
      </c>
      <c r="E514" t="str">
        <f>TEXT(Table2[[#This Row],[order_date]],"mmmm")</f>
        <v>May</v>
      </c>
      <c r="F514">
        <v>1489</v>
      </c>
      <c r="G514" t="s">
        <v>12</v>
      </c>
      <c r="H514" t="s">
        <v>13</v>
      </c>
      <c r="I514">
        <v>7</v>
      </c>
      <c r="J514">
        <v>207.23</v>
      </c>
      <c r="K514">
        <v>0.05</v>
      </c>
      <c r="L514">
        <f t="shared" si="44"/>
        <v>10.361499999999999</v>
      </c>
      <c r="M514">
        <f t="shared" si="45"/>
        <v>1450.61</v>
      </c>
      <c r="N514" t="s">
        <v>16</v>
      </c>
      <c r="O514" t="str">
        <f t="shared" si="46"/>
        <v>Delayed Delivery</v>
      </c>
      <c r="P514">
        <v>10</v>
      </c>
      <c r="Q514" t="str">
        <f t="shared" si="47"/>
        <v>Good</v>
      </c>
      <c r="R514">
        <v>3.2</v>
      </c>
      <c r="S514">
        <v>1378.08</v>
      </c>
      <c r="V514">
        <v>1500</v>
      </c>
    </row>
    <row r="515" spans="1:22" x14ac:dyDescent="0.35">
      <c r="A515">
        <v>10514</v>
      </c>
      <c r="B515" s="1">
        <v>45075</v>
      </c>
      <c r="C515">
        <f t="shared" ref="C515:C578" si="48">YEAR(B515)</f>
        <v>2023</v>
      </c>
      <c r="D515">
        <f t="shared" ref="D515:D578" si="49">MONTH(B515)</f>
        <v>5</v>
      </c>
      <c r="E515" t="str">
        <f>TEXT(Table2[[#This Row],[order_date]],"mmmm")</f>
        <v>May</v>
      </c>
      <c r="F515">
        <v>1385</v>
      </c>
      <c r="G515" t="s">
        <v>19</v>
      </c>
      <c r="H515" t="s">
        <v>20</v>
      </c>
      <c r="I515">
        <v>3</v>
      </c>
      <c r="J515">
        <v>78.12</v>
      </c>
      <c r="K515">
        <v>0.33</v>
      </c>
      <c r="L515">
        <f t="shared" ref="L515:L578" si="50">J515*K515</f>
        <v>25.779600000000002</v>
      </c>
      <c r="M515">
        <f t="shared" ref="M515:M578" si="51">(J515*I515)</f>
        <v>234.36</v>
      </c>
      <c r="N515" t="s">
        <v>14</v>
      </c>
      <c r="O515" t="str">
        <f t="shared" ref="O515:O578" si="52">IF(P515&lt;2,"Early Delivery",IF(P515&lt;5,"On Time Delivery","Delayed Delivery"))</f>
        <v>Delayed Delivery</v>
      </c>
      <c r="P515">
        <v>7</v>
      </c>
      <c r="Q515" t="str">
        <f t="shared" ref="Q515:Q578" si="53">IF(R515&lt;2.5,"Bad",IF(R515 &lt;4,"Good","Excellent"))</f>
        <v>Good</v>
      </c>
      <c r="R515">
        <v>2.5</v>
      </c>
      <c r="S515">
        <v>157.02000000000001</v>
      </c>
      <c r="V515">
        <v>1074</v>
      </c>
    </row>
    <row r="516" spans="1:22" x14ac:dyDescent="0.35">
      <c r="A516">
        <v>10515</v>
      </c>
      <c r="B516" s="1">
        <v>45076</v>
      </c>
      <c r="C516">
        <f t="shared" si="48"/>
        <v>2023</v>
      </c>
      <c r="D516">
        <f t="shared" si="49"/>
        <v>5</v>
      </c>
      <c r="E516" t="str">
        <f>TEXT(Table2[[#This Row],[order_date]],"mmmm")</f>
        <v>May</v>
      </c>
      <c r="F516">
        <v>1985</v>
      </c>
      <c r="G516" t="s">
        <v>15</v>
      </c>
      <c r="H516" t="s">
        <v>17</v>
      </c>
      <c r="I516">
        <v>1</v>
      </c>
      <c r="J516">
        <v>562.02</v>
      </c>
      <c r="K516">
        <v>0.26</v>
      </c>
      <c r="L516">
        <f t="shared" si="50"/>
        <v>146.12520000000001</v>
      </c>
      <c r="M516">
        <f t="shared" si="51"/>
        <v>562.02</v>
      </c>
      <c r="N516" t="s">
        <v>18</v>
      </c>
      <c r="O516" t="str">
        <f t="shared" si="52"/>
        <v>Delayed Delivery</v>
      </c>
      <c r="P516">
        <v>9</v>
      </c>
      <c r="Q516" t="str">
        <f t="shared" si="53"/>
        <v>Excellent</v>
      </c>
      <c r="R516">
        <v>4.3</v>
      </c>
      <c r="S516">
        <v>415.89</v>
      </c>
      <c r="V516">
        <v>1412</v>
      </c>
    </row>
    <row r="517" spans="1:22" x14ac:dyDescent="0.35">
      <c r="A517">
        <v>10516</v>
      </c>
      <c r="B517" s="1">
        <v>45077</v>
      </c>
      <c r="C517">
        <f t="shared" si="48"/>
        <v>2023</v>
      </c>
      <c r="D517">
        <f t="shared" si="49"/>
        <v>5</v>
      </c>
      <c r="E517" t="str">
        <f>TEXT(Table2[[#This Row],[order_date]],"mmmm")</f>
        <v>May</v>
      </c>
      <c r="F517">
        <v>1784</v>
      </c>
      <c r="G517" t="s">
        <v>22</v>
      </c>
      <c r="H517" t="s">
        <v>17</v>
      </c>
      <c r="I517">
        <v>1</v>
      </c>
      <c r="J517">
        <v>185.24</v>
      </c>
      <c r="K517">
        <v>0</v>
      </c>
      <c r="L517">
        <f t="shared" si="50"/>
        <v>0</v>
      </c>
      <c r="M517">
        <f t="shared" si="51"/>
        <v>185.24</v>
      </c>
      <c r="N517" t="s">
        <v>18</v>
      </c>
      <c r="O517" t="str">
        <f t="shared" si="52"/>
        <v>On Time Delivery</v>
      </c>
      <c r="P517">
        <v>2</v>
      </c>
      <c r="Q517" t="str">
        <f t="shared" si="53"/>
        <v>Excellent</v>
      </c>
      <c r="R517">
        <v>4.2</v>
      </c>
      <c r="S517">
        <v>185.24</v>
      </c>
      <c r="V517">
        <v>1375</v>
      </c>
    </row>
    <row r="518" spans="1:22" x14ac:dyDescent="0.35">
      <c r="A518">
        <v>10517</v>
      </c>
      <c r="B518" s="1">
        <v>45078</v>
      </c>
      <c r="C518">
        <f t="shared" si="48"/>
        <v>2023</v>
      </c>
      <c r="D518">
        <f t="shared" si="49"/>
        <v>6</v>
      </c>
      <c r="E518" t="str">
        <f>TEXT(Table2[[#This Row],[order_date]],"mmmm")</f>
        <v>June</v>
      </c>
      <c r="F518">
        <v>1103</v>
      </c>
      <c r="G518" t="s">
        <v>22</v>
      </c>
      <c r="H518" t="s">
        <v>21</v>
      </c>
      <c r="I518">
        <v>6</v>
      </c>
      <c r="J518">
        <v>319.56</v>
      </c>
      <c r="K518">
        <v>0.27</v>
      </c>
      <c r="L518">
        <f t="shared" si="50"/>
        <v>86.281200000000013</v>
      </c>
      <c r="M518">
        <f t="shared" si="51"/>
        <v>1917.3600000000001</v>
      </c>
      <c r="N518" t="s">
        <v>16</v>
      </c>
      <c r="O518" t="str">
        <f t="shared" si="52"/>
        <v>Delayed Delivery</v>
      </c>
      <c r="P518">
        <v>9</v>
      </c>
      <c r="Q518" t="str">
        <f t="shared" si="53"/>
        <v>Good</v>
      </c>
      <c r="R518">
        <v>2.7</v>
      </c>
      <c r="S518">
        <v>1399.67</v>
      </c>
      <c r="V518">
        <v>1728</v>
      </c>
    </row>
    <row r="519" spans="1:22" x14ac:dyDescent="0.35">
      <c r="A519">
        <v>10518</v>
      </c>
      <c r="B519" s="1">
        <v>45079</v>
      </c>
      <c r="C519">
        <f t="shared" si="48"/>
        <v>2023</v>
      </c>
      <c r="D519">
        <f t="shared" si="49"/>
        <v>6</v>
      </c>
      <c r="E519" t="str">
        <f>TEXT(Table2[[#This Row],[order_date]],"mmmm")</f>
        <v>June</v>
      </c>
      <c r="F519">
        <v>1928</v>
      </c>
      <c r="G519" t="s">
        <v>15</v>
      </c>
      <c r="H519" t="s">
        <v>20</v>
      </c>
      <c r="I519">
        <v>6</v>
      </c>
      <c r="J519">
        <v>243.93</v>
      </c>
      <c r="K519">
        <v>0.26</v>
      </c>
      <c r="L519">
        <f t="shared" si="50"/>
        <v>63.421800000000005</v>
      </c>
      <c r="M519">
        <f t="shared" si="51"/>
        <v>1463.58</v>
      </c>
      <c r="N519" t="s">
        <v>16</v>
      </c>
      <c r="O519" t="str">
        <f t="shared" si="52"/>
        <v>Delayed Delivery</v>
      </c>
      <c r="P519">
        <v>7</v>
      </c>
      <c r="Q519" t="str">
        <f t="shared" si="53"/>
        <v>Bad</v>
      </c>
      <c r="R519">
        <v>1.9</v>
      </c>
      <c r="S519">
        <v>1083.05</v>
      </c>
      <c r="V519">
        <v>1760</v>
      </c>
    </row>
    <row r="520" spans="1:22" x14ac:dyDescent="0.35">
      <c r="A520">
        <v>10519</v>
      </c>
      <c r="B520" s="1">
        <v>45080</v>
      </c>
      <c r="C520">
        <f t="shared" si="48"/>
        <v>2023</v>
      </c>
      <c r="D520">
        <f t="shared" si="49"/>
        <v>6</v>
      </c>
      <c r="E520" t="str">
        <f>TEXT(Table2[[#This Row],[order_date]],"mmmm")</f>
        <v>June</v>
      </c>
      <c r="F520">
        <v>1392</v>
      </c>
      <c r="G520" t="s">
        <v>19</v>
      </c>
      <c r="H520" t="s">
        <v>21</v>
      </c>
      <c r="I520">
        <v>2</v>
      </c>
      <c r="J520">
        <v>576.55999999999995</v>
      </c>
      <c r="K520">
        <v>0</v>
      </c>
      <c r="L520">
        <f t="shared" si="50"/>
        <v>0</v>
      </c>
      <c r="M520">
        <f t="shared" si="51"/>
        <v>1153.1199999999999</v>
      </c>
      <c r="N520" t="s">
        <v>18</v>
      </c>
      <c r="O520" t="str">
        <f t="shared" si="52"/>
        <v>On Time Delivery</v>
      </c>
      <c r="P520">
        <v>2</v>
      </c>
      <c r="Q520" t="str">
        <f t="shared" si="53"/>
        <v>Good</v>
      </c>
      <c r="R520">
        <v>2.7</v>
      </c>
      <c r="S520">
        <v>1153.1199999999999</v>
      </c>
      <c r="V520">
        <v>1675</v>
      </c>
    </row>
    <row r="521" spans="1:22" x14ac:dyDescent="0.35">
      <c r="A521">
        <v>10520</v>
      </c>
      <c r="B521" s="1">
        <v>45081</v>
      </c>
      <c r="C521">
        <f t="shared" si="48"/>
        <v>2023</v>
      </c>
      <c r="D521">
        <f t="shared" si="49"/>
        <v>6</v>
      </c>
      <c r="E521" t="str">
        <f>TEXT(Table2[[#This Row],[order_date]],"mmmm")</f>
        <v>June</v>
      </c>
      <c r="F521">
        <v>1810</v>
      </c>
      <c r="G521" t="s">
        <v>15</v>
      </c>
      <c r="H521" t="s">
        <v>20</v>
      </c>
      <c r="I521">
        <v>1</v>
      </c>
      <c r="J521">
        <v>211</v>
      </c>
      <c r="K521">
        <v>0.13</v>
      </c>
      <c r="L521">
        <f t="shared" si="50"/>
        <v>27.43</v>
      </c>
      <c r="M521">
        <f t="shared" si="51"/>
        <v>211</v>
      </c>
      <c r="N521" t="s">
        <v>16</v>
      </c>
      <c r="O521" t="str">
        <f t="shared" si="52"/>
        <v>Delayed Delivery</v>
      </c>
      <c r="P521">
        <v>10</v>
      </c>
      <c r="Q521" t="str">
        <f t="shared" si="53"/>
        <v>Good</v>
      </c>
      <c r="R521">
        <v>3.6</v>
      </c>
      <c r="S521">
        <v>183.57</v>
      </c>
      <c r="V521">
        <v>1393</v>
      </c>
    </row>
    <row r="522" spans="1:22" x14ac:dyDescent="0.35">
      <c r="A522">
        <v>10521</v>
      </c>
      <c r="B522" s="1">
        <v>45082</v>
      </c>
      <c r="C522">
        <f t="shared" si="48"/>
        <v>2023</v>
      </c>
      <c r="D522">
        <f t="shared" si="49"/>
        <v>6</v>
      </c>
      <c r="E522" t="str">
        <f>TEXT(Table2[[#This Row],[order_date]],"mmmm")</f>
        <v>June</v>
      </c>
      <c r="F522">
        <v>1245</v>
      </c>
      <c r="G522" t="s">
        <v>19</v>
      </c>
      <c r="H522" t="s">
        <v>21</v>
      </c>
      <c r="I522">
        <v>4</v>
      </c>
      <c r="J522">
        <v>470.45</v>
      </c>
      <c r="K522">
        <v>0.21</v>
      </c>
      <c r="L522">
        <f t="shared" si="50"/>
        <v>98.794499999999999</v>
      </c>
      <c r="M522">
        <f t="shared" si="51"/>
        <v>1881.8</v>
      </c>
      <c r="N522" t="s">
        <v>16</v>
      </c>
      <c r="O522" t="str">
        <f t="shared" si="52"/>
        <v>On Time Delivery</v>
      </c>
      <c r="P522">
        <v>2</v>
      </c>
      <c r="Q522" t="str">
        <f t="shared" si="53"/>
        <v>Bad</v>
      </c>
      <c r="R522">
        <v>1.8</v>
      </c>
      <c r="S522">
        <v>1486.62</v>
      </c>
      <c r="V522">
        <v>1868</v>
      </c>
    </row>
    <row r="523" spans="1:22" x14ac:dyDescent="0.35">
      <c r="A523">
        <v>10522</v>
      </c>
      <c r="B523" s="1">
        <v>45083</v>
      </c>
      <c r="C523">
        <f t="shared" si="48"/>
        <v>2023</v>
      </c>
      <c r="D523">
        <f t="shared" si="49"/>
        <v>6</v>
      </c>
      <c r="E523" t="str">
        <f>TEXT(Table2[[#This Row],[order_date]],"mmmm")</f>
        <v>June</v>
      </c>
      <c r="F523">
        <v>1175</v>
      </c>
      <c r="G523" t="s">
        <v>15</v>
      </c>
      <c r="H523" t="s">
        <v>20</v>
      </c>
      <c r="I523">
        <v>6</v>
      </c>
      <c r="J523">
        <v>515.41999999999996</v>
      </c>
      <c r="K523">
        <v>0.16</v>
      </c>
      <c r="L523">
        <f t="shared" si="50"/>
        <v>82.467199999999991</v>
      </c>
      <c r="M523">
        <f t="shared" si="51"/>
        <v>3092.5199999999995</v>
      </c>
      <c r="N523" t="s">
        <v>16</v>
      </c>
      <c r="O523" t="str">
        <f t="shared" si="52"/>
        <v>On Time Delivery</v>
      </c>
      <c r="P523">
        <v>4</v>
      </c>
      <c r="Q523" t="str">
        <f t="shared" si="53"/>
        <v>Excellent</v>
      </c>
      <c r="R523">
        <v>4.0999999999999996</v>
      </c>
      <c r="S523">
        <v>2597.7199999999998</v>
      </c>
      <c r="V523">
        <v>1456</v>
      </c>
    </row>
    <row r="524" spans="1:22" x14ac:dyDescent="0.35">
      <c r="A524">
        <v>10523</v>
      </c>
      <c r="B524" s="1">
        <v>45084</v>
      </c>
      <c r="C524">
        <f t="shared" si="48"/>
        <v>2023</v>
      </c>
      <c r="D524">
        <f t="shared" si="49"/>
        <v>6</v>
      </c>
      <c r="E524" t="str">
        <f>TEXT(Table2[[#This Row],[order_date]],"mmmm")</f>
        <v>June</v>
      </c>
      <c r="F524">
        <v>1038</v>
      </c>
      <c r="G524" t="s">
        <v>12</v>
      </c>
      <c r="H524" t="s">
        <v>20</v>
      </c>
      <c r="I524">
        <v>4</v>
      </c>
      <c r="J524">
        <v>269.83</v>
      </c>
      <c r="K524">
        <v>0.27</v>
      </c>
      <c r="L524">
        <f t="shared" si="50"/>
        <v>72.854100000000003</v>
      </c>
      <c r="M524">
        <f t="shared" si="51"/>
        <v>1079.32</v>
      </c>
      <c r="N524" t="s">
        <v>18</v>
      </c>
      <c r="O524" t="str">
        <f t="shared" si="52"/>
        <v>On Time Delivery</v>
      </c>
      <c r="P524">
        <v>2</v>
      </c>
      <c r="Q524" t="str">
        <f t="shared" si="53"/>
        <v>Bad</v>
      </c>
      <c r="R524">
        <v>2.2999999999999998</v>
      </c>
      <c r="S524">
        <v>787.9</v>
      </c>
      <c r="V524">
        <v>1688</v>
      </c>
    </row>
    <row r="525" spans="1:22" x14ac:dyDescent="0.35">
      <c r="A525">
        <v>10524</v>
      </c>
      <c r="B525" s="1">
        <v>45085</v>
      </c>
      <c r="C525">
        <f t="shared" si="48"/>
        <v>2023</v>
      </c>
      <c r="D525">
        <f t="shared" si="49"/>
        <v>6</v>
      </c>
      <c r="E525" t="str">
        <f>TEXT(Table2[[#This Row],[order_date]],"mmmm")</f>
        <v>June</v>
      </c>
      <c r="F525">
        <v>1476</v>
      </c>
      <c r="G525" t="s">
        <v>15</v>
      </c>
      <c r="H525" t="s">
        <v>20</v>
      </c>
      <c r="I525">
        <v>6</v>
      </c>
      <c r="J525">
        <v>236.23</v>
      </c>
      <c r="K525">
        <v>0.15</v>
      </c>
      <c r="L525">
        <f t="shared" si="50"/>
        <v>35.4345</v>
      </c>
      <c r="M525">
        <f t="shared" si="51"/>
        <v>1417.3799999999999</v>
      </c>
      <c r="N525" t="s">
        <v>14</v>
      </c>
      <c r="O525" t="str">
        <f t="shared" si="52"/>
        <v>Early Delivery</v>
      </c>
      <c r="P525">
        <v>1</v>
      </c>
      <c r="Q525" t="str">
        <f t="shared" si="53"/>
        <v>Excellent</v>
      </c>
      <c r="R525">
        <v>4.7</v>
      </c>
      <c r="S525">
        <v>1204.77</v>
      </c>
      <c r="V525">
        <v>1547</v>
      </c>
    </row>
    <row r="526" spans="1:22" x14ac:dyDescent="0.35">
      <c r="A526">
        <v>10525</v>
      </c>
      <c r="B526" s="1">
        <v>45086</v>
      </c>
      <c r="C526">
        <f t="shared" si="48"/>
        <v>2023</v>
      </c>
      <c r="D526">
        <f t="shared" si="49"/>
        <v>6</v>
      </c>
      <c r="E526" t="str">
        <f>TEXT(Table2[[#This Row],[order_date]],"mmmm")</f>
        <v>June</v>
      </c>
      <c r="F526">
        <v>1681</v>
      </c>
      <c r="G526" t="s">
        <v>22</v>
      </c>
      <c r="H526" t="s">
        <v>13</v>
      </c>
      <c r="I526">
        <v>4</v>
      </c>
      <c r="J526">
        <v>452.43</v>
      </c>
      <c r="K526">
        <v>0.05</v>
      </c>
      <c r="L526">
        <f t="shared" si="50"/>
        <v>22.621500000000001</v>
      </c>
      <c r="M526">
        <f t="shared" si="51"/>
        <v>1809.72</v>
      </c>
      <c r="N526" t="s">
        <v>14</v>
      </c>
      <c r="O526" t="str">
        <f t="shared" si="52"/>
        <v>Delayed Delivery</v>
      </c>
      <c r="P526">
        <v>6</v>
      </c>
      <c r="Q526" t="str">
        <f t="shared" si="53"/>
        <v>Good</v>
      </c>
      <c r="R526">
        <v>3</v>
      </c>
      <c r="S526">
        <v>1719.23</v>
      </c>
      <c r="V526">
        <v>1977</v>
      </c>
    </row>
    <row r="527" spans="1:22" x14ac:dyDescent="0.35">
      <c r="A527">
        <v>10526</v>
      </c>
      <c r="B527" s="1">
        <v>45087</v>
      </c>
      <c r="C527">
        <f t="shared" si="48"/>
        <v>2023</v>
      </c>
      <c r="D527">
        <f t="shared" si="49"/>
        <v>6</v>
      </c>
      <c r="E527" t="str">
        <f>TEXT(Table2[[#This Row],[order_date]],"mmmm")</f>
        <v>June</v>
      </c>
      <c r="F527">
        <v>1758</v>
      </c>
      <c r="G527" t="s">
        <v>19</v>
      </c>
      <c r="H527" t="s">
        <v>17</v>
      </c>
      <c r="I527">
        <v>5</v>
      </c>
      <c r="J527">
        <v>549.04</v>
      </c>
      <c r="K527">
        <v>0.34</v>
      </c>
      <c r="L527">
        <f t="shared" si="50"/>
        <v>186.67359999999999</v>
      </c>
      <c r="M527">
        <f t="shared" si="51"/>
        <v>2745.2</v>
      </c>
      <c r="N527" t="s">
        <v>14</v>
      </c>
      <c r="O527" t="str">
        <f t="shared" si="52"/>
        <v>Delayed Delivery</v>
      </c>
      <c r="P527">
        <v>10</v>
      </c>
      <c r="Q527" t="str">
        <f t="shared" si="53"/>
        <v>Excellent</v>
      </c>
      <c r="R527">
        <v>4.4000000000000004</v>
      </c>
      <c r="S527">
        <v>1811.83</v>
      </c>
      <c r="V527">
        <v>1368</v>
      </c>
    </row>
    <row r="528" spans="1:22" x14ac:dyDescent="0.35">
      <c r="A528">
        <v>10527</v>
      </c>
      <c r="B528" s="1">
        <v>45088</v>
      </c>
      <c r="C528">
        <f t="shared" si="48"/>
        <v>2023</v>
      </c>
      <c r="D528">
        <f t="shared" si="49"/>
        <v>6</v>
      </c>
      <c r="E528" t="str">
        <f>TEXT(Table2[[#This Row],[order_date]],"mmmm")</f>
        <v>June</v>
      </c>
      <c r="F528">
        <v>1537</v>
      </c>
      <c r="G528" t="s">
        <v>22</v>
      </c>
      <c r="H528" t="s">
        <v>20</v>
      </c>
      <c r="I528">
        <v>4</v>
      </c>
      <c r="J528">
        <v>456.64</v>
      </c>
      <c r="K528">
        <v>0.08</v>
      </c>
      <c r="L528">
        <f t="shared" si="50"/>
        <v>36.531199999999998</v>
      </c>
      <c r="M528">
        <f t="shared" si="51"/>
        <v>1826.56</v>
      </c>
      <c r="N528" t="s">
        <v>14</v>
      </c>
      <c r="O528" t="str">
        <f t="shared" si="52"/>
        <v>Delayed Delivery</v>
      </c>
      <c r="P528">
        <v>11</v>
      </c>
      <c r="Q528" t="str">
        <f t="shared" si="53"/>
        <v>Good</v>
      </c>
      <c r="R528">
        <v>3.5</v>
      </c>
      <c r="S528">
        <v>1680.44</v>
      </c>
      <c r="V528">
        <v>1694</v>
      </c>
    </row>
    <row r="529" spans="1:22" x14ac:dyDescent="0.35">
      <c r="A529">
        <v>10528</v>
      </c>
      <c r="B529" s="1">
        <v>45089</v>
      </c>
      <c r="C529">
        <f t="shared" si="48"/>
        <v>2023</v>
      </c>
      <c r="D529">
        <f t="shared" si="49"/>
        <v>6</v>
      </c>
      <c r="E529" t="str">
        <f>TEXT(Table2[[#This Row],[order_date]],"mmmm")</f>
        <v>June</v>
      </c>
      <c r="F529">
        <v>1866</v>
      </c>
      <c r="G529" t="s">
        <v>12</v>
      </c>
      <c r="H529" t="s">
        <v>13</v>
      </c>
      <c r="I529">
        <v>7</v>
      </c>
      <c r="J529">
        <v>147.87</v>
      </c>
      <c r="K529">
        <v>0.25</v>
      </c>
      <c r="L529">
        <f t="shared" si="50"/>
        <v>36.967500000000001</v>
      </c>
      <c r="M529">
        <f t="shared" si="51"/>
        <v>1035.0900000000001</v>
      </c>
      <c r="N529" t="s">
        <v>14</v>
      </c>
      <c r="O529" t="str">
        <f t="shared" si="52"/>
        <v>Delayed Delivery</v>
      </c>
      <c r="P529">
        <v>5</v>
      </c>
      <c r="Q529" t="str">
        <f t="shared" si="53"/>
        <v>Good</v>
      </c>
      <c r="R529">
        <v>3.2</v>
      </c>
      <c r="S529">
        <v>776.32</v>
      </c>
      <c r="V529">
        <v>1278</v>
      </c>
    </row>
    <row r="530" spans="1:22" x14ac:dyDescent="0.35">
      <c r="A530">
        <v>10529</v>
      </c>
      <c r="B530" s="1">
        <v>45090</v>
      </c>
      <c r="C530">
        <f t="shared" si="48"/>
        <v>2023</v>
      </c>
      <c r="D530">
        <f t="shared" si="49"/>
        <v>6</v>
      </c>
      <c r="E530" t="str">
        <f>TEXT(Table2[[#This Row],[order_date]],"mmmm")</f>
        <v>June</v>
      </c>
      <c r="F530">
        <v>1817</v>
      </c>
      <c r="G530" t="s">
        <v>19</v>
      </c>
      <c r="H530" t="s">
        <v>13</v>
      </c>
      <c r="I530">
        <v>1</v>
      </c>
      <c r="J530">
        <v>534.66</v>
      </c>
      <c r="K530">
        <v>0.05</v>
      </c>
      <c r="L530">
        <f t="shared" si="50"/>
        <v>26.733000000000001</v>
      </c>
      <c r="M530">
        <f t="shared" si="51"/>
        <v>534.66</v>
      </c>
      <c r="N530" t="s">
        <v>18</v>
      </c>
      <c r="O530" t="str">
        <f t="shared" si="52"/>
        <v>On Time Delivery</v>
      </c>
      <c r="P530">
        <v>3</v>
      </c>
      <c r="Q530" t="str">
        <f t="shared" si="53"/>
        <v>Good</v>
      </c>
      <c r="R530">
        <v>3.7</v>
      </c>
      <c r="S530">
        <v>507.93</v>
      </c>
      <c r="V530">
        <v>1872</v>
      </c>
    </row>
    <row r="531" spans="1:22" x14ac:dyDescent="0.35">
      <c r="A531">
        <v>10530</v>
      </c>
      <c r="B531" s="1">
        <v>45091</v>
      </c>
      <c r="C531">
        <f t="shared" si="48"/>
        <v>2023</v>
      </c>
      <c r="D531">
        <f t="shared" si="49"/>
        <v>6</v>
      </c>
      <c r="E531" t="str">
        <f>TEXT(Table2[[#This Row],[order_date]],"mmmm")</f>
        <v>June</v>
      </c>
      <c r="F531">
        <v>1920</v>
      </c>
      <c r="G531" t="s">
        <v>19</v>
      </c>
      <c r="H531" t="s">
        <v>21</v>
      </c>
      <c r="I531">
        <v>6</v>
      </c>
      <c r="J531">
        <v>241.74</v>
      </c>
      <c r="K531">
        <v>0.12</v>
      </c>
      <c r="L531">
        <f t="shared" si="50"/>
        <v>29.008800000000001</v>
      </c>
      <c r="M531">
        <f t="shared" si="51"/>
        <v>1450.44</v>
      </c>
      <c r="N531" t="s">
        <v>18</v>
      </c>
      <c r="O531" t="str">
        <f t="shared" si="52"/>
        <v>Delayed Delivery</v>
      </c>
      <c r="P531">
        <v>11</v>
      </c>
      <c r="Q531" t="str">
        <f t="shared" si="53"/>
        <v>Excellent</v>
      </c>
      <c r="R531">
        <v>4.2</v>
      </c>
      <c r="S531">
        <v>1276.3900000000001</v>
      </c>
      <c r="V531">
        <v>1272</v>
      </c>
    </row>
    <row r="532" spans="1:22" x14ac:dyDescent="0.35">
      <c r="A532">
        <v>10531</v>
      </c>
      <c r="B532" s="1">
        <v>45092</v>
      </c>
      <c r="C532">
        <f t="shared" si="48"/>
        <v>2023</v>
      </c>
      <c r="D532">
        <f t="shared" si="49"/>
        <v>6</v>
      </c>
      <c r="E532" t="str">
        <f>TEXT(Table2[[#This Row],[order_date]],"mmmm")</f>
        <v>June</v>
      </c>
      <c r="F532">
        <v>1407</v>
      </c>
      <c r="G532" t="s">
        <v>15</v>
      </c>
      <c r="H532" t="s">
        <v>17</v>
      </c>
      <c r="I532">
        <v>1</v>
      </c>
      <c r="J532">
        <v>352.09</v>
      </c>
      <c r="K532">
        <v>0.15</v>
      </c>
      <c r="L532">
        <f t="shared" si="50"/>
        <v>52.813499999999998</v>
      </c>
      <c r="M532">
        <f t="shared" si="51"/>
        <v>352.09</v>
      </c>
      <c r="N532" t="s">
        <v>16</v>
      </c>
      <c r="O532" t="str">
        <f t="shared" si="52"/>
        <v>Early Delivery</v>
      </c>
      <c r="P532">
        <v>1</v>
      </c>
      <c r="Q532" t="str">
        <f t="shared" si="53"/>
        <v>Good</v>
      </c>
      <c r="R532">
        <v>3.6</v>
      </c>
      <c r="S532">
        <v>299.27999999999997</v>
      </c>
      <c r="V532">
        <v>1061</v>
      </c>
    </row>
    <row r="533" spans="1:22" x14ac:dyDescent="0.35">
      <c r="A533">
        <v>10532</v>
      </c>
      <c r="B533" s="1">
        <v>45093</v>
      </c>
      <c r="C533">
        <f t="shared" si="48"/>
        <v>2023</v>
      </c>
      <c r="D533">
        <f t="shared" si="49"/>
        <v>6</v>
      </c>
      <c r="E533" t="str">
        <f>TEXT(Table2[[#This Row],[order_date]],"mmmm")</f>
        <v>June</v>
      </c>
      <c r="F533">
        <v>1524</v>
      </c>
      <c r="G533" t="s">
        <v>19</v>
      </c>
      <c r="H533" t="s">
        <v>17</v>
      </c>
      <c r="I533">
        <v>7</v>
      </c>
      <c r="J533">
        <v>501.39</v>
      </c>
      <c r="K533">
        <v>7.0000000000000007E-2</v>
      </c>
      <c r="L533">
        <f t="shared" si="50"/>
        <v>35.097300000000004</v>
      </c>
      <c r="M533">
        <f t="shared" si="51"/>
        <v>3509.73</v>
      </c>
      <c r="N533" t="s">
        <v>14</v>
      </c>
      <c r="O533" t="str">
        <f t="shared" si="52"/>
        <v>Delayed Delivery</v>
      </c>
      <c r="P533">
        <v>9</v>
      </c>
      <c r="Q533" t="str">
        <f t="shared" si="53"/>
        <v>Excellent</v>
      </c>
      <c r="R533">
        <v>4.2</v>
      </c>
      <c r="S533">
        <v>3264.05</v>
      </c>
      <c r="V533">
        <v>1595</v>
      </c>
    </row>
    <row r="534" spans="1:22" x14ac:dyDescent="0.35">
      <c r="A534">
        <v>10533</v>
      </c>
      <c r="B534" s="1">
        <v>45094</v>
      </c>
      <c r="C534">
        <f t="shared" si="48"/>
        <v>2023</v>
      </c>
      <c r="D534">
        <f t="shared" si="49"/>
        <v>6</v>
      </c>
      <c r="E534" t="str">
        <f>TEXT(Table2[[#This Row],[order_date]],"mmmm")</f>
        <v>June</v>
      </c>
      <c r="F534">
        <v>1827</v>
      </c>
      <c r="G534" t="s">
        <v>22</v>
      </c>
      <c r="H534" t="s">
        <v>21</v>
      </c>
      <c r="I534">
        <v>7</v>
      </c>
      <c r="J534">
        <v>125.21</v>
      </c>
      <c r="K534">
        <v>0.16</v>
      </c>
      <c r="L534">
        <f t="shared" si="50"/>
        <v>20.0336</v>
      </c>
      <c r="M534">
        <f t="shared" si="51"/>
        <v>876.46999999999991</v>
      </c>
      <c r="N534" t="s">
        <v>16</v>
      </c>
      <c r="O534" t="str">
        <f t="shared" si="52"/>
        <v>Delayed Delivery</v>
      </c>
      <c r="P534">
        <v>8</v>
      </c>
      <c r="Q534" t="str">
        <f t="shared" si="53"/>
        <v>Bad</v>
      </c>
      <c r="R534">
        <v>1.8</v>
      </c>
      <c r="S534">
        <v>736.23</v>
      </c>
      <c r="V534">
        <v>1879</v>
      </c>
    </row>
    <row r="535" spans="1:22" x14ac:dyDescent="0.35">
      <c r="A535">
        <v>10534</v>
      </c>
      <c r="B535" s="1">
        <v>45095</v>
      </c>
      <c r="C535">
        <f t="shared" si="48"/>
        <v>2023</v>
      </c>
      <c r="D535">
        <f t="shared" si="49"/>
        <v>6</v>
      </c>
      <c r="E535" t="str">
        <f>TEXT(Table2[[#This Row],[order_date]],"mmmm")</f>
        <v>June</v>
      </c>
      <c r="F535">
        <v>1505</v>
      </c>
      <c r="G535" t="s">
        <v>12</v>
      </c>
      <c r="H535" t="s">
        <v>17</v>
      </c>
      <c r="I535">
        <v>4</v>
      </c>
      <c r="J535">
        <v>473.94</v>
      </c>
      <c r="K535">
        <v>0.06</v>
      </c>
      <c r="L535">
        <f t="shared" si="50"/>
        <v>28.436399999999999</v>
      </c>
      <c r="M535">
        <f t="shared" si="51"/>
        <v>1895.76</v>
      </c>
      <c r="N535" t="s">
        <v>16</v>
      </c>
      <c r="O535" t="str">
        <f t="shared" si="52"/>
        <v>Delayed Delivery</v>
      </c>
      <c r="P535">
        <v>6</v>
      </c>
      <c r="Q535" t="str">
        <f t="shared" si="53"/>
        <v>Bad</v>
      </c>
      <c r="R535">
        <v>2.1</v>
      </c>
      <c r="S535">
        <v>1782.01</v>
      </c>
      <c r="V535">
        <v>1018</v>
      </c>
    </row>
    <row r="536" spans="1:22" x14ac:dyDescent="0.35">
      <c r="A536">
        <v>10535</v>
      </c>
      <c r="B536" s="1">
        <v>45096</v>
      </c>
      <c r="C536">
        <f t="shared" si="48"/>
        <v>2023</v>
      </c>
      <c r="D536">
        <f t="shared" si="49"/>
        <v>6</v>
      </c>
      <c r="E536" t="str">
        <f>TEXT(Table2[[#This Row],[order_date]],"mmmm")</f>
        <v>June</v>
      </c>
      <c r="F536">
        <v>1902</v>
      </c>
      <c r="G536" t="s">
        <v>15</v>
      </c>
      <c r="H536" t="s">
        <v>21</v>
      </c>
      <c r="I536">
        <v>3</v>
      </c>
      <c r="J536">
        <v>363.76</v>
      </c>
      <c r="K536">
        <v>0.2</v>
      </c>
      <c r="L536">
        <f t="shared" si="50"/>
        <v>72.751999999999995</v>
      </c>
      <c r="M536">
        <f t="shared" si="51"/>
        <v>1091.28</v>
      </c>
      <c r="N536" t="s">
        <v>14</v>
      </c>
      <c r="O536" t="str">
        <f t="shared" si="52"/>
        <v>Delayed Delivery</v>
      </c>
      <c r="P536">
        <v>6</v>
      </c>
      <c r="Q536" t="str">
        <f t="shared" si="53"/>
        <v>Bad</v>
      </c>
      <c r="R536">
        <v>1.9</v>
      </c>
      <c r="S536">
        <v>873.02</v>
      </c>
      <c r="V536">
        <v>1176</v>
      </c>
    </row>
    <row r="537" spans="1:22" x14ac:dyDescent="0.35">
      <c r="A537">
        <v>10536</v>
      </c>
      <c r="B537" s="1">
        <v>45097</v>
      </c>
      <c r="C537">
        <f t="shared" si="48"/>
        <v>2023</v>
      </c>
      <c r="D537">
        <f t="shared" si="49"/>
        <v>6</v>
      </c>
      <c r="E537" t="str">
        <f>TEXT(Table2[[#This Row],[order_date]],"mmmm")</f>
        <v>June</v>
      </c>
      <c r="F537">
        <v>1824</v>
      </c>
      <c r="G537" t="s">
        <v>19</v>
      </c>
      <c r="H537" t="s">
        <v>13</v>
      </c>
      <c r="I537">
        <v>3</v>
      </c>
      <c r="J537">
        <v>537.6</v>
      </c>
      <c r="K537">
        <v>0.23</v>
      </c>
      <c r="L537">
        <f t="shared" si="50"/>
        <v>123.64800000000001</v>
      </c>
      <c r="M537">
        <f t="shared" si="51"/>
        <v>1612.8000000000002</v>
      </c>
      <c r="N537" t="s">
        <v>16</v>
      </c>
      <c r="O537" t="str">
        <f t="shared" si="52"/>
        <v>On Time Delivery</v>
      </c>
      <c r="P537">
        <v>4</v>
      </c>
      <c r="Q537" t="str">
        <f t="shared" si="53"/>
        <v>Excellent</v>
      </c>
      <c r="R537">
        <v>4.2</v>
      </c>
      <c r="S537">
        <v>1241.8599999999999</v>
      </c>
      <c r="V537">
        <v>1395</v>
      </c>
    </row>
    <row r="538" spans="1:22" x14ac:dyDescent="0.35">
      <c r="A538">
        <v>10537</v>
      </c>
      <c r="B538" s="1">
        <v>45098</v>
      </c>
      <c r="C538">
        <f t="shared" si="48"/>
        <v>2023</v>
      </c>
      <c r="D538">
        <f t="shared" si="49"/>
        <v>6</v>
      </c>
      <c r="E538" t="str">
        <f>TEXT(Table2[[#This Row],[order_date]],"mmmm")</f>
        <v>June</v>
      </c>
      <c r="F538">
        <v>1035</v>
      </c>
      <c r="G538" t="s">
        <v>15</v>
      </c>
      <c r="H538" t="s">
        <v>13</v>
      </c>
      <c r="I538">
        <v>7</v>
      </c>
      <c r="J538">
        <v>115.6</v>
      </c>
      <c r="K538">
        <v>0.02</v>
      </c>
      <c r="L538">
        <f t="shared" si="50"/>
        <v>2.3119999999999998</v>
      </c>
      <c r="M538">
        <f t="shared" si="51"/>
        <v>809.19999999999993</v>
      </c>
      <c r="N538" t="s">
        <v>14</v>
      </c>
      <c r="O538" t="str">
        <f t="shared" si="52"/>
        <v>On Time Delivery</v>
      </c>
      <c r="P538">
        <v>2</v>
      </c>
      <c r="Q538" t="str">
        <f t="shared" si="53"/>
        <v>Bad</v>
      </c>
      <c r="R538">
        <v>1.3</v>
      </c>
      <c r="S538">
        <v>793.02</v>
      </c>
      <c r="V538">
        <v>1444</v>
      </c>
    </row>
    <row r="539" spans="1:22" x14ac:dyDescent="0.35">
      <c r="A539">
        <v>10538</v>
      </c>
      <c r="B539" s="1">
        <v>45099</v>
      </c>
      <c r="C539">
        <f t="shared" si="48"/>
        <v>2023</v>
      </c>
      <c r="D539">
        <f t="shared" si="49"/>
        <v>6</v>
      </c>
      <c r="E539" t="str">
        <f>TEXT(Table2[[#This Row],[order_date]],"mmmm")</f>
        <v>June</v>
      </c>
      <c r="F539">
        <v>1684</v>
      </c>
      <c r="G539" t="s">
        <v>22</v>
      </c>
      <c r="H539" t="s">
        <v>20</v>
      </c>
      <c r="I539">
        <v>3</v>
      </c>
      <c r="J539">
        <v>261.10000000000002</v>
      </c>
      <c r="K539">
        <v>0.3</v>
      </c>
      <c r="L539">
        <f t="shared" si="50"/>
        <v>78.33</v>
      </c>
      <c r="M539">
        <f t="shared" si="51"/>
        <v>783.30000000000007</v>
      </c>
      <c r="N539" t="s">
        <v>18</v>
      </c>
      <c r="O539" t="str">
        <f t="shared" si="52"/>
        <v>On Time Delivery</v>
      </c>
      <c r="P539">
        <v>4</v>
      </c>
      <c r="Q539" t="str">
        <f t="shared" si="53"/>
        <v>Excellent</v>
      </c>
      <c r="R539">
        <v>4.2</v>
      </c>
      <c r="S539">
        <v>548.30999999999995</v>
      </c>
      <c r="V539">
        <v>1914</v>
      </c>
    </row>
    <row r="540" spans="1:22" x14ac:dyDescent="0.35">
      <c r="A540">
        <v>10539</v>
      </c>
      <c r="B540" s="1">
        <v>45100</v>
      </c>
      <c r="C540">
        <f t="shared" si="48"/>
        <v>2023</v>
      </c>
      <c r="D540">
        <f t="shared" si="49"/>
        <v>6</v>
      </c>
      <c r="E540" t="str">
        <f>TEXT(Table2[[#This Row],[order_date]],"mmmm")</f>
        <v>June</v>
      </c>
      <c r="F540">
        <v>1019</v>
      </c>
      <c r="G540" t="s">
        <v>19</v>
      </c>
      <c r="H540" t="s">
        <v>21</v>
      </c>
      <c r="I540">
        <v>6</v>
      </c>
      <c r="J540">
        <v>502.21</v>
      </c>
      <c r="K540">
        <v>0.06</v>
      </c>
      <c r="L540">
        <f t="shared" si="50"/>
        <v>30.132599999999996</v>
      </c>
      <c r="M540">
        <f t="shared" si="51"/>
        <v>3013.2599999999998</v>
      </c>
      <c r="N540" t="s">
        <v>16</v>
      </c>
      <c r="O540" t="str">
        <f t="shared" si="52"/>
        <v>On Time Delivery</v>
      </c>
      <c r="P540">
        <v>2</v>
      </c>
      <c r="Q540" t="str">
        <f t="shared" si="53"/>
        <v>Good</v>
      </c>
      <c r="R540">
        <v>2.6</v>
      </c>
      <c r="S540">
        <v>2832.46</v>
      </c>
      <c r="V540">
        <v>1264</v>
      </c>
    </row>
    <row r="541" spans="1:22" x14ac:dyDescent="0.35">
      <c r="A541">
        <v>10540</v>
      </c>
      <c r="B541" s="1">
        <v>45101</v>
      </c>
      <c r="C541">
        <f t="shared" si="48"/>
        <v>2023</v>
      </c>
      <c r="D541">
        <f t="shared" si="49"/>
        <v>6</v>
      </c>
      <c r="E541" t="str">
        <f>TEXT(Table2[[#This Row],[order_date]],"mmmm")</f>
        <v>June</v>
      </c>
      <c r="F541">
        <v>1320</v>
      </c>
      <c r="G541" t="s">
        <v>15</v>
      </c>
      <c r="H541" t="s">
        <v>13</v>
      </c>
      <c r="I541">
        <v>2</v>
      </c>
      <c r="J541">
        <v>26.25</v>
      </c>
      <c r="K541">
        <v>0.08</v>
      </c>
      <c r="L541">
        <f t="shared" si="50"/>
        <v>2.1</v>
      </c>
      <c r="M541">
        <f t="shared" si="51"/>
        <v>52.5</v>
      </c>
      <c r="N541" t="s">
        <v>18</v>
      </c>
      <c r="O541" t="str">
        <f t="shared" si="52"/>
        <v>Delayed Delivery</v>
      </c>
      <c r="P541">
        <v>7</v>
      </c>
      <c r="Q541" t="str">
        <f t="shared" si="53"/>
        <v>Bad</v>
      </c>
      <c r="R541">
        <v>1.3</v>
      </c>
      <c r="S541">
        <v>48.3</v>
      </c>
      <c r="V541">
        <v>1717</v>
      </c>
    </row>
    <row r="542" spans="1:22" x14ac:dyDescent="0.35">
      <c r="A542">
        <v>10541</v>
      </c>
      <c r="B542" s="1">
        <v>45102</v>
      </c>
      <c r="C542">
        <f t="shared" si="48"/>
        <v>2023</v>
      </c>
      <c r="D542">
        <f t="shared" si="49"/>
        <v>6</v>
      </c>
      <c r="E542" t="str">
        <f>TEXT(Table2[[#This Row],[order_date]],"mmmm")</f>
        <v>June</v>
      </c>
      <c r="F542">
        <v>1775</v>
      </c>
      <c r="G542" t="s">
        <v>15</v>
      </c>
      <c r="H542" t="s">
        <v>13</v>
      </c>
      <c r="I542">
        <v>5</v>
      </c>
      <c r="J542">
        <v>80.64</v>
      </c>
      <c r="K542">
        <v>0.23</v>
      </c>
      <c r="L542">
        <f t="shared" si="50"/>
        <v>18.5472</v>
      </c>
      <c r="M542">
        <f t="shared" si="51"/>
        <v>403.2</v>
      </c>
      <c r="N542" t="s">
        <v>14</v>
      </c>
      <c r="O542" t="str">
        <f t="shared" si="52"/>
        <v>Delayed Delivery</v>
      </c>
      <c r="P542">
        <v>9</v>
      </c>
      <c r="Q542" t="str">
        <f t="shared" si="53"/>
        <v>Good</v>
      </c>
      <c r="R542">
        <v>2.7</v>
      </c>
      <c r="S542">
        <v>310.45999999999998</v>
      </c>
      <c r="V542">
        <v>1383</v>
      </c>
    </row>
    <row r="543" spans="1:22" x14ac:dyDescent="0.35">
      <c r="A543">
        <v>10542</v>
      </c>
      <c r="B543" s="1">
        <v>45103</v>
      </c>
      <c r="C543">
        <f t="shared" si="48"/>
        <v>2023</v>
      </c>
      <c r="D543">
        <f t="shared" si="49"/>
        <v>6</v>
      </c>
      <c r="E543" t="str">
        <f>TEXT(Table2[[#This Row],[order_date]],"mmmm")</f>
        <v>June</v>
      </c>
      <c r="F543">
        <v>1511</v>
      </c>
      <c r="G543" t="s">
        <v>15</v>
      </c>
      <c r="H543" t="s">
        <v>21</v>
      </c>
      <c r="I543">
        <v>4</v>
      </c>
      <c r="J543">
        <v>594.48</v>
      </c>
      <c r="K543">
        <v>0.16</v>
      </c>
      <c r="L543">
        <f t="shared" si="50"/>
        <v>95.116799999999998</v>
      </c>
      <c r="M543">
        <f t="shared" si="51"/>
        <v>2377.92</v>
      </c>
      <c r="N543" t="s">
        <v>16</v>
      </c>
      <c r="O543" t="str">
        <f t="shared" si="52"/>
        <v>On Time Delivery</v>
      </c>
      <c r="P543">
        <v>2</v>
      </c>
      <c r="Q543" t="str">
        <f t="shared" si="53"/>
        <v>Bad</v>
      </c>
      <c r="R543">
        <v>2.2000000000000002</v>
      </c>
      <c r="S543">
        <v>1997.45</v>
      </c>
      <c r="V543">
        <v>1850</v>
      </c>
    </row>
    <row r="544" spans="1:22" x14ac:dyDescent="0.35">
      <c r="A544">
        <v>10543</v>
      </c>
      <c r="B544" s="1">
        <v>45104</v>
      </c>
      <c r="C544">
        <f t="shared" si="48"/>
        <v>2023</v>
      </c>
      <c r="D544">
        <f t="shared" si="49"/>
        <v>6</v>
      </c>
      <c r="E544" t="str">
        <f>TEXT(Table2[[#This Row],[order_date]],"mmmm")</f>
        <v>June</v>
      </c>
      <c r="F544">
        <v>1399</v>
      </c>
      <c r="G544" t="s">
        <v>19</v>
      </c>
      <c r="H544" t="s">
        <v>13</v>
      </c>
      <c r="I544">
        <v>2</v>
      </c>
      <c r="J544">
        <v>179.03</v>
      </c>
      <c r="K544">
        <v>0.17</v>
      </c>
      <c r="L544">
        <f t="shared" si="50"/>
        <v>30.435100000000002</v>
      </c>
      <c r="M544">
        <f t="shared" si="51"/>
        <v>358.06</v>
      </c>
      <c r="N544" t="s">
        <v>18</v>
      </c>
      <c r="O544" t="str">
        <f t="shared" si="52"/>
        <v>Delayed Delivery</v>
      </c>
      <c r="P544">
        <v>9</v>
      </c>
      <c r="Q544" t="str">
        <f t="shared" si="53"/>
        <v>Good</v>
      </c>
      <c r="R544">
        <v>3.4</v>
      </c>
      <c r="S544">
        <v>297.19</v>
      </c>
      <c r="V544">
        <v>1024</v>
      </c>
    </row>
    <row r="545" spans="1:22" x14ac:dyDescent="0.35">
      <c r="A545">
        <v>10544</v>
      </c>
      <c r="B545" s="1">
        <v>45105</v>
      </c>
      <c r="C545">
        <f t="shared" si="48"/>
        <v>2023</v>
      </c>
      <c r="D545">
        <f t="shared" si="49"/>
        <v>6</v>
      </c>
      <c r="E545" t="str">
        <f>TEXT(Table2[[#This Row],[order_date]],"mmmm")</f>
        <v>June</v>
      </c>
      <c r="F545">
        <v>1653</v>
      </c>
      <c r="G545" t="s">
        <v>22</v>
      </c>
      <c r="H545" t="s">
        <v>17</v>
      </c>
      <c r="I545">
        <v>3</v>
      </c>
      <c r="J545">
        <v>585.69000000000005</v>
      </c>
      <c r="K545">
        <v>0.04</v>
      </c>
      <c r="L545">
        <f t="shared" si="50"/>
        <v>23.427600000000002</v>
      </c>
      <c r="M545">
        <f t="shared" si="51"/>
        <v>1757.0700000000002</v>
      </c>
      <c r="N545" t="s">
        <v>14</v>
      </c>
      <c r="O545" t="str">
        <f t="shared" si="52"/>
        <v>Delayed Delivery</v>
      </c>
      <c r="P545">
        <v>9</v>
      </c>
      <c r="Q545" t="str">
        <f t="shared" si="53"/>
        <v>Good</v>
      </c>
      <c r="R545">
        <v>2.9</v>
      </c>
      <c r="S545">
        <v>1686.79</v>
      </c>
      <c r="V545">
        <v>1947</v>
      </c>
    </row>
    <row r="546" spans="1:22" x14ac:dyDescent="0.35">
      <c r="A546">
        <v>10545</v>
      </c>
      <c r="B546" s="1">
        <v>45106</v>
      </c>
      <c r="C546">
        <f t="shared" si="48"/>
        <v>2023</v>
      </c>
      <c r="D546">
        <f t="shared" si="49"/>
        <v>6</v>
      </c>
      <c r="E546" t="str">
        <f>TEXT(Table2[[#This Row],[order_date]],"mmmm")</f>
        <v>June</v>
      </c>
      <c r="F546">
        <v>1971</v>
      </c>
      <c r="G546" t="s">
        <v>19</v>
      </c>
      <c r="H546" t="s">
        <v>13</v>
      </c>
      <c r="I546">
        <v>4</v>
      </c>
      <c r="J546">
        <v>121.78</v>
      </c>
      <c r="K546">
        <v>0.28000000000000003</v>
      </c>
      <c r="L546">
        <f t="shared" si="50"/>
        <v>34.098400000000005</v>
      </c>
      <c r="M546">
        <f t="shared" si="51"/>
        <v>487.12</v>
      </c>
      <c r="N546" t="s">
        <v>16</v>
      </c>
      <c r="O546" t="str">
        <f t="shared" si="52"/>
        <v>Delayed Delivery</v>
      </c>
      <c r="P546">
        <v>8</v>
      </c>
      <c r="Q546" t="str">
        <f t="shared" si="53"/>
        <v>Bad</v>
      </c>
      <c r="R546">
        <v>2.2000000000000002</v>
      </c>
      <c r="S546">
        <v>350.73</v>
      </c>
      <c r="V546">
        <v>1890</v>
      </c>
    </row>
    <row r="547" spans="1:22" x14ac:dyDescent="0.35">
      <c r="A547">
        <v>10546</v>
      </c>
      <c r="B547" s="1">
        <v>45107</v>
      </c>
      <c r="C547">
        <f t="shared" si="48"/>
        <v>2023</v>
      </c>
      <c r="D547">
        <f t="shared" si="49"/>
        <v>6</v>
      </c>
      <c r="E547" t="str">
        <f>TEXT(Table2[[#This Row],[order_date]],"mmmm")</f>
        <v>June</v>
      </c>
      <c r="F547">
        <v>1882</v>
      </c>
      <c r="G547" t="s">
        <v>19</v>
      </c>
      <c r="H547" t="s">
        <v>21</v>
      </c>
      <c r="I547">
        <v>2</v>
      </c>
      <c r="J547">
        <v>226.24</v>
      </c>
      <c r="K547">
        <v>0.22</v>
      </c>
      <c r="L547">
        <f t="shared" si="50"/>
        <v>49.772800000000004</v>
      </c>
      <c r="M547">
        <f t="shared" si="51"/>
        <v>452.48</v>
      </c>
      <c r="N547" t="s">
        <v>16</v>
      </c>
      <c r="O547" t="str">
        <f t="shared" si="52"/>
        <v>Early Delivery</v>
      </c>
      <c r="P547">
        <v>1</v>
      </c>
      <c r="Q547" t="str">
        <f t="shared" si="53"/>
        <v>Excellent</v>
      </c>
      <c r="R547">
        <v>4.4000000000000004</v>
      </c>
      <c r="S547">
        <v>352.93</v>
      </c>
      <c r="V547">
        <v>1468</v>
      </c>
    </row>
    <row r="548" spans="1:22" x14ac:dyDescent="0.35">
      <c r="A548">
        <v>10547</v>
      </c>
      <c r="B548" s="1">
        <v>45108</v>
      </c>
      <c r="C548">
        <f t="shared" si="48"/>
        <v>2023</v>
      </c>
      <c r="D548">
        <f t="shared" si="49"/>
        <v>7</v>
      </c>
      <c r="E548" t="str">
        <f>TEXT(Table2[[#This Row],[order_date]],"mmmm")</f>
        <v>July</v>
      </c>
      <c r="F548">
        <v>1470</v>
      </c>
      <c r="G548" t="s">
        <v>12</v>
      </c>
      <c r="H548" t="s">
        <v>17</v>
      </c>
      <c r="I548">
        <v>1</v>
      </c>
      <c r="J548">
        <v>455.43</v>
      </c>
      <c r="K548">
        <v>0.05</v>
      </c>
      <c r="L548">
        <f t="shared" si="50"/>
        <v>22.771500000000003</v>
      </c>
      <c r="M548">
        <f t="shared" si="51"/>
        <v>455.43</v>
      </c>
      <c r="N548" t="s">
        <v>16</v>
      </c>
      <c r="O548" t="str">
        <f t="shared" si="52"/>
        <v>Delayed Delivery</v>
      </c>
      <c r="P548">
        <v>5</v>
      </c>
      <c r="Q548" t="str">
        <f t="shared" si="53"/>
        <v>Good</v>
      </c>
      <c r="R548">
        <v>2.6</v>
      </c>
      <c r="S548">
        <v>432.66</v>
      </c>
      <c r="V548">
        <v>1483</v>
      </c>
    </row>
    <row r="549" spans="1:22" x14ac:dyDescent="0.35">
      <c r="A549">
        <v>10548</v>
      </c>
      <c r="B549" s="1">
        <v>45109</v>
      </c>
      <c r="C549">
        <f t="shared" si="48"/>
        <v>2023</v>
      </c>
      <c r="D549">
        <f t="shared" si="49"/>
        <v>7</v>
      </c>
      <c r="E549" t="str">
        <f>TEXT(Table2[[#This Row],[order_date]],"mmmm")</f>
        <v>July</v>
      </c>
      <c r="F549">
        <v>1142</v>
      </c>
      <c r="G549" t="s">
        <v>22</v>
      </c>
      <c r="H549" t="s">
        <v>17</v>
      </c>
      <c r="I549">
        <v>3</v>
      </c>
      <c r="J549">
        <v>399.8</v>
      </c>
      <c r="K549">
        <v>0.13</v>
      </c>
      <c r="L549">
        <f t="shared" si="50"/>
        <v>51.974000000000004</v>
      </c>
      <c r="M549">
        <f t="shared" si="51"/>
        <v>1199.4000000000001</v>
      </c>
      <c r="N549" t="s">
        <v>16</v>
      </c>
      <c r="O549" t="str">
        <f t="shared" si="52"/>
        <v>Delayed Delivery</v>
      </c>
      <c r="P549">
        <v>10</v>
      </c>
      <c r="Q549" t="str">
        <f t="shared" si="53"/>
        <v>Good</v>
      </c>
      <c r="R549">
        <v>2.9</v>
      </c>
      <c r="S549">
        <v>1043.48</v>
      </c>
      <c r="V549">
        <v>1568</v>
      </c>
    </row>
    <row r="550" spans="1:22" x14ac:dyDescent="0.35">
      <c r="A550">
        <v>10549</v>
      </c>
      <c r="B550" s="1">
        <v>45110</v>
      </c>
      <c r="C550">
        <f t="shared" si="48"/>
        <v>2023</v>
      </c>
      <c r="D550">
        <f t="shared" si="49"/>
        <v>7</v>
      </c>
      <c r="E550" t="str">
        <f>TEXT(Table2[[#This Row],[order_date]],"mmmm")</f>
        <v>July</v>
      </c>
      <c r="F550">
        <v>1091</v>
      </c>
      <c r="G550" t="s">
        <v>19</v>
      </c>
      <c r="H550" t="s">
        <v>13</v>
      </c>
      <c r="I550">
        <v>2</v>
      </c>
      <c r="J550">
        <v>354.96</v>
      </c>
      <c r="K550">
        <v>0.28000000000000003</v>
      </c>
      <c r="L550">
        <f t="shared" si="50"/>
        <v>99.388800000000003</v>
      </c>
      <c r="M550">
        <f t="shared" si="51"/>
        <v>709.92</v>
      </c>
      <c r="N550" t="s">
        <v>16</v>
      </c>
      <c r="O550" t="str">
        <f t="shared" si="52"/>
        <v>Delayed Delivery</v>
      </c>
      <c r="P550">
        <v>11</v>
      </c>
      <c r="Q550" t="str">
        <f t="shared" si="53"/>
        <v>Excellent</v>
      </c>
      <c r="R550">
        <v>4.4000000000000004</v>
      </c>
      <c r="S550">
        <v>511.14</v>
      </c>
      <c r="V550">
        <v>1108</v>
      </c>
    </row>
    <row r="551" spans="1:22" x14ac:dyDescent="0.35">
      <c r="A551">
        <v>10550</v>
      </c>
      <c r="B551" s="1">
        <v>45111</v>
      </c>
      <c r="C551">
        <f t="shared" si="48"/>
        <v>2023</v>
      </c>
      <c r="D551">
        <f t="shared" si="49"/>
        <v>7</v>
      </c>
      <c r="E551" t="str">
        <f>TEXT(Table2[[#This Row],[order_date]],"mmmm")</f>
        <v>July</v>
      </c>
      <c r="F551">
        <v>1353</v>
      </c>
      <c r="G551" t="s">
        <v>19</v>
      </c>
      <c r="H551" t="s">
        <v>20</v>
      </c>
      <c r="I551">
        <v>6</v>
      </c>
      <c r="J551">
        <v>324.99</v>
      </c>
      <c r="K551">
        <v>0.2</v>
      </c>
      <c r="L551">
        <f t="shared" si="50"/>
        <v>64.998000000000005</v>
      </c>
      <c r="M551">
        <f t="shared" si="51"/>
        <v>1949.94</v>
      </c>
      <c r="N551" t="s">
        <v>18</v>
      </c>
      <c r="O551" t="str">
        <f t="shared" si="52"/>
        <v>On Time Delivery</v>
      </c>
      <c r="P551">
        <v>4</v>
      </c>
      <c r="Q551" t="str">
        <f t="shared" si="53"/>
        <v>Bad</v>
      </c>
      <c r="R551">
        <v>1.4</v>
      </c>
      <c r="S551">
        <v>1559.95</v>
      </c>
      <c r="V551">
        <v>1692</v>
      </c>
    </row>
    <row r="552" spans="1:22" x14ac:dyDescent="0.35">
      <c r="A552">
        <v>10551</v>
      </c>
      <c r="B552" s="1">
        <v>45112</v>
      </c>
      <c r="C552">
        <f t="shared" si="48"/>
        <v>2023</v>
      </c>
      <c r="D552">
        <f t="shared" si="49"/>
        <v>7</v>
      </c>
      <c r="E552" t="str">
        <f>TEXT(Table2[[#This Row],[order_date]],"mmmm")</f>
        <v>July</v>
      </c>
      <c r="F552">
        <v>1833</v>
      </c>
      <c r="G552" t="s">
        <v>19</v>
      </c>
      <c r="H552" t="s">
        <v>17</v>
      </c>
      <c r="I552">
        <v>1</v>
      </c>
      <c r="J552">
        <v>508.41</v>
      </c>
      <c r="K552">
        <v>0.04</v>
      </c>
      <c r="L552">
        <f t="shared" si="50"/>
        <v>20.336400000000001</v>
      </c>
      <c r="M552">
        <f t="shared" si="51"/>
        <v>508.41</v>
      </c>
      <c r="N552" t="s">
        <v>16</v>
      </c>
      <c r="O552" t="str">
        <f t="shared" si="52"/>
        <v>Delayed Delivery</v>
      </c>
      <c r="P552">
        <v>7</v>
      </c>
      <c r="Q552" t="str">
        <f t="shared" si="53"/>
        <v>Good</v>
      </c>
      <c r="R552">
        <v>2.6</v>
      </c>
      <c r="S552">
        <v>488.07</v>
      </c>
      <c r="V552">
        <v>1041</v>
      </c>
    </row>
    <row r="553" spans="1:22" x14ac:dyDescent="0.35">
      <c r="A553">
        <v>10552</v>
      </c>
      <c r="B553" s="1">
        <v>45113</v>
      </c>
      <c r="C553">
        <f t="shared" si="48"/>
        <v>2023</v>
      </c>
      <c r="D553">
        <f t="shared" si="49"/>
        <v>7</v>
      </c>
      <c r="E553" t="str">
        <f>TEXT(Table2[[#This Row],[order_date]],"mmmm")</f>
        <v>July</v>
      </c>
      <c r="F553">
        <v>1799</v>
      </c>
      <c r="G553" t="s">
        <v>19</v>
      </c>
      <c r="H553" t="s">
        <v>21</v>
      </c>
      <c r="I553">
        <v>3</v>
      </c>
      <c r="J553">
        <v>152.44</v>
      </c>
      <c r="K553">
        <v>0.13</v>
      </c>
      <c r="L553">
        <f t="shared" si="50"/>
        <v>19.8172</v>
      </c>
      <c r="M553">
        <f t="shared" si="51"/>
        <v>457.32</v>
      </c>
      <c r="N553" t="s">
        <v>14</v>
      </c>
      <c r="O553" t="str">
        <f t="shared" si="52"/>
        <v>Delayed Delivery</v>
      </c>
      <c r="P553">
        <v>11</v>
      </c>
      <c r="Q553" t="str">
        <f t="shared" si="53"/>
        <v>Good</v>
      </c>
      <c r="R553">
        <v>2.6</v>
      </c>
      <c r="S553">
        <v>397.87</v>
      </c>
      <c r="V553">
        <v>1185</v>
      </c>
    </row>
    <row r="554" spans="1:22" x14ac:dyDescent="0.35">
      <c r="A554">
        <v>10553</v>
      </c>
      <c r="B554" s="1">
        <v>45114</v>
      </c>
      <c r="C554">
        <f t="shared" si="48"/>
        <v>2023</v>
      </c>
      <c r="D554">
        <f t="shared" si="49"/>
        <v>7</v>
      </c>
      <c r="E554" t="str">
        <f>TEXT(Table2[[#This Row],[order_date]],"mmmm")</f>
        <v>July</v>
      </c>
      <c r="F554">
        <v>1726</v>
      </c>
      <c r="G554" t="s">
        <v>19</v>
      </c>
      <c r="H554" t="s">
        <v>20</v>
      </c>
      <c r="I554">
        <v>5</v>
      </c>
      <c r="J554">
        <v>273.85000000000002</v>
      </c>
      <c r="K554">
        <v>0.08</v>
      </c>
      <c r="L554">
        <f t="shared" si="50"/>
        <v>21.908000000000001</v>
      </c>
      <c r="M554">
        <f t="shared" si="51"/>
        <v>1369.25</v>
      </c>
      <c r="N554" t="s">
        <v>16</v>
      </c>
      <c r="O554" t="str">
        <f t="shared" si="52"/>
        <v>Delayed Delivery</v>
      </c>
      <c r="P554">
        <v>8</v>
      </c>
      <c r="Q554" t="str">
        <f t="shared" si="53"/>
        <v>Good</v>
      </c>
      <c r="R554">
        <v>3</v>
      </c>
      <c r="S554">
        <v>1259.71</v>
      </c>
      <c r="V554">
        <v>1934</v>
      </c>
    </row>
    <row r="555" spans="1:22" x14ac:dyDescent="0.35">
      <c r="A555">
        <v>10554</v>
      </c>
      <c r="B555" s="1">
        <v>45115</v>
      </c>
      <c r="C555">
        <f t="shared" si="48"/>
        <v>2023</v>
      </c>
      <c r="D555">
        <f t="shared" si="49"/>
        <v>7</v>
      </c>
      <c r="E555" t="str">
        <f>TEXT(Table2[[#This Row],[order_date]],"mmmm")</f>
        <v>July</v>
      </c>
      <c r="F555">
        <v>1958</v>
      </c>
      <c r="G555" t="s">
        <v>19</v>
      </c>
      <c r="H555" t="s">
        <v>20</v>
      </c>
      <c r="I555">
        <v>7</v>
      </c>
      <c r="J555">
        <v>105.94</v>
      </c>
      <c r="K555">
        <v>0.18</v>
      </c>
      <c r="L555">
        <f t="shared" si="50"/>
        <v>19.069199999999999</v>
      </c>
      <c r="M555">
        <f t="shared" si="51"/>
        <v>741.57999999999993</v>
      </c>
      <c r="N555" t="s">
        <v>18</v>
      </c>
      <c r="O555" t="str">
        <f t="shared" si="52"/>
        <v>Delayed Delivery</v>
      </c>
      <c r="P555">
        <v>10</v>
      </c>
      <c r="Q555" t="str">
        <f t="shared" si="53"/>
        <v>Bad</v>
      </c>
      <c r="R555">
        <v>1.4</v>
      </c>
      <c r="S555">
        <v>608.1</v>
      </c>
      <c r="V555">
        <v>1132</v>
      </c>
    </row>
    <row r="556" spans="1:22" x14ac:dyDescent="0.35">
      <c r="A556">
        <v>10555</v>
      </c>
      <c r="B556" s="1">
        <v>45116</v>
      </c>
      <c r="C556">
        <f t="shared" si="48"/>
        <v>2023</v>
      </c>
      <c r="D556">
        <f t="shared" si="49"/>
        <v>7</v>
      </c>
      <c r="E556" t="str">
        <f>TEXT(Table2[[#This Row],[order_date]],"mmmm")</f>
        <v>July</v>
      </c>
      <c r="F556">
        <v>1853</v>
      </c>
      <c r="G556" t="s">
        <v>15</v>
      </c>
      <c r="H556" t="s">
        <v>17</v>
      </c>
      <c r="I556">
        <v>3</v>
      </c>
      <c r="J556">
        <v>363.63</v>
      </c>
      <c r="K556">
        <v>0.3</v>
      </c>
      <c r="L556">
        <f t="shared" si="50"/>
        <v>109.089</v>
      </c>
      <c r="M556">
        <f t="shared" si="51"/>
        <v>1090.8899999999999</v>
      </c>
      <c r="N556" t="s">
        <v>18</v>
      </c>
      <c r="O556" t="str">
        <f t="shared" si="52"/>
        <v>Delayed Delivery</v>
      </c>
      <c r="P556">
        <v>11</v>
      </c>
      <c r="Q556" t="str">
        <f t="shared" si="53"/>
        <v>Bad</v>
      </c>
      <c r="R556">
        <v>1.4</v>
      </c>
      <c r="S556">
        <v>763.62</v>
      </c>
      <c r="V556">
        <v>1732</v>
      </c>
    </row>
    <row r="557" spans="1:22" x14ac:dyDescent="0.35">
      <c r="A557">
        <v>10556</v>
      </c>
      <c r="B557" s="1">
        <v>45117</v>
      </c>
      <c r="C557">
        <f t="shared" si="48"/>
        <v>2023</v>
      </c>
      <c r="D557">
        <f t="shared" si="49"/>
        <v>7</v>
      </c>
      <c r="E557" t="str">
        <f>TEXT(Table2[[#This Row],[order_date]],"mmmm")</f>
        <v>July</v>
      </c>
      <c r="F557">
        <v>1050</v>
      </c>
      <c r="G557" t="s">
        <v>22</v>
      </c>
      <c r="H557" t="s">
        <v>13</v>
      </c>
      <c r="I557">
        <v>6</v>
      </c>
      <c r="J557">
        <v>161.57</v>
      </c>
      <c r="K557">
        <v>0.15</v>
      </c>
      <c r="L557">
        <f t="shared" si="50"/>
        <v>24.235499999999998</v>
      </c>
      <c r="M557">
        <f t="shared" si="51"/>
        <v>969.42</v>
      </c>
      <c r="N557" t="s">
        <v>14</v>
      </c>
      <c r="O557" t="str">
        <f t="shared" si="52"/>
        <v>Delayed Delivery</v>
      </c>
      <c r="P557">
        <v>8</v>
      </c>
      <c r="Q557" t="str">
        <f t="shared" si="53"/>
        <v>Good</v>
      </c>
      <c r="R557">
        <v>2.7</v>
      </c>
      <c r="S557">
        <v>824.01</v>
      </c>
      <c r="V557">
        <v>1234</v>
      </c>
    </row>
    <row r="558" spans="1:22" x14ac:dyDescent="0.35">
      <c r="A558">
        <v>10557</v>
      </c>
      <c r="B558" s="1">
        <v>45118</v>
      </c>
      <c r="C558">
        <f t="shared" si="48"/>
        <v>2023</v>
      </c>
      <c r="D558">
        <f t="shared" si="49"/>
        <v>7</v>
      </c>
      <c r="E558" t="str">
        <f>TEXT(Table2[[#This Row],[order_date]],"mmmm")</f>
        <v>July</v>
      </c>
      <c r="F558">
        <v>1664</v>
      </c>
      <c r="G558" t="s">
        <v>15</v>
      </c>
      <c r="H558" t="s">
        <v>20</v>
      </c>
      <c r="I558">
        <v>5</v>
      </c>
      <c r="J558">
        <v>210.3</v>
      </c>
      <c r="K558">
        <v>0.15</v>
      </c>
      <c r="L558">
        <f t="shared" si="50"/>
        <v>31.545000000000002</v>
      </c>
      <c r="M558">
        <f t="shared" si="51"/>
        <v>1051.5</v>
      </c>
      <c r="N558" t="s">
        <v>18</v>
      </c>
      <c r="O558" t="str">
        <f t="shared" si="52"/>
        <v>On Time Delivery</v>
      </c>
      <c r="P558">
        <v>2</v>
      </c>
      <c r="Q558" t="str">
        <f t="shared" si="53"/>
        <v>Bad</v>
      </c>
      <c r="R558">
        <v>1.1000000000000001</v>
      </c>
      <c r="S558">
        <v>893.78</v>
      </c>
      <c r="V558">
        <v>1842</v>
      </c>
    </row>
    <row r="559" spans="1:22" x14ac:dyDescent="0.35">
      <c r="A559">
        <v>10558</v>
      </c>
      <c r="B559" s="1">
        <v>45119</v>
      </c>
      <c r="C559">
        <f t="shared" si="48"/>
        <v>2023</v>
      </c>
      <c r="D559">
        <f t="shared" si="49"/>
        <v>7</v>
      </c>
      <c r="E559" t="str">
        <f>TEXT(Table2[[#This Row],[order_date]],"mmmm")</f>
        <v>July</v>
      </c>
      <c r="F559">
        <v>1697</v>
      </c>
      <c r="G559" t="s">
        <v>22</v>
      </c>
      <c r="H559" t="s">
        <v>13</v>
      </c>
      <c r="I559">
        <v>5</v>
      </c>
      <c r="J559">
        <v>290.68</v>
      </c>
      <c r="K559">
        <v>0.32</v>
      </c>
      <c r="L559">
        <f t="shared" si="50"/>
        <v>93.017600000000002</v>
      </c>
      <c r="M559">
        <f t="shared" si="51"/>
        <v>1453.4</v>
      </c>
      <c r="N559" t="s">
        <v>16</v>
      </c>
      <c r="O559" t="str">
        <f t="shared" si="52"/>
        <v>On Time Delivery</v>
      </c>
      <c r="P559">
        <v>3</v>
      </c>
      <c r="Q559" t="str">
        <f t="shared" si="53"/>
        <v>Bad</v>
      </c>
      <c r="R559">
        <v>2</v>
      </c>
      <c r="S559">
        <v>988.31</v>
      </c>
      <c r="V559">
        <v>1657</v>
      </c>
    </row>
    <row r="560" spans="1:22" x14ac:dyDescent="0.35">
      <c r="A560">
        <v>10559</v>
      </c>
      <c r="B560" s="1">
        <v>45120</v>
      </c>
      <c r="C560">
        <f t="shared" si="48"/>
        <v>2023</v>
      </c>
      <c r="D560">
        <f t="shared" si="49"/>
        <v>7</v>
      </c>
      <c r="E560" t="str">
        <f>TEXT(Table2[[#This Row],[order_date]],"mmmm")</f>
        <v>July</v>
      </c>
      <c r="F560">
        <v>1574</v>
      </c>
      <c r="G560" t="s">
        <v>19</v>
      </c>
      <c r="H560" t="s">
        <v>17</v>
      </c>
      <c r="I560">
        <v>5</v>
      </c>
      <c r="J560">
        <v>30.66</v>
      </c>
      <c r="K560">
        <v>0.2</v>
      </c>
      <c r="L560">
        <f t="shared" si="50"/>
        <v>6.1320000000000006</v>
      </c>
      <c r="M560">
        <f t="shared" si="51"/>
        <v>153.30000000000001</v>
      </c>
      <c r="N560" t="s">
        <v>14</v>
      </c>
      <c r="O560" t="str">
        <f t="shared" si="52"/>
        <v>Delayed Delivery</v>
      </c>
      <c r="P560">
        <v>10</v>
      </c>
      <c r="Q560" t="str">
        <f t="shared" si="53"/>
        <v>Bad</v>
      </c>
      <c r="R560">
        <v>1.8</v>
      </c>
      <c r="S560">
        <v>122.64</v>
      </c>
      <c r="V560">
        <v>1587</v>
      </c>
    </row>
    <row r="561" spans="1:22" x14ac:dyDescent="0.35">
      <c r="A561">
        <v>10560</v>
      </c>
      <c r="B561" s="1">
        <v>45121</v>
      </c>
      <c r="C561">
        <f t="shared" si="48"/>
        <v>2023</v>
      </c>
      <c r="D561">
        <f t="shared" si="49"/>
        <v>7</v>
      </c>
      <c r="E561" t="str">
        <f>TEXT(Table2[[#This Row],[order_date]],"mmmm")</f>
        <v>July</v>
      </c>
      <c r="F561">
        <v>1189</v>
      </c>
      <c r="G561" t="s">
        <v>12</v>
      </c>
      <c r="H561" t="s">
        <v>21</v>
      </c>
      <c r="I561">
        <v>4</v>
      </c>
      <c r="J561">
        <v>68.78</v>
      </c>
      <c r="K561">
        <v>0.2</v>
      </c>
      <c r="L561">
        <f t="shared" si="50"/>
        <v>13.756</v>
      </c>
      <c r="M561">
        <f t="shared" si="51"/>
        <v>275.12</v>
      </c>
      <c r="N561" t="s">
        <v>16</v>
      </c>
      <c r="O561" t="str">
        <f t="shared" si="52"/>
        <v>Delayed Delivery</v>
      </c>
      <c r="P561">
        <v>10</v>
      </c>
      <c r="Q561" t="str">
        <f t="shared" si="53"/>
        <v>Good</v>
      </c>
      <c r="R561">
        <v>3</v>
      </c>
      <c r="S561">
        <v>220.1</v>
      </c>
      <c r="V561">
        <v>1073</v>
      </c>
    </row>
    <row r="562" spans="1:22" x14ac:dyDescent="0.35">
      <c r="A562">
        <v>10561</v>
      </c>
      <c r="B562" s="1">
        <v>45122</v>
      </c>
      <c r="C562">
        <f t="shared" si="48"/>
        <v>2023</v>
      </c>
      <c r="D562">
        <f t="shared" si="49"/>
        <v>7</v>
      </c>
      <c r="E562" t="str">
        <f>TEXT(Table2[[#This Row],[order_date]],"mmmm")</f>
        <v>July</v>
      </c>
      <c r="F562">
        <v>1124</v>
      </c>
      <c r="G562" t="s">
        <v>22</v>
      </c>
      <c r="H562" t="s">
        <v>20</v>
      </c>
      <c r="I562">
        <v>4</v>
      </c>
      <c r="J562">
        <v>416.27</v>
      </c>
      <c r="K562">
        <v>0.09</v>
      </c>
      <c r="L562">
        <f t="shared" si="50"/>
        <v>37.464299999999994</v>
      </c>
      <c r="M562">
        <f t="shared" si="51"/>
        <v>1665.08</v>
      </c>
      <c r="N562" t="s">
        <v>16</v>
      </c>
      <c r="O562" t="str">
        <f t="shared" si="52"/>
        <v>Delayed Delivery</v>
      </c>
      <c r="P562">
        <v>7</v>
      </c>
      <c r="Q562" t="str">
        <f t="shared" si="53"/>
        <v>Bad</v>
      </c>
      <c r="R562">
        <v>1</v>
      </c>
      <c r="S562">
        <v>1515.22</v>
      </c>
      <c r="V562">
        <v>1953</v>
      </c>
    </row>
    <row r="563" spans="1:22" x14ac:dyDescent="0.35">
      <c r="A563">
        <v>10562</v>
      </c>
      <c r="B563" s="1">
        <v>45123</v>
      </c>
      <c r="C563">
        <f t="shared" si="48"/>
        <v>2023</v>
      </c>
      <c r="D563">
        <f t="shared" si="49"/>
        <v>7</v>
      </c>
      <c r="E563" t="str">
        <f>TEXT(Table2[[#This Row],[order_date]],"mmmm")</f>
        <v>July</v>
      </c>
      <c r="F563">
        <v>1149</v>
      </c>
      <c r="G563" t="s">
        <v>22</v>
      </c>
      <c r="H563" t="s">
        <v>21</v>
      </c>
      <c r="I563">
        <v>7</v>
      </c>
      <c r="J563">
        <v>265.95</v>
      </c>
      <c r="K563">
        <v>0.21</v>
      </c>
      <c r="L563">
        <f t="shared" si="50"/>
        <v>55.849499999999999</v>
      </c>
      <c r="M563">
        <f t="shared" si="51"/>
        <v>1861.6499999999999</v>
      </c>
      <c r="N563" t="s">
        <v>16</v>
      </c>
      <c r="O563" t="str">
        <f t="shared" si="52"/>
        <v>On Time Delivery</v>
      </c>
      <c r="P563">
        <v>4</v>
      </c>
      <c r="Q563" t="str">
        <f t="shared" si="53"/>
        <v>Good</v>
      </c>
      <c r="R563">
        <v>3.7</v>
      </c>
      <c r="S563">
        <v>1470.7</v>
      </c>
      <c r="V563">
        <v>1912</v>
      </c>
    </row>
    <row r="564" spans="1:22" x14ac:dyDescent="0.35">
      <c r="A564">
        <v>10563</v>
      </c>
      <c r="B564" s="1">
        <v>45124</v>
      </c>
      <c r="C564">
        <f t="shared" si="48"/>
        <v>2023</v>
      </c>
      <c r="D564">
        <f t="shared" si="49"/>
        <v>7</v>
      </c>
      <c r="E564" t="str">
        <f>TEXT(Table2[[#This Row],[order_date]],"mmmm")</f>
        <v>July</v>
      </c>
      <c r="F564">
        <v>1313</v>
      </c>
      <c r="G564" t="s">
        <v>22</v>
      </c>
      <c r="H564" t="s">
        <v>13</v>
      </c>
      <c r="I564">
        <v>5</v>
      </c>
      <c r="J564">
        <v>520.9</v>
      </c>
      <c r="K564">
        <v>0.2</v>
      </c>
      <c r="L564">
        <f t="shared" si="50"/>
        <v>104.18</v>
      </c>
      <c r="M564">
        <f t="shared" si="51"/>
        <v>2604.5</v>
      </c>
      <c r="N564" t="s">
        <v>18</v>
      </c>
      <c r="O564" t="str">
        <f t="shared" si="52"/>
        <v>Delayed Delivery</v>
      </c>
      <c r="P564">
        <v>6</v>
      </c>
      <c r="Q564" t="str">
        <f t="shared" si="53"/>
        <v>Excellent</v>
      </c>
      <c r="R564">
        <v>4.4000000000000004</v>
      </c>
      <c r="S564">
        <v>2083.6</v>
      </c>
      <c r="V564">
        <v>1518</v>
      </c>
    </row>
    <row r="565" spans="1:22" x14ac:dyDescent="0.35">
      <c r="A565">
        <v>10564</v>
      </c>
      <c r="B565" s="1">
        <v>45125</v>
      </c>
      <c r="C565">
        <f t="shared" si="48"/>
        <v>2023</v>
      </c>
      <c r="D565">
        <f t="shared" si="49"/>
        <v>7</v>
      </c>
      <c r="E565" t="str">
        <f>TEXT(Table2[[#This Row],[order_date]],"mmmm")</f>
        <v>July</v>
      </c>
      <c r="F565">
        <v>1569</v>
      </c>
      <c r="G565" t="s">
        <v>12</v>
      </c>
      <c r="H565" t="s">
        <v>13</v>
      </c>
      <c r="I565">
        <v>7</v>
      </c>
      <c r="J565">
        <v>421.38</v>
      </c>
      <c r="K565">
        <v>0.14000000000000001</v>
      </c>
      <c r="L565">
        <f t="shared" si="50"/>
        <v>58.993200000000002</v>
      </c>
      <c r="M565">
        <f t="shared" si="51"/>
        <v>2949.66</v>
      </c>
      <c r="N565" t="s">
        <v>16</v>
      </c>
      <c r="O565" t="str">
        <f t="shared" si="52"/>
        <v>Delayed Delivery</v>
      </c>
      <c r="P565">
        <v>8</v>
      </c>
      <c r="Q565" t="str">
        <f t="shared" si="53"/>
        <v>Good</v>
      </c>
      <c r="R565">
        <v>3.8</v>
      </c>
      <c r="S565">
        <v>2536.71</v>
      </c>
      <c r="V565">
        <v>1173</v>
      </c>
    </row>
    <row r="566" spans="1:22" x14ac:dyDescent="0.35">
      <c r="A566">
        <v>10565</v>
      </c>
      <c r="B566" s="1">
        <v>45126</v>
      </c>
      <c r="C566">
        <f t="shared" si="48"/>
        <v>2023</v>
      </c>
      <c r="D566">
        <f t="shared" si="49"/>
        <v>7</v>
      </c>
      <c r="E566" t="str">
        <f>TEXT(Table2[[#This Row],[order_date]],"mmmm")</f>
        <v>July</v>
      </c>
      <c r="F566">
        <v>1341</v>
      </c>
      <c r="G566" t="s">
        <v>15</v>
      </c>
      <c r="H566" t="s">
        <v>21</v>
      </c>
      <c r="I566">
        <v>1</v>
      </c>
      <c r="J566">
        <v>19.739999999999998</v>
      </c>
      <c r="K566">
        <v>0.35</v>
      </c>
      <c r="L566">
        <f t="shared" si="50"/>
        <v>6.9089999999999989</v>
      </c>
      <c r="M566">
        <f t="shared" si="51"/>
        <v>19.739999999999998</v>
      </c>
      <c r="N566" t="s">
        <v>18</v>
      </c>
      <c r="O566" t="str">
        <f t="shared" si="52"/>
        <v>Delayed Delivery</v>
      </c>
      <c r="P566">
        <v>8</v>
      </c>
      <c r="Q566" t="str">
        <f t="shared" si="53"/>
        <v>Excellent</v>
      </c>
      <c r="R566">
        <v>4.3</v>
      </c>
      <c r="S566">
        <v>12.83</v>
      </c>
      <c r="V566">
        <v>1652</v>
      </c>
    </row>
    <row r="567" spans="1:22" x14ac:dyDescent="0.35">
      <c r="A567">
        <v>10566</v>
      </c>
      <c r="B567" s="1">
        <v>45127</v>
      </c>
      <c r="C567">
        <f t="shared" si="48"/>
        <v>2023</v>
      </c>
      <c r="D567">
        <f t="shared" si="49"/>
        <v>7</v>
      </c>
      <c r="E567" t="str">
        <f>TEXT(Table2[[#This Row],[order_date]],"mmmm")</f>
        <v>July</v>
      </c>
      <c r="F567">
        <v>1304</v>
      </c>
      <c r="G567" t="s">
        <v>19</v>
      </c>
      <c r="H567" t="s">
        <v>17</v>
      </c>
      <c r="I567">
        <v>5</v>
      </c>
      <c r="J567">
        <v>375.78</v>
      </c>
      <c r="K567">
        <v>0.31</v>
      </c>
      <c r="L567">
        <f t="shared" si="50"/>
        <v>116.4918</v>
      </c>
      <c r="M567">
        <f t="shared" si="51"/>
        <v>1878.8999999999999</v>
      </c>
      <c r="N567" t="s">
        <v>18</v>
      </c>
      <c r="O567" t="str">
        <f t="shared" si="52"/>
        <v>Delayed Delivery</v>
      </c>
      <c r="P567">
        <v>7</v>
      </c>
      <c r="Q567" t="str">
        <f t="shared" si="53"/>
        <v>Good</v>
      </c>
      <c r="R567">
        <v>3.6</v>
      </c>
      <c r="S567">
        <v>1296.44</v>
      </c>
      <c r="V567">
        <v>1169</v>
      </c>
    </row>
    <row r="568" spans="1:22" x14ac:dyDescent="0.35">
      <c r="A568">
        <v>10567</v>
      </c>
      <c r="B568" s="1">
        <v>45128</v>
      </c>
      <c r="C568">
        <f t="shared" si="48"/>
        <v>2023</v>
      </c>
      <c r="D568">
        <f t="shared" si="49"/>
        <v>7</v>
      </c>
      <c r="E568" t="str">
        <f>TEXT(Table2[[#This Row],[order_date]],"mmmm")</f>
        <v>July</v>
      </c>
      <c r="F568">
        <v>1691</v>
      </c>
      <c r="G568" t="s">
        <v>15</v>
      </c>
      <c r="H568" t="s">
        <v>17</v>
      </c>
      <c r="I568">
        <v>2</v>
      </c>
      <c r="J568">
        <v>69.83</v>
      </c>
      <c r="K568">
        <v>0.26</v>
      </c>
      <c r="L568">
        <f t="shared" si="50"/>
        <v>18.155799999999999</v>
      </c>
      <c r="M568">
        <f t="shared" si="51"/>
        <v>139.66</v>
      </c>
      <c r="N568" t="s">
        <v>14</v>
      </c>
      <c r="O568" t="str">
        <f t="shared" si="52"/>
        <v>On Time Delivery</v>
      </c>
      <c r="P568">
        <v>2</v>
      </c>
      <c r="Q568" t="str">
        <f t="shared" si="53"/>
        <v>Good</v>
      </c>
      <c r="R568">
        <v>3</v>
      </c>
      <c r="S568">
        <v>103.35</v>
      </c>
      <c r="V568">
        <v>1193</v>
      </c>
    </row>
    <row r="569" spans="1:22" x14ac:dyDescent="0.35">
      <c r="A569">
        <v>10568</v>
      </c>
      <c r="B569" s="1">
        <v>45129</v>
      </c>
      <c r="C569">
        <f t="shared" si="48"/>
        <v>2023</v>
      </c>
      <c r="D569">
        <f t="shared" si="49"/>
        <v>7</v>
      </c>
      <c r="E569" t="str">
        <f>TEXT(Table2[[#This Row],[order_date]],"mmmm")</f>
        <v>July</v>
      </c>
      <c r="F569">
        <v>1681</v>
      </c>
      <c r="G569" t="s">
        <v>22</v>
      </c>
      <c r="H569" t="s">
        <v>20</v>
      </c>
      <c r="I569">
        <v>5</v>
      </c>
      <c r="J569">
        <v>471.85</v>
      </c>
      <c r="K569">
        <v>0.19</v>
      </c>
      <c r="L569">
        <f t="shared" si="50"/>
        <v>89.651499999999999</v>
      </c>
      <c r="M569">
        <f t="shared" si="51"/>
        <v>2359.25</v>
      </c>
      <c r="N569" t="s">
        <v>16</v>
      </c>
      <c r="O569" t="str">
        <f t="shared" si="52"/>
        <v>On Time Delivery</v>
      </c>
      <c r="P569">
        <v>2</v>
      </c>
      <c r="Q569" t="str">
        <f t="shared" si="53"/>
        <v>Bad</v>
      </c>
      <c r="R569">
        <v>1.9</v>
      </c>
      <c r="S569">
        <v>1910.99</v>
      </c>
      <c r="V569">
        <v>1516</v>
      </c>
    </row>
    <row r="570" spans="1:22" x14ac:dyDescent="0.35">
      <c r="A570">
        <v>10569</v>
      </c>
      <c r="B570" s="1">
        <v>45130</v>
      </c>
      <c r="C570">
        <f t="shared" si="48"/>
        <v>2023</v>
      </c>
      <c r="D570">
        <f t="shared" si="49"/>
        <v>7</v>
      </c>
      <c r="E570" t="str">
        <f>TEXT(Table2[[#This Row],[order_date]],"mmmm")</f>
        <v>July</v>
      </c>
      <c r="F570">
        <v>1837</v>
      </c>
      <c r="G570" t="s">
        <v>22</v>
      </c>
      <c r="H570" t="s">
        <v>20</v>
      </c>
      <c r="I570">
        <v>4</v>
      </c>
      <c r="J570">
        <v>595.03</v>
      </c>
      <c r="K570">
        <v>0.16</v>
      </c>
      <c r="L570">
        <f t="shared" si="50"/>
        <v>95.204799999999992</v>
      </c>
      <c r="M570">
        <f t="shared" si="51"/>
        <v>2380.12</v>
      </c>
      <c r="N570" t="s">
        <v>16</v>
      </c>
      <c r="O570" t="str">
        <f t="shared" si="52"/>
        <v>On Time Delivery</v>
      </c>
      <c r="P570">
        <v>3</v>
      </c>
      <c r="Q570" t="str">
        <f t="shared" si="53"/>
        <v>Bad</v>
      </c>
      <c r="R570">
        <v>2.1</v>
      </c>
      <c r="S570">
        <v>1999.3</v>
      </c>
      <c r="V570">
        <v>1028</v>
      </c>
    </row>
    <row r="571" spans="1:22" x14ac:dyDescent="0.35">
      <c r="A571">
        <v>10570</v>
      </c>
      <c r="B571" s="1">
        <v>45131</v>
      </c>
      <c r="C571">
        <f t="shared" si="48"/>
        <v>2023</v>
      </c>
      <c r="D571">
        <f t="shared" si="49"/>
        <v>7</v>
      </c>
      <c r="E571" t="str">
        <f>TEXT(Table2[[#This Row],[order_date]],"mmmm")</f>
        <v>July</v>
      </c>
      <c r="F571">
        <v>1782</v>
      </c>
      <c r="G571" t="s">
        <v>15</v>
      </c>
      <c r="H571" t="s">
        <v>17</v>
      </c>
      <c r="I571">
        <v>4</v>
      </c>
      <c r="J571">
        <v>325.75</v>
      </c>
      <c r="K571">
        <v>0.06</v>
      </c>
      <c r="L571">
        <f t="shared" si="50"/>
        <v>19.544999999999998</v>
      </c>
      <c r="M571">
        <f t="shared" si="51"/>
        <v>1303</v>
      </c>
      <c r="N571" t="s">
        <v>16</v>
      </c>
      <c r="O571" t="str">
        <f t="shared" si="52"/>
        <v>On Time Delivery</v>
      </c>
      <c r="P571">
        <v>4</v>
      </c>
      <c r="Q571" t="str">
        <f t="shared" si="53"/>
        <v>Bad</v>
      </c>
      <c r="R571">
        <v>2.2999999999999998</v>
      </c>
      <c r="S571">
        <v>1224.82</v>
      </c>
      <c r="V571">
        <v>1164</v>
      </c>
    </row>
    <row r="572" spans="1:22" x14ac:dyDescent="0.35">
      <c r="A572">
        <v>10571</v>
      </c>
      <c r="B572" s="1">
        <v>45132</v>
      </c>
      <c r="C572">
        <f t="shared" si="48"/>
        <v>2023</v>
      </c>
      <c r="D572">
        <f t="shared" si="49"/>
        <v>7</v>
      </c>
      <c r="E572" t="str">
        <f>TEXT(Table2[[#This Row],[order_date]],"mmmm")</f>
        <v>July</v>
      </c>
      <c r="F572">
        <v>1053</v>
      </c>
      <c r="G572" t="s">
        <v>19</v>
      </c>
      <c r="H572" t="s">
        <v>17</v>
      </c>
      <c r="I572">
        <v>2</v>
      </c>
      <c r="J572">
        <v>414.43</v>
      </c>
      <c r="K572">
        <v>0.11</v>
      </c>
      <c r="L572">
        <f t="shared" si="50"/>
        <v>45.587299999999999</v>
      </c>
      <c r="M572">
        <f t="shared" si="51"/>
        <v>828.86</v>
      </c>
      <c r="N572" t="s">
        <v>16</v>
      </c>
      <c r="O572" t="str">
        <f t="shared" si="52"/>
        <v>Early Delivery</v>
      </c>
      <c r="P572">
        <v>1</v>
      </c>
      <c r="Q572" t="str">
        <f t="shared" si="53"/>
        <v>Bad</v>
      </c>
      <c r="R572">
        <v>1.2</v>
      </c>
      <c r="S572">
        <v>737.69</v>
      </c>
      <c r="V572">
        <v>1338</v>
      </c>
    </row>
    <row r="573" spans="1:22" x14ac:dyDescent="0.35">
      <c r="A573">
        <v>10572</v>
      </c>
      <c r="B573" s="1">
        <v>45133</v>
      </c>
      <c r="C573">
        <f t="shared" si="48"/>
        <v>2023</v>
      </c>
      <c r="D573">
        <f t="shared" si="49"/>
        <v>7</v>
      </c>
      <c r="E573" t="str">
        <f>TEXT(Table2[[#This Row],[order_date]],"mmmm")</f>
        <v>July</v>
      </c>
      <c r="F573">
        <v>1443</v>
      </c>
      <c r="G573" t="s">
        <v>15</v>
      </c>
      <c r="H573" t="s">
        <v>21</v>
      </c>
      <c r="I573">
        <v>2</v>
      </c>
      <c r="J573">
        <v>153.83000000000001</v>
      </c>
      <c r="K573">
        <v>0.27</v>
      </c>
      <c r="L573">
        <f t="shared" si="50"/>
        <v>41.534100000000009</v>
      </c>
      <c r="M573">
        <f t="shared" si="51"/>
        <v>307.66000000000003</v>
      </c>
      <c r="N573" t="s">
        <v>18</v>
      </c>
      <c r="O573" t="str">
        <f t="shared" si="52"/>
        <v>Delayed Delivery</v>
      </c>
      <c r="P573">
        <v>5</v>
      </c>
      <c r="Q573" t="str">
        <f t="shared" si="53"/>
        <v>Excellent</v>
      </c>
      <c r="R573">
        <v>4.7</v>
      </c>
      <c r="S573">
        <v>224.59</v>
      </c>
      <c r="V573">
        <v>1495</v>
      </c>
    </row>
    <row r="574" spans="1:22" x14ac:dyDescent="0.35">
      <c r="A574">
        <v>10573</v>
      </c>
      <c r="B574" s="1">
        <v>45134</v>
      </c>
      <c r="C574">
        <f t="shared" si="48"/>
        <v>2023</v>
      </c>
      <c r="D574">
        <f t="shared" si="49"/>
        <v>7</v>
      </c>
      <c r="E574" t="str">
        <f>TEXT(Table2[[#This Row],[order_date]],"mmmm")</f>
        <v>July</v>
      </c>
      <c r="F574">
        <v>1612</v>
      </c>
      <c r="G574" t="s">
        <v>12</v>
      </c>
      <c r="H574" t="s">
        <v>13</v>
      </c>
      <c r="I574">
        <v>3</v>
      </c>
      <c r="J574">
        <v>270.99</v>
      </c>
      <c r="K574">
        <v>0.16</v>
      </c>
      <c r="L574">
        <f t="shared" si="50"/>
        <v>43.358400000000003</v>
      </c>
      <c r="M574">
        <f t="shared" si="51"/>
        <v>812.97</v>
      </c>
      <c r="N574" t="s">
        <v>18</v>
      </c>
      <c r="O574" t="str">
        <f t="shared" si="52"/>
        <v>Delayed Delivery</v>
      </c>
      <c r="P574">
        <v>7</v>
      </c>
      <c r="Q574" t="str">
        <f t="shared" si="53"/>
        <v>Excellent</v>
      </c>
      <c r="R574">
        <v>4.5999999999999996</v>
      </c>
      <c r="S574">
        <v>682.89</v>
      </c>
      <c r="V574">
        <v>1832</v>
      </c>
    </row>
    <row r="575" spans="1:22" x14ac:dyDescent="0.35">
      <c r="A575">
        <v>10574</v>
      </c>
      <c r="B575" s="1">
        <v>45135</v>
      </c>
      <c r="C575">
        <f t="shared" si="48"/>
        <v>2023</v>
      </c>
      <c r="D575">
        <f t="shared" si="49"/>
        <v>7</v>
      </c>
      <c r="E575" t="str">
        <f>TEXT(Table2[[#This Row],[order_date]],"mmmm")</f>
        <v>July</v>
      </c>
      <c r="F575">
        <v>1992</v>
      </c>
      <c r="G575" t="s">
        <v>15</v>
      </c>
      <c r="H575" t="s">
        <v>13</v>
      </c>
      <c r="I575">
        <v>1</v>
      </c>
      <c r="J575">
        <v>515.82000000000005</v>
      </c>
      <c r="K575">
        <v>0.31</v>
      </c>
      <c r="L575">
        <f t="shared" si="50"/>
        <v>159.9042</v>
      </c>
      <c r="M575">
        <f t="shared" si="51"/>
        <v>515.82000000000005</v>
      </c>
      <c r="N575" t="s">
        <v>18</v>
      </c>
      <c r="O575" t="str">
        <f t="shared" si="52"/>
        <v>Delayed Delivery</v>
      </c>
      <c r="P575">
        <v>10</v>
      </c>
      <c r="Q575" t="str">
        <f t="shared" si="53"/>
        <v>Bad</v>
      </c>
      <c r="R575">
        <v>1.4</v>
      </c>
      <c r="S575">
        <v>355.92</v>
      </c>
      <c r="V575">
        <v>1499</v>
      </c>
    </row>
    <row r="576" spans="1:22" x14ac:dyDescent="0.35">
      <c r="A576">
        <v>10575</v>
      </c>
      <c r="B576" s="1">
        <v>45136</v>
      </c>
      <c r="C576">
        <f t="shared" si="48"/>
        <v>2023</v>
      </c>
      <c r="D576">
        <f t="shared" si="49"/>
        <v>7</v>
      </c>
      <c r="E576" t="str">
        <f>TEXT(Table2[[#This Row],[order_date]],"mmmm")</f>
        <v>July</v>
      </c>
      <c r="F576">
        <v>1263</v>
      </c>
      <c r="G576" t="s">
        <v>15</v>
      </c>
      <c r="H576" t="s">
        <v>20</v>
      </c>
      <c r="I576">
        <v>1</v>
      </c>
      <c r="J576">
        <v>112.94</v>
      </c>
      <c r="K576">
        <v>0.05</v>
      </c>
      <c r="L576">
        <f t="shared" si="50"/>
        <v>5.6470000000000002</v>
      </c>
      <c r="M576">
        <f t="shared" si="51"/>
        <v>112.94</v>
      </c>
      <c r="N576" t="s">
        <v>14</v>
      </c>
      <c r="O576" t="str">
        <f t="shared" si="52"/>
        <v>Delayed Delivery</v>
      </c>
      <c r="P576">
        <v>11</v>
      </c>
      <c r="Q576" t="str">
        <f t="shared" si="53"/>
        <v>Good</v>
      </c>
      <c r="R576">
        <v>3.2</v>
      </c>
      <c r="S576">
        <v>107.29</v>
      </c>
      <c r="V576">
        <v>1326</v>
      </c>
    </row>
    <row r="577" spans="1:22" x14ac:dyDescent="0.35">
      <c r="A577">
        <v>10576</v>
      </c>
      <c r="B577" s="1">
        <v>45137</v>
      </c>
      <c r="C577">
        <f t="shared" si="48"/>
        <v>2023</v>
      </c>
      <c r="D577">
        <f t="shared" si="49"/>
        <v>7</v>
      </c>
      <c r="E577" t="str">
        <f>TEXT(Table2[[#This Row],[order_date]],"mmmm")</f>
        <v>July</v>
      </c>
      <c r="F577">
        <v>1052</v>
      </c>
      <c r="G577" t="s">
        <v>19</v>
      </c>
      <c r="H577" t="s">
        <v>17</v>
      </c>
      <c r="I577">
        <v>1</v>
      </c>
      <c r="J577">
        <v>170.34</v>
      </c>
      <c r="K577">
        <v>0.18</v>
      </c>
      <c r="L577">
        <f t="shared" si="50"/>
        <v>30.661200000000001</v>
      </c>
      <c r="M577">
        <f t="shared" si="51"/>
        <v>170.34</v>
      </c>
      <c r="N577" t="s">
        <v>14</v>
      </c>
      <c r="O577" t="str">
        <f t="shared" si="52"/>
        <v>Delayed Delivery</v>
      </c>
      <c r="P577">
        <v>5</v>
      </c>
      <c r="Q577" t="str">
        <f t="shared" si="53"/>
        <v>Good</v>
      </c>
      <c r="R577">
        <v>2.9</v>
      </c>
      <c r="S577">
        <v>139.68</v>
      </c>
      <c r="V577">
        <v>1300</v>
      </c>
    </row>
    <row r="578" spans="1:22" x14ac:dyDescent="0.35">
      <c r="A578">
        <v>10577</v>
      </c>
      <c r="B578" s="1">
        <v>45138</v>
      </c>
      <c r="C578">
        <f t="shared" si="48"/>
        <v>2023</v>
      </c>
      <c r="D578">
        <f t="shared" si="49"/>
        <v>7</v>
      </c>
      <c r="E578" t="str">
        <f>TEXT(Table2[[#This Row],[order_date]],"mmmm")</f>
        <v>July</v>
      </c>
      <c r="F578">
        <v>1571</v>
      </c>
      <c r="G578" t="s">
        <v>15</v>
      </c>
      <c r="H578" t="s">
        <v>21</v>
      </c>
      <c r="I578">
        <v>6</v>
      </c>
      <c r="J578">
        <v>275.58</v>
      </c>
      <c r="K578">
        <v>0.23</v>
      </c>
      <c r="L578">
        <f t="shared" si="50"/>
        <v>63.383400000000002</v>
      </c>
      <c r="M578">
        <f t="shared" si="51"/>
        <v>1653.48</v>
      </c>
      <c r="N578" t="s">
        <v>16</v>
      </c>
      <c r="O578" t="str">
        <f t="shared" si="52"/>
        <v>Delayed Delivery</v>
      </c>
      <c r="P578">
        <v>7</v>
      </c>
      <c r="Q578" t="str">
        <f t="shared" si="53"/>
        <v>Good</v>
      </c>
      <c r="R578">
        <v>3.7</v>
      </c>
      <c r="S578">
        <v>1273.18</v>
      </c>
      <c r="V578">
        <v>1131</v>
      </c>
    </row>
    <row r="579" spans="1:22" x14ac:dyDescent="0.35">
      <c r="A579">
        <v>10578</v>
      </c>
      <c r="B579" s="1">
        <v>45139</v>
      </c>
      <c r="C579">
        <f t="shared" ref="C579:C642" si="54">YEAR(B579)</f>
        <v>2023</v>
      </c>
      <c r="D579">
        <f t="shared" ref="D579:D642" si="55">MONTH(B579)</f>
        <v>8</v>
      </c>
      <c r="E579" t="str">
        <f>TEXT(Table2[[#This Row],[order_date]],"mmmm")</f>
        <v>August</v>
      </c>
      <c r="F579">
        <v>1619</v>
      </c>
      <c r="G579" t="s">
        <v>12</v>
      </c>
      <c r="H579" t="s">
        <v>20</v>
      </c>
      <c r="I579">
        <v>4</v>
      </c>
      <c r="J579">
        <v>431.67</v>
      </c>
      <c r="K579">
        <v>0.18</v>
      </c>
      <c r="L579">
        <f t="shared" ref="L579:L642" si="56">J579*K579</f>
        <v>77.700599999999994</v>
      </c>
      <c r="M579">
        <f t="shared" ref="M579:M642" si="57">(J579*I579)</f>
        <v>1726.68</v>
      </c>
      <c r="N579" t="s">
        <v>14</v>
      </c>
      <c r="O579" t="str">
        <f t="shared" ref="O579:O642" si="58">IF(P579&lt;2,"Early Delivery",IF(P579&lt;5,"On Time Delivery","Delayed Delivery"))</f>
        <v>Delayed Delivery</v>
      </c>
      <c r="P579">
        <v>5</v>
      </c>
      <c r="Q579" t="str">
        <f t="shared" ref="Q579:Q642" si="59">IF(R579&lt;2.5,"Bad",IF(R579 &lt;4,"Good","Excellent"))</f>
        <v>Good</v>
      </c>
      <c r="R579">
        <v>3.4</v>
      </c>
      <c r="S579">
        <v>1415.88</v>
      </c>
      <c r="V579">
        <v>1803</v>
      </c>
    </row>
    <row r="580" spans="1:22" x14ac:dyDescent="0.35">
      <c r="A580">
        <v>10579</v>
      </c>
      <c r="B580" s="1">
        <v>45140</v>
      </c>
      <c r="C580">
        <f t="shared" si="54"/>
        <v>2023</v>
      </c>
      <c r="D580">
        <f t="shared" si="55"/>
        <v>8</v>
      </c>
      <c r="E580" t="str">
        <f>TEXT(Table2[[#This Row],[order_date]],"mmmm")</f>
        <v>August</v>
      </c>
      <c r="F580">
        <v>1004</v>
      </c>
      <c r="G580" t="s">
        <v>22</v>
      </c>
      <c r="H580" t="s">
        <v>21</v>
      </c>
      <c r="I580">
        <v>1</v>
      </c>
      <c r="J580">
        <v>234.89</v>
      </c>
      <c r="K580">
        <v>0.31</v>
      </c>
      <c r="L580">
        <f t="shared" si="56"/>
        <v>72.815899999999999</v>
      </c>
      <c r="M580">
        <f t="shared" si="57"/>
        <v>234.89</v>
      </c>
      <c r="N580" t="s">
        <v>16</v>
      </c>
      <c r="O580" t="str">
        <f t="shared" si="58"/>
        <v>Delayed Delivery</v>
      </c>
      <c r="P580">
        <v>11</v>
      </c>
      <c r="Q580" t="str">
        <f t="shared" si="59"/>
        <v>Bad</v>
      </c>
      <c r="R580">
        <v>1.5</v>
      </c>
      <c r="S580">
        <v>162.07</v>
      </c>
      <c r="V580">
        <v>1069</v>
      </c>
    </row>
    <row r="581" spans="1:22" x14ac:dyDescent="0.35">
      <c r="A581">
        <v>10580</v>
      </c>
      <c r="B581" s="1">
        <v>45141</v>
      </c>
      <c r="C581">
        <f t="shared" si="54"/>
        <v>2023</v>
      </c>
      <c r="D581">
        <f t="shared" si="55"/>
        <v>8</v>
      </c>
      <c r="E581" t="str">
        <f>TEXT(Table2[[#This Row],[order_date]],"mmmm")</f>
        <v>August</v>
      </c>
      <c r="F581">
        <v>1102</v>
      </c>
      <c r="G581" t="s">
        <v>22</v>
      </c>
      <c r="H581" t="s">
        <v>17</v>
      </c>
      <c r="I581">
        <v>3</v>
      </c>
      <c r="J581">
        <v>557.72</v>
      </c>
      <c r="K581">
        <v>0.35</v>
      </c>
      <c r="L581">
        <f t="shared" si="56"/>
        <v>195.202</v>
      </c>
      <c r="M581">
        <f t="shared" si="57"/>
        <v>1673.16</v>
      </c>
      <c r="N581" t="s">
        <v>18</v>
      </c>
      <c r="O581" t="str">
        <f t="shared" si="58"/>
        <v>Delayed Delivery</v>
      </c>
      <c r="P581">
        <v>10</v>
      </c>
      <c r="Q581" t="str">
        <f t="shared" si="59"/>
        <v>Good</v>
      </c>
      <c r="R581">
        <v>3.6</v>
      </c>
      <c r="S581">
        <v>1087.55</v>
      </c>
      <c r="V581">
        <v>1181</v>
      </c>
    </row>
    <row r="582" spans="1:22" x14ac:dyDescent="0.35">
      <c r="A582">
        <v>10581</v>
      </c>
      <c r="B582" s="1">
        <v>45142</v>
      </c>
      <c r="C582">
        <f t="shared" si="54"/>
        <v>2023</v>
      </c>
      <c r="D582">
        <f t="shared" si="55"/>
        <v>8</v>
      </c>
      <c r="E582" t="str">
        <f>TEXT(Table2[[#This Row],[order_date]],"mmmm")</f>
        <v>August</v>
      </c>
      <c r="F582">
        <v>1195</v>
      </c>
      <c r="G582" t="s">
        <v>15</v>
      </c>
      <c r="H582" t="s">
        <v>17</v>
      </c>
      <c r="I582">
        <v>3</v>
      </c>
      <c r="J582">
        <v>70.260000000000005</v>
      </c>
      <c r="K582">
        <v>0.04</v>
      </c>
      <c r="L582">
        <f t="shared" si="56"/>
        <v>2.8104000000000005</v>
      </c>
      <c r="M582">
        <f t="shared" si="57"/>
        <v>210.78000000000003</v>
      </c>
      <c r="N582" t="s">
        <v>18</v>
      </c>
      <c r="O582" t="str">
        <f t="shared" si="58"/>
        <v>Delayed Delivery</v>
      </c>
      <c r="P582">
        <v>8</v>
      </c>
      <c r="Q582" t="str">
        <f t="shared" si="59"/>
        <v>Good</v>
      </c>
      <c r="R582">
        <v>3.4</v>
      </c>
      <c r="S582">
        <v>202.35</v>
      </c>
      <c r="V582">
        <v>1090</v>
      </c>
    </row>
    <row r="583" spans="1:22" x14ac:dyDescent="0.35">
      <c r="A583">
        <v>10582</v>
      </c>
      <c r="B583" s="1">
        <v>45143</v>
      </c>
      <c r="C583">
        <f t="shared" si="54"/>
        <v>2023</v>
      </c>
      <c r="D583">
        <f t="shared" si="55"/>
        <v>8</v>
      </c>
      <c r="E583" t="str">
        <f>TEXT(Table2[[#This Row],[order_date]],"mmmm")</f>
        <v>August</v>
      </c>
      <c r="F583">
        <v>1773</v>
      </c>
      <c r="G583" t="s">
        <v>15</v>
      </c>
      <c r="H583" t="s">
        <v>17</v>
      </c>
      <c r="I583">
        <v>1</v>
      </c>
      <c r="J583">
        <v>231.92</v>
      </c>
      <c r="K583">
        <v>0.05</v>
      </c>
      <c r="L583">
        <f t="shared" si="56"/>
        <v>11.596</v>
      </c>
      <c r="M583">
        <f t="shared" si="57"/>
        <v>231.92</v>
      </c>
      <c r="N583" t="s">
        <v>14</v>
      </c>
      <c r="O583" t="str">
        <f t="shared" si="58"/>
        <v>Delayed Delivery</v>
      </c>
      <c r="P583">
        <v>7</v>
      </c>
      <c r="Q583" t="str">
        <f t="shared" si="59"/>
        <v>Good</v>
      </c>
      <c r="R583">
        <v>3.1</v>
      </c>
      <c r="S583">
        <v>220.32</v>
      </c>
      <c r="V583">
        <v>1713</v>
      </c>
    </row>
    <row r="584" spans="1:22" x14ac:dyDescent="0.35">
      <c r="A584">
        <v>10583</v>
      </c>
      <c r="B584" s="1">
        <v>45144</v>
      </c>
      <c r="C584">
        <f t="shared" si="54"/>
        <v>2023</v>
      </c>
      <c r="D584">
        <f t="shared" si="55"/>
        <v>8</v>
      </c>
      <c r="E584" t="str">
        <f>TEXT(Table2[[#This Row],[order_date]],"mmmm")</f>
        <v>August</v>
      </c>
      <c r="F584">
        <v>1876</v>
      </c>
      <c r="G584" t="s">
        <v>19</v>
      </c>
      <c r="H584" t="s">
        <v>13</v>
      </c>
      <c r="I584">
        <v>2</v>
      </c>
      <c r="J584">
        <v>429.74</v>
      </c>
      <c r="K584">
        <v>0.05</v>
      </c>
      <c r="L584">
        <f t="shared" si="56"/>
        <v>21.487000000000002</v>
      </c>
      <c r="M584">
        <f t="shared" si="57"/>
        <v>859.48</v>
      </c>
      <c r="N584" t="s">
        <v>18</v>
      </c>
      <c r="O584" t="str">
        <f t="shared" si="58"/>
        <v>Early Delivery</v>
      </c>
      <c r="P584">
        <v>1</v>
      </c>
      <c r="Q584" t="str">
        <f t="shared" si="59"/>
        <v>Good</v>
      </c>
      <c r="R584">
        <v>2.6</v>
      </c>
      <c r="S584">
        <v>816.51</v>
      </c>
      <c r="V584">
        <v>1530</v>
      </c>
    </row>
    <row r="585" spans="1:22" x14ac:dyDescent="0.35">
      <c r="A585">
        <v>10584</v>
      </c>
      <c r="B585" s="1">
        <v>45145</v>
      </c>
      <c r="C585">
        <f t="shared" si="54"/>
        <v>2023</v>
      </c>
      <c r="D585">
        <f t="shared" si="55"/>
        <v>8</v>
      </c>
      <c r="E585" t="str">
        <f>TEXT(Table2[[#This Row],[order_date]],"mmmm")</f>
        <v>August</v>
      </c>
      <c r="F585">
        <v>1991</v>
      </c>
      <c r="G585" t="s">
        <v>22</v>
      </c>
      <c r="H585" t="s">
        <v>17</v>
      </c>
      <c r="I585">
        <v>3</v>
      </c>
      <c r="J585">
        <v>147.19999999999999</v>
      </c>
      <c r="K585">
        <v>0.24</v>
      </c>
      <c r="L585">
        <f t="shared" si="56"/>
        <v>35.327999999999996</v>
      </c>
      <c r="M585">
        <f t="shared" si="57"/>
        <v>441.59999999999997</v>
      </c>
      <c r="N585" t="s">
        <v>18</v>
      </c>
      <c r="O585" t="str">
        <f t="shared" si="58"/>
        <v>Delayed Delivery</v>
      </c>
      <c r="P585">
        <v>11</v>
      </c>
      <c r="Q585" t="str">
        <f t="shared" si="59"/>
        <v>Excellent</v>
      </c>
      <c r="R585">
        <v>4.8</v>
      </c>
      <c r="S585">
        <v>335.62</v>
      </c>
      <c r="V585">
        <v>1125</v>
      </c>
    </row>
    <row r="586" spans="1:22" x14ac:dyDescent="0.35">
      <c r="A586">
        <v>10585</v>
      </c>
      <c r="B586" s="1">
        <v>45146</v>
      </c>
      <c r="C586">
        <f t="shared" si="54"/>
        <v>2023</v>
      </c>
      <c r="D586">
        <f t="shared" si="55"/>
        <v>8</v>
      </c>
      <c r="E586" t="str">
        <f>TEXT(Table2[[#This Row],[order_date]],"mmmm")</f>
        <v>August</v>
      </c>
      <c r="F586">
        <v>1883</v>
      </c>
      <c r="G586" t="s">
        <v>15</v>
      </c>
      <c r="H586" t="s">
        <v>20</v>
      </c>
      <c r="I586">
        <v>7</v>
      </c>
      <c r="J586">
        <v>399</v>
      </c>
      <c r="K586">
        <v>0.13</v>
      </c>
      <c r="L586">
        <f t="shared" si="56"/>
        <v>51.870000000000005</v>
      </c>
      <c r="M586">
        <f t="shared" si="57"/>
        <v>2793</v>
      </c>
      <c r="N586" t="s">
        <v>14</v>
      </c>
      <c r="O586" t="str">
        <f t="shared" si="58"/>
        <v>Early Delivery</v>
      </c>
      <c r="P586">
        <v>1</v>
      </c>
      <c r="Q586" t="str">
        <f t="shared" si="59"/>
        <v>Excellent</v>
      </c>
      <c r="R586">
        <v>4.4000000000000004</v>
      </c>
      <c r="S586">
        <v>2429.91</v>
      </c>
      <c r="V586">
        <v>1450</v>
      </c>
    </row>
    <row r="587" spans="1:22" x14ac:dyDescent="0.35">
      <c r="A587">
        <v>10586</v>
      </c>
      <c r="B587" s="1">
        <v>45147</v>
      </c>
      <c r="C587">
        <f t="shared" si="54"/>
        <v>2023</v>
      </c>
      <c r="D587">
        <f t="shared" si="55"/>
        <v>8</v>
      </c>
      <c r="E587" t="str">
        <f>TEXT(Table2[[#This Row],[order_date]],"mmmm")</f>
        <v>August</v>
      </c>
      <c r="F587">
        <v>1349</v>
      </c>
      <c r="G587" t="s">
        <v>15</v>
      </c>
      <c r="H587" t="s">
        <v>13</v>
      </c>
      <c r="I587">
        <v>2</v>
      </c>
      <c r="J587">
        <v>111.07</v>
      </c>
      <c r="K587">
        <v>0.26</v>
      </c>
      <c r="L587">
        <f t="shared" si="56"/>
        <v>28.8782</v>
      </c>
      <c r="M587">
        <f t="shared" si="57"/>
        <v>222.14</v>
      </c>
      <c r="N587" t="s">
        <v>18</v>
      </c>
      <c r="O587" t="str">
        <f t="shared" si="58"/>
        <v>Delayed Delivery</v>
      </c>
      <c r="P587">
        <v>5</v>
      </c>
      <c r="Q587" t="str">
        <f t="shared" si="59"/>
        <v>Good</v>
      </c>
      <c r="R587">
        <v>3.3</v>
      </c>
      <c r="S587">
        <v>164.38</v>
      </c>
      <c r="V587">
        <v>1172</v>
      </c>
    </row>
    <row r="588" spans="1:22" x14ac:dyDescent="0.35">
      <c r="A588">
        <v>10587</v>
      </c>
      <c r="B588" s="1">
        <v>45148</v>
      </c>
      <c r="C588">
        <f t="shared" si="54"/>
        <v>2023</v>
      </c>
      <c r="D588">
        <f t="shared" si="55"/>
        <v>8</v>
      </c>
      <c r="E588" t="str">
        <f>TEXT(Table2[[#This Row],[order_date]],"mmmm")</f>
        <v>August</v>
      </c>
      <c r="F588">
        <v>1046</v>
      </c>
      <c r="G588" t="s">
        <v>15</v>
      </c>
      <c r="H588" t="s">
        <v>21</v>
      </c>
      <c r="I588">
        <v>7</v>
      </c>
      <c r="J588">
        <v>47.75</v>
      </c>
      <c r="K588">
        <v>0.14000000000000001</v>
      </c>
      <c r="L588">
        <f t="shared" si="56"/>
        <v>6.6850000000000005</v>
      </c>
      <c r="M588">
        <f t="shared" si="57"/>
        <v>334.25</v>
      </c>
      <c r="N588" t="s">
        <v>18</v>
      </c>
      <c r="O588" t="str">
        <f t="shared" si="58"/>
        <v>On Time Delivery</v>
      </c>
      <c r="P588">
        <v>2</v>
      </c>
      <c r="Q588" t="str">
        <f t="shared" si="59"/>
        <v>Bad</v>
      </c>
      <c r="R588">
        <v>1</v>
      </c>
      <c r="S588">
        <v>287.45999999999998</v>
      </c>
      <c r="V588">
        <v>1894</v>
      </c>
    </row>
    <row r="589" spans="1:22" x14ac:dyDescent="0.35">
      <c r="A589">
        <v>10588</v>
      </c>
      <c r="B589" s="1">
        <v>45149</v>
      </c>
      <c r="C589">
        <f t="shared" si="54"/>
        <v>2023</v>
      </c>
      <c r="D589">
        <f t="shared" si="55"/>
        <v>8</v>
      </c>
      <c r="E589" t="str">
        <f>TEXT(Table2[[#This Row],[order_date]],"mmmm")</f>
        <v>August</v>
      </c>
      <c r="F589">
        <v>1866</v>
      </c>
      <c r="G589" t="s">
        <v>12</v>
      </c>
      <c r="H589" t="s">
        <v>20</v>
      </c>
      <c r="I589">
        <v>4</v>
      </c>
      <c r="J589">
        <v>85.79</v>
      </c>
      <c r="K589">
        <v>0.22</v>
      </c>
      <c r="L589">
        <f t="shared" si="56"/>
        <v>18.873800000000003</v>
      </c>
      <c r="M589">
        <f t="shared" si="57"/>
        <v>343.16</v>
      </c>
      <c r="N589" t="s">
        <v>16</v>
      </c>
      <c r="O589" t="str">
        <f t="shared" si="58"/>
        <v>Delayed Delivery</v>
      </c>
      <c r="P589">
        <v>9</v>
      </c>
      <c r="Q589" t="str">
        <f t="shared" si="59"/>
        <v>Good</v>
      </c>
      <c r="R589">
        <v>2.7</v>
      </c>
      <c r="S589">
        <v>267.66000000000003</v>
      </c>
      <c r="V589">
        <v>1360</v>
      </c>
    </row>
    <row r="590" spans="1:22" x14ac:dyDescent="0.35">
      <c r="A590">
        <v>10589</v>
      </c>
      <c r="B590" s="1">
        <v>45150</v>
      </c>
      <c r="C590">
        <f t="shared" si="54"/>
        <v>2023</v>
      </c>
      <c r="D590">
        <f t="shared" si="55"/>
        <v>8</v>
      </c>
      <c r="E590" t="str">
        <f>TEXT(Table2[[#This Row],[order_date]],"mmmm")</f>
        <v>August</v>
      </c>
      <c r="F590">
        <v>1822</v>
      </c>
      <c r="G590" t="s">
        <v>19</v>
      </c>
      <c r="H590" t="s">
        <v>20</v>
      </c>
      <c r="I590">
        <v>6</v>
      </c>
      <c r="J590">
        <v>559.04</v>
      </c>
      <c r="K590">
        <v>0.27</v>
      </c>
      <c r="L590">
        <f t="shared" si="56"/>
        <v>150.9408</v>
      </c>
      <c r="M590">
        <f t="shared" si="57"/>
        <v>3354.24</v>
      </c>
      <c r="N590" t="s">
        <v>16</v>
      </c>
      <c r="O590" t="str">
        <f t="shared" si="58"/>
        <v>On Time Delivery</v>
      </c>
      <c r="P590">
        <v>2</v>
      </c>
      <c r="Q590" t="str">
        <f t="shared" si="59"/>
        <v>Good</v>
      </c>
      <c r="R590">
        <v>3.8</v>
      </c>
      <c r="S590">
        <v>2448.6</v>
      </c>
      <c r="V590">
        <v>1000</v>
      </c>
    </row>
    <row r="591" spans="1:22" x14ac:dyDescent="0.35">
      <c r="A591">
        <v>10590</v>
      </c>
      <c r="B591" s="1">
        <v>45151</v>
      </c>
      <c r="C591">
        <f t="shared" si="54"/>
        <v>2023</v>
      </c>
      <c r="D591">
        <f t="shared" si="55"/>
        <v>8</v>
      </c>
      <c r="E591" t="str">
        <f>TEXT(Table2[[#This Row],[order_date]],"mmmm")</f>
        <v>August</v>
      </c>
      <c r="F591">
        <v>1935</v>
      </c>
      <c r="G591" t="s">
        <v>22</v>
      </c>
      <c r="H591" t="s">
        <v>21</v>
      </c>
      <c r="I591">
        <v>3</v>
      </c>
      <c r="J591">
        <v>337.77</v>
      </c>
      <c r="K591">
        <v>0.19</v>
      </c>
      <c r="L591">
        <f t="shared" si="56"/>
        <v>64.176299999999998</v>
      </c>
      <c r="M591">
        <f t="shared" si="57"/>
        <v>1013.31</v>
      </c>
      <c r="N591" t="s">
        <v>14</v>
      </c>
      <c r="O591" t="str">
        <f t="shared" si="58"/>
        <v>Delayed Delivery</v>
      </c>
      <c r="P591">
        <v>9</v>
      </c>
      <c r="Q591" t="str">
        <f t="shared" si="59"/>
        <v>Bad</v>
      </c>
      <c r="R591">
        <v>1.5</v>
      </c>
      <c r="S591">
        <v>820.78</v>
      </c>
      <c r="V591">
        <v>1507</v>
      </c>
    </row>
    <row r="592" spans="1:22" x14ac:dyDescent="0.35">
      <c r="A592">
        <v>10591</v>
      </c>
      <c r="B592" s="1">
        <v>45152</v>
      </c>
      <c r="C592">
        <f t="shared" si="54"/>
        <v>2023</v>
      </c>
      <c r="D592">
        <f t="shared" si="55"/>
        <v>8</v>
      </c>
      <c r="E592" t="str">
        <f>TEXT(Table2[[#This Row],[order_date]],"mmmm")</f>
        <v>August</v>
      </c>
      <c r="F592">
        <v>1819</v>
      </c>
      <c r="G592" t="s">
        <v>19</v>
      </c>
      <c r="H592" t="s">
        <v>13</v>
      </c>
      <c r="I592">
        <v>2</v>
      </c>
      <c r="J592">
        <v>480.86</v>
      </c>
      <c r="K592">
        <v>0.19</v>
      </c>
      <c r="L592">
        <f t="shared" si="56"/>
        <v>91.363399999999999</v>
      </c>
      <c r="M592">
        <f t="shared" si="57"/>
        <v>961.72</v>
      </c>
      <c r="N592" t="s">
        <v>18</v>
      </c>
      <c r="O592" t="str">
        <f t="shared" si="58"/>
        <v>Delayed Delivery</v>
      </c>
      <c r="P592">
        <v>10</v>
      </c>
      <c r="Q592" t="str">
        <f t="shared" si="59"/>
        <v>Good</v>
      </c>
      <c r="R592">
        <v>2.6</v>
      </c>
      <c r="S592">
        <v>778.99</v>
      </c>
      <c r="V592">
        <v>1408</v>
      </c>
    </row>
    <row r="593" spans="1:22" x14ac:dyDescent="0.35">
      <c r="A593">
        <v>10592</v>
      </c>
      <c r="B593" s="1">
        <v>45153</v>
      </c>
      <c r="C593">
        <f t="shared" si="54"/>
        <v>2023</v>
      </c>
      <c r="D593">
        <f t="shared" si="55"/>
        <v>8</v>
      </c>
      <c r="E593" t="str">
        <f>TEXT(Table2[[#This Row],[order_date]],"mmmm")</f>
        <v>August</v>
      </c>
      <c r="F593">
        <v>1655</v>
      </c>
      <c r="G593" t="s">
        <v>15</v>
      </c>
      <c r="H593" t="s">
        <v>20</v>
      </c>
      <c r="I593">
        <v>7</v>
      </c>
      <c r="J593">
        <v>209.6</v>
      </c>
      <c r="K593">
        <v>0.03</v>
      </c>
      <c r="L593">
        <f t="shared" si="56"/>
        <v>6.2879999999999994</v>
      </c>
      <c r="M593">
        <f t="shared" si="57"/>
        <v>1467.2</v>
      </c>
      <c r="N593" t="s">
        <v>18</v>
      </c>
      <c r="O593" t="str">
        <f t="shared" si="58"/>
        <v>On Time Delivery</v>
      </c>
      <c r="P593">
        <v>2</v>
      </c>
      <c r="Q593" t="str">
        <f t="shared" si="59"/>
        <v>Bad</v>
      </c>
      <c r="R593">
        <v>1.8</v>
      </c>
      <c r="S593">
        <v>1423.18</v>
      </c>
      <c r="V593">
        <v>1823</v>
      </c>
    </row>
    <row r="594" spans="1:22" x14ac:dyDescent="0.35">
      <c r="A594">
        <v>10593</v>
      </c>
      <c r="B594" s="1">
        <v>45154</v>
      </c>
      <c r="C594">
        <f t="shared" si="54"/>
        <v>2023</v>
      </c>
      <c r="D594">
        <f t="shared" si="55"/>
        <v>8</v>
      </c>
      <c r="E594" t="str">
        <f>TEXT(Table2[[#This Row],[order_date]],"mmmm")</f>
        <v>August</v>
      </c>
      <c r="F594">
        <v>1268</v>
      </c>
      <c r="G594" t="s">
        <v>19</v>
      </c>
      <c r="H594" t="s">
        <v>20</v>
      </c>
      <c r="I594">
        <v>1</v>
      </c>
      <c r="J594">
        <v>361.71</v>
      </c>
      <c r="K594">
        <v>0.14000000000000001</v>
      </c>
      <c r="L594">
        <f t="shared" si="56"/>
        <v>50.639400000000002</v>
      </c>
      <c r="M594">
        <f t="shared" si="57"/>
        <v>361.71</v>
      </c>
      <c r="N594" t="s">
        <v>16</v>
      </c>
      <c r="O594" t="str">
        <f t="shared" si="58"/>
        <v>On Time Delivery</v>
      </c>
      <c r="P594">
        <v>4</v>
      </c>
      <c r="Q594" t="str">
        <f t="shared" si="59"/>
        <v>Bad</v>
      </c>
      <c r="R594">
        <v>2.4</v>
      </c>
      <c r="S594">
        <v>311.07</v>
      </c>
      <c r="V594">
        <v>1933</v>
      </c>
    </row>
    <row r="595" spans="1:22" x14ac:dyDescent="0.35">
      <c r="A595">
        <v>10594</v>
      </c>
      <c r="B595" s="1">
        <v>45155</v>
      </c>
      <c r="C595">
        <f t="shared" si="54"/>
        <v>2023</v>
      </c>
      <c r="D595">
        <f t="shared" si="55"/>
        <v>8</v>
      </c>
      <c r="E595" t="str">
        <f>TEXT(Table2[[#This Row],[order_date]],"mmmm")</f>
        <v>August</v>
      </c>
      <c r="F595">
        <v>1369</v>
      </c>
      <c r="G595" t="s">
        <v>19</v>
      </c>
      <c r="H595" t="s">
        <v>20</v>
      </c>
      <c r="I595">
        <v>7</v>
      </c>
      <c r="J595">
        <v>304.55</v>
      </c>
      <c r="K595">
        <v>0.19</v>
      </c>
      <c r="L595">
        <f t="shared" si="56"/>
        <v>57.8645</v>
      </c>
      <c r="M595">
        <f t="shared" si="57"/>
        <v>2131.85</v>
      </c>
      <c r="N595" t="s">
        <v>16</v>
      </c>
      <c r="O595" t="str">
        <f t="shared" si="58"/>
        <v>On Time Delivery</v>
      </c>
      <c r="P595">
        <v>3</v>
      </c>
      <c r="Q595" t="str">
        <f t="shared" si="59"/>
        <v>Bad</v>
      </c>
      <c r="R595">
        <v>1.1000000000000001</v>
      </c>
      <c r="S595">
        <v>1726.8</v>
      </c>
      <c r="V595">
        <v>1133</v>
      </c>
    </row>
    <row r="596" spans="1:22" x14ac:dyDescent="0.35">
      <c r="A596">
        <v>10595</v>
      </c>
      <c r="B596" s="1">
        <v>45156</v>
      </c>
      <c r="C596">
        <f t="shared" si="54"/>
        <v>2023</v>
      </c>
      <c r="D596">
        <f t="shared" si="55"/>
        <v>8</v>
      </c>
      <c r="E596" t="str">
        <f>TEXT(Table2[[#This Row],[order_date]],"mmmm")</f>
        <v>August</v>
      </c>
      <c r="F596">
        <v>1635</v>
      </c>
      <c r="G596" t="s">
        <v>15</v>
      </c>
      <c r="H596" t="s">
        <v>13</v>
      </c>
      <c r="I596">
        <v>7</v>
      </c>
      <c r="J596">
        <v>568.26</v>
      </c>
      <c r="K596">
        <v>0.16</v>
      </c>
      <c r="L596">
        <f t="shared" si="56"/>
        <v>90.921599999999998</v>
      </c>
      <c r="M596">
        <f t="shared" si="57"/>
        <v>3977.8199999999997</v>
      </c>
      <c r="N596" t="s">
        <v>16</v>
      </c>
      <c r="O596" t="str">
        <f t="shared" si="58"/>
        <v>Delayed Delivery</v>
      </c>
      <c r="P596">
        <v>6</v>
      </c>
      <c r="Q596" t="str">
        <f t="shared" si="59"/>
        <v>Bad</v>
      </c>
      <c r="R596">
        <v>1.5</v>
      </c>
      <c r="S596">
        <v>3341.37</v>
      </c>
      <c r="V596">
        <v>1814</v>
      </c>
    </row>
    <row r="597" spans="1:22" x14ac:dyDescent="0.35">
      <c r="A597">
        <v>10596</v>
      </c>
      <c r="B597" s="1">
        <v>45157</v>
      </c>
      <c r="C597">
        <f t="shared" si="54"/>
        <v>2023</v>
      </c>
      <c r="D597">
        <f t="shared" si="55"/>
        <v>8</v>
      </c>
      <c r="E597" t="str">
        <f>TEXT(Table2[[#This Row],[order_date]],"mmmm")</f>
        <v>August</v>
      </c>
      <c r="F597">
        <v>1105</v>
      </c>
      <c r="G597" t="s">
        <v>19</v>
      </c>
      <c r="H597" t="s">
        <v>13</v>
      </c>
      <c r="I597">
        <v>4</v>
      </c>
      <c r="J597">
        <v>452.33</v>
      </c>
      <c r="K597">
        <v>0.32</v>
      </c>
      <c r="L597">
        <f t="shared" si="56"/>
        <v>144.7456</v>
      </c>
      <c r="M597">
        <f t="shared" si="57"/>
        <v>1809.32</v>
      </c>
      <c r="N597" t="s">
        <v>18</v>
      </c>
      <c r="O597" t="str">
        <f t="shared" si="58"/>
        <v>On Time Delivery</v>
      </c>
      <c r="P597">
        <v>4</v>
      </c>
      <c r="Q597" t="str">
        <f t="shared" si="59"/>
        <v>Good</v>
      </c>
      <c r="R597">
        <v>2.8</v>
      </c>
      <c r="S597">
        <v>1230.3399999999999</v>
      </c>
      <c r="V597">
        <v>1148</v>
      </c>
    </row>
    <row r="598" spans="1:22" x14ac:dyDescent="0.35">
      <c r="A598">
        <v>10597</v>
      </c>
      <c r="B598" s="1">
        <v>45158</v>
      </c>
      <c r="C598">
        <f t="shared" si="54"/>
        <v>2023</v>
      </c>
      <c r="D598">
        <f t="shared" si="55"/>
        <v>8</v>
      </c>
      <c r="E598" t="str">
        <f>TEXT(Table2[[#This Row],[order_date]],"mmmm")</f>
        <v>August</v>
      </c>
      <c r="F598">
        <v>1669</v>
      </c>
      <c r="G598" t="s">
        <v>15</v>
      </c>
      <c r="H598" t="s">
        <v>13</v>
      </c>
      <c r="I598">
        <v>5</v>
      </c>
      <c r="J598">
        <v>442.37</v>
      </c>
      <c r="K598">
        <v>0.32</v>
      </c>
      <c r="L598">
        <f t="shared" si="56"/>
        <v>141.55840000000001</v>
      </c>
      <c r="M598">
        <f t="shared" si="57"/>
        <v>2211.85</v>
      </c>
      <c r="N598" t="s">
        <v>16</v>
      </c>
      <c r="O598" t="str">
        <f t="shared" si="58"/>
        <v>Delayed Delivery</v>
      </c>
      <c r="P598">
        <v>9</v>
      </c>
      <c r="Q598" t="str">
        <f t="shared" si="59"/>
        <v>Excellent</v>
      </c>
      <c r="R598">
        <v>4.5999999999999996</v>
      </c>
      <c r="S598">
        <v>1504.06</v>
      </c>
      <c r="V598">
        <v>1079</v>
      </c>
    </row>
    <row r="599" spans="1:22" x14ac:dyDescent="0.35">
      <c r="A599">
        <v>10598</v>
      </c>
      <c r="B599" s="1">
        <v>45159</v>
      </c>
      <c r="C599">
        <f t="shared" si="54"/>
        <v>2023</v>
      </c>
      <c r="D599">
        <f t="shared" si="55"/>
        <v>8</v>
      </c>
      <c r="E599" t="str">
        <f>TEXT(Table2[[#This Row],[order_date]],"mmmm")</f>
        <v>August</v>
      </c>
      <c r="F599">
        <v>1658</v>
      </c>
      <c r="G599" t="s">
        <v>12</v>
      </c>
      <c r="H599" t="s">
        <v>20</v>
      </c>
      <c r="I599">
        <v>5</v>
      </c>
      <c r="J599">
        <v>42.12</v>
      </c>
      <c r="K599">
        <v>0.28999999999999998</v>
      </c>
      <c r="L599">
        <f t="shared" si="56"/>
        <v>12.214799999999999</v>
      </c>
      <c r="M599">
        <f t="shared" si="57"/>
        <v>210.6</v>
      </c>
      <c r="N599" t="s">
        <v>16</v>
      </c>
      <c r="O599" t="str">
        <f t="shared" si="58"/>
        <v>Delayed Delivery</v>
      </c>
      <c r="P599">
        <v>9</v>
      </c>
      <c r="Q599" t="str">
        <f t="shared" si="59"/>
        <v>Good</v>
      </c>
      <c r="R599">
        <v>3</v>
      </c>
      <c r="S599">
        <v>149.53</v>
      </c>
      <c r="V599">
        <v>1885</v>
      </c>
    </row>
    <row r="600" spans="1:22" x14ac:dyDescent="0.35">
      <c r="A600">
        <v>10599</v>
      </c>
      <c r="B600" s="1">
        <v>45160</v>
      </c>
      <c r="C600">
        <f t="shared" si="54"/>
        <v>2023</v>
      </c>
      <c r="D600">
        <f t="shared" si="55"/>
        <v>8</v>
      </c>
      <c r="E600" t="str">
        <f>TEXT(Table2[[#This Row],[order_date]],"mmmm")</f>
        <v>August</v>
      </c>
      <c r="F600">
        <v>1656</v>
      </c>
      <c r="G600" t="s">
        <v>19</v>
      </c>
      <c r="H600" t="s">
        <v>17</v>
      </c>
      <c r="I600">
        <v>1</v>
      </c>
      <c r="J600">
        <v>336.56</v>
      </c>
      <c r="K600">
        <v>0.13</v>
      </c>
      <c r="L600">
        <f t="shared" si="56"/>
        <v>43.752800000000001</v>
      </c>
      <c r="M600">
        <f t="shared" si="57"/>
        <v>336.56</v>
      </c>
      <c r="N600" t="s">
        <v>18</v>
      </c>
      <c r="O600" t="str">
        <f t="shared" si="58"/>
        <v>Delayed Delivery</v>
      </c>
      <c r="P600">
        <v>10</v>
      </c>
      <c r="Q600" t="str">
        <f t="shared" si="59"/>
        <v>Good</v>
      </c>
      <c r="R600">
        <v>2.8</v>
      </c>
      <c r="S600">
        <v>292.81</v>
      </c>
      <c r="V600">
        <v>1212</v>
      </c>
    </row>
    <row r="601" spans="1:22" x14ac:dyDescent="0.35">
      <c r="A601">
        <v>10600</v>
      </c>
      <c r="B601" s="1">
        <v>45161</v>
      </c>
      <c r="C601">
        <f t="shared" si="54"/>
        <v>2023</v>
      </c>
      <c r="D601">
        <f t="shared" si="55"/>
        <v>8</v>
      </c>
      <c r="E601" t="str">
        <f>TEXT(Table2[[#This Row],[order_date]],"mmmm")</f>
        <v>August</v>
      </c>
      <c r="F601">
        <v>1119</v>
      </c>
      <c r="G601" t="s">
        <v>22</v>
      </c>
      <c r="H601" t="s">
        <v>21</v>
      </c>
      <c r="I601">
        <v>4</v>
      </c>
      <c r="J601">
        <v>288.19</v>
      </c>
      <c r="K601">
        <v>0.25</v>
      </c>
      <c r="L601">
        <f t="shared" si="56"/>
        <v>72.047499999999999</v>
      </c>
      <c r="M601">
        <f t="shared" si="57"/>
        <v>1152.76</v>
      </c>
      <c r="N601" t="s">
        <v>18</v>
      </c>
      <c r="O601" t="str">
        <f t="shared" si="58"/>
        <v>Delayed Delivery</v>
      </c>
      <c r="P601">
        <v>9</v>
      </c>
      <c r="Q601" t="str">
        <f t="shared" si="59"/>
        <v>Excellent</v>
      </c>
      <c r="R601">
        <v>4.2</v>
      </c>
      <c r="S601">
        <v>864.57</v>
      </c>
      <c r="V601">
        <v>1228</v>
      </c>
    </row>
    <row r="602" spans="1:22" x14ac:dyDescent="0.35">
      <c r="A602">
        <v>10601</v>
      </c>
      <c r="B602" s="1">
        <v>45162</v>
      </c>
      <c r="C602">
        <f t="shared" si="54"/>
        <v>2023</v>
      </c>
      <c r="D602">
        <f t="shared" si="55"/>
        <v>8</v>
      </c>
      <c r="E602" t="str">
        <f>TEXT(Table2[[#This Row],[order_date]],"mmmm")</f>
        <v>August</v>
      </c>
      <c r="F602">
        <v>1830</v>
      </c>
      <c r="G602" t="s">
        <v>15</v>
      </c>
      <c r="H602" t="s">
        <v>17</v>
      </c>
      <c r="I602">
        <v>4</v>
      </c>
      <c r="J602">
        <v>557.79</v>
      </c>
      <c r="K602">
        <v>0.14000000000000001</v>
      </c>
      <c r="L602">
        <f t="shared" si="56"/>
        <v>78.090600000000009</v>
      </c>
      <c r="M602">
        <f t="shared" si="57"/>
        <v>2231.16</v>
      </c>
      <c r="N602" t="s">
        <v>16</v>
      </c>
      <c r="O602" t="str">
        <f t="shared" si="58"/>
        <v>On Time Delivery</v>
      </c>
      <c r="P602">
        <v>3</v>
      </c>
      <c r="Q602" t="str">
        <f t="shared" si="59"/>
        <v>Bad</v>
      </c>
      <c r="R602">
        <v>2.1</v>
      </c>
      <c r="S602">
        <v>1918.8</v>
      </c>
      <c r="V602">
        <v>1531</v>
      </c>
    </row>
    <row r="603" spans="1:22" x14ac:dyDescent="0.35">
      <c r="A603">
        <v>10602</v>
      </c>
      <c r="B603" s="1">
        <v>45163</v>
      </c>
      <c r="C603">
        <f t="shared" si="54"/>
        <v>2023</v>
      </c>
      <c r="D603">
        <f t="shared" si="55"/>
        <v>8</v>
      </c>
      <c r="E603" t="str">
        <f>TEXT(Table2[[#This Row],[order_date]],"mmmm")</f>
        <v>August</v>
      </c>
      <c r="F603">
        <v>1786</v>
      </c>
      <c r="G603" t="s">
        <v>22</v>
      </c>
      <c r="H603" t="s">
        <v>13</v>
      </c>
      <c r="I603">
        <v>4</v>
      </c>
      <c r="J603">
        <v>165.55</v>
      </c>
      <c r="K603">
        <v>0.08</v>
      </c>
      <c r="L603">
        <f t="shared" si="56"/>
        <v>13.244000000000002</v>
      </c>
      <c r="M603">
        <f t="shared" si="57"/>
        <v>662.2</v>
      </c>
      <c r="N603" t="s">
        <v>18</v>
      </c>
      <c r="O603" t="str">
        <f t="shared" si="58"/>
        <v>On Time Delivery</v>
      </c>
      <c r="P603">
        <v>3</v>
      </c>
      <c r="Q603" t="str">
        <f t="shared" si="59"/>
        <v>Bad</v>
      </c>
      <c r="R603">
        <v>1.4</v>
      </c>
      <c r="S603">
        <v>609.22</v>
      </c>
      <c r="V603">
        <v>1440</v>
      </c>
    </row>
    <row r="604" spans="1:22" x14ac:dyDescent="0.35">
      <c r="A604">
        <v>10603</v>
      </c>
      <c r="B604" s="1">
        <v>45164</v>
      </c>
      <c r="C604">
        <f t="shared" si="54"/>
        <v>2023</v>
      </c>
      <c r="D604">
        <f t="shared" si="55"/>
        <v>8</v>
      </c>
      <c r="E604" t="str">
        <f>TEXT(Table2[[#This Row],[order_date]],"mmmm")</f>
        <v>August</v>
      </c>
      <c r="F604">
        <v>1603</v>
      </c>
      <c r="G604" t="s">
        <v>19</v>
      </c>
      <c r="H604" t="s">
        <v>20</v>
      </c>
      <c r="I604">
        <v>4</v>
      </c>
      <c r="J604">
        <v>172.85</v>
      </c>
      <c r="K604">
        <v>0.12</v>
      </c>
      <c r="L604">
        <f t="shared" si="56"/>
        <v>20.741999999999997</v>
      </c>
      <c r="M604">
        <f t="shared" si="57"/>
        <v>691.4</v>
      </c>
      <c r="N604" t="s">
        <v>14</v>
      </c>
      <c r="O604" t="str">
        <f t="shared" si="58"/>
        <v>On Time Delivery</v>
      </c>
      <c r="P604">
        <v>4</v>
      </c>
      <c r="Q604" t="str">
        <f t="shared" si="59"/>
        <v>Bad</v>
      </c>
      <c r="R604">
        <v>1.8</v>
      </c>
      <c r="S604">
        <v>608.42999999999995</v>
      </c>
      <c r="V604">
        <v>1525</v>
      </c>
    </row>
    <row r="605" spans="1:22" x14ac:dyDescent="0.35">
      <c r="A605">
        <v>10604</v>
      </c>
      <c r="B605" s="1">
        <v>45165</v>
      </c>
      <c r="C605">
        <f t="shared" si="54"/>
        <v>2023</v>
      </c>
      <c r="D605">
        <f t="shared" si="55"/>
        <v>8</v>
      </c>
      <c r="E605" t="str">
        <f>TEXT(Table2[[#This Row],[order_date]],"mmmm")</f>
        <v>August</v>
      </c>
      <c r="F605">
        <v>1057</v>
      </c>
      <c r="G605" t="s">
        <v>19</v>
      </c>
      <c r="H605" t="s">
        <v>20</v>
      </c>
      <c r="I605">
        <v>5</v>
      </c>
      <c r="J605">
        <v>255.64</v>
      </c>
      <c r="K605">
        <v>0.02</v>
      </c>
      <c r="L605">
        <f t="shared" si="56"/>
        <v>5.1128</v>
      </c>
      <c r="M605">
        <f t="shared" si="57"/>
        <v>1278.1999999999998</v>
      </c>
      <c r="N605" t="s">
        <v>18</v>
      </c>
      <c r="O605" t="str">
        <f t="shared" si="58"/>
        <v>Delayed Delivery</v>
      </c>
      <c r="P605">
        <v>9</v>
      </c>
      <c r="Q605" t="str">
        <f t="shared" si="59"/>
        <v>Excellent</v>
      </c>
      <c r="R605">
        <v>4.2</v>
      </c>
      <c r="S605">
        <v>1252.6400000000001</v>
      </c>
      <c r="V605">
        <v>1970</v>
      </c>
    </row>
    <row r="606" spans="1:22" x14ac:dyDescent="0.35">
      <c r="A606">
        <v>10605</v>
      </c>
      <c r="B606" s="1">
        <v>45166</v>
      </c>
      <c r="C606">
        <f t="shared" si="54"/>
        <v>2023</v>
      </c>
      <c r="D606">
        <f t="shared" si="55"/>
        <v>8</v>
      </c>
      <c r="E606" t="str">
        <f>TEXT(Table2[[#This Row],[order_date]],"mmmm")</f>
        <v>August</v>
      </c>
      <c r="F606">
        <v>1950</v>
      </c>
      <c r="G606" t="s">
        <v>19</v>
      </c>
      <c r="H606" t="s">
        <v>17</v>
      </c>
      <c r="I606">
        <v>2</v>
      </c>
      <c r="J606">
        <v>157.37</v>
      </c>
      <c r="K606">
        <v>0.12</v>
      </c>
      <c r="L606">
        <f t="shared" si="56"/>
        <v>18.884399999999999</v>
      </c>
      <c r="M606">
        <f t="shared" si="57"/>
        <v>314.74</v>
      </c>
      <c r="N606" t="s">
        <v>14</v>
      </c>
      <c r="O606" t="str">
        <f t="shared" si="58"/>
        <v>Delayed Delivery</v>
      </c>
      <c r="P606">
        <v>6</v>
      </c>
      <c r="Q606" t="str">
        <f t="shared" si="59"/>
        <v>Good</v>
      </c>
      <c r="R606">
        <v>3.7</v>
      </c>
      <c r="S606">
        <v>276.97000000000003</v>
      </c>
      <c r="V606">
        <v>1329</v>
      </c>
    </row>
    <row r="607" spans="1:22" x14ac:dyDescent="0.35">
      <c r="A607">
        <v>10606</v>
      </c>
      <c r="B607" s="1">
        <v>45167</v>
      </c>
      <c r="C607">
        <f t="shared" si="54"/>
        <v>2023</v>
      </c>
      <c r="D607">
        <f t="shared" si="55"/>
        <v>8</v>
      </c>
      <c r="E607" t="str">
        <f>TEXT(Table2[[#This Row],[order_date]],"mmmm")</f>
        <v>August</v>
      </c>
      <c r="F607">
        <v>1345</v>
      </c>
      <c r="G607" t="s">
        <v>19</v>
      </c>
      <c r="H607" t="s">
        <v>17</v>
      </c>
      <c r="I607">
        <v>4</v>
      </c>
      <c r="J607">
        <v>90.57</v>
      </c>
      <c r="K607">
        <v>0.16</v>
      </c>
      <c r="L607">
        <f t="shared" si="56"/>
        <v>14.491199999999999</v>
      </c>
      <c r="M607">
        <f t="shared" si="57"/>
        <v>362.28</v>
      </c>
      <c r="N607" t="s">
        <v>14</v>
      </c>
      <c r="O607" t="str">
        <f t="shared" si="58"/>
        <v>Delayed Delivery</v>
      </c>
      <c r="P607">
        <v>9</v>
      </c>
      <c r="Q607" t="str">
        <f t="shared" si="59"/>
        <v>Bad</v>
      </c>
      <c r="R607">
        <v>1.4</v>
      </c>
      <c r="S607">
        <v>304.32</v>
      </c>
      <c r="V607">
        <v>1783</v>
      </c>
    </row>
    <row r="608" spans="1:22" x14ac:dyDescent="0.35">
      <c r="A608">
        <v>10607</v>
      </c>
      <c r="B608" s="1">
        <v>45168</v>
      </c>
      <c r="C608">
        <f t="shared" si="54"/>
        <v>2023</v>
      </c>
      <c r="D608">
        <f t="shared" si="55"/>
        <v>8</v>
      </c>
      <c r="E608" t="str">
        <f>TEXT(Table2[[#This Row],[order_date]],"mmmm")</f>
        <v>August</v>
      </c>
      <c r="F608">
        <v>1740</v>
      </c>
      <c r="G608" t="s">
        <v>19</v>
      </c>
      <c r="H608" t="s">
        <v>21</v>
      </c>
      <c r="I608">
        <v>2</v>
      </c>
      <c r="J608">
        <v>516.59</v>
      </c>
      <c r="K608">
        <v>0.33</v>
      </c>
      <c r="L608">
        <f t="shared" si="56"/>
        <v>170.47470000000001</v>
      </c>
      <c r="M608">
        <f t="shared" si="57"/>
        <v>1033.18</v>
      </c>
      <c r="N608" t="s">
        <v>16</v>
      </c>
      <c r="O608" t="str">
        <f t="shared" si="58"/>
        <v>Delayed Delivery</v>
      </c>
      <c r="P608">
        <v>8</v>
      </c>
      <c r="Q608" t="str">
        <f t="shared" si="59"/>
        <v>Good</v>
      </c>
      <c r="R608">
        <v>3.7</v>
      </c>
      <c r="S608">
        <v>692.23</v>
      </c>
      <c r="V608">
        <v>1357</v>
      </c>
    </row>
    <row r="609" spans="1:22" x14ac:dyDescent="0.35">
      <c r="A609">
        <v>10608</v>
      </c>
      <c r="B609" s="1">
        <v>45169</v>
      </c>
      <c r="C609">
        <f t="shared" si="54"/>
        <v>2023</v>
      </c>
      <c r="D609">
        <f t="shared" si="55"/>
        <v>8</v>
      </c>
      <c r="E609" t="str">
        <f>TEXT(Table2[[#This Row],[order_date]],"mmmm")</f>
        <v>August</v>
      </c>
      <c r="F609">
        <v>1473</v>
      </c>
      <c r="G609" t="s">
        <v>22</v>
      </c>
      <c r="H609" t="s">
        <v>20</v>
      </c>
      <c r="I609">
        <v>7</v>
      </c>
      <c r="J609">
        <v>341.59</v>
      </c>
      <c r="K609">
        <v>0.11</v>
      </c>
      <c r="L609">
        <f t="shared" si="56"/>
        <v>37.5749</v>
      </c>
      <c r="M609">
        <f t="shared" si="57"/>
        <v>2391.1299999999997</v>
      </c>
      <c r="N609" t="s">
        <v>16</v>
      </c>
      <c r="O609" t="str">
        <f t="shared" si="58"/>
        <v>Delayed Delivery</v>
      </c>
      <c r="P609">
        <v>7</v>
      </c>
      <c r="Q609" t="str">
        <f t="shared" si="59"/>
        <v>Excellent</v>
      </c>
      <c r="R609">
        <v>4.7</v>
      </c>
      <c r="S609">
        <v>2128.11</v>
      </c>
      <c r="V609">
        <v>1667</v>
      </c>
    </row>
    <row r="610" spans="1:22" x14ac:dyDescent="0.35">
      <c r="A610">
        <v>10609</v>
      </c>
      <c r="B610" s="1">
        <v>45170</v>
      </c>
      <c r="C610">
        <f t="shared" si="54"/>
        <v>2023</v>
      </c>
      <c r="D610">
        <f t="shared" si="55"/>
        <v>9</v>
      </c>
      <c r="E610" t="str">
        <f>TEXT(Table2[[#This Row],[order_date]],"mmmm")</f>
        <v>September</v>
      </c>
      <c r="F610">
        <v>1116</v>
      </c>
      <c r="G610" t="s">
        <v>12</v>
      </c>
      <c r="H610" t="s">
        <v>17</v>
      </c>
      <c r="I610">
        <v>7</v>
      </c>
      <c r="J610">
        <v>518.9</v>
      </c>
      <c r="K610">
        <v>0.32</v>
      </c>
      <c r="L610">
        <f t="shared" si="56"/>
        <v>166.048</v>
      </c>
      <c r="M610">
        <f t="shared" si="57"/>
        <v>3632.2999999999997</v>
      </c>
      <c r="N610" t="s">
        <v>18</v>
      </c>
      <c r="O610" t="str">
        <f t="shared" si="58"/>
        <v>Delayed Delivery</v>
      </c>
      <c r="P610">
        <v>5</v>
      </c>
      <c r="Q610" t="str">
        <f t="shared" si="59"/>
        <v>Bad</v>
      </c>
      <c r="R610">
        <v>1.2</v>
      </c>
      <c r="S610">
        <v>2469.96</v>
      </c>
      <c r="V610">
        <v>1007</v>
      </c>
    </row>
    <row r="611" spans="1:22" x14ac:dyDescent="0.35">
      <c r="A611">
        <v>10610</v>
      </c>
      <c r="B611" s="1">
        <v>45171</v>
      </c>
      <c r="C611">
        <f t="shared" si="54"/>
        <v>2023</v>
      </c>
      <c r="D611">
        <f t="shared" si="55"/>
        <v>9</v>
      </c>
      <c r="E611" t="str">
        <f>TEXT(Table2[[#This Row],[order_date]],"mmmm")</f>
        <v>September</v>
      </c>
      <c r="F611">
        <v>1829</v>
      </c>
      <c r="G611" t="s">
        <v>22</v>
      </c>
      <c r="H611" t="s">
        <v>21</v>
      </c>
      <c r="I611">
        <v>4</v>
      </c>
      <c r="J611">
        <v>501.21</v>
      </c>
      <c r="K611">
        <v>0.08</v>
      </c>
      <c r="L611">
        <f t="shared" si="56"/>
        <v>40.096800000000002</v>
      </c>
      <c r="M611">
        <f t="shared" si="57"/>
        <v>2004.84</v>
      </c>
      <c r="N611" t="s">
        <v>18</v>
      </c>
      <c r="O611" t="str">
        <f t="shared" si="58"/>
        <v>Delayed Delivery</v>
      </c>
      <c r="P611">
        <v>9</v>
      </c>
      <c r="Q611" t="str">
        <f t="shared" si="59"/>
        <v>Good</v>
      </c>
      <c r="R611">
        <v>3.5</v>
      </c>
      <c r="S611">
        <v>1844.45</v>
      </c>
      <c r="V611">
        <v>1177</v>
      </c>
    </row>
    <row r="612" spans="1:22" x14ac:dyDescent="0.35">
      <c r="A612">
        <v>10611</v>
      </c>
      <c r="B612" s="1">
        <v>45172</v>
      </c>
      <c r="C612">
        <f t="shared" si="54"/>
        <v>2023</v>
      </c>
      <c r="D612">
        <f t="shared" si="55"/>
        <v>9</v>
      </c>
      <c r="E612" t="str">
        <f>TEXT(Table2[[#This Row],[order_date]],"mmmm")</f>
        <v>September</v>
      </c>
      <c r="F612">
        <v>1790</v>
      </c>
      <c r="G612" t="s">
        <v>22</v>
      </c>
      <c r="H612" t="s">
        <v>13</v>
      </c>
      <c r="I612">
        <v>3</v>
      </c>
      <c r="J612">
        <v>179.99</v>
      </c>
      <c r="K612">
        <v>7.0000000000000007E-2</v>
      </c>
      <c r="L612">
        <f t="shared" si="56"/>
        <v>12.599300000000001</v>
      </c>
      <c r="M612">
        <f t="shared" si="57"/>
        <v>539.97</v>
      </c>
      <c r="N612" t="s">
        <v>16</v>
      </c>
      <c r="O612" t="str">
        <f t="shared" si="58"/>
        <v>On Time Delivery</v>
      </c>
      <c r="P612">
        <v>4</v>
      </c>
      <c r="Q612" t="str">
        <f t="shared" si="59"/>
        <v>Good</v>
      </c>
      <c r="R612">
        <v>2.5</v>
      </c>
      <c r="S612">
        <v>502.17</v>
      </c>
      <c r="V612">
        <v>1539</v>
      </c>
    </row>
    <row r="613" spans="1:22" x14ac:dyDescent="0.35">
      <c r="A613">
        <v>10612</v>
      </c>
      <c r="B613" s="1">
        <v>45173</v>
      </c>
      <c r="C613">
        <f t="shared" si="54"/>
        <v>2023</v>
      </c>
      <c r="D613">
        <f t="shared" si="55"/>
        <v>9</v>
      </c>
      <c r="E613" t="str">
        <f>TEXT(Table2[[#This Row],[order_date]],"mmmm")</f>
        <v>September</v>
      </c>
      <c r="F613">
        <v>1126</v>
      </c>
      <c r="G613" t="s">
        <v>19</v>
      </c>
      <c r="H613" t="s">
        <v>17</v>
      </c>
      <c r="I613">
        <v>6</v>
      </c>
      <c r="J613">
        <v>335.43</v>
      </c>
      <c r="K613">
        <v>0.18</v>
      </c>
      <c r="L613">
        <f t="shared" si="56"/>
        <v>60.377400000000002</v>
      </c>
      <c r="M613">
        <f t="shared" si="57"/>
        <v>2012.58</v>
      </c>
      <c r="N613" t="s">
        <v>16</v>
      </c>
      <c r="O613" t="str">
        <f t="shared" si="58"/>
        <v>On Time Delivery</v>
      </c>
      <c r="P613">
        <v>4</v>
      </c>
      <c r="Q613" t="str">
        <f t="shared" si="59"/>
        <v>Good</v>
      </c>
      <c r="R613">
        <v>3</v>
      </c>
      <c r="S613">
        <v>1650.32</v>
      </c>
      <c r="V613">
        <v>1731</v>
      </c>
    </row>
    <row r="614" spans="1:22" x14ac:dyDescent="0.35">
      <c r="A614">
        <v>10613</v>
      </c>
      <c r="B614" s="1">
        <v>45174</v>
      </c>
      <c r="C614">
        <f t="shared" si="54"/>
        <v>2023</v>
      </c>
      <c r="D614">
        <f t="shared" si="55"/>
        <v>9</v>
      </c>
      <c r="E614" t="str">
        <f>TEXT(Table2[[#This Row],[order_date]],"mmmm")</f>
        <v>September</v>
      </c>
      <c r="F614">
        <v>1392</v>
      </c>
      <c r="G614" t="s">
        <v>19</v>
      </c>
      <c r="H614" t="s">
        <v>13</v>
      </c>
      <c r="I614">
        <v>3</v>
      </c>
      <c r="J614">
        <v>63.68</v>
      </c>
      <c r="K614">
        <v>0.24</v>
      </c>
      <c r="L614">
        <f t="shared" si="56"/>
        <v>15.283199999999999</v>
      </c>
      <c r="M614">
        <f t="shared" si="57"/>
        <v>191.04</v>
      </c>
      <c r="N614" t="s">
        <v>18</v>
      </c>
      <c r="O614" t="str">
        <f t="shared" si="58"/>
        <v>Delayed Delivery</v>
      </c>
      <c r="P614">
        <v>8</v>
      </c>
      <c r="Q614" t="str">
        <f t="shared" si="59"/>
        <v>Good</v>
      </c>
      <c r="R614">
        <v>3.1</v>
      </c>
      <c r="S614">
        <v>145.19</v>
      </c>
      <c r="V614">
        <v>1739</v>
      </c>
    </row>
    <row r="615" spans="1:22" x14ac:dyDescent="0.35">
      <c r="A615">
        <v>10614</v>
      </c>
      <c r="B615" s="1">
        <v>45175</v>
      </c>
      <c r="C615">
        <f t="shared" si="54"/>
        <v>2023</v>
      </c>
      <c r="D615">
        <f t="shared" si="55"/>
        <v>9</v>
      </c>
      <c r="E615" t="str">
        <f>TEXT(Table2[[#This Row],[order_date]],"mmmm")</f>
        <v>September</v>
      </c>
      <c r="F615">
        <v>1907</v>
      </c>
      <c r="G615" t="s">
        <v>19</v>
      </c>
      <c r="H615" t="s">
        <v>21</v>
      </c>
      <c r="I615">
        <v>7</v>
      </c>
      <c r="J615">
        <v>550.41999999999996</v>
      </c>
      <c r="K615">
        <v>0.02</v>
      </c>
      <c r="L615">
        <f t="shared" si="56"/>
        <v>11.0084</v>
      </c>
      <c r="M615">
        <f t="shared" si="57"/>
        <v>3852.9399999999996</v>
      </c>
      <c r="N615" t="s">
        <v>16</v>
      </c>
      <c r="O615" t="str">
        <f t="shared" si="58"/>
        <v>On Time Delivery</v>
      </c>
      <c r="P615">
        <v>4</v>
      </c>
      <c r="Q615" t="str">
        <f t="shared" si="59"/>
        <v>Excellent</v>
      </c>
      <c r="R615">
        <v>4.0999999999999996</v>
      </c>
      <c r="S615">
        <v>3775.88</v>
      </c>
      <c r="V615">
        <v>1922</v>
      </c>
    </row>
    <row r="616" spans="1:22" x14ac:dyDescent="0.35">
      <c r="A616">
        <v>10615</v>
      </c>
      <c r="B616" s="1">
        <v>45176</v>
      </c>
      <c r="C616">
        <f t="shared" si="54"/>
        <v>2023</v>
      </c>
      <c r="D616">
        <f t="shared" si="55"/>
        <v>9</v>
      </c>
      <c r="E616" t="str">
        <f>TEXT(Table2[[#This Row],[order_date]],"mmmm")</f>
        <v>September</v>
      </c>
      <c r="F616">
        <v>1640</v>
      </c>
      <c r="G616" t="s">
        <v>19</v>
      </c>
      <c r="H616" t="s">
        <v>13</v>
      </c>
      <c r="I616">
        <v>6</v>
      </c>
      <c r="J616">
        <v>251.49</v>
      </c>
      <c r="K616">
        <v>0.08</v>
      </c>
      <c r="L616">
        <f t="shared" si="56"/>
        <v>20.119200000000003</v>
      </c>
      <c r="M616">
        <f t="shared" si="57"/>
        <v>1508.94</v>
      </c>
      <c r="N616" t="s">
        <v>14</v>
      </c>
      <c r="O616" t="str">
        <f t="shared" si="58"/>
        <v>Delayed Delivery</v>
      </c>
      <c r="P616">
        <v>7</v>
      </c>
      <c r="Q616" t="str">
        <f t="shared" si="59"/>
        <v>Good</v>
      </c>
      <c r="R616">
        <v>3.2</v>
      </c>
      <c r="S616">
        <v>1388.22</v>
      </c>
      <c r="V616">
        <v>1501</v>
      </c>
    </row>
    <row r="617" spans="1:22" x14ac:dyDescent="0.35">
      <c r="A617">
        <v>10616</v>
      </c>
      <c r="B617" s="1">
        <v>45177</v>
      </c>
      <c r="C617">
        <f t="shared" si="54"/>
        <v>2023</v>
      </c>
      <c r="D617">
        <f t="shared" si="55"/>
        <v>9</v>
      </c>
      <c r="E617" t="str">
        <f>TEXT(Table2[[#This Row],[order_date]],"mmmm")</f>
        <v>September</v>
      </c>
      <c r="F617">
        <v>1057</v>
      </c>
      <c r="G617" t="s">
        <v>15</v>
      </c>
      <c r="H617" t="s">
        <v>20</v>
      </c>
      <c r="I617">
        <v>3</v>
      </c>
      <c r="J617">
        <v>245.3</v>
      </c>
      <c r="K617">
        <v>0.16</v>
      </c>
      <c r="L617">
        <f t="shared" si="56"/>
        <v>39.248000000000005</v>
      </c>
      <c r="M617">
        <f t="shared" si="57"/>
        <v>735.90000000000009</v>
      </c>
      <c r="N617" t="s">
        <v>16</v>
      </c>
      <c r="O617" t="str">
        <f t="shared" si="58"/>
        <v>On Time Delivery</v>
      </c>
      <c r="P617">
        <v>4</v>
      </c>
      <c r="Q617" t="str">
        <f t="shared" si="59"/>
        <v>Good</v>
      </c>
      <c r="R617">
        <v>3.4</v>
      </c>
      <c r="S617">
        <v>618.16</v>
      </c>
      <c r="V617">
        <v>1144</v>
      </c>
    </row>
    <row r="618" spans="1:22" x14ac:dyDescent="0.35">
      <c r="A618">
        <v>10617</v>
      </c>
      <c r="B618" s="1">
        <v>45178</v>
      </c>
      <c r="C618">
        <f t="shared" si="54"/>
        <v>2023</v>
      </c>
      <c r="D618">
        <f t="shared" si="55"/>
        <v>9</v>
      </c>
      <c r="E618" t="str">
        <f>TEXT(Table2[[#This Row],[order_date]],"mmmm")</f>
        <v>September</v>
      </c>
      <c r="F618">
        <v>1633</v>
      </c>
      <c r="G618" t="s">
        <v>15</v>
      </c>
      <c r="H618" t="s">
        <v>20</v>
      </c>
      <c r="I618">
        <v>4</v>
      </c>
      <c r="J618">
        <v>192.11</v>
      </c>
      <c r="K618">
        <v>0.12</v>
      </c>
      <c r="L618">
        <f t="shared" si="56"/>
        <v>23.0532</v>
      </c>
      <c r="M618">
        <f t="shared" si="57"/>
        <v>768.44</v>
      </c>
      <c r="N618" t="s">
        <v>14</v>
      </c>
      <c r="O618" t="str">
        <f t="shared" si="58"/>
        <v>Delayed Delivery</v>
      </c>
      <c r="P618">
        <v>11</v>
      </c>
      <c r="Q618" t="str">
        <f t="shared" si="59"/>
        <v>Bad</v>
      </c>
      <c r="R618">
        <v>2.2999999999999998</v>
      </c>
      <c r="S618">
        <v>676.23</v>
      </c>
      <c r="V618">
        <v>1723</v>
      </c>
    </row>
    <row r="619" spans="1:22" x14ac:dyDescent="0.35">
      <c r="A619">
        <v>10618</v>
      </c>
      <c r="B619" s="1">
        <v>45179</v>
      </c>
      <c r="C619">
        <f t="shared" si="54"/>
        <v>2023</v>
      </c>
      <c r="D619">
        <f t="shared" si="55"/>
        <v>9</v>
      </c>
      <c r="E619" t="str">
        <f>TEXT(Table2[[#This Row],[order_date]],"mmmm")</f>
        <v>September</v>
      </c>
      <c r="F619">
        <v>1512</v>
      </c>
      <c r="G619" t="s">
        <v>15</v>
      </c>
      <c r="H619" t="s">
        <v>13</v>
      </c>
      <c r="I619">
        <v>2</v>
      </c>
      <c r="J619">
        <v>284.49</v>
      </c>
      <c r="K619">
        <v>0.25</v>
      </c>
      <c r="L619">
        <f t="shared" si="56"/>
        <v>71.122500000000002</v>
      </c>
      <c r="M619">
        <f t="shared" si="57"/>
        <v>568.98</v>
      </c>
      <c r="N619" t="s">
        <v>16</v>
      </c>
      <c r="O619" t="str">
        <f t="shared" si="58"/>
        <v>Early Delivery</v>
      </c>
      <c r="P619">
        <v>1</v>
      </c>
      <c r="Q619" t="str">
        <f t="shared" si="59"/>
        <v>Bad</v>
      </c>
      <c r="R619">
        <v>1.5</v>
      </c>
      <c r="S619">
        <v>426.74</v>
      </c>
      <c r="V619">
        <v>1924</v>
      </c>
    </row>
    <row r="620" spans="1:22" x14ac:dyDescent="0.35">
      <c r="A620">
        <v>10619</v>
      </c>
      <c r="B620" s="1">
        <v>45180</v>
      </c>
      <c r="C620">
        <f t="shared" si="54"/>
        <v>2023</v>
      </c>
      <c r="D620">
        <f t="shared" si="55"/>
        <v>9</v>
      </c>
      <c r="E620" t="str">
        <f>TEXT(Table2[[#This Row],[order_date]],"mmmm")</f>
        <v>September</v>
      </c>
      <c r="F620">
        <v>1750</v>
      </c>
      <c r="G620" t="s">
        <v>15</v>
      </c>
      <c r="H620" t="s">
        <v>20</v>
      </c>
      <c r="I620">
        <v>6</v>
      </c>
      <c r="J620">
        <v>162.28</v>
      </c>
      <c r="K620">
        <v>0.18</v>
      </c>
      <c r="L620">
        <f t="shared" si="56"/>
        <v>29.2104</v>
      </c>
      <c r="M620">
        <f t="shared" si="57"/>
        <v>973.68000000000006</v>
      </c>
      <c r="N620" t="s">
        <v>16</v>
      </c>
      <c r="O620" t="str">
        <f t="shared" si="58"/>
        <v>Delayed Delivery</v>
      </c>
      <c r="P620">
        <v>10</v>
      </c>
      <c r="Q620" t="str">
        <f t="shared" si="59"/>
        <v>Good</v>
      </c>
      <c r="R620">
        <v>3.7</v>
      </c>
      <c r="S620">
        <v>798.42</v>
      </c>
      <c r="V620">
        <v>1908</v>
      </c>
    </row>
    <row r="621" spans="1:22" x14ac:dyDescent="0.35">
      <c r="A621">
        <v>10620</v>
      </c>
      <c r="B621" s="1">
        <v>45181</v>
      </c>
      <c r="C621">
        <f t="shared" si="54"/>
        <v>2023</v>
      </c>
      <c r="D621">
        <f t="shared" si="55"/>
        <v>9</v>
      </c>
      <c r="E621" t="str">
        <f>TEXT(Table2[[#This Row],[order_date]],"mmmm")</f>
        <v>September</v>
      </c>
      <c r="F621">
        <v>1801</v>
      </c>
      <c r="G621" t="s">
        <v>22</v>
      </c>
      <c r="H621" t="s">
        <v>21</v>
      </c>
      <c r="I621">
        <v>5</v>
      </c>
      <c r="J621">
        <v>234.29</v>
      </c>
      <c r="K621">
        <v>0.06</v>
      </c>
      <c r="L621">
        <f t="shared" si="56"/>
        <v>14.057399999999999</v>
      </c>
      <c r="M621">
        <f t="shared" si="57"/>
        <v>1171.45</v>
      </c>
      <c r="N621" t="s">
        <v>16</v>
      </c>
      <c r="O621" t="str">
        <f t="shared" si="58"/>
        <v>Delayed Delivery</v>
      </c>
      <c r="P621">
        <v>9</v>
      </c>
      <c r="Q621" t="str">
        <f t="shared" si="59"/>
        <v>Bad</v>
      </c>
      <c r="R621">
        <v>1</v>
      </c>
      <c r="S621">
        <v>1101.1600000000001</v>
      </c>
      <c r="V621">
        <v>1557</v>
      </c>
    </row>
    <row r="622" spans="1:22" x14ac:dyDescent="0.35">
      <c r="A622">
        <v>10621</v>
      </c>
      <c r="B622" s="1">
        <v>45182</v>
      </c>
      <c r="C622">
        <f t="shared" si="54"/>
        <v>2023</v>
      </c>
      <c r="D622">
        <f t="shared" si="55"/>
        <v>9</v>
      </c>
      <c r="E622" t="str">
        <f>TEXT(Table2[[#This Row],[order_date]],"mmmm")</f>
        <v>September</v>
      </c>
      <c r="F622">
        <v>1095</v>
      </c>
      <c r="G622" t="s">
        <v>22</v>
      </c>
      <c r="H622" t="s">
        <v>20</v>
      </c>
      <c r="I622">
        <v>1</v>
      </c>
      <c r="J622">
        <v>482.97</v>
      </c>
      <c r="K622">
        <v>0.31</v>
      </c>
      <c r="L622">
        <f t="shared" si="56"/>
        <v>149.72069999999999</v>
      </c>
      <c r="M622">
        <f t="shared" si="57"/>
        <v>482.97</v>
      </c>
      <c r="N622" t="s">
        <v>14</v>
      </c>
      <c r="O622" t="str">
        <f t="shared" si="58"/>
        <v>On Time Delivery</v>
      </c>
      <c r="P622">
        <v>4</v>
      </c>
      <c r="Q622" t="str">
        <f t="shared" si="59"/>
        <v>Bad</v>
      </c>
      <c r="R622">
        <v>2.2999999999999998</v>
      </c>
      <c r="S622">
        <v>333.25</v>
      </c>
      <c r="V622">
        <v>1593</v>
      </c>
    </row>
    <row r="623" spans="1:22" x14ac:dyDescent="0.35">
      <c r="A623">
        <v>10622</v>
      </c>
      <c r="B623" s="1">
        <v>45183</v>
      </c>
      <c r="C623">
        <f t="shared" si="54"/>
        <v>2023</v>
      </c>
      <c r="D623">
        <f t="shared" si="55"/>
        <v>9</v>
      </c>
      <c r="E623" t="str">
        <f>TEXT(Table2[[#This Row],[order_date]],"mmmm")</f>
        <v>September</v>
      </c>
      <c r="F623">
        <v>1637</v>
      </c>
      <c r="G623" t="s">
        <v>19</v>
      </c>
      <c r="H623" t="s">
        <v>13</v>
      </c>
      <c r="I623">
        <v>6</v>
      </c>
      <c r="J623">
        <v>503.04</v>
      </c>
      <c r="K623">
        <v>0.1</v>
      </c>
      <c r="L623">
        <f t="shared" si="56"/>
        <v>50.304000000000002</v>
      </c>
      <c r="M623">
        <f t="shared" si="57"/>
        <v>3018.2400000000002</v>
      </c>
      <c r="N623" t="s">
        <v>16</v>
      </c>
      <c r="O623" t="str">
        <f t="shared" si="58"/>
        <v>On Time Delivery</v>
      </c>
      <c r="P623">
        <v>3</v>
      </c>
      <c r="Q623" t="str">
        <f t="shared" si="59"/>
        <v>Bad</v>
      </c>
      <c r="R623">
        <v>1.9</v>
      </c>
      <c r="S623">
        <v>2716.42</v>
      </c>
      <c r="V623">
        <v>1708</v>
      </c>
    </row>
    <row r="624" spans="1:22" x14ac:dyDescent="0.35">
      <c r="A624">
        <v>10623</v>
      </c>
      <c r="B624" s="1">
        <v>45184</v>
      </c>
      <c r="C624">
        <f t="shared" si="54"/>
        <v>2023</v>
      </c>
      <c r="D624">
        <f t="shared" si="55"/>
        <v>9</v>
      </c>
      <c r="E624" t="str">
        <f>TEXT(Table2[[#This Row],[order_date]],"mmmm")</f>
        <v>September</v>
      </c>
      <c r="F624">
        <v>1117</v>
      </c>
      <c r="G624" t="s">
        <v>12</v>
      </c>
      <c r="H624" t="s">
        <v>13</v>
      </c>
      <c r="I624">
        <v>6</v>
      </c>
      <c r="J624">
        <v>192.95</v>
      </c>
      <c r="K624">
        <v>0.26</v>
      </c>
      <c r="L624">
        <f t="shared" si="56"/>
        <v>50.167000000000002</v>
      </c>
      <c r="M624">
        <f t="shared" si="57"/>
        <v>1157.6999999999998</v>
      </c>
      <c r="N624" t="s">
        <v>18</v>
      </c>
      <c r="O624" t="str">
        <f t="shared" si="58"/>
        <v>On Time Delivery</v>
      </c>
      <c r="P624">
        <v>3</v>
      </c>
      <c r="Q624" t="str">
        <f t="shared" si="59"/>
        <v>Good</v>
      </c>
      <c r="R624">
        <v>2.6</v>
      </c>
      <c r="S624">
        <v>856.7</v>
      </c>
      <c r="V624">
        <v>1449</v>
      </c>
    </row>
    <row r="625" spans="1:22" x14ac:dyDescent="0.35">
      <c r="A625">
        <v>10624</v>
      </c>
      <c r="B625" s="1">
        <v>45185</v>
      </c>
      <c r="C625">
        <f t="shared" si="54"/>
        <v>2023</v>
      </c>
      <c r="D625">
        <f t="shared" si="55"/>
        <v>9</v>
      </c>
      <c r="E625" t="str">
        <f>TEXT(Table2[[#This Row],[order_date]],"mmmm")</f>
        <v>September</v>
      </c>
      <c r="F625">
        <v>1559</v>
      </c>
      <c r="G625" t="s">
        <v>12</v>
      </c>
      <c r="H625" t="s">
        <v>13</v>
      </c>
      <c r="I625">
        <v>5</v>
      </c>
      <c r="J625">
        <v>289.37</v>
      </c>
      <c r="K625">
        <v>0.27</v>
      </c>
      <c r="L625">
        <f t="shared" si="56"/>
        <v>78.129900000000006</v>
      </c>
      <c r="M625">
        <f t="shared" si="57"/>
        <v>1446.85</v>
      </c>
      <c r="N625" t="s">
        <v>14</v>
      </c>
      <c r="O625" t="str">
        <f t="shared" si="58"/>
        <v>Delayed Delivery</v>
      </c>
      <c r="P625">
        <v>9</v>
      </c>
      <c r="Q625" t="str">
        <f t="shared" si="59"/>
        <v>Bad</v>
      </c>
      <c r="R625">
        <v>2.2000000000000002</v>
      </c>
      <c r="S625">
        <v>1056.2</v>
      </c>
      <c r="V625">
        <v>1009</v>
      </c>
    </row>
    <row r="626" spans="1:22" x14ac:dyDescent="0.35">
      <c r="A626">
        <v>10625</v>
      </c>
      <c r="B626" s="1">
        <v>45186</v>
      </c>
      <c r="C626">
        <f t="shared" si="54"/>
        <v>2023</v>
      </c>
      <c r="D626">
        <f t="shared" si="55"/>
        <v>9</v>
      </c>
      <c r="E626" t="str">
        <f>TEXT(Table2[[#This Row],[order_date]],"mmmm")</f>
        <v>September</v>
      </c>
      <c r="F626">
        <v>1600</v>
      </c>
      <c r="G626" t="s">
        <v>19</v>
      </c>
      <c r="H626" t="s">
        <v>17</v>
      </c>
      <c r="I626">
        <v>4</v>
      </c>
      <c r="J626">
        <v>526.17999999999995</v>
      </c>
      <c r="K626">
        <v>0.34</v>
      </c>
      <c r="L626">
        <f t="shared" si="56"/>
        <v>178.90119999999999</v>
      </c>
      <c r="M626">
        <f t="shared" si="57"/>
        <v>2104.7199999999998</v>
      </c>
      <c r="N626" t="s">
        <v>18</v>
      </c>
      <c r="O626" t="str">
        <f t="shared" si="58"/>
        <v>Delayed Delivery</v>
      </c>
      <c r="P626">
        <v>8</v>
      </c>
      <c r="Q626" t="str">
        <f t="shared" si="59"/>
        <v>Good</v>
      </c>
      <c r="R626">
        <v>3.8</v>
      </c>
      <c r="S626">
        <v>1389.12</v>
      </c>
      <c r="V626">
        <v>1250</v>
      </c>
    </row>
    <row r="627" spans="1:22" x14ac:dyDescent="0.35">
      <c r="A627">
        <v>10626</v>
      </c>
      <c r="B627" s="1">
        <v>45187</v>
      </c>
      <c r="C627">
        <f t="shared" si="54"/>
        <v>2023</v>
      </c>
      <c r="D627">
        <f t="shared" si="55"/>
        <v>9</v>
      </c>
      <c r="E627" t="str">
        <f>TEXT(Table2[[#This Row],[order_date]],"mmmm")</f>
        <v>September</v>
      </c>
      <c r="F627">
        <v>1487</v>
      </c>
      <c r="G627" t="s">
        <v>15</v>
      </c>
      <c r="H627" t="s">
        <v>13</v>
      </c>
      <c r="I627">
        <v>3</v>
      </c>
      <c r="J627">
        <v>45.81</v>
      </c>
      <c r="K627">
        <v>0.17</v>
      </c>
      <c r="L627">
        <f t="shared" si="56"/>
        <v>7.787700000000001</v>
      </c>
      <c r="M627">
        <f t="shared" si="57"/>
        <v>137.43</v>
      </c>
      <c r="N627" t="s">
        <v>16</v>
      </c>
      <c r="O627" t="str">
        <f t="shared" si="58"/>
        <v>Delayed Delivery</v>
      </c>
      <c r="P627">
        <v>10</v>
      </c>
      <c r="Q627" t="str">
        <f t="shared" si="59"/>
        <v>Bad</v>
      </c>
      <c r="R627">
        <v>2</v>
      </c>
      <c r="S627">
        <v>114.07</v>
      </c>
      <c r="V627">
        <v>1118</v>
      </c>
    </row>
    <row r="628" spans="1:22" x14ac:dyDescent="0.35">
      <c r="A628">
        <v>10627</v>
      </c>
      <c r="B628" s="1">
        <v>45188</v>
      </c>
      <c r="C628">
        <f t="shared" si="54"/>
        <v>2023</v>
      </c>
      <c r="D628">
        <f t="shared" si="55"/>
        <v>9</v>
      </c>
      <c r="E628" t="str">
        <f>TEXT(Table2[[#This Row],[order_date]],"mmmm")</f>
        <v>September</v>
      </c>
      <c r="F628">
        <v>1236</v>
      </c>
      <c r="G628" t="s">
        <v>15</v>
      </c>
      <c r="H628" t="s">
        <v>21</v>
      </c>
      <c r="I628">
        <v>3</v>
      </c>
      <c r="J628">
        <v>535.15</v>
      </c>
      <c r="K628">
        <v>0.22</v>
      </c>
      <c r="L628">
        <f t="shared" si="56"/>
        <v>117.73299999999999</v>
      </c>
      <c r="M628">
        <f t="shared" si="57"/>
        <v>1605.4499999999998</v>
      </c>
      <c r="N628" t="s">
        <v>14</v>
      </c>
      <c r="O628" t="str">
        <f t="shared" si="58"/>
        <v>Delayed Delivery</v>
      </c>
      <c r="P628">
        <v>7</v>
      </c>
      <c r="Q628" t="str">
        <f t="shared" si="59"/>
        <v>Good</v>
      </c>
      <c r="R628">
        <v>3.2</v>
      </c>
      <c r="S628">
        <v>1252.25</v>
      </c>
      <c r="V628">
        <v>1145</v>
      </c>
    </row>
    <row r="629" spans="1:22" x14ac:dyDescent="0.35">
      <c r="A629">
        <v>10628</v>
      </c>
      <c r="B629" s="1">
        <v>45189</v>
      </c>
      <c r="C629">
        <f t="shared" si="54"/>
        <v>2023</v>
      </c>
      <c r="D629">
        <f t="shared" si="55"/>
        <v>9</v>
      </c>
      <c r="E629" t="str">
        <f>TEXT(Table2[[#This Row],[order_date]],"mmmm")</f>
        <v>September</v>
      </c>
      <c r="F629">
        <v>1884</v>
      </c>
      <c r="G629" t="s">
        <v>12</v>
      </c>
      <c r="H629" t="s">
        <v>20</v>
      </c>
      <c r="I629">
        <v>7</v>
      </c>
      <c r="J629">
        <v>143.22</v>
      </c>
      <c r="K629">
        <v>0.12</v>
      </c>
      <c r="L629">
        <f t="shared" si="56"/>
        <v>17.186399999999999</v>
      </c>
      <c r="M629">
        <f t="shared" si="57"/>
        <v>1002.54</v>
      </c>
      <c r="N629" t="s">
        <v>14</v>
      </c>
      <c r="O629" t="str">
        <f t="shared" si="58"/>
        <v>Delayed Delivery</v>
      </c>
      <c r="P629">
        <v>7</v>
      </c>
      <c r="Q629" t="str">
        <f t="shared" si="59"/>
        <v>Good</v>
      </c>
      <c r="R629">
        <v>2.8</v>
      </c>
      <c r="S629">
        <v>882.24</v>
      </c>
      <c r="V629">
        <v>1223</v>
      </c>
    </row>
    <row r="630" spans="1:22" x14ac:dyDescent="0.35">
      <c r="A630">
        <v>10629</v>
      </c>
      <c r="B630" s="1">
        <v>45190</v>
      </c>
      <c r="C630">
        <f t="shared" si="54"/>
        <v>2023</v>
      </c>
      <c r="D630">
        <f t="shared" si="55"/>
        <v>9</v>
      </c>
      <c r="E630" t="str">
        <f>TEXT(Table2[[#This Row],[order_date]],"mmmm")</f>
        <v>September</v>
      </c>
      <c r="F630">
        <v>1896</v>
      </c>
      <c r="G630" t="s">
        <v>12</v>
      </c>
      <c r="H630" t="s">
        <v>20</v>
      </c>
      <c r="I630">
        <v>2</v>
      </c>
      <c r="J630">
        <v>411.95</v>
      </c>
      <c r="K630">
        <v>0.24</v>
      </c>
      <c r="L630">
        <f t="shared" si="56"/>
        <v>98.867999999999995</v>
      </c>
      <c r="M630">
        <f t="shared" si="57"/>
        <v>823.9</v>
      </c>
      <c r="N630" t="s">
        <v>16</v>
      </c>
      <c r="O630" t="str">
        <f t="shared" si="58"/>
        <v>On Time Delivery</v>
      </c>
      <c r="P630">
        <v>4</v>
      </c>
      <c r="Q630" t="str">
        <f t="shared" si="59"/>
        <v>Excellent</v>
      </c>
      <c r="R630">
        <v>4.2</v>
      </c>
      <c r="S630">
        <v>626.16</v>
      </c>
      <c r="V630">
        <v>1238</v>
      </c>
    </row>
    <row r="631" spans="1:22" x14ac:dyDescent="0.35">
      <c r="A631">
        <v>10630</v>
      </c>
      <c r="B631" s="1">
        <v>45191</v>
      </c>
      <c r="C631">
        <f t="shared" si="54"/>
        <v>2023</v>
      </c>
      <c r="D631">
        <f t="shared" si="55"/>
        <v>9</v>
      </c>
      <c r="E631" t="str">
        <f>TEXT(Table2[[#This Row],[order_date]],"mmmm")</f>
        <v>September</v>
      </c>
      <c r="F631">
        <v>1271</v>
      </c>
      <c r="G631" t="s">
        <v>19</v>
      </c>
      <c r="H631" t="s">
        <v>17</v>
      </c>
      <c r="I631">
        <v>4</v>
      </c>
      <c r="J631">
        <v>355.79</v>
      </c>
      <c r="K631">
        <v>0.16</v>
      </c>
      <c r="L631">
        <f t="shared" si="56"/>
        <v>56.926400000000001</v>
      </c>
      <c r="M631">
        <f t="shared" si="57"/>
        <v>1423.16</v>
      </c>
      <c r="N631" t="s">
        <v>18</v>
      </c>
      <c r="O631" t="str">
        <f t="shared" si="58"/>
        <v>On Time Delivery</v>
      </c>
      <c r="P631">
        <v>3</v>
      </c>
      <c r="Q631" t="str">
        <f t="shared" si="59"/>
        <v>Good</v>
      </c>
      <c r="R631">
        <v>2.7</v>
      </c>
      <c r="S631">
        <v>1195.45</v>
      </c>
      <c r="V631">
        <v>1852</v>
      </c>
    </row>
    <row r="632" spans="1:22" x14ac:dyDescent="0.35">
      <c r="A632">
        <v>10631</v>
      </c>
      <c r="B632" s="1">
        <v>45192</v>
      </c>
      <c r="C632">
        <f t="shared" si="54"/>
        <v>2023</v>
      </c>
      <c r="D632">
        <f t="shared" si="55"/>
        <v>9</v>
      </c>
      <c r="E632" t="str">
        <f>TEXT(Table2[[#This Row],[order_date]],"mmmm")</f>
        <v>September</v>
      </c>
      <c r="F632">
        <v>1188</v>
      </c>
      <c r="G632" t="s">
        <v>15</v>
      </c>
      <c r="H632" t="s">
        <v>17</v>
      </c>
      <c r="I632">
        <v>5</v>
      </c>
      <c r="J632">
        <v>338.47</v>
      </c>
      <c r="K632">
        <v>0.15</v>
      </c>
      <c r="L632">
        <f t="shared" si="56"/>
        <v>50.770500000000006</v>
      </c>
      <c r="M632">
        <f t="shared" si="57"/>
        <v>1692.3500000000001</v>
      </c>
      <c r="N632" t="s">
        <v>14</v>
      </c>
      <c r="O632" t="str">
        <f t="shared" si="58"/>
        <v>On Time Delivery</v>
      </c>
      <c r="P632">
        <v>4</v>
      </c>
      <c r="Q632" t="str">
        <f t="shared" si="59"/>
        <v>Excellent</v>
      </c>
      <c r="R632">
        <v>4.5</v>
      </c>
      <c r="S632">
        <v>1438.5</v>
      </c>
      <c r="V632">
        <v>1281</v>
      </c>
    </row>
    <row r="633" spans="1:22" x14ac:dyDescent="0.35">
      <c r="A633">
        <v>10632</v>
      </c>
      <c r="B633" s="1">
        <v>45193</v>
      </c>
      <c r="C633">
        <f t="shared" si="54"/>
        <v>2023</v>
      </c>
      <c r="D633">
        <f t="shared" si="55"/>
        <v>9</v>
      </c>
      <c r="E633" t="str">
        <f>TEXT(Table2[[#This Row],[order_date]],"mmmm")</f>
        <v>September</v>
      </c>
      <c r="F633">
        <v>1998</v>
      </c>
      <c r="G633" t="s">
        <v>15</v>
      </c>
      <c r="H633" t="s">
        <v>21</v>
      </c>
      <c r="I633">
        <v>4</v>
      </c>
      <c r="J633">
        <v>517.73</v>
      </c>
      <c r="K633">
        <v>0.3</v>
      </c>
      <c r="L633">
        <f t="shared" si="56"/>
        <v>155.31899999999999</v>
      </c>
      <c r="M633">
        <f t="shared" si="57"/>
        <v>2070.92</v>
      </c>
      <c r="N633" t="s">
        <v>14</v>
      </c>
      <c r="O633" t="str">
        <f t="shared" si="58"/>
        <v>Delayed Delivery</v>
      </c>
      <c r="P633">
        <v>6</v>
      </c>
      <c r="Q633" t="str">
        <f t="shared" si="59"/>
        <v>Bad</v>
      </c>
      <c r="R633">
        <v>1</v>
      </c>
      <c r="S633">
        <v>1449.64</v>
      </c>
      <c r="V633">
        <v>1104</v>
      </c>
    </row>
    <row r="634" spans="1:22" x14ac:dyDescent="0.35">
      <c r="A634">
        <v>10633</v>
      </c>
      <c r="B634" s="1">
        <v>45194</v>
      </c>
      <c r="C634">
        <f t="shared" si="54"/>
        <v>2023</v>
      </c>
      <c r="D634">
        <f t="shared" si="55"/>
        <v>9</v>
      </c>
      <c r="E634" t="str">
        <f>TEXT(Table2[[#This Row],[order_date]],"mmmm")</f>
        <v>September</v>
      </c>
      <c r="F634">
        <v>1703</v>
      </c>
      <c r="G634" t="s">
        <v>15</v>
      </c>
      <c r="H634" t="s">
        <v>13</v>
      </c>
      <c r="I634">
        <v>4</v>
      </c>
      <c r="J634">
        <v>74.42</v>
      </c>
      <c r="K634">
        <v>0.02</v>
      </c>
      <c r="L634">
        <f t="shared" si="56"/>
        <v>1.4884000000000002</v>
      </c>
      <c r="M634">
        <f t="shared" si="57"/>
        <v>297.68</v>
      </c>
      <c r="N634" t="s">
        <v>16</v>
      </c>
      <c r="O634" t="str">
        <f t="shared" si="58"/>
        <v>On Time Delivery</v>
      </c>
      <c r="P634">
        <v>4</v>
      </c>
      <c r="Q634" t="str">
        <f t="shared" si="59"/>
        <v>Good</v>
      </c>
      <c r="R634">
        <v>3.4</v>
      </c>
      <c r="S634">
        <v>291.73</v>
      </c>
      <c r="V634">
        <v>1404</v>
      </c>
    </row>
    <row r="635" spans="1:22" x14ac:dyDescent="0.35">
      <c r="A635">
        <v>10634</v>
      </c>
      <c r="B635" s="1">
        <v>45195</v>
      </c>
      <c r="C635">
        <f t="shared" si="54"/>
        <v>2023</v>
      </c>
      <c r="D635">
        <f t="shared" si="55"/>
        <v>9</v>
      </c>
      <c r="E635" t="str">
        <f>TEXT(Table2[[#This Row],[order_date]],"mmmm")</f>
        <v>September</v>
      </c>
      <c r="F635">
        <v>1446</v>
      </c>
      <c r="G635" t="s">
        <v>19</v>
      </c>
      <c r="H635" t="s">
        <v>17</v>
      </c>
      <c r="I635">
        <v>3</v>
      </c>
      <c r="J635">
        <v>218.01</v>
      </c>
      <c r="K635">
        <v>0.31</v>
      </c>
      <c r="L635">
        <f t="shared" si="56"/>
        <v>67.583100000000002</v>
      </c>
      <c r="M635">
        <f t="shared" si="57"/>
        <v>654.03</v>
      </c>
      <c r="N635" t="s">
        <v>14</v>
      </c>
      <c r="O635" t="str">
        <f t="shared" si="58"/>
        <v>On Time Delivery</v>
      </c>
      <c r="P635">
        <v>4</v>
      </c>
      <c r="Q635" t="str">
        <f t="shared" si="59"/>
        <v>Bad</v>
      </c>
      <c r="R635">
        <v>1</v>
      </c>
      <c r="S635">
        <v>451.28</v>
      </c>
      <c r="V635">
        <v>1976</v>
      </c>
    </row>
    <row r="636" spans="1:22" x14ac:dyDescent="0.35">
      <c r="A636">
        <v>10635</v>
      </c>
      <c r="B636" s="1">
        <v>45196</v>
      </c>
      <c r="C636">
        <f t="shared" si="54"/>
        <v>2023</v>
      </c>
      <c r="D636">
        <f t="shared" si="55"/>
        <v>9</v>
      </c>
      <c r="E636" t="str">
        <f>TEXT(Table2[[#This Row],[order_date]],"mmmm")</f>
        <v>September</v>
      </c>
      <c r="F636">
        <v>1580</v>
      </c>
      <c r="G636" t="s">
        <v>12</v>
      </c>
      <c r="H636" t="s">
        <v>20</v>
      </c>
      <c r="I636">
        <v>5</v>
      </c>
      <c r="J636">
        <v>329.88</v>
      </c>
      <c r="K636">
        <v>0.3</v>
      </c>
      <c r="L636">
        <f t="shared" si="56"/>
        <v>98.963999999999999</v>
      </c>
      <c r="M636">
        <f t="shared" si="57"/>
        <v>1649.4</v>
      </c>
      <c r="N636" t="s">
        <v>16</v>
      </c>
      <c r="O636" t="str">
        <f t="shared" si="58"/>
        <v>On Time Delivery</v>
      </c>
      <c r="P636">
        <v>2</v>
      </c>
      <c r="Q636" t="str">
        <f t="shared" si="59"/>
        <v>Good</v>
      </c>
      <c r="R636">
        <v>3.9</v>
      </c>
      <c r="S636">
        <v>1154.58</v>
      </c>
      <c r="V636">
        <v>1644</v>
      </c>
    </row>
    <row r="637" spans="1:22" x14ac:dyDescent="0.35">
      <c r="A637">
        <v>10636</v>
      </c>
      <c r="B637" s="1">
        <v>45197</v>
      </c>
      <c r="C637">
        <f t="shared" si="54"/>
        <v>2023</v>
      </c>
      <c r="D637">
        <f t="shared" si="55"/>
        <v>9</v>
      </c>
      <c r="E637" t="str">
        <f>TEXT(Table2[[#This Row],[order_date]],"mmmm")</f>
        <v>September</v>
      </c>
      <c r="F637">
        <v>1789</v>
      </c>
      <c r="G637" t="s">
        <v>22</v>
      </c>
      <c r="H637" t="s">
        <v>17</v>
      </c>
      <c r="I637">
        <v>1</v>
      </c>
      <c r="J637">
        <v>489.6</v>
      </c>
      <c r="K637">
        <v>0.18</v>
      </c>
      <c r="L637">
        <f t="shared" si="56"/>
        <v>88.128</v>
      </c>
      <c r="M637">
        <f t="shared" si="57"/>
        <v>489.6</v>
      </c>
      <c r="N637" t="s">
        <v>16</v>
      </c>
      <c r="O637" t="str">
        <f t="shared" si="58"/>
        <v>Delayed Delivery</v>
      </c>
      <c r="P637">
        <v>7</v>
      </c>
      <c r="Q637" t="str">
        <f t="shared" si="59"/>
        <v>Bad</v>
      </c>
      <c r="R637">
        <v>1.9</v>
      </c>
      <c r="S637">
        <v>401.47</v>
      </c>
      <c r="V637">
        <v>1869</v>
      </c>
    </row>
    <row r="638" spans="1:22" x14ac:dyDescent="0.35">
      <c r="A638">
        <v>10637</v>
      </c>
      <c r="B638" s="1">
        <v>45198</v>
      </c>
      <c r="C638">
        <f t="shared" si="54"/>
        <v>2023</v>
      </c>
      <c r="D638">
        <f t="shared" si="55"/>
        <v>9</v>
      </c>
      <c r="E638" t="str">
        <f>TEXT(Table2[[#This Row],[order_date]],"mmmm")</f>
        <v>September</v>
      </c>
      <c r="F638">
        <v>1860</v>
      </c>
      <c r="G638" t="s">
        <v>22</v>
      </c>
      <c r="H638" t="s">
        <v>17</v>
      </c>
      <c r="I638">
        <v>6</v>
      </c>
      <c r="J638">
        <v>141.62</v>
      </c>
      <c r="K638">
        <v>0.17</v>
      </c>
      <c r="L638">
        <f t="shared" si="56"/>
        <v>24.075400000000002</v>
      </c>
      <c r="M638">
        <f t="shared" si="57"/>
        <v>849.72</v>
      </c>
      <c r="N638" t="s">
        <v>16</v>
      </c>
      <c r="O638" t="str">
        <f t="shared" si="58"/>
        <v>Delayed Delivery</v>
      </c>
      <c r="P638">
        <v>6</v>
      </c>
      <c r="Q638" t="str">
        <f t="shared" si="59"/>
        <v>Good</v>
      </c>
      <c r="R638">
        <v>2.5</v>
      </c>
      <c r="S638">
        <v>705.27</v>
      </c>
      <c r="V638">
        <v>1436</v>
      </c>
    </row>
    <row r="639" spans="1:22" x14ac:dyDescent="0.35">
      <c r="A639">
        <v>10638</v>
      </c>
      <c r="B639" s="1">
        <v>45199</v>
      </c>
      <c r="C639">
        <f t="shared" si="54"/>
        <v>2023</v>
      </c>
      <c r="D639">
        <f t="shared" si="55"/>
        <v>9</v>
      </c>
      <c r="E639" t="str">
        <f>TEXT(Table2[[#This Row],[order_date]],"mmmm")</f>
        <v>September</v>
      </c>
      <c r="F639">
        <v>1246</v>
      </c>
      <c r="G639" t="s">
        <v>12</v>
      </c>
      <c r="H639" t="s">
        <v>13</v>
      </c>
      <c r="I639">
        <v>3</v>
      </c>
      <c r="J639">
        <v>484.71</v>
      </c>
      <c r="K639">
        <v>0.13</v>
      </c>
      <c r="L639">
        <f t="shared" si="56"/>
        <v>63.012299999999996</v>
      </c>
      <c r="M639">
        <f t="shared" si="57"/>
        <v>1454.1299999999999</v>
      </c>
      <c r="N639" t="s">
        <v>16</v>
      </c>
      <c r="O639" t="str">
        <f t="shared" si="58"/>
        <v>On Time Delivery</v>
      </c>
      <c r="P639">
        <v>2</v>
      </c>
      <c r="Q639" t="str">
        <f t="shared" si="59"/>
        <v>Good</v>
      </c>
      <c r="R639">
        <v>2.5</v>
      </c>
      <c r="S639">
        <v>1265.0899999999999</v>
      </c>
      <c r="V639">
        <v>1457</v>
      </c>
    </row>
    <row r="640" spans="1:22" x14ac:dyDescent="0.35">
      <c r="A640">
        <v>10639</v>
      </c>
      <c r="B640" s="1">
        <v>45200</v>
      </c>
      <c r="C640">
        <f t="shared" si="54"/>
        <v>2023</v>
      </c>
      <c r="D640">
        <f t="shared" si="55"/>
        <v>10</v>
      </c>
      <c r="E640" t="str">
        <f>TEXT(Table2[[#This Row],[order_date]],"mmmm")</f>
        <v>October</v>
      </c>
      <c r="F640">
        <v>1962</v>
      </c>
      <c r="G640" t="s">
        <v>22</v>
      </c>
      <c r="H640" t="s">
        <v>17</v>
      </c>
      <c r="I640">
        <v>5</v>
      </c>
      <c r="J640">
        <v>248.79</v>
      </c>
      <c r="K640">
        <v>0.35</v>
      </c>
      <c r="L640">
        <f t="shared" si="56"/>
        <v>87.076499999999996</v>
      </c>
      <c r="M640">
        <f t="shared" si="57"/>
        <v>1243.95</v>
      </c>
      <c r="N640" t="s">
        <v>18</v>
      </c>
      <c r="O640" t="str">
        <f t="shared" si="58"/>
        <v>Delayed Delivery</v>
      </c>
      <c r="P640">
        <v>5</v>
      </c>
      <c r="Q640" t="str">
        <f t="shared" si="59"/>
        <v>Excellent</v>
      </c>
      <c r="R640">
        <v>4.4000000000000004</v>
      </c>
      <c r="S640">
        <v>808.57</v>
      </c>
      <c r="V640">
        <v>1082</v>
      </c>
    </row>
    <row r="641" spans="1:22" x14ac:dyDescent="0.35">
      <c r="A641">
        <v>10640</v>
      </c>
      <c r="B641" s="1">
        <v>45201</v>
      </c>
      <c r="C641">
        <f t="shared" si="54"/>
        <v>2023</v>
      </c>
      <c r="D641">
        <f t="shared" si="55"/>
        <v>10</v>
      </c>
      <c r="E641" t="str">
        <f>TEXT(Table2[[#This Row],[order_date]],"mmmm")</f>
        <v>October</v>
      </c>
      <c r="F641">
        <v>1075</v>
      </c>
      <c r="G641" t="s">
        <v>15</v>
      </c>
      <c r="H641" t="s">
        <v>21</v>
      </c>
      <c r="I641">
        <v>2</v>
      </c>
      <c r="J641">
        <v>125.51</v>
      </c>
      <c r="K641">
        <v>0.04</v>
      </c>
      <c r="L641">
        <f t="shared" si="56"/>
        <v>5.0204000000000004</v>
      </c>
      <c r="M641">
        <f t="shared" si="57"/>
        <v>251.02</v>
      </c>
      <c r="N641" t="s">
        <v>18</v>
      </c>
      <c r="O641" t="str">
        <f t="shared" si="58"/>
        <v>Delayed Delivery</v>
      </c>
      <c r="P641">
        <v>6</v>
      </c>
      <c r="Q641" t="str">
        <f t="shared" si="59"/>
        <v>Bad</v>
      </c>
      <c r="R641">
        <v>1.4</v>
      </c>
      <c r="S641">
        <v>240.98</v>
      </c>
      <c r="V641">
        <v>1084</v>
      </c>
    </row>
    <row r="642" spans="1:22" x14ac:dyDescent="0.35">
      <c r="A642">
        <v>10641</v>
      </c>
      <c r="B642" s="1">
        <v>45202</v>
      </c>
      <c r="C642">
        <f t="shared" si="54"/>
        <v>2023</v>
      </c>
      <c r="D642">
        <f t="shared" si="55"/>
        <v>10</v>
      </c>
      <c r="E642" t="str">
        <f>TEXT(Table2[[#This Row],[order_date]],"mmmm")</f>
        <v>October</v>
      </c>
      <c r="F642">
        <v>1153</v>
      </c>
      <c r="G642" t="s">
        <v>15</v>
      </c>
      <c r="H642" t="s">
        <v>20</v>
      </c>
      <c r="I642">
        <v>6</v>
      </c>
      <c r="J642">
        <v>459.01</v>
      </c>
      <c r="K642">
        <v>0.21</v>
      </c>
      <c r="L642">
        <f t="shared" si="56"/>
        <v>96.392099999999999</v>
      </c>
      <c r="M642">
        <f t="shared" si="57"/>
        <v>2754.06</v>
      </c>
      <c r="N642" t="s">
        <v>16</v>
      </c>
      <c r="O642" t="str">
        <f t="shared" si="58"/>
        <v>Delayed Delivery</v>
      </c>
      <c r="P642">
        <v>5</v>
      </c>
      <c r="Q642" t="str">
        <f t="shared" si="59"/>
        <v>Good</v>
      </c>
      <c r="R642">
        <v>3.7</v>
      </c>
      <c r="S642">
        <v>2175.71</v>
      </c>
      <c r="V642">
        <v>1077</v>
      </c>
    </row>
    <row r="643" spans="1:22" x14ac:dyDescent="0.35">
      <c r="A643">
        <v>10642</v>
      </c>
      <c r="B643" s="1">
        <v>45203</v>
      </c>
      <c r="C643">
        <f t="shared" ref="C643:C706" si="60">YEAR(B643)</f>
        <v>2023</v>
      </c>
      <c r="D643">
        <f t="shared" ref="D643:D706" si="61">MONTH(B643)</f>
        <v>10</v>
      </c>
      <c r="E643" t="str">
        <f>TEXT(Table2[[#This Row],[order_date]],"mmmm")</f>
        <v>October</v>
      </c>
      <c r="F643">
        <v>1655</v>
      </c>
      <c r="G643" t="s">
        <v>19</v>
      </c>
      <c r="H643" t="s">
        <v>13</v>
      </c>
      <c r="I643">
        <v>6</v>
      </c>
      <c r="J643">
        <v>68.180000000000007</v>
      </c>
      <c r="K643">
        <v>0.24</v>
      </c>
      <c r="L643">
        <f t="shared" ref="L643:L706" si="62">J643*K643</f>
        <v>16.363200000000003</v>
      </c>
      <c r="M643">
        <f t="shared" ref="M643:M706" si="63">(J643*I643)</f>
        <v>409.08000000000004</v>
      </c>
      <c r="N643" t="s">
        <v>16</v>
      </c>
      <c r="O643" t="str">
        <f t="shared" ref="O643:O706" si="64">IF(P643&lt;2,"Early Delivery",IF(P643&lt;5,"On Time Delivery","Delayed Delivery"))</f>
        <v>On Time Delivery</v>
      </c>
      <c r="P643">
        <v>4</v>
      </c>
      <c r="Q643" t="str">
        <f t="shared" ref="Q643:Q706" si="65">IF(R643&lt;2.5,"Bad",IF(R643 &lt;4,"Good","Excellent"))</f>
        <v>Excellent</v>
      </c>
      <c r="R643">
        <v>4.9000000000000004</v>
      </c>
      <c r="S643">
        <v>310.89999999999998</v>
      </c>
      <c r="V643">
        <v>1716</v>
      </c>
    </row>
    <row r="644" spans="1:22" x14ac:dyDescent="0.35">
      <c r="A644">
        <v>10643</v>
      </c>
      <c r="B644" s="1">
        <v>45204</v>
      </c>
      <c r="C644">
        <f t="shared" si="60"/>
        <v>2023</v>
      </c>
      <c r="D644">
        <f t="shared" si="61"/>
        <v>10</v>
      </c>
      <c r="E644" t="str">
        <f>TEXT(Table2[[#This Row],[order_date]],"mmmm")</f>
        <v>October</v>
      </c>
      <c r="F644">
        <v>1434</v>
      </c>
      <c r="G644" t="s">
        <v>22</v>
      </c>
      <c r="H644" t="s">
        <v>20</v>
      </c>
      <c r="I644">
        <v>3</v>
      </c>
      <c r="J644">
        <v>316.14</v>
      </c>
      <c r="K644">
        <v>0.33</v>
      </c>
      <c r="L644">
        <f t="shared" si="62"/>
        <v>104.3262</v>
      </c>
      <c r="M644">
        <f t="shared" si="63"/>
        <v>948.42</v>
      </c>
      <c r="N644" t="s">
        <v>16</v>
      </c>
      <c r="O644" t="str">
        <f t="shared" si="64"/>
        <v>Delayed Delivery</v>
      </c>
      <c r="P644">
        <v>11</v>
      </c>
      <c r="Q644" t="str">
        <f t="shared" si="65"/>
        <v>Bad</v>
      </c>
      <c r="R644">
        <v>1.1000000000000001</v>
      </c>
      <c r="S644">
        <v>635.44000000000005</v>
      </c>
      <c r="V644">
        <v>1445</v>
      </c>
    </row>
    <row r="645" spans="1:22" x14ac:dyDescent="0.35">
      <c r="A645">
        <v>10644</v>
      </c>
      <c r="B645" s="1">
        <v>45205</v>
      </c>
      <c r="C645">
        <f t="shared" si="60"/>
        <v>2023</v>
      </c>
      <c r="D645">
        <f t="shared" si="61"/>
        <v>10</v>
      </c>
      <c r="E645" t="str">
        <f>TEXT(Table2[[#This Row],[order_date]],"mmmm")</f>
        <v>October</v>
      </c>
      <c r="F645">
        <v>1996</v>
      </c>
      <c r="G645" t="s">
        <v>19</v>
      </c>
      <c r="H645" t="s">
        <v>21</v>
      </c>
      <c r="I645">
        <v>7</v>
      </c>
      <c r="J645">
        <v>52.37</v>
      </c>
      <c r="K645">
        <v>0.27</v>
      </c>
      <c r="L645">
        <f t="shared" si="62"/>
        <v>14.139900000000001</v>
      </c>
      <c r="M645">
        <f t="shared" si="63"/>
        <v>366.59</v>
      </c>
      <c r="N645" t="s">
        <v>14</v>
      </c>
      <c r="O645" t="str">
        <f t="shared" si="64"/>
        <v>Delayed Delivery</v>
      </c>
      <c r="P645">
        <v>11</v>
      </c>
      <c r="Q645" t="str">
        <f t="shared" si="65"/>
        <v>Excellent</v>
      </c>
      <c r="R645">
        <v>4.9000000000000004</v>
      </c>
      <c r="S645">
        <v>267.61</v>
      </c>
      <c r="V645">
        <v>1448</v>
      </c>
    </row>
    <row r="646" spans="1:22" x14ac:dyDescent="0.35">
      <c r="A646">
        <v>10645</v>
      </c>
      <c r="B646" s="1">
        <v>45206</v>
      </c>
      <c r="C646">
        <f t="shared" si="60"/>
        <v>2023</v>
      </c>
      <c r="D646">
        <f t="shared" si="61"/>
        <v>10</v>
      </c>
      <c r="E646" t="str">
        <f>TEXT(Table2[[#This Row],[order_date]],"mmmm")</f>
        <v>October</v>
      </c>
      <c r="F646">
        <v>1085</v>
      </c>
      <c r="G646" t="s">
        <v>22</v>
      </c>
      <c r="H646" t="s">
        <v>21</v>
      </c>
      <c r="I646">
        <v>2</v>
      </c>
      <c r="J646">
        <v>223.5</v>
      </c>
      <c r="K646">
        <v>0.23</v>
      </c>
      <c r="L646">
        <f t="shared" si="62"/>
        <v>51.405000000000001</v>
      </c>
      <c r="M646">
        <f t="shared" si="63"/>
        <v>447</v>
      </c>
      <c r="N646" t="s">
        <v>14</v>
      </c>
      <c r="O646" t="str">
        <f t="shared" si="64"/>
        <v>Delayed Delivery</v>
      </c>
      <c r="P646">
        <v>9</v>
      </c>
      <c r="Q646" t="str">
        <f t="shared" si="65"/>
        <v>Bad</v>
      </c>
      <c r="R646">
        <v>1.1000000000000001</v>
      </c>
      <c r="S646">
        <v>344.19</v>
      </c>
      <c r="V646">
        <v>1033</v>
      </c>
    </row>
    <row r="647" spans="1:22" x14ac:dyDescent="0.35">
      <c r="A647">
        <v>10646</v>
      </c>
      <c r="B647" s="1">
        <v>45207</v>
      </c>
      <c r="C647">
        <f t="shared" si="60"/>
        <v>2023</v>
      </c>
      <c r="D647">
        <f t="shared" si="61"/>
        <v>10</v>
      </c>
      <c r="E647" t="str">
        <f>TEXT(Table2[[#This Row],[order_date]],"mmmm")</f>
        <v>October</v>
      </c>
      <c r="F647">
        <v>1696</v>
      </c>
      <c r="G647" t="s">
        <v>19</v>
      </c>
      <c r="H647" t="s">
        <v>17</v>
      </c>
      <c r="I647">
        <v>3</v>
      </c>
      <c r="J647">
        <v>366.63</v>
      </c>
      <c r="K647">
        <v>0.04</v>
      </c>
      <c r="L647">
        <f t="shared" si="62"/>
        <v>14.6652</v>
      </c>
      <c r="M647">
        <f t="shared" si="63"/>
        <v>1099.8899999999999</v>
      </c>
      <c r="N647" t="s">
        <v>16</v>
      </c>
      <c r="O647" t="str">
        <f t="shared" si="64"/>
        <v>On Time Delivery</v>
      </c>
      <c r="P647">
        <v>3</v>
      </c>
      <c r="Q647" t="str">
        <f t="shared" si="65"/>
        <v>Excellent</v>
      </c>
      <c r="R647">
        <v>4.4000000000000004</v>
      </c>
      <c r="S647">
        <v>1055.8900000000001</v>
      </c>
      <c r="V647">
        <v>1094</v>
      </c>
    </row>
    <row r="648" spans="1:22" x14ac:dyDescent="0.35">
      <c r="A648">
        <v>10647</v>
      </c>
      <c r="B648" s="1">
        <v>45208</v>
      </c>
      <c r="C648">
        <f t="shared" si="60"/>
        <v>2023</v>
      </c>
      <c r="D648">
        <f t="shared" si="61"/>
        <v>10</v>
      </c>
      <c r="E648" t="str">
        <f>TEXT(Table2[[#This Row],[order_date]],"mmmm")</f>
        <v>October</v>
      </c>
      <c r="F648">
        <v>1284</v>
      </c>
      <c r="G648" t="s">
        <v>19</v>
      </c>
      <c r="H648" t="s">
        <v>17</v>
      </c>
      <c r="I648">
        <v>4</v>
      </c>
      <c r="J648">
        <v>340.33</v>
      </c>
      <c r="K648">
        <v>0.13</v>
      </c>
      <c r="L648">
        <f t="shared" si="62"/>
        <v>44.242899999999999</v>
      </c>
      <c r="M648">
        <f t="shared" si="63"/>
        <v>1361.32</v>
      </c>
      <c r="N648" t="s">
        <v>14</v>
      </c>
      <c r="O648" t="str">
        <f t="shared" si="64"/>
        <v>Delayed Delivery</v>
      </c>
      <c r="P648">
        <v>11</v>
      </c>
      <c r="Q648" t="str">
        <f t="shared" si="65"/>
        <v>Excellent</v>
      </c>
      <c r="R648">
        <v>4.8</v>
      </c>
      <c r="S648">
        <v>1184.3499999999999</v>
      </c>
      <c r="V648">
        <v>1249</v>
      </c>
    </row>
    <row r="649" spans="1:22" x14ac:dyDescent="0.35">
      <c r="A649">
        <v>10648</v>
      </c>
      <c r="B649" s="1">
        <v>45209</v>
      </c>
      <c r="C649">
        <f t="shared" si="60"/>
        <v>2023</v>
      </c>
      <c r="D649">
        <f t="shared" si="61"/>
        <v>10</v>
      </c>
      <c r="E649" t="str">
        <f>TEXT(Table2[[#This Row],[order_date]],"mmmm")</f>
        <v>October</v>
      </c>
      <c r="F649">
        <v>1973</v>
      </c>
      <c r="G649" t="s">
        <v>19</v>
      </c>
      <c r="H649" t="s">
        <v>17</v>
      </c>
      <c r="I649">
        <v>7</v>
      </c>
      <c r="J649">
        <v>251.72</v>
      </c>
      <c r="K649">
        <v>0.05</v>
      </c>
      <c r="L649">
        <f t="shared" si="62"/>
        <v>12.586</v>
      </c>
      <c r="M649">
        <f t="shared" si="63"/>
        <v>1762.04</v>
      </c>
      <c r="N649" t="s">
        <v>16</v>
      </c>
      <c r="O649" t="str">
        <f t="shared" si="64"/>
        <v>On Time Delivery</v>
      </c>
      <c r="P649">
        <v>2</v>
      </c>
      <c r="Q649" t="str">
        <f t="shared" si="65"/>
        <v>Excellent</v>
      </c>
      <c r="R649">
        <v>5</v>
      </c>
      <c r="S649">
        <v>1673.94</v>
      </c>
      <c r="V649">
        <v>1673</v>
      </c>
    </row>
    <row r="650" spans="1:22" x14ac:dyDescent="0.35">
      <c r="A650">
        <v>10649</v>
      </c>
      <c r="B650" s="1">
        <v>45210</v>
      </c>
      <c r="C650">
        <f t="shared" si="60"/>
        <v>2023</v>
      </c>
      <c r="D650">
        <f t="shared" si="61"/>
        <v>10</v>
      </c>
      <c r="E650" t="str">
        <f>TEXT(Table2[[#This Row],[order_date]],"mmmm")</f>
        <v>October</v>
      </c>
      <c r="F650">
        <v>1219</v>
      </c>
      <c r="G650" t="s">
        <v>19</v>
      </c>
      <c r="H650" t="s">
        <v>20</v>
      </c>
      <c r="I650">
        <v>5</v>
      </c>
      <c r="J650">
        <v>265.99</v>
      </c>
      <c r="K650">
        <v>0.31</v>
      </c>
      <c r="L650">
        <f t="shared" si="62"/>
        <v>82.456900000000005</v>
      </c>
      <c r="M650">
        <f t="shared" si="63"/>
        <v>1329.95</v>
      </c>
      <c r="N650" t="s">
        <v>18</v>
      </c>
      <c r="O650" t="str">
        <f t="shared" si="64"/>
        <v>Delayed Delivery</v>
      </c>
      <c r="P650">
        <v>9</v>
      </c>
      <c r="Q650" t="str">
        <f t="shared" si="65"/>
        <v>Good</v>
      </c>
      <c r="R650">
        <v>2.8</v>
      </c>
      <c r="S650">
        <v>917.67</v>
      </c>
      <c r="V650">
        <v>1305</v>
      </c>
    </row>
    <row r="651" spans="1:22" x14ac:dyDescent="0.35">
      <c r="A651">
        <v>10650</v>
      </c>
      <c r="B651" s="1">
        <v>45211</v>
      </c>
      <c r="C651">
        <f t="shared" si="60"/>
        <v>2023</v>
      </c>
      <c r="D651">
        <f t="shared" si="61"/>
        <v>10</v>
      </c>
      <c r="E651" t="str">
        <f>TEXT(Table2[[#This Row],[order_date]],"mmmm")</f>
        <v>October</v>
      </c>
      <c r="F651">
        <v>1068</v>
      </c>
      <c r="G651" t="s">
        <v>22</v>
      </c>
      <c r="H651" t="s">
        <v>21</v>
      </c>
      <c r="I651">
        <v>2</v>
      </c>
      <c r="J651">
        <v>147.66</v>
      </c>
      <c r="K651">
        <v>0.26</v>
      </c>
      <c r="L651">
        <f t="shared" si="62"/>
        <v>38.391600000000004</v>
      </c>
      <c r="M651">
        <f t="shared" si="63"/>
        <v>295.32</v>
      </c>
      <c r="N651" t="s">
        <v>14</v>
      </c>
      <c r="O651" t="str">
        <f t="shared" si="64"/>
        <v>Delayed Delivery</v>
      </c>
      <c r="P651">
        <v>8</v>
      </c>
      <c r="Q651" t="str">
        <f t="shared" si="65"/>
        <v>Excellent</v>
      </c>
      <c r="R651">
        <v>4.5</v>
      </c>
      <c r="S651">
        <v>218.54</v>
      </c>
      <c r="V651">
        <v>1235</v>
      </c>
    </row>
    <row r="652" spans="1:22" x14ac:dyDescent="0.35">
      <c r="A652">
        <v>10651</v>
      </c>
      <c r="B652" s="1">
        <v>45212</v>
      </c>
      <c r="C652">
        <f t="shared" si="60"/>
        <v>2023</v>
      </c>
      <c r="D652">
        <f t="shared" si="61"/>
        <v>10</v>
      </c>
      <c r="E652" t="str">
        <f>TEXT(Table2[[#This Row],[order_date]],"mmmm")</f>
        <v>October</v>
      </c>
      <c r="F652">
        <v>1046</v>
      </c>
      <c r="G652" t="s">
        <v>22</v>
      </c>
      <c r="H652" t="s">
        <v>13</v>
      </c>
      <c r="I652">
        <v>6</v>
      </c>
      <c r="J652">
        <v>281.69</v>
      </c>
      <c r="K652">
        <v>0.27</v>
      </c>
      <c r="L652">
        <f t="shared" si="62"/>
        <v>76.056300000000007</v>
      </c>
      <c r="M652">
        <f t="shared" si="63"/>
        <v>1690.1399999999999</v>
      </c>
      <c r="N652" t="s">
        <v>16</v>
      </c>
      <c r="O652" t="str">
        <f t="shared" si="64"/>
        <v>Delayed Delivery</v>
      </c>
      <c r="P652">
        <v>9</v>
      </c>
      <c r="Q652" t="str">
        <f t="shared" si="65"/>
        <v>Bad</v>
      </c>
      <c r="R652">
        <v>1.5</v>
      </c>
      <c r="S652">
        <v>1233.8</v>
      </c>
      <c r="V652">
        <v>1388</v>
      </c>
    </row>
    <row r="653" spans="1:22" x14ac:dyDescent="0.35">
      <c r="A653">
        <v>10652</v>
      </c>
      <c r="B653" s="1">
        <v>45213</v>
      </c>
      <c r="C653">
        <f t="shared" si="60"/>
        <v>2023</v>
      </c>
      <c r="D653">
        <f t="shared" si="61"/>
        <v>10</v>
      </c>
      <c r="E653" t="str">
        <f>TEXT(Table2[[#This Row],[order_date]],"mmmm")</f>
        <v>October</v>
      </c>
      <c r="F653">
        <v>1093</v>
      </c>
      <c r="G653" t="s">
        <v>15</v>
      </c>
      <c r="H653" t="s">
        <v>17</v>
      </c>
      <c r="I653">
        <v>3</v>
      </c>
      <c r="J653">
        <v>572.65</v>
      </c>
      <c r="K653">
        <v>0.23</v>
      </c>
      <c r="L653">
        <f t="shared" si="62"/>
        <v>131.70949999999999</v>
      </c>
      <c r="M653">
        <f t="shared" si="63"/>
        <v>1717.9499999999998</v>
      </c>
      <c r="N653" t="s">
        <v>18</v>
      </c>
      <c r="O653" t="str">
        <f t="shared" si="64"/>
        <v>Delayed Delivery</v>
      </c>
      <c r="P653">
        <v>10</v>
      </c>
      <c r="Q653" t="str">
        <f t="shared" si="65"/>
        <v>Good</v>
      </c>
      <c r="R653">
        <v>2.7</v>
      </c>
      <c r="S653">
        <v>1322.82</v>
      </c>
      <c r="V653">
        <v>1762</v>
      </c>
    </row>
    <row r="654" spans="1:22" x14ac:dyDescent="0.35">
      <c r="A654">
        <v>10653</v>
      </c>
      <c r="B654" s="1">
        <v>45214</v>
      </c>
      <c r="C654">
        <f t="shared" si="60"/>
        <v>2023</v>
      </c>
      <c r="D654">
        <f t="shared" si="61"/>
        <v>10</v>
      </c>
      <c r="E654" t="str">
        <f>TEXT(Table2[[#This Row],[order_date]],"mmmm")</f>
        <v>October</v>
      </c>
      <c r="F654">
        <v>1749</v>
      </c>
      <c r="G654" t="s">
        <v>19</v>
      </c>
      <c r="H654" t="s">
        <v>20</v>
      </c>
      <c r="I654">
        <v>6</v>
      </c>
      <c r="J654">
        <v>512.51</v>
      </c>
      <c r="K654">
        <v>0.18</v>
      </c>
      <c r="L654">
        <f t="shared" si="62"/>
        <v>92.251799999999989</v>
      </c>
      <c r="M654">
        <f t="shared" si="63"/>
        <v>3075.06</v>
      </c>
      <c r="N654" t="s">
        <v>16</v>
      </c>
      <c r="O654" t="str">
        <f t="shared" si="64"/>
        <v>Delayed Delivery</v>
      </c>
      <c r="P654">
        <v>11</v>
      </c>
      <c r="Q654" t="str">
        <f t="shared" si="65"/>
        <v>Bad</v>
      </c>
      <c r="R654">
        <v>2.2000000000000002</v>
      </c>
      <c r="S654">
        <v>2521.5500000000002</v>
      </c>
      <c r="V654">
        <v>1302</v>
      </c>
    </row>
    <row r="655" spans="1:22" x14ac:dyDescent="0.35">
      <c r="A655">
        <v>10654</v>
      </c>
      <c r="B655" s="1">
        <v>45215</v>
      </c>
      <c r="C655">
        <f t="shared" si="60"/>
        <v>2023</v>
      </c>
      <c r="D655">
        <f t="shared" si="61"/>
        <v>10</v>
      </c>
      <c r="E655" t="str">
        <f>TEXT(Table2[[#This Row],[order_date]],"mmmm")</f>
        <v>October</v>
      </c>
      <c r="F655">
        <v>1957</v>
      </c>
      <c r="G655" t="s">
        <v>19</v>
      </c>
      <c r="H655" t="s">
        <v>17</v>
      </c>
      <c r="I655">
        <v>2</v>
      </c>
      <c r="J655">
        <v>99.96</v>
      </c>
      <c r="K655">
        <v>0.05</v>
      </c>
      <c r="L655">
        <f t="shared" si="62"/>
        <v>4.9980000000000002</v>
      </c>
      <c r="M655">
        <f t="shared" si="63"/>
        <v>199.92</v>
      </c>
      <c r="N655" t="s">
        <v>16</v>
      </c>
      <c r="O655" t="str">
        <f t="shared" si="64"/>
        <v>On Time Delivery</v>
      </c>
      <c r="P655">
        <v>3</v>
      </c>
      <c r="Q655" t="str">
        <f t="shared" si="65"/>
        <v>Good</v>
      </c>
      <c r="R655">
        <v>2.6</v>
      </c>
      <c r="S655">
        <v>189.92</v>
      </c>
      <c r="V655">
        <v>1918</v>
      </c>
    </row>
    <row r="656" spans="1:22" x14ac:dyDescent="0.35">
      <c r="A656">
        <v>10655</v>
      </c>
      <c r="B656" s="1">
        <v>45216</v>
      </c>
      <c r="C656">
        <f t="shared" si="60"/>
        <v>2023</v>
      </c>
      <c r="D656">
        <f t="shared" si="61"/>
        <v>10</v>
      </c>
      <c r="E656" t="str">
        <f>TEXT(Table2[[#This Row],[order_date]],"mmmm")</f>
        <v>October</v>
      </c>
      <c r="F656">
        <v>1452</v>
      </c>
      <c r="G656" t="s">
        <v>19</v>
      </c>
      <c r="H656" t="s">
        <v>21</v>
      </c>
      <c r="I656">
        <v>6</v>
      </c>
      <c r="J656">
        <v>32.42</v>
      </c>
      <c r="K656">
        <v>0.12</v>
      </c>
      <c r="L656">
        <f t="shared" si="62"/>
        <v>3.8904000000000001</v>
      </c>
      <c r="M656">
        <f t="shared" si="63"/>
        <v>194.52</v>
      </c>
      <c r="N656" t="s">
        <v>18</v>
      </c>
      <c r="O656" t="str">
        <f t="shared" si="64"/>
        <v>Early Delivery</v>
      </c>
      <c r="P656">
        <v>1</v>
      </c>
      <c r="Q656" t="str">
        <f t="shared" si="65"/>
        <v>Good</v>
      </c>
      <c r="R656">
        <v>3.8</v>
      </c>
      <c r="S656">
        <v>171.18</v>
      </c>
      <c r="V656">
        <v>1909</v>
      </c>
    </row>
    <row r="657" spans="1:22" x14ac:dyDescent="0.35">
      <c r="A657">
        <v>10656</v>
      </c>
      <c r="B657" s="1">
        <v>45217</v>
      </c>
      <c r="C657">
        <f t="shared" si="60"/>
        <v>2023</v>
      </c>
      <c r="D657">
        <f t="shared" si="61"/>
        <v>10</v>
      </c>
      <c r="E657" t="str">
        <f>TEXT(Table2[[#This Row],[order_date]],"mmmm")</f>
        <v>October</v>
      </c>
      <c r="F657">
        <v>1203</v>
      </c>
      <c r="G657" t="s">
        <v>19</v>
      </c>
      <c r="H657" t="s">
        <v>13</v>
      </c>
      <c r="I657">
        <v>3</v>
      </c>
      <c r="J657">
        <v>561.11</v>
      </c>
      <c r="K657">
        <v>0.05</v>
      </c>
      <c r="L657">
        <f t="shared" si="62"/>
        <v>28.055500000000002</v>
      </c>
      <c r="M657">
        <f t="shared" si="63"/>
        <v>1683.33</v>
      </c>
      <c r="N657" t="s">
        <v>14</v>
      </c>
      <c r="O657" t="str">
        <f t="shared" si="64"/>
        <v>Delayed Delivery</v>
      </c>
      <c r="P657">
        <v>11</v>
      </c>
      <c r="Q657" t="str">
        <f t="shared" si="65"/>
        <v>Bad</v>
      </c>
      <c r="R657">
        <v>1.3</v>
      </c>
      <c r="S657">
        <v>1599.16</v>
      </c>
      <c r="V657">
        <v>1737</v>
      </c>
    </row>
    <row r="658" spans="1:22" x14ac:dyDescent="0.35">
      <c r="A658">
        <v>10657</v>
      </c>
      <c r="B658" s="1">
        <v>45218</v>
      </c>
      <c r="C658">
        <f t="shared" si="60"/>
        <v>2023</v>
      </c>
      <c r="D658">
        <f t="shared" si="61"/>
        <v>10</v>
      </c>
      <c r="E658" t="str">
        <f>TEXT(Table2[[#This Row],[order_date]],"mmmm")</f>
        <v>October</v>
      </c>
      <c r="F658">
        <v>1911</v>
      </c>
      <c r="G658" t="s">
        <v>12</v>
      </c>
      <c r="H658" t="s">
        <v>21</v>
      </c>
      <c r="I658">
        <v>7</v>
      </c>
      <c r="J658">
        <v>323.14999999999998</v>
      </c>
      <c r="K658">
        <v>0.25</v>
      </c>
      <c r="L658">
        <f t="shared" si="62"/>
        <v>80.787499999999994</v>
      </c>
      <c r="M658">
        <f t="shared" si="63"/>
        <v>2262.0499999999997</v>
      </c>
      <c r="N658" t="s">
        <v>18</v>
      </c>
      <c r="O658" t="str">
        <f t="shared" si="64"/>
        <v>Early Delivery</v>
      </c>
      <c r="P658">
        <v>1</v>
      </c>
      <c r="Q658" t="str">
        <f t="shared" si="65"/>
        <v>Excellent</v>
      </c>
      <c r="R658">
        <v>5</v>
      </c>
      <c r="S658">
        <v>1696.54</v>
      </c>
      <c r="V658">
        <v>1097</v>
      </c>
    </row>
    <row r="659" spans="1:22" x14ac:dyDescent="0.35">
      <c r="A659">
        <v>10658</v>
      </c>
      <c r="B659" s="1">
        <v>45219</v>
      </c>
      <c r="C659">
        <f t="shared" si="60"/>
        <v>2023</v>
      </c>
      <c r="D659">
        <f t="shared" si="61"/>
        <v>10</v>
      </c>
      <c r="E659" t="str">
        <f>TEXT(Table2[[#This Row],[order_date]],"mmmm")</f>
        <v>October</v>
      </c>
      <c r="F659">
        <v>1217</v>
      </c>
      <c r="G659" t="s">
        <v>19</v>
      </c>
      <c r="H659" t="s">
        <v>20</v>
      </c>
      <c r="I659">
        <v>3</v>
      </c>
      <c r="J659">
        <v>329.64</v>
      </c>
      <c r="K659">
        <v>0.06</v>
      </c>
      <c r="L659">
        <f t="shared" si="62"/>
        <v>19.778399999999998</v>
      </c>
      <c r="M659">
        <f t="shared" si="63"/>
        <v>988.92</v>
      </c>
      <c r="N659" t="s">
        <v>14</v>
      </c>
      <c r="O659" t="str">
        <f t="shared" si="64"/>
        <v>On Time Delivery</v>
      </c>
      <c r="P659">
        <v>3</v>
      </c>
      <c r="Q659" t="str">
        <f t="shared" si="65"/>
        <v>Good</v>
      </c>
      <c r="R659">
        <v>3.5</v>
      </c>
      <c r="S659">
        <v>929.58</v>
      </c>
      <c r="V659">
        <v>1849</v>
      </c>
    </row>
    <row r="660" spans="1:22" x14ac:dyDescent="0.35">
      <c r="A660">
        <v>10659</v>
      </c>
      <c r="B660" s="1">
        <v>45220</v>
      </c>
      <c r="C660">
        <f t="shared" si="60"/>
        <v>2023</v>
      </c>
      <c r="D660">
        <f t="shared" si="61"/>
        <v>10</v>
      </c>
      <c r="E660" t="str">
        <f>TEXT(Table2[[#This Row],[order_date]],"mmmm")</f>
        <v>October</v>
      </c>
      <c r="F660">
        <v>1473</v>
      </c>
      <c r="G660" t="s">
        <v>15</v>
      </c>
      <c r="H660" t="s">
        <v>17</v>
      </c>
      <c r="I660">
        <v>1</v>
      </c>
      <c r="J660">
        <v>471.72</v>
      </c>
      <c r="K660">
        <v>0.25</v>
      </c>
      <c r="L660">
        <f t="shared" si="62"/>
        <v>117.93</v>
      </c>
      <c r="M660">
        <f t="shared" si="63"/>
        <v>471.72</v>
      </c>
      <c r="N660" t="s">
        <v>14</v>
      </c>
      <c r="O660" t="str">
        <f t="shared" si="64"/>
        <v>On Time Delivery</v>
      </c>
      <c r="P660">
        <v>4</v>
      </c>
      <c r="Q660" t="str">
        <f t="shared" si="65"/>
        <v>Excellent</v>
      </c>
      <c r="R660">
        <v>4.5</v>
      </c>
      <c r="S660">
        <v>353.79</v>
      </c>
      <c r="V660">
        <v>1334</v>
      </c>
    </row>
    <row r="661" spans="1:22" x14ac:dyDescent="0.35">
      <c r="A661">
        <v>10660</v>
      </c>
      <c r="B661" s="1">
        <v>45221</v>
      </c>
      <c r="C661">
        <f t="shared" si="60"/>
        <v>2023</v>
      </c>
      <c r="D661">
        <f t="shared" si="61"/>
        <v>10</v>
      </c>
      <c r="E661" t="str">
        <f>TEXT(Table2[[#This Row],[order_date]],"mmmm")</f>
        <v>October</v>
      </c>
      <c r="F661">
        <v>1431</v>
      </c>
      <c r="G661" t="s">
        <v>19</v>
      </c>
      <c r="H661" t="s">
        <v>21</v>
      </c>
      <c r="I661">
        <v>6</v>
      </c>
      <c r="J661">
        <v>199.09</v>
      </c>
      <c r="K661">
        <v>0.24</v>
      </c>
      <c r="L661">
        <f t="shared" si="62"/>
        <v>47.781599999999997</v>
      </c>
      <c r="M661">
        <f t="shared" si="63"/>
        <v>1194.54</v>
      </c>
      <c r="N661" t="s">
        <v>16</v>
      </c>
      <c r="O661" t="str">
        <f t="shared" si="64"/>
        <v>On Time Delivery</v>
      </c>
      <c r="P661">
        <v>2</v>
      </c>
      <c r="Q661" t="str">
        <f t="shared" si="65"/>
        <v>Excellent</v>
      </c>
      <c r="R661">
        <v>4.3</v>
      </c>
      <c r="S661">
        <v>907.85</v>
      </c>
      <c r="V661">
        <v>1858</v>
      </c>
    </row>
    <row r="662" spans="1:22" x14ac:dyDescent="0.35">
      <c r="A662">
        <v>10661</v>
      </c>
      <c r="B662" s="1">
        <v>45222</v>
      </c>
      <c r="C662">
        <f t="shared" si="60"/>
        <v>2023</v>
      </c>
      <c r="D662">
        <f t="shared" si="61"/>
        <v>10</v>
      </c>
      <c r="E662" t="str">
        <f>TEXT(Table2[[#This Row],[order_date]],"mmmm")</f>
        <v>October</v>
      </c>
      <c r="F662">
        <v>1340</v>
      </c>
      <c r="G662" t="s">
        <v>19</v>
      </c>
      <c r="H662" t="s">
        <v>20</v>
      </c>
      <c r="I662">
        <v>1</v>
      </c>
      <c r="J662">
        <v>296.92</v>
      </c>
      <c r="K662">
        <v>0.16</v>
      </c>
      <c r="L662">
        <f t="shared" si="62"/>
        <v>47.507200000000005</v>
      </c>
      <c r="M662">
        <f t="shared" si="63"/>
        <v>296.92</v>
      </c>
      <c r="N662" t="s">
        <v>16</v>
      </c>
      <c r="O662" t="str">
        <f t="shared" si="64"/>
        <v>Delayed Delivery</v>
      </c>
      <c r="P662">
        <v>8</v>
      </c>
      <c r="Q662" t="str">
        <f t="shared" si="65"/>
        <v>Excellent</v>
      </c>
      <c r="R662">
        <v>4.0999999999999996</v>
      </c>
      <c r="S662">
        <v>249.41</v>
      </c>
      <c r="V662">
        <v>1993</v>
      </c>
    </row>
    <row r="663" spans="1:22" x14ac:dyDescent="0.35">
      <c r="A663">
        <v>10662</v>
      </c>
      <c r="B663" s="1">
        <v>45223</v>
      </c>
      <c r="C663">
        <f t="shared" si="60"/>
        <v>2023</v>
      </c>
      <c r="D663">
        <f t="shared" si="61"/>
        <v>10</v>
      </c>
      <c r="E663" t="str">
        <f>TEXT(Table2[[#This Row],[order_date]],"mmmm")</f>
        <v>October</v>
      </c>
      <c r="F663">
        <v>1550</v>
      </c>
      <c r="G663" t="s">
        <v>15</v>
      </c>
      <c r="H663" t="s">
        <v>17</v>
      </c>
      <c r="I663">
        <v>7</v>
      </c>
      <c r="J663">
        <v>581.66999999999996</v>
      </c>
      <c r="K663">
        <v>0.05</v>
      </c>
      <c r="L663">
        <f t="shared" si="62"/>
        <v>29.083500000000001</v>
      </c>
      <c r="M663">
        <f t="shared" si="63"/>
        <v>4071.6899999999996</v>
      </c>
      <c r="N663" t="s">
        <v>18</v>
      </c>
      <c r="O663" t="str">
        <f t="shared" si="64"/>
        <v>On Time Delivery</v>
      </c>
      <c r="P663">
        <v>3</v>
      </c>
      <c r="Q663" t="str">
        <f t="shared" si="65"/>
        <v>Bad</v>
      </c>
      <c r="R663">
        <v>1.2</v>
      </c>
      <c r="S663">
        <v>3868.11</v>
      </c>
      <c r="V663">
        <v>1307</v>
      </c>
    </row>
    <row r="664" spans="1:22" x14ac:dyDescent="0.35">
      <c r="A664">
        <v>10663</v>
      </c>
      <c r="B664" s="1">
        <v>45224</v>
      </c>
      <c r="C664">
        <f t="shared" si="60"/>
        <v>2023</v>
      </c>
      <c r="D664">
        <f t="shared" si="61"/>
        <v>10</v>
      </c>
      <c r="E664" t="str">
        <f>TEXT(Table2[[#This Row],[order_date]],"mmmm")</f>
        <v>October</v>
      </c>
      <c r="F664">
        <v>1611</v>
      </c>
      <c r="G664" t="s">
        <v>15</v>
      </c>
      <c r="H664" t="s">
        <v>13</v>
      </c>
      <c r="I664">
        <v>1</v>
      </c>
      <c r="J664">
        <v>408.21</v>
      </c>
      <c r="K664">
        <v>0.11</v>
      </c>
      <c r="L664">
        <f t="shared" si="62"/>
        <v>44.903099999999995</v>
      </c>
      <c r="M664">
        <f t="shared" si="63"/>
        <v>408.21</v>
      </c>
      <c r="N664" t="s">
        <v>18</v>
      </c>
      <c r="O664" t="str">
        <f t="shared" si="64"/>
        <v>On Time Delivery</v>
      </c>
      <c r="P664">
        <v>4</v>
      </c>
      <c r="Q664" t="str">
        <f t="shared" si="65"/>
        <v>Good</v>
      </c>
      <c r="R664">
        <v>3.1</v>
      </c>
      <c r="S664">
        <v>363.31</v>
      </c>
      <c r="V664">
        <v>1248</v>
      </c>
    </row>
    <row r="665" spans="1:22" x14ac:dyDescent="0.35">
      <c r="A665">
        <v>10664</v>
      </c>
      <c r="B665" s="1">
        <v>45225</v>
      </c>
      <c r="C665">
        <f t="shared" si="60"/>
        <v>2023</v>
      </c>
      <c r="D665">
        <f t="shared" si="61"/>
        <v>10</v>
      </c>
      <c r="E665" t="str">
        <f>TEXT(Table2[[#This Row],[order_date]],"mmmm")</f>
        <v>October</v>
      </c>
      <c r="F665">
        <v>1288</v>
      </c>
      <c r="G665" t="s">
        <v>19</v>
      </c>
      <c r="H665" t="s">
        <v>21</v>
      </c>
      <c r="I665">
        <v>6</v>
      </c>
      <c r="J665">
        <v>104.94</v>
      </c>
      <c r="K665">
        <v>0.11</v>
      </c>
      <c r="L665">
        <f t="shared" si="62"/>
        <v>11.5434</v>
      </c>
      <c r="M665">
        <f t="shared" si="63"/>
        <v>629.64</v>
      </c>
      <c r="N665" t="s">
        <v>16</v>
      </c>
      <c r="O665" t="str">
        <f t="shared" si="64"/>
        <v>Delayed Delivery</v>
      </c>
      <c r="P665">
        <v>6</v>
      </c>
      <c r="Q665" t="str">
        <f t="shared" si="65"/>
        <v>Bad</v>
      </c>
      <c r="R665">
        <v>2.2999999999999998</v>
      </c>
      <c r="S665">
        <v>560.38</v>
      </c>
      <c r="V665">
        <v>1165</v>
      </c>
    </row>
    <row r="666" spans="1:22" x14ac:dyDescent="0.35">
      <c r="A666">
        <v>10665</v>
      </c>
      <c r="B666" s="1">
        <v>45226</v>
      </c>
      <c r="C666">
        <f t="shared" si="60"/>
        <v>2023</v>
      </c>
      <c r="D666">
        <f t="shared" si="61"/>
        <v>10</v>
      </c>
      <c r="E666" t="str">
        <f>TEXT(Table2[[#This Row],[order_date]],"mmmm")</f>
        <v>October</v>
      </c>
      <c r="F666">
        <v>1253</v>
      </c>
      <c r="G666" t="s">
        <v>19</v>
      </c>
      <c r="H666" t="s">
        <v>17</v>
      </c>
      <c r="I666">
        <v>2</v>
      </c>
      <c r="J666">
        <v>92.94</v>
      </c>
      <c r="K666">
        <v>0.25</v>
      </c>
      <c r="L666">
        <f t="shared" si="62"/>
        <v>23.234999999999999</v>
      </c>
      <c r="M666">
        <f t="shared" si="63"/>
        <v>185.88</v>
      </c>
      <c r="N666" t="s">
        <v>14</v>
      </c>
      <c r="O666" t="str">
        <f t="shared" si="64"/>
        <v>Delayed Delivery</v>
      </c>
      <c r="P666">
        <v>10</v>
      </c>
      <c r="Q666" t="str">
        <f t="shared" si="65"/>
        <v>Bad</v>
      </c>
      <c r="R666">
        <v>1.5</v>
      </c>
      <c r="S666">
        <v>139.41</v>
      </c>
      <c r="V666">
        <v>1983</v>
      </c>
    </row>
    <row r="667" spans="1:22" x14ac:dyDescent="0.35">
      <c r="A667">
        <v>10666</v>
      </c>
      <c r="B667" s="1">
        <v>45227</v>
      </c>
      <c r="C667">
        <f t="shared" si="60"/>
        <v>2023</v>
      </c>
      <c r="D667">
        <f t="shared" si="61"/>
        <v>10</v>
      </c>
      <c r="E667" t="str">
        <f>TEXT(Table2[[#This Row],[order_date]],"mmmm")</f>
        <v>October</v>
      </c>
      <c r="F667">
        <v>1733</v>
      </c>
      <c r="G667" t="s">
        <v>15</v>
      </c>
      <c r="H667" t="s">
        <v>17</v>
      </c>
      <c r="I667">
        <v>4</v>
      </c>
      <c r="J667">
        <v>134.49</v>
      </c>
      <c r="K667">
        <v>0.04</v>
      </c>
      <c r="L667">
        <f t="shared" si="62"/>
        <v>5.3796000000000008</v>
      </c>
      <c r="M667">
        <f t="shared" si="63"/>
        <v>537.96</v>
      </c>
      <c r="N667" t="s">
        <v>18</v>
      </c>
      <c r="O667" t="str">
        <f t="shared" si="64"/>
        <v>Delayed Delivery</v>
      </c>
      <c r="P667">
        <v>6</v>
      </c>
      <c r="Q667" t="str">
        <f t="shared" si="65"/>
        <v>Bad</v>
      </c>
      <c r="R667">
        <v>2.4</v>
      </c>
      <c r="S667">
        <v>516.44000000000005</v>
      </c>
      <c r="V667">
        <v>1541</v>
      </c>
    </row>
    <row r="668" spans="1:22" x14ac:dyDescent="0.35">
      <c r="A668">
        <v>10667</v>
      </c>
      <c r="B668" s="1">
        <v>45228</v>
      </c>
      <c r="C668">
        <f t="shared" si="60"/>
        <v>2023</v>
      </c>
      <c r="D668">
        <f t="shared" si="61"/>
        <v>10</v>
      </c>
      <c r="E668" t="str">
        <f>TEXT(Table2[[#This Row],[order_date]],"mmmm")</f>
        <v>October</v>
      </c>
      <c r="F668">
        <v>1356</v>
      </c>
      <c r="G668" t="s">
        <v>19</v>
      </c>
      <c r="H668" t="s">
        <v>17</v>
      </c>
      <c r="I668">
        <v>7</v>
      </c>
      <c r="J668">
        <v>463.53</v>
      </c>
      <c r="K668">
        <v>0.28999999999999998</v>
      </c>
      <c r="L668">
        <f t="shared" si="62"/>
        <v>134.4237</v>
      </c>
      <c r="M668">
        <f t="shared" si="63"/>
        <v>3244.71</v>
      </c>
      <c r="N668" t="s">
        <v>16</v>
      </c>
      <c r="O668" t="str">
        <f t="shared" si="64"/>
        <v>On Time Delivery</v>
      </c>
      <c r="P668">
        <v>2</v>
      </c>
      <c r="Q668" t="str">
        <f t="shared" si="65"/>
        <v>Good</v>
      </c>
      <c r="R668">
        <v>3.6</v>
      </c>
      <c r="S668">
        <v>2303.7399999999998</v>
      </c>
      <c r="V668">
        <v>1796</v>
      </c>
    </row>
    <row r="669" spans="1:22" x14ac:dyDescent="0.35">
      <c r="A669">
        <v>10668</v>
      </c>
      <c r="B669" s="1">
        <v>45229</v>
      </c>
      <c r="C669">
        <f t="shared" si="60"/>
        <v>2023</v>
      </c>
      <c r="D669">
        <f t="shared" si="61"/>
        <v>10</v>
      </c>
      <c r="E669" t="str">
        <f>TEXT(Table2[[#This Row],[order_date]],"mmmm")</f>
        <v>October</v>
      </c>
      <c r="F669">
        <v>1022</v>
      </c>
      <c r="G669" t="s">
        <v>19</v>
      </c>
      <c r="H669" t="s">
        <v>17</v>
      </c>
      <c r="I669">
        <v>3</v>
      </c>
      <c r="J669">
        <v>187.8</v>
      </c>
      <c r="K669">
        <v>0.27</v>
      </c>
      <c r="L669">
        <f t="shared" si="62"/>
        <v>50.706000000000003</v>
      </c>
      <c r="M669">
        <f t="shared" si="63"/>
        <v>563.40000000000009</v>
      </c>
      <c r="N669" t="s">
        <v>18</v>
      </c>
      <c r="O669" t="str">
        <f t="shared" si="64"/>
        <v>Delayed Delivery</v>
      </c>
      <c r="P669">
        <v>6</v>
      </c>
      <c r="Q669" t="str">
        <f t="shared" si="65"/>
        <v>Bad</v>
      </c>
      <c r="R669">
        <v>1.9</v>
      </c>
      <c r="S669">
        <v>411.28</v>
      </c>
      <c r="V669">
        <v>1137</v>
      </c>
    </row>
    <row r="670" spans="1:22" x14ac:dyDescent="0.35">
      <c r="A670">
        <v>10669</v>
      </c>
      <c r="B670" s="1">
        <v>45230</v>
      </c>
      <c r="C670">
        <f t="shared" si="60"/>
        <v>2023</v>
      </c>
      <c r="D670">
        <f t="shared" si="61"/>
        <v>10</v>
      </c>
      <c r="E670" t="str">
        <f>TEXT(Table2[[#This Row],[order_date]],"mmmm")</f>
        <v>October</v>
      </c>
      <c r="F670">
        <v>1761</v>
      </c>
      <c r="G670" t="s">
        <v>12</v>
      </c>
      <c r="H670" t="s">
        <v>21</v>
      </c>
      <c r="I670">
        <v>5</v>
      </c>
      <c r="J670">
        <v>27.51</v>
      </c>
      <c r="K670">
        <v>7.0000000000000007E-2</v>
      </c>
      <c r="L670">
        <f t="shared" si="62"/>
        <v>1.9257000000000002</v>
      </c>
      <c r="M670">
        <f t="shared" si="63"/>
        <v>137.55000000000001</v>
      </c>
      <c r="N670" t="s">
        <v>16</v>
      </c>
      <c r="O670" t="str">
        <f t="shared" si="64"/>
        <v>On Time Delivery</v>
      </c>
      <c r="P670">
        <v>4</v>
      </c>
      <c r="Q670" t="str">
        <f t="shared" si="65"/>
        <v>Good</v>
      </c>
      <c r="R670">
        <v>2.8</v>
      </c>
      <c r="S670">
        <v>127.92</v>
      </c>
      <c r="V670">
        <v>1545</v>
      </c>
    </row>
    <row r="671" spans="1:22" x14ac:dyDescent="0.35">
      <c r="A671">
        <v>10670</v>
      </c>
      <c r="B671" s="1">
        <v>45231</v>
      </c>
      <c r="C671">
        <f t="shared" si="60"/>
        <v>2023</v>
      </c>
      <c r="D671">
        <f t="shared" si="61"/>
        <v>11</v>
      </c>
      <c r="E671" t="str">
        <f>TEXT(Table2[[#This Row],[order_date]],"mmmm")</f>
        <v>November</v>
      </c>
      <c r="F671">
        <v>1521</v>
      </c>
      <c r="G671" t="s">
        <v>15</v>
      </c>
      <c r="H671" t="s">
        <v>17</v>
      </c>
      <c r="I671">
        <v>7</v>
      </c>
      <c r="J671">
        <v>567.34</v>
      </c>
      <c r="K671">
        <v>0.25</v>
      </c>
      <c r="L671">
        <f t="shared" si="62"/>
        <v>141.83500000000001</v>
      </c>
      <c r="M671">
        <f t="shared" si="63"/>
        <v>3971.38</v>
      </c>
      <c r="N671" t="s">
        <v>18</v>
      </c>
      <c r="O671" t="str">
        <f t="shared" si="64"/>
        <v>Delayed Delivery</v>
      </c>
      <c r="P671">
        <v>5</v>
      </c>
      <c r="Q671" t="str">
        <f t="shared" si="65"/>
        <v>Good</v>
      </c>
      <c r="R671">
        <v>2.6</v>
      </c>
      <c r="S671">
        <v>2978.54</v>
      </c>
      <c r="V671">
        <v>1204</v>
      </c>
    </row>
    <row r="672" spans="1:22" x14ac:dyDescent="0.35">
      <c r="A672">
        <v>10671</v>
      </c>
      <c r="B672" s="1">
        <v>45232</v>
      </c>
      <c r="C672">
        <f t="shared" si="60"/>
        <v>2023</v>
      </c>
      <c r="D672">
        <f t="shared" si="61"/>
        <v>11</v>
      </c>
      <c r="E672" t="str">
        <f>TEXT(Table2[[#This Row],[order_date]],"mmmm")</f>
        <v>November</v>
      </c>
      <c r="F672">
        <v>1757</v>
      </c>
      <c r="G672" t="s">
        <v>15</v>
      </c>
      <c r="H672" t="s">
        <v>20</v>
      </c>
      <c r="I672">
        <v>1</v>
      </c>
      <c r="J672">
        <v>114.28</v>
      </c>
      <c r="K672">
        <v>0.23</v>
      </c>
      <c r="L672">
        <f t="shared" si="62"/>
        <v>26.284400000000002</v>
      </c>
      <c r="M672">
        <f t="shared" si="63"/>
        <v>114.28</v>
      </c>
      <c r="N672" t="s">
        <v>14</v>
      </c>
      <c r="O672" t="str">
        <f t="shared" si="64"/>
        <v>Delayed Delivery</v>
      </c>
      <c r="P672">
        <v>7</v>
      </c>
      <c r="Q672" t="str">
        <f t="shared" si="65"/>
        <v>Bad</v>
      </c>
      <c r="R672">
        <v>1.2</v>
      </c>
      <c r="S672">
        <v>88</v>
      </c>
      <c r="V672">
        <v>1746</v>
      </c>
    </row>
    <row r="673" spans="1:22" x14ac:dyDescent="0.35">
      <c r="A673">
        <v>10672</v>
      </c>
      <c r="B673" s="1">
        <v>45233</v>
      </c>
      <c r="C673">
        <f t="shared" si="60"/>
        <v>2023</v>
      </c>
      <c r="D673">
        <f t="shared" si="61"/>
        <v>11</v>
      </c>
      <c r="E673" t="str">
        <f>TEXT(Table2[[#This Row],[order_date]],"mmmm")</f>
        <v>November</v>
      </c>
      <c r="F673">
        <v>1836</v>
      </c>
      <c r="G673" t="s">
        <v>15</v>
      </c>
      <c r="H673" t="s">
        <v>21</v>
      </c>
      <c r="I673">
        <v>2</v>
      </c>
      <c r="J673">
        <v>20.59</v>
      </c>
      <c r="K673">
        <v>0.26</v>
      </c>
      <c r="L673">
        <f t="shared" si="62"/>
        <v>5.3533999999999997</v>
      </c>
      <c r="M673">
        <f t="shared" si="63"/>
        <v>41.18</v>
      </c>
      <c r="N673" t="s">
        <v>14</v>
      </c>
      <c r="O673" t="str">
        <f t="shared" si="64"/>
        <v>Delayed Delivery</v>
      </c>
      <c r="P673">
        <v>7</v>
      </c>
      <c r="Q673" t="str">
        <f t="shared" si="65"/>
        <v>Good</v>
      </c>
      <c r="R673">
        <v>3.5</v>
      </c>
      <c r="S673">
        <v>30.47</v>
      </c>
      <c r="V673">
        <v>1110</v>
      </c>
    </row>
    <row r="674" spans="1:22" x14ac:dyDescent="0.35">
      <c r="A674">
        <v>10673</v>
      </c>
      <c r="B674" s="1">
        <v>45234</v>
      </c>
      <c r="C674">
        <f t="shared" si="60"/>
        <v>2023</v>
      </c>
      <c r="D674">
        <f t="shared" si="61"/>
        <v>11</v>
      </c>
      <c r="E674" t="str">
        <f>TEXT(Table2[[#This Row],[order_date]],"mmmm")</f>
        <v>November</v>
      </c>
      <c r="F674">
        <v>1099</v>
      </c>
      <c r="G674" t="s">
        <v>15</v>
      </c>
      <c r="H674" t="s">
        <v>17</v>
      </c>
      <c r="I674">
        <v>6</v>
      </c>
      <c r="J674">
        <v>153.72</v>
      </c>
      <c r="K674">
        <v>7.0000000000000007E-2</v>
      </c>
      <c r="L674">
        <f t="shared" si="62"/>
        <v>10.760400000000001</v>
      </c>
      <c r="M674">
        <f t="shared" si="63"/>
        <v>922.31999999999994</v>
      </c>
      <c r="N674" t="s">
        <v>16</v>
      </c>
      <c r="O674" t="str">
        <f t="shared" si="64"/>
        <v>Delayed Delivery</v>
      </c>
      <c r="P674">
        <v>6</v>
      </c>
      <c r="Q674" t="str">
        <f t="shared" si="65"/>
        <v>Good</v>
      </c>
      <c r="R674">
        <v>3.5</v>
      </c>
      <c r="S674">
        <v>857.76</v>
      </c>
      <c r="V674">
        <v>1182</v>
      </c>
    </row>
    <row r="675" spans="1:22" x14ac:dyDescent="0.35">
      <c r="A675">
        <v>10674</v>
      </c>
      <c r="B675" s="1">
        <v>45235</v>
      </c>
      <c r="C675">
        <f t="shared" si="60"/>
        <v>2023</v>
      </c>
      <c r="D675">
        <f t="shared" si="61"/>
        <v>11</v>
      </c>
      <c r="E675" t="str">
        <f>TEXT(Table2[[#This Row],[order_date]],"mmmm")</f>
        <v>November</v>
      </c>
      <c r="F675">
        <v>1801</v>
      </c>
      <c r="G675" t="s">
        <v>15</v>
      </c>
      <c r="H675" t="s">
        <v>21</v>
      </c>
      <c r="I675">
        <v>2</v>
      </c>
      <c r="J675">
        <v>152.49</v>
      </c>
      <c r="K675">
        <v>0.06</v>
      </c>
      <c r="L675">
        <f t="shared" si="62"/>
        <v>9.1494</v>
      </c>
      <c r="M675">
        <f t="shared" si="63"/>
        <v>304.98</v>
      </c>
      <c r="N675" t="s">
        <v>18</v>
      </c>
      <c r="O675" t="str">
        <f t="shared" si="64"/>
        <v>Delayed Delivery</v>
      </c>
      <c r="P675">
        <v>10</v>
      </c>
      <c r="Q675" t="str">
        <f t="shared" si="65"/>
        <v>Excellent</v>
      </c>
      <c r="R675">
        <v>4.9000000000000004</v>
      </c>
      <c r="S675">
        <v>286.68</v>
      </c>
      <c r="V675">
        <v>1847</v>
      </c>
    </row>
    <row r="676" spans="1:22" x14ac:dyDescent="0.35">
      <c r="A676">
        <v>10675</v>
      </c>
      <c r="B676" s="1">
        <v>45236</v>
      </c>
      <c r="C676">
        <f t="shared" si="60"/>
        <v>2023</v>
      </c>
      <c r="D676">
        <f t="shared" si="61"/>
        <v>11</v>
      </c>
      <c r="E676" t="str">
        <f>TEXT(Table2[[#This Row],[order_date]],"mmmm")</f>
        <v>November</v>
      </c>
      <c r="F676">
        <v>1179</v>
      </c>
      <c r="G676" t="s">
        <v>22</v>
      </c>
      <c r="H676" t="s">
        <v>20</v>
      </c>
      <c r="I676">
        <v>2</v>
      </c>
      <c r="J676">
        <v>261.87</v>
      </c>
      <c r="K676">
        <v>0.08</v>
      </c>
      <c r="L676">
        <f t="shared" si="62"/>
        <v>20.9496</v>
      </c>
      <c r="M676">
        <f t="shared" si="63"/>
        <v>523.74</v>
      </c>
      <c r="N676" t="s">
        <v>18</v>
      </c>
      <c r="O676" t="str">
        <f t="shared" si="64"/>
        <v>Delayed Delivery</v>
      </c>
      <c r="P676">
        <v>6</v>
      </c>
      <c r="Q676" t="str">
        <f t="shared" si="65"/>
        <v>Bad</v>
      </c>
      <c r="R676">
        <v>2.2000000000000002</v>
      </c>
      <c r="S676">
        <v>481.84</v>
      </c>
      <c r="V676">
        <v>1519</v>
      </c>
    </row>
    <row r="677" spans="1:22" x14ac:dyDescent="0.35">
      <c r="A677">
        <v>10676</v>
      </c>
      <c r="B677" s="1">
        <v>45237</v>
      </c>
      <c r="C677">
        <f t="shared" si="60"/>
        <v>2023</v>
      </c>
      <c r="D677">
        <f t="shared" si="61"/>
        <v>11</v>
      </c>
      <c r="E677" t="str">
        <f>TEXT(Table2[[#This Row],[order_date]],"mmmm")</f>
        <v>November</v>
      </c>
      <c r="F677">
        <v>1222</v>
      </c>
      <c r="G677" t="s">
        <v>22</v>
      </c>
      <c r="H677" t="s">
        <v>20</v>
      </c>
      <c r="I677">
        <v>6</v>
      </c>
      <c r="J677">
        <v>553.42999999999995</v>
      </c>
      <c r="K677">
        <v>0.13</v>
      </c>
      <c r="L677">
        <f t="shared" si="62"/>
        <v>71.945899999999995</v>
      </c>
      <c r="M677">
        <f t="shared" si="63"/>
        <v>3320.58</v>
      </c>
      <c r="N677" t="s">
        <v>16</v>
      </c>
      <c r="O677" t="str">
        <f t="shared" si="64"/>
        <v>Delayed Delivery</v>
      </c>
      <c r="P677">
        <v>6</v>
      </c>
      <c r="Q677" t="str">
        <f t="shared" si="65"/>
        <v>Good</v>
      </c>
      <c r="R677">
        <v>2.7</v>
      </c>
      <c r="S677">
        <v>2888.9</v>
      </c>
      <c r="V677">
        <v>1359</v>
      </c>
    </row>
    <row r="678" spans="1:22" x14ac:dyDescent="0.35">
      <c r="A678">
        <v>10677</v>
      </c>
      <c r="B678" s="1">
        <v>45238</v>
      </c>
      <c r="C678">
        <f t="shared" si="60"/>
        <v>2023</v>
      </c>
      <c r="D678">
        <f t="shared" si="61"/>
        <v>11</v>
      </c>
      <c r="E678" t="str">
        <f>TEXT(Table2[[#This Row],[order_date]],"mmmm")</f>
        <v>November</v>
      </c>
      <c r="F678">
        <v>1905</v>
      </c>
      <c r="G678" t="s">
        <v>19</v>
      </c>
      <c r="H678" t="s">
        <v>21</v>
      </c>
      <c r="I678">
        <v>5</v>
      </c>
      <c r="J678">
        <v>529.32000000000005</v>
      </c>
      <c r="K678">
        <v>0.28000000000000003</v>
      </c>
      <c r="L678">
        <f t="shared" si="62"/>
        <v>148.20960000000002</v>
      </c>
      <c r="M678">
        <f t="shared" si="63"/>
        <v>2646.6000000000004</v>
      </c>
      <c r="N678" t="s">
        <v>16</v>
      </c>
      <c r="O678" t="str">
        <f t="shared" si="64"/>
        <v>On Time Delivery</v>
      </c>
      <c r="P678">
        <v>4</v>
      </c>
      <c r="Q678" t="str">
        <f t="shared" si="65"/>
        <v>Good</v>
      </c>
      <c r="R678">
        <v>2.6</v>
      </c>
      <c r="S678">
        <v>1905.55</v>
      </c>
      <c r="V678">
        <v>1695</v>
      </c>
    </row>
    <row r="679" spans="1:22" x14ac:dyDescent="0.35">
      <c r="A679">
        <v>10678</v>
      </c>
      <c r="B679" s="1">
        <v>45239</v>
      </c>
      <c r="C679">
        <f t="shared" si="60"/>
        <v>2023</v>
      </c>
      <c r="D679">
        <f t="shared" si="61"/>
        <v>11</v>
      </c>
      <c r="E679" t="str">
        <f>TEXT(Table2[[#This Row],[order_date]],"mmmm")</f>
        <v>November</v>
      </c>
      <c r="F679">
        <v>1761</v>
      </c>
      <c r="G679" t="s">
        <v>15</v>
      </c>
      <c r="H679" t="s">
        <v>17</v>
      </c>
      <c r="I679">
        <v>6</v>
      </c>
      <c r="J679">
        <v>282.27999999999997</v>
      </c>
      <c r="K679">
        <v>0.26</v>
      </c>
      <c r="L679">
        <f t="shared" si="62"/>
        <v>73.392799999999994</v>
      </c>
      <c r="M679">
        <f t="shared" si="63"/>
        <v>1693.6799999999998</v>
      </c>
      <c r="N679" t="s">
        <v>18</v>
      </c>
      <c r="O679" t="str">
        <f t="shared" si="64"/>
        <v>On Time Delivery</v>
      </c>
      <c r="P679">
        <v>3</v>
      </c>
      <c r="Q679" t="str">
        <f t="shared" si="65"/>
        <v>Excellent</v>
      </c>
      <c r="R679">
        <v>4.7</v>
      </c>
      <c r="S679">
        <v>1253.32</v>
      </c>
      <c r="V679">
        <v>1280</v>
      </c>
    </row>
    <row r="680" spans="1:22" x14ac:dyDescent="0.35">
      <c r="A680">
        <v>10679</v>
      </c>
      <c r="B680" s="1">
        <v>45240</v>
      </c>
      <c r="C680">
        <f t="shared" si="60"/>
        <v>2023</v>
      </c>
      <c r="D680">
        <f t="shared" si="61"/>
        <v>11</v>
      </c>
      <c r="E680" t="str">
        <f>TEXT(Table2[[#This Row],[order_date]],"mmmm")</f>
        <v>November</v>
      </c>
      <c r="F680">
        <v>1658</v>
      </c>
      <c r="G680" t="s">
        <v>15</v>
      </c>
      <c r="H680" t="s">
        <v>17</v>
      </c>
      <c r="I680">
        <v>5</v>
      </c>
      <c r="J680">
        <v>255.38</v>
      </c>
      <c r="K680">
        <v>0.32</v>
      </c>
      <c r="L680">
        <f t="shared" si="62"/>
        <v>81.721599999999995</v>
      </c>
      <c r="M680">
        <f t="shared" si="63"/>
        <v>1276.9000000000001</v>
      </c>
      <c r="N680" t="s">
        <v>18</v>
      </c>
      <c r="O680" t="str">
        <f t="shared" si="64"/>
        <v>Early Delivery</v>
      </c>
      <c r="P680">
        <v>1</v>
      </c>
      <c r="Q680" t="str">
        <f t="shared" si="65"/>
        <v>Good</v>
      </c>
      <c r="R680">
        <v>2.6</v>
      </c>
      <c r="S680">
        <v>868.29</v>
      </c>
      <c r="V680">
        <v>1666</v>
      </c>
    </row>
    <row r="681" spans="1:22" x14ac:dyDescent="0.35">
      <c r="A681">
        <v>10680</v>
      </c>
      <c r="B681" s="1">
        <v>45241</v>
      </c>
      <c r="C681">
        <f t="shared" si="60"/>
        <v>2023</v>
      </c>
      <c r="D681">
        <f t="shared" si="61"/>
        <v>11</v>
      </c>
      <c r="E681" t="str">
        <f>TEXT(Table2[[#This Row],[order_date]],"mmmm")</f>
        <v>November</v>
      </c>
      <c r="F681">
        <v>1441</v>
      </c>
      <c r="G681" t="s">
        <v>12</v>
      </c>
      <c r="H681" t="s">
        <v>20</v>
      </c>
      <c r="I681">
        <v>6</v>
      </c>
      <c r="J681">
        <v>339.68</v>
      </c>
      <c r="K681">
        <v>0.02</v>
      </c>
      <c r="L681">
        <f t="shared" si="62"/>
        <v>6.7936000000000005</v>
      </c>
      <c r="M681">
        <f t="shared" si="63"/>
        <v>2038.08</v>
      </c>
      <c r="N681" t="s">
        <v>16</v>
      </c>
      <c r="O681" t="str">
        <f t="shared" si="64"/>
        <v>On Time Delivery</v>
      </c>
      <c r="P681">
        <v>3</v>
      </c>
      <c r="Q681" t="str">
        <f t="shared" si="65"/>
        <v>Good</v>
      </c>
      <c r="R681">
        <v>2.8</v>
      </c>
      <c r="S681">
        <v>1997.32</v>
      </c>
      <c r="V681">
        <v>1092</v>
      </c>
    </row>
    <row r="682" spans="1:22" x14ac:dyDescent="0.35">
      <c r="A682">
        <v>10681</v>
      </c>
      <c r="B682" s="1">
        <v>45242</v>
      </c>
      <c r="C682">
        <f t="shared" si="60"/>
        <v>2023</v>
      </c>
      <c r="D682">
        <f t="shared" si="61"/>
        <v>11</v>
      </c>
      <c r="E682" t="str">
        <f>TEXT(Table2[[#This Row],[order_date]],"mmmm")</f>
        <v>November</v>
      </c>
      <c r="F682">
        <v>1607</v>
      </c>
      <c r="G682" t="s">
        <v>15</v>
      </c>
      <c r="H682" t="s">
        <v>17</v>
      </c>
      <c r="I682">
        <v>1</v>
      </c>
      <c r="J682">
        <v>157.41999999999999</v>
      </c>
      <c r="K682">
        <v>0</v>
      </c>
      <c r="L682">
        <f t="shared" si="62"/>
        <v>0</v>
      </c>
      <c r="M682">
        <f t="shared" si="63"/>
        <v>157.41999999999999</v>
      </c>
      <c r="N682" t="s">
        <v>16</v>
      </c>
      <c r="O682" t="str">
        <f t="shared" si="64"/>
        <v>On Time Delivery</v>
      </c>
      <c r="P682">
        <v>3</v>
      </c>
      <c r="Q682" t="str">
        <f t="shared" si="65"/>
        <v>Bad</v>
      </c>
      <c r="R682">
        <v>2</v>
      </c>
      <c r="S682">
        <v>157.41999999999999</v>
      </c>
      <c r="V682">
        <v>1060</v>
      </c>
    </row>
    <row r="683" spans="1:22" x14ac:dyDescent="0.35">
      <c r="A683">
        <v>10682</v>
      </c>
      <c r="B683" s="1">
        <v>45243</v>
      </c>
      <c r="C683">
        <f t="shared" si="60"/>
        <v>2023</v>
      </c>
      <c r="D683">
        <f t="shared" si="61"/>
        <v>11</v>
      </c>
      <c r="E683" t="str">
        <f>TEXT(Table2[[#This Row],[order_date]],"mmmm")</f>
        <v>November</v>
      </c>
      <c r="F683">
        <v>1768</v>
      </c>
      <c r="G683" t="s">
        <v>15</v>
      </c>
      <c r="H683" t="s">
        <v>20</v>
      </c>
      <c r="I683">
        <v>5</v>
      </c>
      <c r="J683">
        <v>45.53</v>
      </c>
      <c r="K683">
        <v>0.24</v>
      </c>
      <c r="L683">
        <f t="shared" si="62"/>
        <v>10.927199999999999</v>
      </c>
      <c r="M683">
        <f t="shared" si="63"/>
        <v>227.65</v>
      </c>
      <c r="N683" t="s">
        <v>16</v>
      </c>
      <c r="O683" t="str">
        <f t="shared" si="64"/>
        <v>Delayed Delivery</v>
      </c>
      <c r="P683">
        <v>9</v>
      </c>
      <c r="Q683" t="str">
        <f t="shared" si="65"/>
        <v>Bad</v>
      </c>
      <c r="R683">
        <v>1</v>
      </c>
      <c r="S683">
        <v>173.01</v>
      </c>
      <c r="V683">
        <v>1788</v>
      </c>
    </row>
    <row r="684" spans="1:22" x14ac:dyDescent="0.35">
      <c r="A684">
        <v>10683</v>
      </c>
      <c r="B684" s="1">
        <v>45244</v>
      </c>
      <c r="C684">
        <f t="shared" si="60"/>
        <v>2023</v>
      </c>
      <c r="D684">
        <f t="shared" si="61"/>
        <v>11</v>
      </c>
      <c r="E684" t="str">
        <f>TEXT(Table2[[#This Row],[order_date]],"mmmm")</f>
        <v>November</v>
      </c>
      <c r="F684">
        <v>1324</v>
      </c>
      <c r="G684" t="s">
        <v>19</v>
      </c>
      <c r="H684" t="s">
        <v>17</v>
      </c>
      <c r="I684">
        <v>1</v>
      </c>
      <c r="J684">
        <v>564.45000000000005</v>
      </c>
      <c r="K684">
        <v>0.1</v>
      </c>
      <c r="L684">
        <f t="shared" si="62"/>
        <v>56.445000000000007</v>
      </c>
      <c r="M684">
        <f t="shared" si="63"/>
        <v>564.45000000000005</v>
      </c>
      <c r="N684" t="s">
        <v>16</v>
      </c>
      <c r="O684" t="str">
        <f t="shared" si="64"/>
        <v>On Time Delivery</v>
      </c>
      <c r="P684">
        <v>3</v>
      </c>
      <c r="Q684" t="str">
        <f t="shared" si="65"/>
        <v>Bad</v>
      </c>
      <c r="R684">
        <v>1.4</v>
      </c>
      <c r="S684">
        <v>508.01</v>
      </c>
      <c r="V684">
        <v>1465</v>
      </c>
    </row>
    <row r="685" spans="1:22" x14ac:dyDescent="0.35">
      <c r="A685">
        <v>10684</v>
      </c>
      <c r="B685" s="1">
        <v>45245</v>
      </c>
      <c r="C685">
        <f t="shared" si="60"/>
        <v>2023</v>
      </c>
      <c r="D685">
        <f t="shared" si="61"/>
        <v>11</v>
      </c>
      <c r="E685" t="str">
        <f>TEXT(Table2[[#This Row],[order_date]],"mmmm")</f>
        <v>November</v>
      </c>
      <c r="F685">
        <v>1515</v>
      </c>
      <c r="G685" t="s">
        <v>15</v>
      </c>
      <c r="H685" t="s">
        <v>20</v>
      </c>
      <c r="I685">
        <v>7</v>
      </c>
      <c r="J685">
        <v>124.22</v>
      </c>
      <c r="K685">
        <v>0.12</v>
      </c>
      <c r="L685">
        <f t="shared" si="62"/>
        <v>14.9064</v>
      </c>
      <c r="M685">
        <f t="shared" si="63"/>
        <v>869.54</v>
      </c>
      <c r="N685" t="s">
        <v>18</v>
      </c>
      <c r="O685" t="str">
        <f t="shared" si="64"/>
        <v>Delayed Delivery</v>
      </c>
      <c r="P685">
        <v>8</v>
      </c>
      <c r="Q685" t="str">
        <f t="shared" si="65"/>
        <v>Good</v>
      </c>
      <c r="R685">
        <v>3.8</v>
      </c>
      <c r="S685">
        <v>765.2</v>
      </c>
      <c r="V685">
        <v>1533</v>
      </c>
    </row>
    <row r="686" spans="1:22" x14ac:dyDescent="0.35">
      <c r="A686">
        <v>10685</v>
      </c>
      <c r="B686" s="1">
        <v>45246</v>
      </c>
      <c r="C686">
        <f t="shared" si="60"/>
        <v>2023</v>
      </c>
      <c r="D686">
        <f t="shared" si="61"/>
        <v>11</v>
      </c>
      <c r="E686" t="str">
        <f>TEXT(Table2[[#This Row],[order_date]],"mmmm")</f>
        <v>November</v>
      </c>
      <c r="F686">
        <v>1015</v>
      </c>
      <c r="G686" t="s">
        <v>19</v>
      </c>
      <c r="H686" t="s">
        <v>13</v>
      </c>
      <c r="I686">
        <v>5</v>
      </c>
      <c r="J686">
        <v>131.06</v>
      </c>
      <c r="K686">
        <v>0.19</v>
      </c>
      <c r="L686">
        <f t="shared" si="62"/>
        <v>24.901400000000002</v>
      </c>
      <c r="M686">
        <f t="shared" si="63"/>
        <v>655.29999999999995</v>
      </c>
      <c r="N686" t="s">
        <v>16</v>
      </c>
      <c r="O686" t="str">
        <f t="shared" si="64"/>
        <v>Delayed Delivery</v>
      </c>
      <c r="P686">
        <v>8</v>
      </c>
      <c r="Q686" t="str">
        <f t="shared" si="65"/>
        <v>Good</v>
      </c>
      <c r="R686">
        <v>3.7</v>
      </c>
      <c r="S686">
        <v>530.79</v>
      </c>
      <c r="V686">
        <v>1523</v>
      </c>
    </row>
    <row r="687" spans="1:22" x14ac:dyDescent="0.35">
      <c r="A687">
        <v>10686</v>
      </c>
      <c r="B687" s="1">
        <v>45247</v>
      </c>
      <c r="C687">
        <f t="shared" si="60"/>
        <v>2023</v>
      </c>
      <c r="D687">
        <f t="shared" si="61"/>
        <v>11</v>
      </c>
      <c r="E687" t="str">
        <f>TEXT(Table2[[#This Row],[order_date]],"mmmm")</f>
        <v>November</v>
      </c>
      <c r="F687">
        <v>1791</v>
      </c>
      <c r="G687" t="s">
        <v>19</v>
      </c>
      <c r="H687" t="s">
        <v>17</v>
      </c>
      <c r="I687">
        <v>5</v>
      </c>
      <c r="J687">
        <v>291.39</v>
      </c>
      <c r="K687">
        <v>0.04</v>
      </c>
      <c r="L687">
        <f t="shared" si="62"/>
        <v>11.6556</v>
      </c>
      <c r="M687">
        <f t="shared" si="63"/>
        <v>1456.9499999999998</v>
      </c>
      <c r="N687" t="s">
        <v>16</v>
      </c>
      <c r="O687" t="str">
        <f t="shared" si="64"/>
        <v>On Time Delivery</v>
      </c>
      <c r="P687">
        <v>3</v>
      </c>
      <c r="Q687" t="str">
        <f t="shared" si="65"/>
        <v>Bad</v>
      </c>
      <c r="R687">
        <v>2.2999999999999998</v>
      </c>
      <c r="S687">
        <v>1398.67</v>
      </c>
      <c r="V687">
        <v>1944</v>
      </c>
    </row>
    <row r="688" spans="1:22" x14ac:dyDescent="0.35">
      <c r="A688">
        <v>10687</v>
      </c>
      <c r="B688" s="1">
        <v>45248</v>
      </c>
      <c r="C688">
        <f t="shared" si="60"/>
        <v>2023</v>
      </c>
      <c r="D688">
        <f t="shared" si="61"/>
        <v>11</v>
      </c>
      <c r="E688" t="str">
        <f>TEXT(Table2[[#This Row],[order_date]],"mmmm")</f>
        <v>November</v>
      </c>
      <c r="F688">
        <v>1335</v>
      </c>
      <c r="G688" t="s">
        <v>19</v>
      </c>
      <c r="H688" t="s">
        <v>17</v>
      </c>
      <c r="I688">
        <v>6</v>
      </c>
      <c r="J688">
        <v>302.58999999999997</v>
      </c>
      <c r="K688">
        <v>0.22</v>
      </c>
      <c r="L688">
        <f t="shared" si="62"/>
        <v>66.569800000000001</v>
      </c>
      <c r="M688">
        <f t="shared" si="63"/>
        <v>1815.54</v>
      </c>
      <c r="N688" t="s">
        <v>14</v>
      </c>
      <c r="O688" t="str">
        <f t="shared" si="64"/>
        <v>Delayed Delivery</v>
      </c>
      <c r="P688">
        <v>10</v>
      </c>
      <c r="Q688" t="str">
        <f t="shared" si="65"/>
        <v>Good</v>
      </c>
      <c r="R688">
        <v>2.9</v>
      </c>
      <c r="S688">
        <v>1416.12</v>
      </c>
      <c r="V688">
        <v>1072</v>
      </c>
    </row>
    <row r="689" spans="1:22" x14ac:dyDescent="0.35">
      <c r="A689">
        <v>10688</v>
      </c>
      <c r="B689" s="1">
        <v>45249</v>
      </c>
      <c r="C689">
        <f t="shared" si="60"/>
        <v>2023</v>
      </c>
      <c r="D689">
        <f t="shared" si="61"/>
        <v>11</v>
      </c>
      <c r="E689" t="str">
        <f>TEXT(Table2[[#This Row],[order_date]],"mmmm")</f>
        <v>November</v>
      </c>
      <c r="F689">
        <v>1758</v>
      </c>
      <c r="G689" t="s">
        <v>22</v>
      </c>
      <c r="H689" t="s">
        <v>17</v>
      </c>
      <c r="I689">
        <v>5</v>
      </c>
      <c r="J689">
        <v>25.78</v>
      </c>
      <c r="K689">
        <v>0.11</v>
      </c>
      <c r="L689">
        <f t="shared" si="62"/>
        <v>2.8358000000000003</v>
      </c>
      <c r="M689">
        <f t="shared" si="63"/>
        <v>128.9</v>
      </c>
      <c r="N689" t="s">
        <v>16</v>
      </c>
      <c r="O689" t="str">
        <f t="shared" si="64"/>
        <v>Delayed Delivery</v>
      </c>
      <c r="P689">
        <v>10</v>
      </c>
      <c r="Q689" t="str">
        <f t="shared" si="65"/>
        <v>Bad</v>
      </c>
      <c r="R689">
        <v>2.2000000000000002</v>
      </c>
      <c r="S689">
        <v>114.72</v>
      </c>
      <c r="V689">
        <v>1793</v>
      </c>
    </row>
    <row r="690" spans="1:22" x14ac:dyDescent="0.35">
      <c r="A690">
        <v>10689</v>
      </c>
      <c r="B690" s="1">
        <v>45250</v>
      </c>
      <c r="C690">
        <f t="shared" si="60"/>
        <v>2023</v>
      </c>
      <c r="D690">
        <f t="shared" si="61"/>
        <v>11</v>
      </c>
      <c r="E690" t="str">
        <f>TEXT(Table2[[#This Row],[order_date]],"mmmm")</f>
        <v>November</v>
      </c>
      <c r="F690">
        <v>1257</v>
      </c>
      <c r="G690" t="s">
        <v>19</v>
      </c>
      <c r="H690" t="s">
        <v>21</v>
      </c>
      <c r="I690">
        <v>1</v>
      </c>
      <c r="J690">
        <v>101.55</v>
      </c>
      <c r="K690">
        <v>0.22</v>
      </c>
      <c r="L690">
        <f t="shared" si="62"/>
        <v>22.341000000000001</v>
      </c>
      <c r="M690">
        <f t="shared" si="63"/>
        <v>101.55</v>
      </c>
      <c r="N690" t="s">
        <v>18</v>
      </c>
      <c r="O690" t="str">
        <f t="shared" si="64"/>
        <v>Delayed Delivery</v>
      </c>
      <c r="P690">
        <v>6</v>
      </c>
      <c r="Q690" t="str">
        <f t="shared" si="65"/>
        <v>Good</v>
      </c>
      <c r="R690">
        <v>3.9</v>
      </c>
      <c r="S690">
        <v>79.209999999999994</v>
      </c>
      <c r="V690">
        <v>1120</v>
      </c>
    </row>
    <row r="691" spans="1:22" x14ac:dyDescent="0.35">
      <c r="A691">
        <v>10690</v>
      </c>
      <c r="B691" s="1">
        <v>45251</v>
      </c>
      <c r="C691">
        <f t="shared" si="60"/>
        <v>2023</v>
      </c>
      <c r="D691">
        <f t="shared" si="61"/>
        <v>11</v>
      </c>
      <c r="E691" t="str">
        <f>TEXT(Table2[[#This Row],[order_date]],"mmmm")</f>
        <v>November</v>
      </c>
      <c r="F691">
        <v>1496</v>
      </c>
      <c r="G691" t="s">
        <v>15</v>
      </c>
      <c r="H691" t="s">
        <v>17</v>
      </c>
      <c r="I691">
        <v>7</v>
      </c>
      <c r="J691">
        <v>236.22</v>
      </c>
      <c r="K691">
        <v>0.28999999999999998</v>
      </c>
      <c r="L691">
        <f t="shared" si="62"/>
        <v>68.503799999999998</v>
      </c>
      <c r="M691">
        <f t="shared" si="63"/>
        <v>1653.54</v>
      </c>
      <c r="N691" t="s">
        <v>14</v>
      </c>
      <c r="O691" t="str">
        <f t="shared" si="64"/>
        <v>Delayed Delivery</v>
      </c>
      <c r="P691">
        <v>8</v>
      </c>
      <c r="Q691" t="str">
        <f t="shared" si="65"/>
        <v>Excellent</v>
      </c>
      <c r="R691">
        <v>4.4000000000000004</v>
      </c>
      <c r="S691">
        <v>1174.01</v>
      </c>
      <c r="V691">
        <v>1213</v>
      </c>
    </row>
    <row r="692" spans="1:22" x14ac:dyDescent="0.35">
      <c r="A692">
        <v>10691</v>
      </c>
      <c r="B692" s="1">
        <v>45252</v>
      </c>
      <c r="C692">
        <f t="shared" si="60"/>
        <v>2023</v>
      </c>
      <c r="D692">
        <f t="shared" si="61"/>
        <v>11</v>
      </c>
      <c r="E692" t="str">
        <f>TEXT(Table2[[#This Row],[order_date]],"mmmm")</f>
        <v>November</v>
      </c>
      <c r="F692">
        <v>1987</v>
      </c>
      <c r="G692" t="s">
        <v>12</v>
      </c>
      <c r="H692" t="s">
        <v>21</v>
      </c>
      <c r="I692">
        <v>6</v>
      </c>
      <c r="J692">
        <v>414.98</v>
      </c>
      <c r="K692">
        <v>0.06</v>
      </c>
      <c r="L692">
        <f t="shared" si="62"/>
        <v>24.898800000000001</v>
      </c>
      <c r="M692">
        <f t="shared" si="63"/>
        <v>2489.88</v>
      </c>
      <c r="N692" t="s">
        <v>18</v>
      </c>
      <c r="O692" t="str">
        <f t="shared" si="64"/>
        <v>Delayed Delivery</v>
      </c>
      <c r="P692">
        <v>8</v>
      </c>
      <c r="Q692" t="str">
        <f t="shared" si="65"/>
        <v>Excellent</v>
      </c>
      <c r="R692">
        <v>4.5999999999999996</v>
      </c>
      <c r="S692">
        <v>2340.4899999999998</v>
      </c>
      <c r="V692">
        <v>1055</v>
      </c>
    </row>
    <row r="693" spans="1:22" x14ac:dyDescent="0.35">
      <c r="A693">
        <v>10692</v>
      </c>
      <c r="B693" s="1">
        <v>45253</v>
      </c>
      <c r="C693">
        <f t="shared" si="60"/>
        <v>2023</v>
      </c>
      <c r="D693">
        <f t="shared" si="61"/>
        <v>11</v>
      </c>
      <c r="E693" t="str">
        <f>TEXT(Table2[[#This Row],[order_date]],"mmmm")</f>
        <v>November</v>
      </c>
      <c r="F693">
        <v>1895</v>
      </c>
      <c r="G693" t="s">
        <v>19</v>
      </c>
      <c r="H693" t="s">
        <v>21</v>
      </c>
      <c r="I693">
        <v>3</v>
      </c>
      <c r="J693">
        <v>148.62</v>
      </c>
      <c r="K693">
        <v>0.33</v>
      </c>
      <c r="L693">
        <f t="shared" si="62"/>
        <v>49.044600000000003</v>
      </c>
      <c r="M693">
        <f t="shared" si="63"/>
        <v>445.86</v>
      </c>
      <c r="N693" t="s">
        <v>18</v>
      </c>
      <c r="O693" t="str">
        <f t="shared" si="64"/>
        <v>Delayed Delivery</v>
      </c>
      <c r="P693">
        <v>10</v>
      </c>
      <c r="Q693" t="str">
        <f t="shared" si="65"/>
        <v>Bad</v>
      </c>
      <c r="R693">
        <v>1.7</v>
      </c>
      <c r="S693">
        <v>298.73</v>
      </c>
      <c r="V693">
        <v>1572</v>
      </c>
    </row>
    <row r="694" spans="1:22" x14ac:dyDescent="0.35">
      <c r="A694">
        <v>10693</v>
      </c>
      <c r="B694" s="1">
        <v>45254</v>
      </c>
      <c r="C694">
        <f t="shared" si="60"/>
        <v>2023</v>
      </c>
      <c r="D694">
        <f t="shared" si="61"/>
        <v>11</v>
      </c>
      <c r="E694" t="str">
        <f>TEXT(Table2[[#This Row],[order_date]],"mmmm")</f>
        <v>November</v>
      </c>
      <c r="F694">
        <v>1159</v>
      </c>
      <c r="G694" t="s">
        <v>15</v>
      </c>
      <c r="H694" t="s">
        <v>20</v>
      </c>
      <c r="I694">
        <v>7</v>
      </c>
      <c r="J694">
        <v>262.45999999999998</v>
      </c>
      <c r="K694">
        <v>0.19</v>
      </c>
      <c r="L694">
        <f t="shared" si="62"/>
        <v>49.867399999999996</v>
      </c>
      <c r="M694">
        <f t="shared" si="63"/>
        <v>1837.2199999999998</v>
      </c>
      <c r="N694" t="s">
        <v>16</v>
      </c>
      <c r="O694" t="str">
        <f t="shared" si="64"/>
        <v>Delayed Delivery</v>
      </c>
      <c r="P694">
        <v>10</v>
      </c>
      <c r="Q694" t="str">
        <f t="shared" si="65"/>
        <v>Good</v>
      </c>
      <c r="R694">
        <v>3.8</v>
      </c>
      <c r="S694">
        <v>1488.15</v>
      </c>
      <c r="V694">
        <v>1336</v>
      </c>
    </row>
    <row r="695" spans="1:22" x14ac:dyDescent="0.35">
      <c r="A695">
        <v>10694</v>
      </c>
      <c r="B695" s="1">
        <v>45255</v>
      </c>
      <c r="C695">
        <f t="shared" si="60"/>
        <v>2023</v>
      </c>
      <c r="D695">
        <f t="shared" si="61"/>
        <v>11</v>
      </c>
      <c r="E695" t="str">
        <f>TEXT(Table2[[#This Row],[order_date]],"mmmm")</f>
        <v>November</v>
      </c>
      <c r="F695">
        <v>1474</v>
      </c>
      <c r="G695" t="s">
        <v>15</v>
      </c>
      <c r="H695" t="s">
        <v>21</v>
      </c>
      <c r="I695">
        <v>7</v>
      </c>
      <c r="J695">
        <v>341.05</v>
      </c>
      <c r="K695">
        <v>0.32</v>
      </c>
      <c r="L695">
        <f t="shared" si="62"/>
        <v>109.13600000000001</v>
      </c>
      <c r="M695">
        <f t="shared" si="63"/>
        <v>2387.35</v>
      </c>
      <c r="N695" t="s">
        <v>16</v>
      </c>
      <c r="O695" t="str">
        <f t="shared" si="64"/>
        <v>Delayed Delivery</v>
      </c>
      <c r="P695">
        <v>9</v>
      </c>
      <c r="Q695" t="str">
        <f t="shared" si="65"/>
        <v>Excellent</v>
      </c>
      <c r="R695">
        <v>4.9000000000000004</v>
      </c>
      <c r="S695">
        <v>1623.4</v>
      </c>
      <c r="V695">
        <v>1025</v>
      </c>
    </row>
    <row r="696" spans="1:22" x14ac:dyDescent="0.35">
      <c r="A696">
        <v>10695</v>
      </c>
      <c r="B696" s="1">
        <v>45256</v>
      </c>
      <c r="C696">
        <f t="shared" si="60"/>
        <v>2023</v>
      </c>
      <c r="D696">
        <f t="shared" si="61"/>
        <v>11</v>
      </c>
      <c r="E696" t="str">
        <f>TEXT(Table2[[#This Row],[order_date]],"mmmm")</f>
        <v>November</v>
      </c>
      <c r="F696">
        <v>1851</v>
      </c>
      <c r="G696" t="s">
        <v>19</v>
      </c>
      <c r="H696" t="s">
        <v>21</v>
      </c>
      <c r="I696">
        <v>1</v>
      </c>
      <c r="J696">
        <v>534.83000000000004</v>
      </c>
      <c r="K696">
        <v>7.0000000000000007E-2</v>
      </c>
      <c r="L696">
        <f t="shared" si="62"/>
        <v>37.438100000000006</v>
      </c>
      <c r="M696">
        <f t="shared" si="63"/>
        <v>534.83000000000004</v>
      </c>
      <c r="N696" t="s">
        <v>18</v>
      </c>
      <c r="O696" t="str">
        <f t="shared" si="64"/>
        <v>Delayed Delivery</v>
      </c>
      <c r="P696">
        <v>9</v>
      </c>
      <c r="Q696" t="str">
        <f t="shared" si="65"/>
        <v>Good</v>
      </c>
      <c r="R696">
        <v>3.6</v>
      </c>
      <c r="S696">
        <v>497.39</v>
      </c>
      <c r="V696">
        <v>1256</v>
      </c>
    </row>
    <row r="697" spans="1:22" x14ac:dyDescent="0.35">
      <c r="A697">
        <v>10696</v>
      </c>
      <c r="B697" s="1">
        <v>45257</v>
      </c>
      <c r="C697">
        <f t="shared" si="60"/>
        <v>2023</v>
      </c>
      <c r="D697">
        <f t="shared" si="61"/>
        <v>11</v>
      </c>
      <c r="E697" t="str">
        <f>TEXT(Table2[[#This Row],[order_date]],"mmmm")</f>
        <v>November</v>
      </c>
      <c r="F697">
        <v>1663</v>
      </c>
      <c r="G697" t="s">
        <v>22</v>
      </c>
      <c r="H697" t="s">
        <v>13</v>
      </c>
      <c r="I697">
        <v>7</v>
      </c>
      <c r="J697">
        <v>205.75</v>
      </c>
      <c r="K697">
        <v>0.21</v>
      </c>
      <c r="L697">
        <f t="shared" si="62"/>
        <v>43.207499999999996</v>
      </c>
      <c r="M697">
        <f t="shared" si="63"/>
        <v>1440.25</v>
      </c>
      <c r="N697" t="s">
        <v>18</v>
      </c>
      <c r="O697" t="str">
        <f t="shared" si="64"/>
        <v>Delayed Delivery</v>
      </c>
      <c r="P697">
        <v>8</v>
      </c>
      <c r="Q697" t="str">
        <f t="shared" si="65"/>
        <v>Bad</v>
      </c>
      <c r="R697">
        <v>2.4</v>
      </c>
      <c r="S697">
        <v>1137.8</v>
      </c>
      <c r="V697">
        <v>1718</v>
      </c>
    </row>
    <row r="698" spans="1:22" x14ac:dyDescent="0.35">
      <c r="A698">
        <v>10697</v>
      </c>
      <c r="B698" s="1">
        <v>45258</v>
      </c>
      <c r="C698">
        <f t="shared" si="60"/>
        <v>2023</v>
      </c>
      <c r="D698">
        <f t="shared" si="61"/>
        <v>11</v>
      </c>
      <c r="E698" t="str">
        <f>TEXT(Table2[[#This Row],[order_date]],"mmmm")</f>
        <v>November</v>
      </c>
      <c r="F698">
        <v>1907</v>
      </c>
      <c r="G698" t="s">
        <v>19</v>
      </c>
      <c r="H698" t="s">
        <v>17</v>
      </c>
      <c r="I698">
        <v>3</v>
      </c>
      <c r="J698">
        <v>93.13</v>
      </c>
      <c r="K698">
        <v>0.14000000000000001</v>
      </c>
      <c r="L698">
        <f t="shared" si="62"/>
        <v>13.0382</v>
      </c>
      <c r="M698">
        <f t="shared" si="63"/>
        <v>279.39</v>
      </c>
      <c r="N698" t="s">
        <v>16</v>
      </c>
      <c r="O698" t="str">
        <f t="shared" si="64"/>
        <v>Delayed Delivery</v>
      </c>
      <c r="P698">
        <v>7</v>
      </c>
      <c r="Q698" t="str">
        <f t="shared" si="65"/>
        <v>Good</v>
      </c>
      <c r="R698">
        <v>3.5</v>
      </c>
      <c r="S698">
        <v>240.28</v>
      </c>
      <c r="V698">
        <v>1215</v>
      </c>
    </row>
    <row r="699" spans="1:22" x14ac:dyDescent="0.35">
      <c r="A699">
        <v>10698</v>
      </c>
      <c r="B699" s="1">
        <v>45259</v>
      </c>
      <c r="C699">
        <f t="shared" si="60"/>
        <v>2023</v>
      </c>
      <c r="D699">
        <f t="shared" si="61"/>
        <v>11</v>
      </c>
      <c r="E699" t="str">
        <f>TEXT(Table2[[#This Row],[order_date]],"mmmm")</f>
        <v>November</v>
      </c>
      <c r="F699">
        <v>1689</v>
      </c>
      <c r="G699" t="s">
        <v>15</v>
      </c>
      <c r="H699" t="s">
        <v>21</v>
      </c>
      <c r="I699">
        <v>2</v>
      </c>
      <c r="J699">
        <v>301.22000000000003</v>
      </c>
      <c r="K699">
        <v>0.27</v>
      </c>
      <c r="L699">
        <f t="shared" si="62"/>
        <v>81.329400000000007</v>
      </c>
      <c r="M699">
        <f t="shared" si="63"/>
        <v>602.44000000000005</v>
      </c>
      <c r="N699" t="s">
        <v>18</v>
      </c>
      <c r="O699" t="str">
        <f t="shared" si="64"/>
        <v>Delayed Delivery</v>
      </c>
      <c r="P699">
        <v>10</v>
      </c>
      <c r="Q699" t="str">
        <f t="shared" si="65"/>
        <v>Good</v>
      </c>
      <c r="R699">
        <v>3.8</v>
      </c>
      <c r="S699">
        <v>439.78</v>
      </c>
      <c r="V699">
        <v>1665</v>
      </c>
    </row>
    <row r="700" spans="1:22" x14ac:dyDescent="0.35">
      <c r="A700">
        <v>10699</v>
      </c>
      <c r="B700" s="1">
        <v>45260</v>
      </c>
      <c r="C700">
        <f t="shared" si="60"/>
        <v>2023</v>
      </c>
      <c r="D700">
        <f t="shared" si="61"/>
        <v>11</v>
      </c>
      <c r="E700" t="str">
        <f>TEXT(Table2[[#This Row],[order_date]],"mmmm")</f>
        <v>November</v>
      </c>
      <c r="F700">
        <v>1674</v>
      </c>
      <c r="G700" t="s">
        <v>15</v>
      </c>
      <c r="H700" t="s">
        <v>17</v>
      </c>
      <c r="I700">
        <v>6</v>
      </c>
      <c r="J700">
        <v>451.83</v>
      </c>
      <c r="K700">
        <v>0.21</v>
      </c>
      <c r="L700">
        <f t="shared" si="62"/>
        <v>94.884299999999996</v>
      </c>
      <c r="M700">
        <f t="shared" si="63"/>
        <v>2710.98</v>
      </c>
      <c r="N700" t="s">
        <v>14</v>
      </c>
      <c r="O700" t="str">
        <f t="shared" si="64"/>
        <v>On Time Delivery</v>
      </c>
      <c r="P700">
        <v>3</v>
      </c>
      <c r="Q700" t="str">
        <f t="shared" si="65"/>
        <v>Good</v>
      </c>
      <c r="R700">
        <v>2.6</v>
      </c>
      <c r="S700">
        <v>2141.67</v>
      </c>
      <c r="V700">
        <v>1311</v>
      </c>
    </row>
    <row r="701" spans="1:22" x14ac:dyDescent="0.35">
      <c r="A701">
        <v>10700</v>
      </c>
      <c r="B701" s="1">
        <v>45261</v>
      </c>
      <c r="C701">
        <f t="shared" si="60"/>
        <v>2023</v>
      </c>
      <c r="D701">
        <f t="shared" si="61"/>
        <v>12</v>
      </c>
      <c r="E701" t="str">
        <f>TEXT(Table2[[#This Row],[order_date]],"mmmm")</f>
        <v>December</v>
      </c>
      <c r="F701">
        <v>1379</v>
      </c>
      <c r="G701" t="s">
        <v>15</v>
      </c>
      <c r="H701" t="s">
        <v>21</v>
      </c>
      <c r="I701">
        <v>2</v>
      </c>
      <c r="J701">
        <v>79.27</v>
      </c>
      <c r="K701">
        <v>0.17</v>
      </c>
      <c r="L701">
        <f t="shared" si="62"/>
        <v>13.475900000000001</v>
      </c>
      <c r="M701">
        <f t="shared" si="63"/>
        <v>158.54</v>
      </c>
      <c r="N701" t="s">
        <v>16</v>
      </c>
      <c r="O701" t="str">
        <f t="shared" si="64"/>
        <v>Delayed Delivery</v>
      </c>
      <c r="P701">
        <v>7</v>
      </c>
      <c r="Q701" t="str">
        <f t="shared" si="65"/>
        <v>Bad</v>
      </c>
      <c r="R701">
        <v>1.4</v>
      </c>
      <c r="S701">
        <v>131.59</v>
      </c>
      <c r="V701">
        <v>1006</v>
      </c>
    </row>
    <row r="702" spans="1:22" x14ac:dyDescent="0.35">
      <c r="A702">
        <v>10701</v>
      </c>
      <c r="B702" s="1">
        <v>45262</v>
      </c>
      <c r="C702">
        <f t="shared" si="60"/>
        <v>2023</v>
      </c>
      <c r="D702">
        <f t="shared" si="61"/>
        <v>12</v>
      </c>
      <c r="E702" t="str">
        <f>TEXT(Table2[[#This Row],[order_date]],"mmmm")</f>
        <v>December</v>
      </c>
      <c r="F702">
        <v>1544</v>
      </c>
      <c r="G702" t="s">
        <v>22</v>
      </c>
      <c r="H702" t="s">
        <v>20</v>
      </c>
      <c r="I702">
        <v>6</v>
      </c>
      <c r="J702">
        <v>263.44</v>
      </c>
      <c r="K702">
        <v>0.32</v>
      </c>
      <c r="L702">
        <f t="shared" si="62"/>
        <v>84.300799999999995</v>
      </c>
      <c r="M702">
        <f t="shared" si="63"/>
        <v>1580.6399999999999</v>
      </c>
      <c r="N702" t="s">
        <v>18</v>
      </c>
      <c r="O702" t="str">
        <f t="shared" si="64"/>
        <v>On Time Delivery</v>
      </c>
      <c r="P702">
        <v>4</v>
      </c>
      <c r="Q702" t="str">
        <f t="shared" si="65"/>
        <v>Good</v>
      </c>
      <c r="R702">
        <v>3.4</v>
      </c>
      <c r="S702">
        <v>1074.8399999999999</v>
      </c>
      <c r="V702">
        <v>1002</v>
      </c>
    </row>
    <row r="703" spans="1:22" x14ac:dyDescent="0.35">
      <c r="A703">
        <v>10702</v>
      </c>
      <c r="B703" s="1">
        <v>45263</v>
      </c>
      <c r="C703">
        <f t="shared" si="60"/>
        <v>2023</v>
      </c>
      <c r="D703">
        <f t="shared" si="61"/>
        <v>12</v>
      </c>
      <c r="E703" t="str">
        <f>TEXT(Table2[[#This Row],[order_date]],"mmmm")</f>
        <v>December</v>
      </c>
      <c r="F703">
        <v>1928</v>
      </c>
      <c r="G703" t="s">
        <v>19</v>
      </c>
      <c r="H703" t="s">
        <v>13</v>
      </c>
      <c r="I703">
        <v>7</v>
      </c>
      <c r="J703">
        <v>25.4</v>
      </c>
      <c r="K703">
        <v>0.13</v>
      </c>
      <c r="L703">
        <f t="shared" si="62"/>
        <v>3.302</v>
      </c>
      <c r="M703">
        <f t="shared" si="63"/>
        <v>177.79999999999998</v>
      </c>
      <c r="N703" t="s">
        <v>18</v>
      </c>
      <c r="O703" t="str">
        <f t="shared" si="64"/>
        <v>On Time Delivery</v>
      </c>
      <c r="P703">
        <v>2</v>
      </c>
      <c r="Q703" t="str">
        <f t="shared" si="65"/>
        <v>Excellent</v>
      </c>
      <c r="R703">
        <v>4.2</v>
      </c>
      <c r="S703">
        <v>154.69</v>
      </c>
      <c r="V703">
        <v>1622</v>
      </c>
    </row>
    <row r="704" spans="1:22" x14ac:dyDescent="0.35">
      <c r="A704">
        <v>10703</v>
      </c>
      <c r="B704" s="1">
        <v>45264</v>
      </c>
      <c r="C704">
        <f t="shared" si="60"/>
        <v>2023</v>
      </c>
      <c r="D704">
        <f t="shared" si="61"/>
        <v>12</v>
      </c>
      <c r="E704" t="str">
        <f>TEXT(Table2[[#This Row],[order_date]],"mmmm")</f>
        <v>December</v>
      </c>
      <c r="F704">
        <v>1956</v>
      </c>
      <c r="G704" t="s">
        <v>19</v>
      </c>
      <c r="H704" t="s">
        <v>21</v>
      </c>
      <c r="I704">
        <v>6</v>
      </c>
      <c r="J704">
        <v>34.630000000000003</v>
      </c>
      <c r="K704">
        <v>0.08</v>
      </c>
      <c r="L704">
        <f t="shared" si="62"/>
        <v>2.7704000000000004</v>
      </c>
      <c r="M704">
        <f t="shared" si="63"/>
        <v>207.78000000000003</v>
      </c>
      <c r="N704" t="s">
        <v>14</v>
      </c>
      <c r="O704" t="str">
        <f t="shared" si="64"/>
        <v>Delayed Delivery</v>
      </c>
      <c r="P704">
        <v>8</v>
      </c>
      <c r="Q704" t="str">
        <f t="shared" si="65"/>
        <v>Excellent</v>
      </c>
      <c r="R704">
        <v>5</v>
      </c>
      <c r="S704">
        <v>191.16</v>
      </c>
      <c r="V704">
        <v>1362</v>
      </c>
    </row>
    <row r="705" spans="1:22" x14ac:dyDescent="0.35">
      <c r="A705">
        <v>10704</v>
      </c>
      <c r="B705" s="1">
        <v>45265</v>
      </c>
      <c r="C705">
        <f t="shared" si="60"/>
        <v>2023</v>
      </c>
      <c r="D705">
        <f t="shared" si="61"/>
        <v>12</v>
      </c>
      <c r="E705" t="str">
        <f>TEXT(Table2[[#This Row],[order_date]],"mmmm")</f>
        <v>December</v>
      </c>
      <c r="F705">
        <v>1690</v>
      </c>
      <c r="G705" t="s">
        <v>22</v>
      </c>
      <c r="H705" t="s">
        <v>17</v>
      </c>
      <c r="I705">
        <v>1</v>
      </c>
      <c r="J705">
        <v>297.52999999999997</v>
      </c>
      <c r="K705">
        <v>0.21</v>
      </c>
      <c r="L705">
        <f t="shared" si="62"/>
        <v>62.48129999999999</v>
      </c>
      <c r="M705">
        <f t="shared" si="63"/>
        <v>297.52999999999997</v>
      </c>
      <c r="N705" t="s">
        <v>14</v>
      </c>
      <c r="O705" t="str">
        <f t="shared" si="64"/>
        <v>On Time Delivery</v>
      </c>
      <c r="P705">
        <v>2</v>
      </c>
      <c r="Q705" t="str">
        <f t="shared" si="65"/>
        <v>Bad</v>
      </c>
      <c r="R705">
        <v>1.9</v>
      </c>
      <c r="S705">
        <v>235.05</v>
      </c>
      <c r="V705">
        <v>1984</v>
      </c>
    </row>
    <row r="706" spans="1:22" x14ac:dyDescent="0.35">
      <c r="A706">
        <v>10705</v>
      </c>
      <c r="B706" s="1">
        <v>45266</v>
      </c>
      <c r="C706">
        <f t="shared" si="60"/>
        <v>2023</v>
      </c>
      <c r="D706">
        <f t="shared" si="61"/>
        <v>12</v>
      </c>
      <c r="E706" t="str">
        <f>TEXT(Table2[[#This Row],[order_date]],"mmmm")</f>
        <v>December</v>
      </c>
      <c r="F706">
        <v>1426</v>
      </c>
      <c r="G706" t="s">
        <v>15</v>
      </c>
      <c r="H706" t="s">
        <v>20</v>
      </c>
      <c r="I706">
        <v>3</v>
      </c>
      <c r="J706">
        <v>189.45</v>
      </c>
      <c r="K706">
        <v>0.22</v>
      </c>
      <c r="L706">
        <f t="shared" si="62"/>
        <v>41.678999999999995</v>
      </c>
      <c r="M706">
        <f t="shared" si="63"/>
        <v>568.34999999999991</v>
      </c>
      <c r="N706" t="s">
        <v>18</v>
      </c>
      <c r="O706" t="str">
        <f t="shared" si="64"/>
        <v>Early Delivery</v>
      </c>
      <c r="P706">
        <v>1</v>
      </c>
      <c r="Q706" t="str">
        <f t="shared" si="65"/>
        <v>Good</v>
      </c>
      <c r="R706">
        <v>3.8</v>
      </c>
      <c r="S706">
        <v>443.31</v>
      </c>
      <c r="V706">
        <v>1630</v>
      </c>
    </row>
    <row r="707" spans="1:22" x14ac:dyDescent="0.35">
      <c r="A707">
        <v>10706</v>
      </c>
      <c r="B707" s="1">
        <v>45267</v>
      </c>
      <c r="C707">
        <f t="shared" ref="C707:C770" si="66">YEAR(B707)</f>
        <v>2023</v>
      </c>
      <c r="D707">
        <f t="shared" ref="D707:D770" si="67">MONTH(B707)</f>
        <v>12</v>
      </c>
      <c r="E707" t="str">
        <f>TEXT(Table2[[#This Row],[order_date]],"mmmm")</f>
        <v>December</v>
      </c>
      <c r="F707">
        <v>1612</v>
      </c>
      <c r="G707" t="s">
        <v>22</v>
      </c>
      <c r="H707" t="s">
        <v>17</v>
      </c>
      <c r="I707">
        <v>6</v>
      </c>
      <c r="J707">
        <v>509.39</v>
      </c>
      <c r="K707">
        <v>0.15</v>
      </c>
      <c r="L707">
        <f t="shared" ref="L707:L770" si="68">J707*K707</f>
        <v>76.408499999999989</v>
      </c>
      <c r="M707">
        <f t="shared" ref="M707:M770" si="69">(J707*I707)</f>
        <v>3056.34</v>
      </c>
      <c r="N707" t="s">
        <v>16</v>
      </c>
      <c r="O707" t="str">
        <f t="shared" ref="O707:O770" si="70">IF(P707&lt;2,"Early Delivery",IF(P707&lt;5,"On Time Delivery","Delayed Delivery"))</f>
        <v>Delayed Delivery</v>
      </c>
      <c r="P707">
        <v>5</v>
      </c>
      <c r="Q707" t="str">
        <f t="shared" ref="Q707:Q770" si="71">IF(R707&lt;2.5,"Bad",IF(R707 &lt;4,"Good","Excellent"))</f>
        <v>Bad</v>
      </c>
      <c r="R707">
        <v>1.1000000000000001</v>
      </c>
      <c r="S707">
        <v>2597.89</v>
      </c>
      <c r="V707">
        <v>1811</v>
      </c>
    </row>
    <row r="708" spans="1:22" x14ac:dyDescent="0.35">
      <c r="A708">
        <v>10707</v>
      </c>
      <c r="B708" s="1">
        <v>45268</v>
      </c>
      <c r="C708">
        <f t="shared" si="66"/>
        <v>2023</v>
      </c>
      <c r="D708">
        <f t="shared" si="67"/>
        <v>12</v>
      </c>
      <c r="E708" t="str">
        <f>TEXT(Table2[[#This Row],[order_date]],"mmmm")</f>
        <v>December</v>
      </c>
      <c r="F708">
        <v>1267</v>
      </c>
      <c r="G708" t="s">
        <v>22</v>
      </c>
      <c r="H708" t="s">
        <v>20</v>
      </c>
      <c r="I708">
        <v>3</v>
      </c>
      <c r="J708">
        <v>367.26</v>
      </c>
      <c r="K708">
        <v>0.17</v>
      </c>
      <c r="L708">
        <f t="shared" si="68"/>
        <v>62.434200000000004</v>
      </c>
      <c r="M708">
        <f t="shared" si="69"/>
        <v>1101.78</v>
      </c>
      <c r="N708" t="s">
        <v>16</v>
      </c>
      <c r="O708" t="str">
        <f t="shared" si="70"/>
        <v>Delayed Delivery</v>
      </c>
      <c r="P708">
        <v>10</v>
      </c>
      <c r="Q708" t="str">
        <f t="shared" si="71"/>
        <v>Excellent</v>
      </c>
      <c r="R708">
        <v>4.9000000000000004</v>
      </c>
      <c r="S708">
        <v>914.48</v>
      </c>
      <c r="V708">
        <v>1536</v>
      </c>
    </row>
    <row r="709" spans="1:22" x14ac:dyDescent="0.35">
      <c r="A709">
        <v>10708</v>
      </c>
      <c r="B709" s="1">
        <v>45269</v>
      </c>
      <c r="C709">
        <f t="shared" si="66"/>
        <v>2023</v>
      </c>
      <c r="D709">
        <f t="shared" si="67"/>
        <v>12</v>
      </c>
      <c r="E709" t="str">
        <f>TEXT(Table2[[#This Row],[order_date]],"mmmm")</f>
        <v>December</v>
      </c>
      <c r="F709">
        <v>1834</v>
      </c>
      <c r="G709" t="s">
        <v>22</v>
      </c>
      <c r="H709" t="s">
        <v>13</v>
      </c>
      <c r="I709">
        <v>6</v>
      </c>
      <c r="J709">
        <v>280.55</v>
      </c>
      <c r="K709">
        <v>0.34</v>
      </c>
      <c r="L709">
        <f t="shared" si="68"/>
        <v>95.387000000000015</v>
      </c>
      <c r="M709">
        <f t="shared" si="69"/>
        <v>1683.3000000000002</v>
      </c>
      <c r="N709" t="s">
        <v>16</v>
      </c>
      <c r="O709" t="str">
        <f t="shared" si="70"/>
        <v>Delayed Delivery</v>
      </c>
      <c r="P709">
        <v>9</v>
      </c>
      <c r="Q709" t="str">
        <f t="shared" si="71"/>
        <v>Bad</v>
      </c>
      <c r="R709">
        <v>1.1000000000000001</v>
      </c>
      <c r="S709">
        <v>1110.98</v>
      </c>
      <c r="V709">
        <v>1211</v>
      </c>
    </row>
    <row r="710" spans="1:22" x14ac:dyDescent="0.35">
      <c r="A710">
        <v>10709</v>
      </c>
      <c r="B710" s="1">
        <v>45270</v>
      </c>
      <c r="C710">
        <f t="shared" si="66"/>
        <v>2023</v>
      </c>
      <c r="D710">
        <f t="shared" si="67"/>
        <v>12</v>
      </c>
      <c r="E710" t="str">
        <f>TEXT(Table2[[#This Row],[order_date]],"mmmm")</f>
        <v>December</v>
      </c>
      <c r="F710">
        <v>1576</v>
      </c>
      <c r="G710" t="s">
        <v>15</v>
      </c>
      <c r="H710" t="s">
        <v>20</v>
      </c>
      <c r="I710">
        <v>3</v>
      </c>
      <c r="J710">
        <v>253.64</v>
      </c>
      <c r="K710">
        <v>0.26</v>
      </c>
      <c r="L710">
        <f t="shared" si="68"/>
        <v>65.946399999999997</v>
      </c>
      <c r="M710">
        <f t="shared" si="69"/>
        <v>760.92</v>
      </c>
      <c r="N710" t="s">
        <v>18</v>
      </c>
      <c r="O710" t="str">
        <f t="shared" si="70"/>
        <v>Delayed Delivery</v>
      </c>
      <c r="P710">
        <v>5</v>
      </c>
      <c r="Q710" t="str">
        <f t="shared" si="71"/>
        <v>Bad</v>
      </c>
      <c r="R710">
        <v>2.4</v>
      </c>
      <c r="S710">
        <v>563.08000000000004</v>
      </c>
      <c r="V710">
        <v>1066</v>
      </c>
    </row>
    <row r="711" spans="1:22" x14ac:dyDescent="0.35">
      <c r="A711">
        <v>10710</v>
      </c>
      <c r="B711" s="1">
        <v>45271</v>
      </c>
      <c r="C711">
        <f t="shared" si="66"/>
        <v>2023</v>
      </c>
      <c r="D711">
        <f t="shared" si="67"/>
        <v>12</v>
      </c>
      <c r="E711" t="str">
        <f>TEXT(Table2[[#This Row],[order_date]],"mmmm")</f>
        <v>December</v>
      </c>
      <c r="F711">
        <v>1416</v>
      </c>
      <c r="G711" t="s">
        <v>19</v>
      </c>
      <c r="H711" t="s">
        <v>17</v>
      </c>
      <c r="I711">
        <v>2</v>
      </c>
      <c r="J711">
        <v>305.89</v>
      </c>
      <c r="K711">
        <v>0.04</v>
      </c>
      <c r="L711">
        <f t="shared" si="68"/>
        <v>12.2356</v>
      </c>
      <c r="M711">
        <f t="shared" si="69"/>
        <v>611.78</v>
      </c>
      <c r="N711" t="s">
        <v>18</v>
      </c>
      <c r="O711" t="str">
        <f t="shared" si="70"/>
        <v>Delayed Delivery</v>
      </c>
      <c r="P711">
        <v>11</v>
      </c>
      <c r="Q711" t="str">
        <f t="shared" si="71"/>
        <v>Bad</v>
      </c>
      <c r="R711">
        <v>1.3</v>
      </c>
      <c r="S711">
        <v>587.30999999999995</v>
      </c>
      <c r="V711">
        <v>1227</v>
      </c>
    </row>
    <row r="712" spans="1:22" x14ac:dyDescent="0.35">
      <c r="A712">
        <v>10711</v>
      </c>
      <c r="B712" s="1">
        <v>45272</v>
      </c>
      <c r="C712">
        <f t="shared" si="66"/>
        <v>2023</v>
      </c>
      <c r="D712">
        <f t="shared" si="67"/>
        <v>12</v>
      </c>
      <c r="E712" t="str">
        <f>TEXT(Table2[[#This Row],[order_date]],"mmmm")</f>
        <v>December</v>
      </c>
      <c r="F712">
        <v>1167</v>
      </c>
      <c r="G712" t="s">
        <v>22</v>
      </c>
      <c r="H712" t="s">
        <v>17</v>
      </c>
      <c r="I712">
        <v>1</v>
      </c>
      <c r="J712">
        <v>38.659999999999997</v>
      </c>
      <c r="K712">
        <v>7.0000000000000007E-2</v>
      </c>
      <c r="L712">
        <f t="shared" si="68"/>
        <v>2.7061999999999999</v>
      </c>
      <c r="M712">
        <f t="shared" si="69"/>
        <v>38.659999999999997</v>
      </c>
      <c r="N712" t="s">
        <v>14</v>
      </c>
      <c r="O712" t="str">
        <f t="shared" si="70"/>
        <v>On Time Delivery</v>
      </c>
      <c r="P712">
        <v>2</v>
      </c>
      <c r="Q712" t="str">
        <f t="shared" si="71"/>
        <v>Good</v>
      </c>
      <c r="R712">
        <v>3.5</v>
      </c>
      <c r="S712">
        <v>35.950000000000003</v>
      </c>
      <c r="V712">
        <v>1594</v>
      </c>
    </row>
    <row r="713" spans="1:22" x14ac:dyDescent="0.35">
      <c r="A713">
        <v>10712</v>
      </c>
      <c r="B713" s="1">
        <v>45273</v>
      </c>
      <c r="C713">
        <f t="shared" si="66"/>
        <v>2023</v>
      </c>
      <c r="D713">
        <f t="shared" si="67"/>
        <v>12</v>
      </c>
      <c r="E713" t="str">
        <f>TEXT(Table2[[#This Row],[order_date]],"mmmm")</f>
        <v>December</v>
      </c>
      <c r="F713">
        <v>1841</v>
      </c>
      <c r="G713" t="s">
        <v>15</v>
      </c>
      <c r="H713" t="s">
        <v>21</v>
      </c>
      <c r="I713">
        <v>6</v>
      </c>
      <c r="J713">
        <v>537.28</v>
      </c>
      <c r="K713">
        <v>0.34</v>
      </c>
      <c r="L713">
        <f t="shared" si="68"/>
        <v>182.67520000000002</v>
      </c>
      <c r="M713">
        <f t="shared" si="69"/>
        <v>3223.68</v>
      </c>
      <c r="N713" t="s">
        <v>18</v>
      </c>
      <c r="O713" t="str">
        <f t="shared" si="70"/>
        <v>Delayed Delivery</v>
      </c>
      <c r="P713">
        <v>10</v>
      </c>
      <c r="Q713" t="str">
        <f t="shared" si="71"/>
        <v>Bad</v>
      </c>
      <c r="R713">
        <v>2.4</v>
      </c>
      <c r="S713">
        <v>2127.63</v>
      </c>
      <c r="V713">
        <v>1424</v>
      </c>
    </row>
    <row r="714" spans="1:22" x14ac:dyDescent="0.35">
      <c r="A714">
        <v>10713</v>
      </c>
      <c r="B714" s="1">
        <v>45274</v>
      </c>
      <c r="C714">
        <f t="shared" si="66"/>
        <v>2023</v>
      </c>
      <c r="D714">
        <f t="shared" si="67"/>
        <v>12</v>
      </c>
      <c r="E714" t="str">
        <f>TEXT(Table2[[#This Row],[order_date]],"mmmm")</f>
        <v>December</v>
      </c>
      <c r="F714">
        <v>1042</v>
      </c>
      <c r="G714" t="s">
        <v>19</v>
      </c>
      <c r="H714" t="s">
        <v>20</v>
      </c>
      <c r="I714">
        <v>4</v>
      </c>
      <c r="J714">
        <v>599.01</v>
      </c>
      <c r="K714">
        <v>0.25</v>
      </c>
      <c r="L714">
        <f t="shared" si="68"/>
        <v>149.7525</v>
      </c>
      <c r="M714">
        <f t="shared" si="69"/>
        <v>2396.04</v>
      </c>
      <c r="N714" t="s">
        <v>18</v>
      </c>
      <c r="O714" t="str">
        <f t="shared" si="70"/>
        <v>On Time Delivery</v>
      </c>
      <c r="P714">
        <v>4</v>
      </c>
      <c r="Q714" t="str">
        <f t="shared" si="71"/>
        <v>Good</v>
      </c>
      <c r="R714">
        <v>3.9</v>
      </c>
      <c r="S714">
        <v>1797.03</v>
      </c>
      <c r="V714">
        <v>1319</v>
      </c>
    </row>
    <row r="715" spans="1:22" x14ac:dyDescent="0.35">
      <c r="A715">
        <v>10714</v>
      </c>
      <c r="B715" s="1">
        <v>45275</v>
      </c>
      <c r="C715">
        <f t="shared" si="66"/>
        <v>2023</v>
      </c>
      <c r="D715">
        <f t="shared" si="67"/>
        <v>12</v>
      </c>
      <c r="E715" t="str">
        <f>TEXT(Table2[[#This Row],[order_date]],"mmmm")</f>
        <v>December</v>
      </c>
      <c r="F715">
        <v>1555</v>
      </c>
      <c r="G715" t="s">
        <v>12</v>
      </c>
      <c r="H715" t="s">
        <v>17</v>
      </c>
      <c r="I715">
        <v>3</v>
      </c>
      <c r="J715">
        <v>121.17</v>
      </c>
      <c r="K715">
        <v>0.32</v>
      </c>
      <c r="L715">
        <f t="shared" si="68"/>
        <v>38.7744</v>
      </c>
      <c r="M715">
        <f t="shared" si="69"/>
        <v>363.51</v>
      </c>
      <c r="N715" t="s">
        <v>18</v>
      </c>
      <c r="O715" t="str">
        <f t="shared" si="70"/>
        <v>Delayed Delivery</v>
      </c>
      <c r="P715">
        <v>8</v>
      </c>
      <c r="Q715" t="str">
        <f t="shared" si="71"/>
        <v>Good</v>
      </c>
      <c r="R715">
        <v>2.9</v>
      </c>
      <c r="S715">
        <v>247.19</v>
      </c>
      <c r="V715">
        <v>1442</v>
      </c>
    </row>
    <row r="716" spans="1:22" x14ac:dyDescent="0.35">
      <c r="A716">
        <v>10715</v>
      </c>
      <c r="B716" s="1">
        <v>45276</v>
      </c>
      <c r="C716">
        <f t="shared" si="66"/>
        <v>2023</v>
      </c>
      <c r="D716">
        <f t="shared" si="67"/>
        <v>12</v>
      </c>
      <c r="E716" t="str">
        <f>TEXT(Table2[[#This Row],[order_date]],"mmmm")</f>
        <v>December</v>
      </c>
      <c r="F716">
        <v>1284</v>
      </c>
      <c r="G716" t="s">
        <v>12</v>
      </c>
      <c r="H716" t="s">
        <v>21</v>
      </c>
      <c r="I716">
        <v>3</v>
      </c>
      <c r="J716">
        <v>85.42</v>
      </c>
      <c r="K716">
        <v>0.11</v>
      </c>
      <c r="L716">
        <f t="shared" si="68"/>
        <v>9.3962000000000003</v>
      </c>
      <c r="M716">
        <f t="shared" si="69"/>
        <v>256.26</v>
      </c>
      <c r="N716" t="s">
        <v>16</v>
      </c>
      <c r="O716" t="str">
        <f t="shared" si="70"/>
        <v>Delayed Delivery</v>
      </c>
      <c r="P716">
        <v>7</v>
      </c>
      <c r="Q716" t="str">
        <f t="shared" si="71"/>
        <v>Good</v>
      </c>
      <c r="R716">
        <v>2.7</v>
      </c>
      <c r="S716">
        <v>228.07</v>
      </c>
      <c r="V716">
        <v>1314</v>
      </c>
    </row>
    <row r="717" spans="1:22" x14ac:dyDescent="0.35">
      <c r="A717">
        <v>10716</v>
      </c>
      <c r="B717" s="1">
        <v>45277</v>
      </c>
      <c r="C717">
        <f t="shared" si="66"/>
        <v>2023</v>
      </c>
      <c r="D717">
        <f t="shared" si="67"/>
        <v>12</v>
      </c>
      <c r="E717" t="str">
        <f>TEXT(Table2[[#This Row],[order_date]],"mmmm")</f>
        <v>December</v>
      </c>
      <c r="F717">
        <v>1396</v>
      </c>
      <c r="G717" t="s">
        <v>15</v>
      </c>
      <c r="H717" t="s">
        <v>13</v>
      </c>
      <c r="I717">
        <v>4</v>
      </c>
      <c r="J717">
        <v>98.99</v>
      </c>
      <c r="K717">
        <v>0.26</v>
      </c>
      <c r="L717">
        <f t="shared" si="68"/>
        <v>25.737400000000001</v>
      </c>
      <c r="M717">
        <f t="shared" si="69"/>
        <v>395.96</v>
      </c>
      <c r="N717" t="s">
        <v>18</v>
      </c>
      <c r="O717" t="str">
        <f t="shared" si="70"/>
        <v>Delayed Delivery</v>
      </c>
      <c r="P717">
        <v>5</v>
      </c>
      <c r="Q717" t="str">
        <f t="shared" si="71"/>
        <v>Bad</v>
      </c>
      <c r="R717">
        <v>2.4</v>
      </c>
      <c r="S717">
        <v>293.01</v>
      </c>
      <c r="V717">
        <v>1965</v>
      </c>
    </row>
    <row r="718" spans="1:22" x14ac:dyDescent="0.35">
      <c r="A718">
        <v>10717</v>
      </c>
      <c r="B718" s="1">
        <v>45278</v>
      </c>
      <c r="C718">
        <f t="shared" si="66"/>
        <v>2023</v>
      </c>
      <c r="D718">
        <f t="shared" si="67"/>
        <v>12</v>
      </c>
      <c r="E718" t="str">
        <f>TEXT(Table2[[#This Row],[order_date]],"mmmm")</f>
        <v>December</v>
      </c>
      <c r="F718">
        <v>1011</v>
      </c>
      <c r="G718" t="s">
        <v>19</v>
      </c>
      <c r="H718" t="s">
        <v>17</v>
      </c>
      <c r="I718">
        <v>1</v>
      </c>
      <c r="J718">
        <v>401.7</v>
      </c>
      <c r="K718">
        <v>0.25</v>
      </c>
      <c r="L718">
        <f t="shared" si="68"/>
        <v>100.425</v>
      </c>
      <c r="M718">
        <f t="shared" si="69"/>
        <v>401.7</v>
      </c>
      <c r="N718" t="s">
        <v>18</v>
      </c>
      <c r="O718" t="str">
        <f t="shared" si="70"/>
        <v>On Time Delivery</v>
      </c>
      <c r="P718">
        <v>4</v>
      </c>
      <c r="Q718" t="str">
        <f t="shared" si="71"/>
        <v>Bad</v>
      </c>
      <c r="R718">
        <v>1.3</v>
      </c>
      <c r="S718">
        <v>301.27</v>
      </c>
      <c r="V718">
        <v>1581</v>
      </c>
    </row>
    <row r="719" spans="1:22" x14ac:dyDescent="0.35">
      <c r="A719">
        <v>10718</v>
      </c>
      <c r="B719" s="1">
        <v>45279</v>
      </c>
      <c r="C719">
        <f t="shared" si="66"/>
        <v>2023</v>
      </c>
      <c r="D719">
        <f t="shared" si="67"/>
        <v>12</v>
      </c>
      <c r="E719" t="str">
        <f>TEXT(Table2[[#This Row],[order_date]],"mmmm")</f>
        <v>December</v>
      </c>
      <c r="F719">
        <v>1606</v>
      </c>
      <c r="G719" t="s">
        <v>15</v>
      </c>
      <c r="H719" t="s">
        <v>21</v>
      </c>
      <c r="I719">
        <v>3</v>
      </c>
      <c r="J719">
        <v>401.94</v>
      </c>
      <c r="K719">
        <v>0.1</v>
      </c>
      <c r="L719">
        <f t="shared" si="68"/>
        <v>40.194000000000003</v>
      </c>
      <c r="M719">
        <f t="shared" si="69"/>
        <v>1205.82</v>
      </c>
      <c r="N719" t="s">
        <v>14</v>
      </c>
      <c r="O719" t="str">
        <f t="shared" si="70"/>
        <v>Delayed Delivery</v>
      </c>
      <c r="P719">
        <v>5</v>
      </c>
      <c r="Q719" t="str">
        <f t="shared" si="71"/>
        <v>Bad</v>
      </c>
      <c r="R719">
        <v>1.8</v>
      </c>
      <c r="S719">
        <v>1085.24</v>
      </c>
      <c r="V719">
        <v>1136</v>
      </c>
    </row>
    <row r="720" spans="1:22" x14ac:dyDescent="0.35">
      <c r="A720">
        <v>10719</v>
      </c>
      <c r="B720" s="1">
        <v>45280</v>
      </c>
      <c r="C720">
        <f t="shared" si="66"/>
        <v>2023</v>
      </c>
      <c r="D720">
        <f t="shared" si="67"/>
        <v>12</v>
      </c>
      <c r="E720" t="str">
        <f>TEXT(Table2[[#This Row],[order_date]],"mmmm")</f>
        <v>December</v>
      </c>
      <c r="F720">
        <v>1301</v>
      </c>
      <c r="G720" t="s">
        <v>22</v>
      </c>
      <c r="H720" t="s">
        <v>17</v>
      </c>
      <c r="I720">
        <v>1</v>
      </c>
      <c r="J720">
        <v>511.04</v>
      </c>
      <c r="K720">
        <v>0.19</v>
      </c>
      <c r="L720">
        <f t="shared" si="68"/>
        <v>97.0976</v>
      </c>
      <c r="M720">
        <f t="shared" si="69"/>
        <v>511.04</v>
      </c>
      <c r="N720" t="s">
        <v>16</v>
      </c>
      <c r="O720" t="str">
        <f t="shared" si="70"/>
        <v>Delayed Delivery</v>
      </c>
      <c r="P720">
        <v>7</v>
      </c>
      <c r="Q720" t="str">
        <f t="shared" si="71"/>
        <v>Good</v>
      </c>
      <c r="R720">
        <v>3.6</v>
      </c>
      <c r="S720">
        <v>413.94</v>
      </c>
      <c r="V720">
        <v>1898</v>
      </c>
    </row>
    <row r="721" spans="1:22" x14ac:dyDescent="0.35">
      <c r="A721">
        <v>10720</v>
      </c>
      <c r="B721" s="1">
        <v>45281</v>
      </c>
      <c r="C721">
        <f t="shared" si="66"/>
        <v>2023</v>
      </c>
      <c r="D721">
        <f t="shared" si="67"/>
        <v>12</v>
      </c>
      <c r="E721" t="str">
        <f>TEXT(Table2[[#This Row],[order_date]],"mmmm")</f>
        <v>December</v>
      </c>
      <c r="F721">
        <v>1897</v>
      </c>
      <c r="G721" t="s">
        <v>12</v>
      </c>
      <c r="H721" t="s">
        <v>20</v>
      </c>
      <c r="I721">
        <v>3</v>
      </c>
      <c r="J721">
        <v>454.82</v>
      </c>
      <c r="K721">
        <v>0.22</v>
      </c>
      <c r="L721">
        <f t="shared" si="68"/>
        <v>100.0604</v>
      </c>
      <c r="M721">
        <f t="shared" si="69"/>
        <v>1364.46</v>
      </c>
      <c r="N721" t="s">
        <v>14</v>
      </c>
      <c r="O721" t="str">
        <f t="shared" si="70"/>
        <v>Delayed Delivery</v>
      </c>
      <c r="P721">
        <v>5</v>
      </c>
      <c r="Q721" t="str">
        <f t="shared" si="71"/>
        <v>Good</v>
      </c>
      <c r="R721">
        <v>3</v>
      </c>
      <c r="S721">
        <v>1064.28</v>
      </c>
      <c r="V721">
        <v>1542</v>
      </c>
    </row>
    <row r="722" spans="1:22" x14ac:dyDescent="0.35">
      <c r="A722">
        <v>10721</v>
      </c>
      <c r="B722" s="1">
        <v>45282</v>
      </c>
      <c r="C722">
        <f t="shared" si="66"/>
        <v>2023</v>
      </c>
      <c r="D722">
        <f t="shared" si="67"/>
        <v>12</v>
      </c>
      <c r="E722" t="str">
        <f>TEXT(Table2[[#This Row],[order_date]],"mmmm")</f>
        <v>December</v>
      </c>
      <c r="F722">
        <v>1252</v>
      </c>
      <c r="G722" t="s">
        <v>19</v>
      </c>
      <c r="H722" t="s">
        <v>21</v>
      </c>
      <c r="I722">
        <v>7</v>
      </c>
      <c r="J722">
        <v>278.07</v>
      </c>
      <c r="K722">
        <v>0.17</v>
      </c>
      <c r="L722">
        <f t="shared" si="68"/>
        <v>47.271900000000002</v>
      </c>
      <c r="M722">
        <f t="shared" si="69"/>
        <v>1946.49</v>
      </c>
      <c r="N722" t="s">
        <v>18</v>
      </c>
      <c r="O722" t="str">
        <f t="shared" si="70"/>
        <v>Delayed Delivery</v>
      </c>
      <c r="P722">
        <v>8</v>
      </c>
      <c r="Q722" t="str">
        <f t="shared" si="71"/>
        <v>Bad</v>
      </c>
      <c r="R722">
        <v>1.3</v>
      </c>
      <c r="S722">
        <v>1615.59</v>
      </c>
      <c r="V722">
        <v>1039</v>
      </c>
    </row>
    <row r="723" spans="1:22" x14ac:dyDescent="0.35">
      <c r="A723">
        <v>10722</v>
      </c>
      <c r="B723" s="1">
        <v>45283</v>
      </c>
      <c r="C723">
        <f t="shared" si="66"/>
        <v>2023</v>
      </c>
      <c r="D723">
        <f t="shared" si="67"/>
        <v>12</v>
      </c>
      <c r="E723" t="str">
        <f>TEXT(Table2[[#This Row],[order_date]],"mmmm")</f>
        <v>December</v>
      </c>
      <c r="F723">
        <v>1498</v>
      </c>
      <c r="G723" t="s">
        <v>19</v>
      </c>
      <c r="H723" t="s">
        <v>20</v>
      </c>
      <c r="I723">
        <v>5</v>
      </c>
      <c r="J723">
        <v>373.52</v>
      </c>
      <c r="K723">
        <v>0.28999999999999998</v>
      </c>
      <c r="L723">
        <f t="shared" si="68"/>
        <v>108.32079999999999</v>
      </c>
      <c r="M723">
        <f t="shared" si="69"/>
        <v>1867.6</v>
      </c>
      <c r="N723" t="s">
        <v>16</v>
      </c>
      <c r="O723" t="str">
        <f t="shared" si="70"/>
        <v>Delayed Delivery</v>
      </c>
      <c r="P723">
        <v>7</v>
      </c>
      <c r="Q723" t="str">
        <f t="shared" si="71"/>
        <v>Good</v>
      </c>
      <c r="R723">
        <v>3.2</v>
      </c>
      <c r="S723">
        <v>1326</v>
      </c>
      <c r="V723">
        <v>1005</v>
      </c>
    </row>
    <row r="724" spans="1:22" x14ac:dyDescent="0.35">
      <c r="A724">
        <v>10723</v>
      </c>
      <c r="B724" s="1">
        <v>45284</v>
      </c>
      <c r="C724">
        <f t="shared" si="66"/>
        <v>2023</v>
      </c>
      <c r="D724">
        <f t="shared" si="67"/>
        <v>12</v>
      </c>
      <c r="E724" t="str">
        <f>TEXT(Table2[[#This Row],[order_date]],"mmmm")</f>
        <v>December</v>
      </c>
      <c r="F724">
        <v>1753</v>
      </c>
      <c r="G724" t="s">
        <v>12</v>
      </c>
      <c r="H724" t="s">
        <v>13</v>
      </c>
      <c r="I724">
        <v>7</v>
      </c>
      <c r="J724">
        <v>417.65</v>
      </c>
      <c r="K724">
        <v>0.28999999999999998</v>
      </c>
      <c r="L724">
        <f t="shared" si="68"/>
        <v>121.11849999999998</v>
      </c>
      <c r="M724">
        <f t="shared" si="69"/>
        <v>2923.5499999999997</v>
      </c>
      <c r="N724" t="s">
        <v>16</v>
      </c>
      <c r="O724" t="str">
        <f t="shared" si="70"/>
        <v>Delayed Delivery</v>
      </c>
      <c r="P724">
        <v>7</v>
      </c>
      <c r="Q724" t="str">
        <f t="shared" si="71"/>
        <v>Bad</v>
      </c>
      <c r="R724">
        <v>1.2</v>
      </c>
      <c r="S724">
        <v>2075.7199999999998</v>
      </c>
      <c r="V724">
        <v>1321</v>
      </c>
    </row>
    <row r="725" spans="1:22" x14ac:dyDescent="0.35">
      <c r="A725">
        <v>10724</v>
      </c>
      <c r="B725" s="1">
        <v>45285</v>
      </c>
      <c r="C725">
        <f t="shared" si="66"/>
        <v>2023</v>
      </c>
      <c r="D725">
        <f t="shared" si="67"/>
        <v>12</v>
      </c>
      <c r="E725" t="str">
        <f>TEXT(Table2[[#This Row],[order_date]],"mmmm")</f>
        <v>December</v>
      </c>
      <c r="F725">
        <v>1034</v>
      </c>
      <c r="G725" t="s">
        <v>15</v>
      </c>
      <c r="H725" t="s">
        <v>20</v>
      </c>
      <c r="I725">
        <v>3</v>
      </c>
      <c r="J725">
        <v>314.95</v>
      </c>
      <c r="K725">
        <v>0.3</v>
      </c>
      <c r="L725">
        <f t="shared" si="68"/>
        <v>94.484999999999999</v>
      </c>
      <c r="M725">
        <f t="shared" si="69"/>
        <v>944.84999999999991</v>
      </c>
      <c r="N725" t="s">
        <v>16</v>
      </c>
      <c r="O725" t="str">
        <f t="shared" si="70"/>
        <v>Delayed Delivery</v>
      </c>
      <c r="P725">
        <v>9</v>
      </c>
      <c r="Q725" t="str">
        <f t="shared" si="71"/>
        <v>Good</v>
      </c>
      <c r="R725">
        <v>3</v>
      </c>
      <c r="S725">
        <v>661.39</v>
      </c>
      <c r="V725">
        <v>1467</v>
      </c>
    </row>
    <row r="726" spans="1:22" x14ac:dyDescent="0.35">
      <c r="A726">
        <v>10725</v>
      </c>
      <c r="B726" s="1">
        <v>45286</v>
      </c>
      <c r="C726">
        <f t="shared" si="66"/>
        <v>2023</v>
      </c>
      <c r="D726">
        <f t="shared" si="67"/>
        <v>12</v>
      </c>
      <c r="E726" t="str">
        <f>TEXT(Table2[[#This Row],[order_date]],"mmmm")</f>
        <v>December</v>
      </c>
      <c r="F726">
        <v>1726</v>
      </c>
      <c r="G726" t="s">
        <v>15</v>
      </c>
      <c r="H726" t="s">
        <v>21</v>
      </c>
      <c r="I726">
        <v>5</v>
      </c>
      <c r="J726">
        <v>293.26</v>
      </c>
      <c r="K726">
        <v>0.28000000000000003</v>
      </c>
      <c r="L726">
        <f t="shared" si="68"/>
        <v>82.112800000000007</v>
      </c>
      <c r="M726">
        <f t="shared" si="69"/>
        <v>1466.3</v>
      </c>
      <c r="N726" t="s">
        <v>18</v>
      </c>
      <c r="O726" t="str">
        <f t="shared" si="70"/>
        <v>Delayed Delivery</v>
      </c>
      <c r="P726">
        <v>8</v>
      </c>
      <c r="Q726" t="str">
        <f t="shared" si="71"/>
        <v>Excellent</v>
      </c>
      <c r="R726">
        <v>4.9000000000000004</v>
      </c>
      <c r="S726">
        <v>1055.74</v>
      </c>
      <c r="V726">
        <v>1003</v>
      </c>
    </row>
    <row r="727" spans="1:22" x14ac:dyDescent="0.35">
      <c r="A727">
        <v>10726</v>
      </c>
      <c r="B727" s="1">
        <v>45287</v>
      </c>
      <c r="C727">
        <f t="shared" si="66"/>
        <v>2023</v>
      </c>
      <c r="D727">
        <f t="shared" si="67"/>
        <v>12</v>
      </c>
      <c r="E727" t="str">
        <f>TEXT(Table2[[#This Row],[order_date]],"mmmm")</f>
        <v>December</v>
      </c>
      <c r="F727">
        <v>1848</v>
      </c>
      <c r="G727" t="s">
        <v>12</v>
      </c>
      <c r="H727" t="s">
        <v>17</v>
      </c>
      <c r="I727">
        <v>6</v>
      </c>
      <c r="J727">
        <v>392.38</v>
      </c>
      <c r="K727">
        <v>0.17</v>
      </c>
      <c r="L727">
        <f t="shared" si="68"/>
        <v>66.704599999999999</v>
      </c>
      <c r="M727">
        <f t="shared" si="69"/>
        <v>2354.2799999999997</v>
      </c>
      <c r="N727" t="s">
        <v>16</v>
      </c>
      <c r="O727" t="str">
        <f t="shared" si="70"/>
        <v>Delayed Delivery</v>
      </c>
      <c r="P727">
        <v>8</v>
      </c>
      <c r="Q727" t="str">
        <f t="shared" si="71"/>
        <v>Bad</v>
      </c>
      <c r="R727">
        <v>2.2000000000000002</v>
      </c>
      <c r="S727">
        <v>1954.05</v>
      </c>
      <c r="V727">
        <v>1846</v>
      </c>
    </row>
    <row r="728" spans="1:22" x14ac:dyDescent="0.35">
      <c r="A728">
        <v>10727</v>
      </c>
      <c r="B728" s="1">
        <v>45288</v>
      </c>
      <c r="C728">
        <f t="shared" si="66"/>
        <v>2023</v>
      </c>
      <c r="D728">
        <f t="shared" si="67"/>
        <v>12</v>
      </c>
      <c r="E728" t="str">
        <f>TEXT(Table2[[#This Row],[order_date]],"mmmm")</f>
        <v>December</v>
      </c>
      <c r="F728">
        <v>1089</v>
      </c>
      <c r="G728" t="s">
        <v>19</v>
      </c>
      <c r="H728" t="s">
        <v>21</v>
      </c>
      <c r="I728">
        <v>1</v>
      </c>
      <c r="J728">
        <v>341.12</v>
      </c>
      <c r="K728">
        <v>0.13</v>
      </c>
      <c r="L728">
        <f t="shared" si="68"/>
        <v>44.345600000000005</v>
      </c>
      <c r="M728">
        <f t="shared" si="69"/>
        <v>341.12</v>
      </c>
      <c r="N728" t="s">
        <v>16</v>
      </c>
      <c r="O728" t="str">
        <f t="shared" si="70"/>
        <v>Delayed Delivery</v>
      </c>
      <c r="P728">
        <v>6</v>
      </c>
      <c r="Q728" t="str">
        <f t="shared" si="71"/>
        <v>Good</v>
      </c>
      <c r="R728">
        <v>3.9</v>
      </c>
      <c r="S728">
        <v>296.77</v>
      </c>
      <c r="V728">
        <v>1605</v>
      </c>
    </row>
    <row r="729" spans="1:22" x14ac:dyDescent="0.35">
      <c r="A729">
        <v>10728</v>
      </c>
      <c r="B729" s="1">
        <v>45289</v>
      </c>
      <c r="C729">
        <f t="shared" si="66"/>
        <v>2023</v>
      </c>
      <c r="D729">
        <f t="shared" si="67"/>
        <v>12</v>
      </c>
      <c r="E729" t="str">
        <f>TEXT(Table2[[#This Row],[order_date]],"mmmm")</f>
        <v>December</v>
      </c>
      <c r="F729">
        <v>1775</v>
      </c>
      <c r="G729" t="s">
        <v>15</v>
      </c>
      <c r="H729" t="s">
        <v>20</v>
      </c>
      <c r="I729">
        <v>3</v>
      </c>
      <c r="J729">
        <v>391.71</v>
      </c>
      <c r="K729">
        <v>0.28999999999999998</v>
      </c>
      <c r="L729">
        <f t="shared" si="68"/>
        <v>113.59589999999999</v>
      </c>
      <c r="M729">
        <f t="shared" si="69"/>
        <v>1175.1299999999999</v>
      </c>
      <c r="N729" t="s">
        <v>14</v>
      </c>
      <c r="O729" t="str">
        <f t="shared" si="70"/>
        <v>Delayed Delivery</v>
      </c>
      <c r="P729">
        <v>7</v>
      </c>
      <c r="Q729" t="str">
        <f t="shared" si="71"/>
        <v>Excellent</v>
      </c>
      <c r="R729">
        <v>4</v>
      </c>
      <c r="S729">
        <v>834.34</v>
      </c>
      <c r="V729">
        <v>1997</v>
      </c>
    </row>
    <row r="730" spans="1:22" x14ac:dyDescent="0.35">
      <c r="A730">
        <v>10729</v>
      </c>
      <c r="B730" s="1">
        <v>45290</v>
      </c>
      <c r="C730">
        <f t="shared" si="66"/>
        <v>2023</v>
      </c>
      <c r="D730">
        <f t="shared" si="67"/>
        <v>12</v>
      </c>
      <c r="E730" t="str">
        <f>TEXT(Table2[[#This Row],[order_date]],"mmmm")</f>
        <v>December</v>
      </c>
      <c r="F730">
        <v>1604</v>
      </c>
      <c r="G730" t="s">
        <v>19</v>
      </c>
      <c r="H730" t="s">
        <v>20</v>
      </c>
      <c r="I730">
        <v>2</v>
      </c>
      <c r="J730">
        <v>373.52</v>
      </c>
      <c r="K730">
        <v>0.17</v>
      </c>
      <c r="L730">
        <f t="shared" si="68"/>
        <v>63.498400000000004</v>
      </c>
      <c r="M730">
        <f t="shared" si="69"/>
        <v>747.04</v>
      </c>
      <c r="N730" t="s">
        <v>18</v>
      </c>
      <c r="O730" t="str">
        <f t="shared" si="70"/>
        <v>Delayed Delivery</v>
      </c>
      <c r="P730">
        <v>8</v>
      </c>
      <c r="Q730" t="str">
        <f t="shared" si="71"/>
        <v>Good</v>
      </c>
      <c r="R730">
        <v>2.6</v>
      </c>
      <c r="S730">
        <v>620.04</v>
      </c>
      <c r="V730">
        <v>1946</v>
      </c>
    </row>
    <row r="731" spans="1:22" x14ac:dyDescent="0.35">
      <c r="A731">
        <v>10730</v>
      </c>
      <c r="B731" s="1">
        <v>45291</v>
      </c>
      <c r="C731">
        <f t="shared" si="66"/>
        <v>2023</v>
      </c>
      <c r="D731">
        <f t="shared" si="67"/>
        <v>12</v>
      </c>
      <c r="E731" t="str">
        <f>TEXT(Table2[[#This Row],[order_date]],"mmmm")</f>
        <v>December</v>
      </c>
      <c r="F731">
        <v>1921</v>
      </c>
      <c r="G731" t="s">
        <v>15</v>
      </c>
      <c r="H731" t="s">
        <v>17</v>
      </c>
      <c r="I731">
        <v>2</v>
      </c>
      <c r="J731">
        <v>435.73</v>
      </c>
      <c r="K731">
        <v>0.09</v>
      </c>
      <c r="L731">
        <f t="shared" si="68"/>
        <v>39.215699999999998</v>
      </c>
      <c r="M731">
        <f t="shared" si="69"/>
        <v>871.46</v>
      </c>
      <c r="N731" t="s">
        <v>18</v>
      </c>
      <c r="O731" t="str">
        <f t="shared" si="70"/>
        <v>Delayed Delivery</v>
      </c>
      <c r="P731">
        <v>5</v>
      </c>
      <c r="Q731" t="str">
        <f t="shared" si="71"/>
        <v>Good</v>
      </c>
      <c r="R731">
        <v>3.4</v>
      </c>
      <c r="S731">
        <v>793.03</v>
      </c>
      <c r="V731">
        <v>1714</v>
      </c>
    </row>
    <row r="732" spans="1:22" x14ac:dyDescent="0.35">
      <c r="A732">
        <v>10731</v>
      </c>
      <c r="B732" s="1">
        <v>45292</v>
      </c>
      <c r="C732">
        <f t="shared" si="66"/>
        <v>2024</v>
      </c>
      <c r="D732">
        <f t="shared" si="67"/>
        <v>1</v>
      </c>
      <c r="E732" t="str">
        <f>TEXT(Table2[[#This Row],[order_date]],"mmmm")</f>
        <v>January</v>
      </c>
      <c r="F732">
        <v>1969</v>
      </c>
      <c r="G732" t="s">
        <v>22</v>
      </c>
      <c r="H732" t="s">
        <v>13</v>
      </c>
      <c r="I732">
        <v>4</v>
      </c>
      <c r="J732">
        <v>391.04</v>
      </c>
      <c r="K732">
        <v>0.18</v>
      </c>
      <c r="L732">
        <f t="shared" si="68"/>
        <v>70.387200000000007</v>
      </c>
      <c r="M732">
        <f t="shared" si="69"/>
        <v>1564.16</v>
      </c>
      <c r="N732" t="s">
        <v>16</v>
      </c>
      <c r="O732" t="str">
        <f t="shared" si="70"/>
        <v>Delayed Delivery</v>
      </c>
      <c r="P732">
        <v>10</v>
      </c>
      <c r="Q732" t="str">
        <f t="shared" si="71"/>
        <v>Good</v>
      </c>
      <c r="R732">
        <v>2.9</v>
      </c>
      <c r="S732">
        <v>1282.6099999999999</v>
      </c>
      <c r="V732">
        <v>1299</v>
      </c>
    </row>
    <row r="733" spans="1:22" x14ac:dyDescent="0.35">
      <c r="A733">
        <v>10732</v>
      </c>
      <c r="B733" s="1">
        <v>45293</v>
      </c>
      <c r="C733">
        <f t="shared" si="66"/>
        <v>2024</v>
      </c>
      <c r="D733">
        <f t="shared" si="67"/>
        <v>1</v>
      </c>
      <c r="E733" t="str">
        <f>TEXT(Table2[[#This Row],[order_date]],"mmmm")</f>
        <v>January</v>
      </c>
      <c r="F733">
        <v>1601</v>
      </c>
      <c r="G733" t="s">
        <v>15</v>
      </c>
      <c r="H733" t="s">
        <v>21</v>
      </c>
      <c r="I733">
        <v>2</v>
      </c>
      <c r="J733">
        <v>319.05</v>
      </c>
      <c r="K733">
        <v>0.05</v>
      </c>
      <c r="L733">
        <f t="shared" si="68"/>
        <v>15.952500000000001</v>
      </c>
      <c r="M733">
        <f t="shared" si="69"/>
        <v>638.1</v>
      </c>
      <c r="N733" t="s">
        <v>18</v>
      </c>
      <c r="O733" t="str">
        <f t="shared" si="70"/>
        <v>On Time Delivery</v>
      </c>
      <c r="P733">
        <v>2</v>
      </c>
      <c r="Q733" t="str">
        <f t="shared" si="71"/>
        <v>Bad</v>
      </c>
      <c r="R733">
        <v>2.1</v>
      </c>
      <c r="S733">
        <v>606.20000000000005</v>
      </c>
      <c r="V733">
        <v>1409</v>
      </c>
    </row>
    <row r="734" spans="1:22" x14ac:dyDescent="0.35">
      <c r="A734">
        <v>10733</v>
      </c>
      <c r="B734" s="1">
        <v>45294</v>
      </c>
      <c r="C734">
        <f t="shared" si="66"/>
        <v>2024</v>
      </c>
      <c r="D734">
        <f t="shared" si="67"/>
        <v>1</v>
      </c>
      <c r="E734" t="str">
        <f>TEXT(Table2[[#This Row],[order_date]],"mmmm")</f>
        <v>January</v>
      </c>
      <c r="F734">
        <v>1417</v>
      </c>
      <c r="G734" t="s">
        <v>12</v>
      </c>
      <c r="H734" t="s">
        <v>17</v>
      </c>
      <c r="I734">
        <v>5</v>
      </c>
      <c r="J734">
        <v>413.85</v>
      </c>
      <c r="K734">
        <v>0.24</v>
      </c>
      <c r="L734">
        <f t="shared" si="68"/>
        <v>99.323999999999998</v>
      </c>
      <c r="M734">
        <f t="shared" si="69"/>
        <v>2069.25</v>
      </c>
      <c r="N734" t="s">
        <v>16</v>
      </c>
      <c r="O734" t="str">
        <f t="shared" si="70"/>
        <v>Delayed Delivery</v>
      </c>
      <c r="P734">
        <v>7</v>
      </c>
      <c r="Q734" t="str">
        <f t="shared" si="71"/>
        <v>Excellent</v>
      </c>
      <c r="R734">
        <v>4</v>
      </c>
      <c r="S734">
        <v>1572.63</v>
      </c>
      <c r="V734">
        <v>1139</v>
      </c>
    </row>
    <row r="735" spans="1:22" x14ac:dyDescent="0.35">
      <c r="A735">
        <v>10734</v>
      </c>
      <c r="B735" s="1">
        <v>45295</v>
      </c>
      <c r="C735">
        <f t="shared" si="66"/>
        <v>2024</v>
      </c>
      <c r="D735">
        <f t="shared" si="67"/>
        <v>1</v>
      </c>
      <c r="E735" t="str">
        <f>TEXT(Table2[[#This Row],[order_date]],"mmmm")</f>
        <v>January</v>
      </c>
      <c r="F735">
        <v>1114</v>
      </c>
      <c r="G735" t="s">
        <v>15</v>
      </c>
      <c r="H735" t="s">
        <v>17</v>
      </c>
      <c r="I735">
        <v>2</v>
      </c>
      <c r="J735">
        <v>277.95</v>
      </c>
      <c r="K735">
        <v>0.12</v>
      </c>
      <c r="L735">
        <f t="shared" si="68"/>
        <v>33.353999999999999</v>
      </c>
      <c r="M735">
        <f t="shared" si="69"/>
        <v>555.9</v>
      </c>
      <c r="N735" t="s">
        <v>14</v>
      </c>
      <c r="O735" t="str">
        <f t="shared" si="70"/>
        <v>Delayed Delivery</v>
      </c>
      <c r="P735">
        <v>10</v>
      </c>
      <c r="Q735" t="str">
        <f t="shared" si="71"/>
        <v>Good</v>
      </c>
      <c r="R735">
        <v>3.8</v>
      </c>
      <c r="S735">
        <v>489.19</v>
      </c>
      <c r="V735">
        <v>1558</v>
      </c>
    </row>
    <row r="736" spans="1:22" x14ac:dyDescent="0.35">
      <c r="A736">
        <v>10735</v>
      </c>
      <c r="B736" s="1">
        <v>45296</v>
      </c>
      <c r="C736">
        <f t="shared" si="66"/>
        <v>2024</v>
      </c>
      <c r="D736">
        <f t="shared" si="67"/>
        <v>1</v>
      </c>
      <c r="E736" t="str">
        <f>TEXT(Table2[[#This Row],[order_date]],"mmmm")</f>
        <v>January</v>
      </c>
      <c r="F736">
        <v>1616</v>
      </c>
      <c r="G736" t="s">
        <v>19</v>
      </c>
      <c r="H736" t="s">
        <v>17</v>
      </c>
      <c r="I736">
        <v>2</v>
      </c>
      <c r="J736">
        <v>156.38</v>
      </c>
      <c r="K736">
        <v>0.09</v>
      </c>
      <c r="L736">
        <f t="shared" si="68"/>
        <v>14.074199999999999</v>
      </c>
      <c r="M736">
        <f t="shared" si="69"/>
        <v>312.76</v>
      </c>
      <c r="N736" t="s">
        <v>16</v>
      </c>
      <c r="O736" t="str">
        <f t="shared" si="70"/>
        <v>On Time Delivery</v>
      </c>
      <c r="P736">
        <v>3</v>
      </c>
      <c r="Q736" t="str">
        <f t="shared" si="71"/>
        <v>Excellent</v>
      </c>
      <c r="R736">
        <v>4.5999999999999996</v>
      </c>
      <c r="S736">
        <v>284.61</v>
      </c>
      <c r="V736">
        <v>1549</v>
      </c>
    </row>
    <row r="737" spans="1:22" x14ac:dyDescent="0.35">
      <c r="A737">
        <v>10736</v>
      </c>
      <c r="B737" s="1">
        <v>45297</v>
      </c>
      <c r="C737">
        <f t="shared" si="66"/>
        <v>2024</v>
      </c>
      <c r="D737">
        <f t="shared" si="67"/>
        <v>1</v>
      </c>
      <c r="E737" t="str">
        <f>TEXT(Table2[[#This Row],[order_date]],"mmmm")</f>
        <v>January</v>
      </c>
      <c r="F737">
        <v>1902</v>
      </c>
      <c r="G737" t="s">
        <v>19</v>
      </c>
      <c r="H737" t="s">
        <v>21</v>
      </c>
      <c r="I737">
        <v>2</v>
      </c>
      <c r="J737">
        <v>15.83</v>
      </c>
      <c r="K737">
        <v>0.33</v>
      </c>
      <c r="L737">
        <f t="shared" si="68"/>
        <v>5.2239000000000004</v>
      </c>
      <c r="M737">
        <f t="shared" si="69"/>
        <v>31.66</v>
      </c>
      <c r="N737" t="s">
        <v>18</v>
      </c>
      <c r="O737" t="str">
        <f t="shared" si="70"/>
        <v>Delayed Delivery</v>
      </c>
      <c r="P737">
        <v>10</v>
      </c>
      <c r="Q737" t="str">
        <f t="shared" si="71"/>
        <v>Good</v>
      </c>
      <c r="R737">
        <v>3.5</v>
      </c>
      <c r="S737">
        <v>21.21</v>
      </c>
      <c r="V737">
        <v>1893</v>
      </c>
    </row>
    <row r="738" spans="1:22" x14ac:dyDescent="0.35">
      <c r="A738">
        <v>10737</v>
      </c>
      <c r="B738" s="1">
        <v>45298</v>
      </c>
      <c r="C738">
        <f t="shared" si="66"/>
        <v>2024</v>
      </c>
      <c r="D738">
        <f t="shared" si="67"/>
        <v>1</v>
      </c>
      <c r="E738" t="str">
        <f>TEXT(Table2[[#This Row],[order_date]],"mmmm")</f>
        <v>January</v>
      </c>
      <c r="F738">
        <v>1195</v>
      </c>
      <c r="G738" t="s">
        <v>15</v>
      </c>
      <c r="H738" t="s">
        <v>21</v>
      </c>
      <c r="I738">
        <v>3</v>
      </c>
      <c r="J738">
        <v>342.58</v>
      </c>
      <c r="K738">
        <v>0.27</v>
      </c>
      <c r="L738">
        <f t="shared" si="68"/>
        <v>92.496600000000001</v>
      </c>
      <c r="M738">
        <f t="shared" si="69"/>
        <v>1027.74</v>
      </c>
      <c r="N738" t="s">
        <v>18</v>
      </c>
      <c r="O738" t="str">
        <f t="shared" si="70"/>
        <v>Delayed Delivery</v>
      </c>
      <c r="P738">
        <v>11</v>
      </c>
      <c r="Q738" t="str">
        <f t="shared" si="71"/>
        <v>Good</v>
      </c>
      <c r="R738">
        <v>2.6</v>
      </c>
      <c r="S738">
        <v>750.25</v>
      </c>
      <c r="V738">
        <v>1867</v>
      </c>
    </row>
    <row r="739" spans="1:22" x14ac:dyDescent="0.35">
      <c r="A739">
        <v>10738</v>
      </c>
      <c r="B739" s="1">
        <v>45299</v>
      </c>
      <c r="C739">
        <f t="shared" si="66"/>
        <v>2024</v>
      </c>
      <c r="D739">
        <f t="shared" si="67"/>
        <v>1</v>
      </c>
      <c r="E739" t="str">
        <f>TEXT(Table2[[#This Row],[order_date]],"mmmm")</f>
        <v>January</v>
      </c>
      <c r="F739">
        <v>1825</v>
      </c>
      <c r="G739" t="s">
        <v>15</v>
      </c>
      <c r="H739" t="s">
        <v>21</v>
      </c>
      <c r="I739">
        <v>4</v>
      </c>
      <c r="J739">
        <v>360.53</v>
      </c>
      <c r="K739">
        <v>0.28000000000000003</v>
      </c>
      <c r="L739">
        <f t="shared" si="68"/>
        <v>100.94840000000001</v>
      </c>
      <c r="M739">
        <f t="shared" si="69"/>
        <v>1442.12</v>
      </c>
      <c r="N739" t="s">
        <v>18</v>
      </c>
      <c r="O739" t="str">
        <f t="shared" si="70"/>
        <v>Delayed Delivery</v>
      </c>
      <c r="P739">
        <v>8</v>
      </c>
      <c r="Q739" t="str">
        <f t="shared" si="71"/>
        <v>Good</v>
      </c>
      <c r="R739">
        <v>3.9</v>
      </c>
      <c r="S739">
        <v>1038.33</v>
      </c>
      <c r="V739">
        <v>1844</v>
      </c>
    </row>
    <row r="740" spans="1:22" x14ac:dyDescent="0.35">
      <c r="A740">
        <v>10739</v>
      </c>
      <c r="B740" s="1">
        <v>45300</v>
      </c>
      <c r="C740">
        <f t="shared" si="66"/>
        <v>2024</v>
      </c>
      <c r="D740">
        <f t="shared" si="67"/>
        <v>1</v>
      </c>
      <c r="E740" t="str">
        <f>TEXT(Table2[[#This Row],[order_date]],"mmmm")</f>
        <v>January</v>
      </c>
      <c r="F740">
        <v>1500</v>
      </c>
      <c r="G740" t="s">
        <v>19</v>
      </c>
      <c r="H740" t="s">
        <v>13</v>
      </c>
      <c r="I740">
        <v>1</v>
      </c>
      <c r="J740">
        <v>583.65</v>
      </c>
      <c r="K740">
        <v>0.22</v>
      </c>
      <c r="L740">
        <f t="shared" si="68"/>
        <v>128.40299999999999</v>
      </c>
      <c r="M740">
        <f t="shared" si="69"/>
        <v>583.65</v>
      </c>
      <c r="N740" t="s">
        <v>14</v>
      </c>
      <c r="O740" t="str">
        <f t="shared" si="70"/>
        <v>Delayed Delivery</v>
      </c>
      <c r="P740">
        <v>6</v>
      </c>
      <c r="Q740" t="str">
        <f t="shared" si="71"/>
        <v>Good</v>
      </c>
      <c r="R740">
        <v>3.5</v>
      </c>
      <c r="S740">
        <v>455.25</v>
      </c>
      <c r="V740">
        <v>1901</v>
      </c>
    </row>
    <row r="741" spans="1:22" x14ac:dyDescent="0.35">
      <c r="A741">
        <v>10740</v>
      </c>
      <c r="B741" s="1">
        <v>45301</v>
      </c>
      <c r="C741">
        <f t="shared" si="66"/>
        <v>2024</v>
      </c>
      <c r="D741">
        <f t="shared" si="67"/>
        <v>1</v>
      </c>
      <c r="E741" t="str">
        <f>TEXT(Table2[[#This Row],[order_date]],"mmmm")</f>
        <v>January</v>
      </c>
      <c r="F741">
        <v>1625</v>
      </c>
      <c r="G741" t="s">
        <v>15</v>
      </c>
      <c r="H741" t="s">
        <v>17</v>
      </c>
      <c r="I741">
        <v>4</v>
      </c>
      <c r="J741">
        <v>226.46</v>
      </c>
      <c r="K741">
        <v>0.28999999999999998</v>
      </c>
      <c r="L741">
        <f t="shared" si="68"/>
        <v>65.673400000000001</v>
      </c>
      <c r="M741">
        <f t="shared" si="69"/>
        <v>905.84</v>
      </c>
      <c r="N741" t="s">
        <v>16</v>
      </c>
      <c r="O741" t="str">
        <f t="shared" si="70"/>
        <v>Delayed Delivery</v>
      </c>
      <c r="P741">
        <v>11</v>
      </c>
      <c r="Q741" t="str">
        <f t="shared" si="71"/>
        <v>Good</v>
      </c>
      <c r="R741">
        <v>3.5</v>
      </c>
      <c r="S741">
        <v>643.15</v>
      </c>
      <c r="V741">
        <v>1260</v>
      </c>
    </row>
    <row r="742" spans="1:22" x14ac:dyDescent="0.35">
      <c r="A742">
        <v>10741</v>
      </c>
      <c r="B742" s="1">
        <v>45302</v>
      </c>
      <c r="C742">
        <f t="shared" si="66"/>
        <v>2024</v>
      </c>
      <c r="D742">
        <f t="shared" si="67"/>
        <v>1</v>
      </c>
      <c r="E742" t="str">
        <f>TEXT(Table2[[#This Row],[order_date]],"mmmm")</f>
        <v>January</v>
      </c>
      <c r="F742">
        <v>1492</v>
      </c>
      <c r="G742" t="s">
        <v>15</v>
      </c>
      <c r="H742" t="s">
        <v>20</v>
      </c>
      <c r="I742">
        <v>5</v>
      </c>
      <c r="J742">
        <v>245.57</v>
      </c>
      <c r="K742">
        <v>0.27</v>
      </c>
      <c r="L742">
        <f t="shared" si="68"/>
        <v>66.303899999999999</v>
      </c>
      <c r="M742">
        <f t="shared" si="69"/>
        <v>1227.8499999999999</v>
      </c>
      <c r="N742" t="s">
        <v>16</v>
      </c>
      <c r="O742" t="str">
        <f t="shared" si="70"/>
        <v>On Time Delivery</v>
      </c>
      <c r="P742">
        <v>4</v>
      </c>
      <c r="Q742" t="str">
        <f t="shared" si="71"/>
        <v>Excellent</v>
      </c>
      <c r="R742">
        <v>4.4000000000000004</v>
      </c>
      <c r="S742">
        <v>896.33</v>
      </c>
      <c r="V742">
        <v>1649</v>
      </c>
    </row>
    <row r="743" spans="1:22" x14ac:dyDescent="0.35">
      <c r="A743">
        <v>10742</v>
      </c>
      <c r="B743" s="1">
        <v>45303</v>
      </c>
      <c r="C743">
        <f t="shared" si="66"/>
        <v>2024</v>
      </c>
      <c r="D743">
        <f t="shared" si="67"/>
        <v>1</v>
      </c>
      <c r="E743" t="str">
        <f>TEXT(Table2[[#This Row],[order_date]],"mmmm")</f>
        <v>January</v>
      </c>
      <c r="F743">
        <v>1074</v>
      </c>
      <c r="G743" t="s">
        <v>22</v>
      </c>
      <c r="H743" t="s">
        <v>20</v>
      </c>
      <c r="I743">
        <v>3</v>
      </c>
      <c r="J743">
        <v>133.05000000000001</v>
      </c>
      <c r="K743">
        <v>0.21</v>
      </c>
      <c r="L743">
        <f t="shared" si="68"/>
        <v>27.9405</v>
      </c>
      <c r="M743">
        <f t="shared" si="69"/>
        <v>399.15000000000003</v>
      </c>
      <c r="N743" t="s">
        <v>18</v>
      </c>
      <c r="O743" t="str">
        <f t="shared" si="70"/>
        <v>On Time Delivery</v>
      </c>
      <c r="P743">
        <v>2</v>
      </c>
      <c r="Q743" t="str">
        <f t="shared" si="71"/>
        <v>Excellent</v>
      </c>
      <c r="R743">
        <v>4.5999999999999996</v>
      </c>
      <c r="S743">
        <v>315.33</v>
      </c>
      <c r="V743">
        <v>1012</v>
      </c>
    </row>
    <row r="744" spans="1:22" x14ac:dyDescent="0.35">
      <c r="A744">
        <v>10743</v>
      </c>
      <c r="B744" s="1">
        <v>45304</v>
      </c>
      <c r="C744">
        <f t="shared" si="66"/>
        <v>2024</v>
      </c>
      <c r="D744">
        <f t="shared" si="67"/>
        <v>1</v>
      </c>
      <c r="E744" t="str">
        <f>TEXT(Table2[[#This Row],[order_date]],"mmmm")</f>
        <v>January</v>
      </c>
      <c r="F744">
        <v>1412</v>
      </c>
      <c r="G744" t="s">
        <v>22</v>
      </c>
      <c r="H744" t="s">
        <v>17</v>
      </c>
      <c r="I744">
        <v>6</v>
      </c>
      <c r="J744">
        <v>56.26</v>
      </c>
      <c r="K744">
        <v>0.34</v>
      </c>
      <c r="L744">
        <f t="shared" si="68"/>
        <v>19.128399999999999</v>
      </c>
      <c r="M744">
        <f t="shared" si="69"/>
        <v>337.56</v>
      </c>
      <c r="N744" t="s">
        <v>18</v>
      </c>
      <c r="O744" t="str">
        <f t="shared" si="70"/>
        <v>Delayed Delivery</v>
      </c>
      <c r="P744">
        <v>7</v>
      </c>
      <c r="Q744" t="str">
        <f t="shared" si="71"/>
        <v>Bad</v>
      </c>
      <c r="R744">
        <v>1.7</v>
      </c>
      <c r="S744">
        <v>222.79</v>
      </c>
      <c r="V744">
        <v>1318</v>
      </c>
    </row>
    <row r="745" spans="1:22" x14ac:dyDescent="0.35">
      <c r="A745">
        <v>10744</v>
      </c>
      <c r="B745" s="1">
        <v>45305</v>
      </c>
      <c r="C745">
        <f t="shared" si="66"/>
        <v>2024</v>
      </c>
      <c r="D745">
        <f t="shared" si="67"/>
        <v>1</v>
      </c>
      <c r="E745" t="str">
        <f>TEXT(Table2[[#This Row],[order_date]],"mmmm")</f>
        <v>January</v>
      </c>
      <c r="F745">
        <v>1375</v>
      </c>
      <c r="G745" t="s">
        <v>22</v>
      </c>
      <c r="H745" t="s">
        <v>20</v>
      </c>
      <c r="I745">
        <v>3</v>
      </c>
      <c r="J745">
        <v>467.09</v>
      </c>
      <c r="K745">
        <v>7.0000000000000007E-2</v>
      </c>
      <c r="L745">
        <f t="shared" si="68"/>
        <v>32.696300000000001</v>
      </c>
      <c r="M745">
        <f t="shared" si="69"/>
        <v>1401.27</v>
      </c>
      <c r="N745" t="s">
        <v>16</v>
      </c>
      <c r="O745" t="str">
        <f t="shared" si="70"/>
        <v>Early Delivery</v>
      </c>
      <c r="P745">
        <v>1</v>
      </c>
      <c r="Q745" t="str">
        <f t="shared" si="71"/>
        <v>Bad</v>
      </c>
      <c r="R745">
        <v>2.2999999999999998</v>
      </c>
      <c r="S745">
        <v>1303.18</v>
      </c>
      <c r="V745">
        <v>1328</v>
      </c>
    </row>
    <row r="746" spans="1:22" x14ac:dyDescent="0.35">
      <c r="A746">
        <v>10745</v>
      </c>
      <c r="B746" s="1">
        <v>45306</v>
      </c>
      <c r="C746">
        <f t="shared" si="66"/>
        <v>2024</v>
      </c>
      <c r="D746">
        <f t="shared" si="67"/>
        <v>1</v>
      </c>
      <c r="E746" t="str">
        <f>TEXT(Table2[[#This Row],[order_date]],"mmmm")</f>
        <v>January</v>
      </c>
      <c r="F746">
        <v>1419</v>
      </c>
      <c r="G746" t="s">
        <v>19</v>
      </c>
      <c r="H746" t="s">
        <v>13</v>
      </c>
      <c r="I746">
        <v>7</v>
      </c>
      <c r="J746">
        <v>161.06</v>
      </c>
      <c r="K746">
        <v>0.33</v>
      </c>
      <c r="L746">
        <f t="shared" si="68"/>
        <v>53.149800000000006</v>
      </c>
      <c r="M746">
        <f t="shared" si="69"/>
        <v>1127.42</v>
      </c>
      <c r="N746" t="s">
        <v>16</v>
      </c>
      <c r="O746" t="str">
        <f t="shared" si="70"/>
        <v>Delayed Delivery</v>
      </c>
      <c r="P746">
        <v>7</v>
      </c>
      <c r="Q746" t="str">
        <f t="shared" si="71"/>
        <v>Good</v>
      </c>
      <c r="R746">
        <v>3.6</v>
      </c>
      <c r="S746">
        <v>755.37</v>
      </c>
      <c r="V746">
        <v>1910</v>
      </c>
    </row>
    <row r="747" spans="1:22" x14ac:dyDescent="0.35">
      <c r="A747">
        <v>10746</v>
      </c>
      <c r="B747" s="1">
        <v>45307</v>
      </c>
      <c r="C747">
        <f t="shared" si="66"/>
        <v>2024</v>
      </c>
      <c r="D747">
        <f t="shared" si="67"/>
        <v>1</v>
      </c>
      <c r="E747" t="str">
        <f>TEXT(Table2[[#This Row],[order_date]],"mmmm")</f>
        <v>January</v>
      </c>
      <c r="F747">
        <v>1728</v>
      </c>
      <c r="G747" t="s">
        <v>19</v>
      </c>
      <c r="H747" t="s">
        <v>13</v>
      </c>
      <c r="I747">
        <v>2</v>
      </c>
      <c r="J747">
        <v>371.21</v>
      </c>
      <c r="K747">
        <v>0.14000000000000001</v>
      </c>
      <c r="L747">
        <f t="shared" si="68"/>
        <v>51.9694</v>
      </c>
      <c r="M747">
        <f t="shared" si="69"/>
        <v>742.42</v>
      </c>
      <c r="N747" t="s">
        <v>18</v>
      </c>
      <c r="O747" t="str">
        <f t="shared" si="70"/>
        <v>Delayed Delivery</v>
      </c>
      <c r="P747">
        <v>10</v>
      </c>
      <c r="Q747" t="str">
        <f t="shared" si="71"/>
        <v>Good</v>
      </c>
      <c r="R747">
        <v>3.2</v>
      </c>
      <c r="S747">
        <v>638.48</v>
      </c>
      <c r="V747">
        <v>1816</v>
      </c>
    </row>
    <row r="748" spans="1:22" x14ac:dyDescent="0.35">
      <c r="A748">
        <v>10747</v>
      </c>
      <c r="B748" s="1">
        <v>45308</v>
      </c>
      <c r="C748">
        <f t="shared" si="66"/>
        <v>2024</v>
      </c>
      <c r="D748">
        <f t="shared" si="67"/>
        <v>1</v>
      </c>
      <c r="E748" t="str">
        <f>TEXT(Table2[[#This Row],[order_date]],"mmmm")</f>
        <v>January</v>
      </c>
      <c r="F748">
        <v>1276</v>
      </c>
      <c r="G748" t="s">
        <v>22</v>
      </c>
      <c r="H748" t="s">
        <v>21</v>
      </c>
      <c r="I748">
        <v>2</v>
      </c>
      <c r="J748">
        <v>417.35</v>
      </c>
      <c r="K748">
        <v>0.18</v>
      </c>
      <c r="L748">
        <f t="shared" si="68"/>
        <v>75.123000000000005</v>
      </c>
      <c r="M748">
        <f t="shared" si="69"/>
        <v>834.7</v>
      </c>
      <c r="N748" t="s">
        <v>14</v>
      </c>
      <c r="O748" t="str">
        <f t="shared" si="70"/>
        <v>Delayed Delivery</v>
      </c>
      <c r="P748">
        <v>10</v>
      </c>
      <c r="Q748" t="str">
        <f t="shared" si="71"/>
        <v>Good</v>
      </c>
      <c r="R748">
        <v>3.6</v>
      </c>
      <c r="S748">
        <v>684.45</v>
      </c>
      <c r="V748">
        <v>1333</v>
      </c>
    </row>
    <row r="749" spans="1:22" x14ac:dyDescent="0.35">
      <c r="A749">
        <v>10748</v>
      </c>
      <c r="B749" s="1">
        <v>45309</v>
      </c>
      <c r="C749">
        <f t="shared" si="66"/>
        <v>2024</v>
      </c>
      <c r="D749">
        <f t="shared" si="67"/>
        <v>1</v>
      </c>
      <c r="E749" t="str">
        <f>TEXT(Table2[[#This Row],[order_date]],"mmmm")</f>
        <v>January</v>
      </c>
      <c r="F749">
        <v>1760</v>
      </c>
      <c r="G749" t="s">
        <v>15</v>
      </c>
      <c r="H749" t="s">
        <v>21</v>
      </c>
      <c r="I749">
        <v>5</v>
      </c>
      <c r="J749">
        <v>290.67</v>
      </c>
      <c r="K749">
        <v>0.04</v>
      </c>
      <c r="L749">
        <f t="shared" si="68"/>
        <v>11.626800000000001</v>
      </c>
      <c r="M749">
        <f t="shared" si="69"/>
        <v>1453.3500000000001</v>
      </c>
      <c r="N749" t="s">
        <v>18</v>
      </c>
      <c r="O749" t="str">
        <f t="shared" si="70"/>
        <v>Delayed Delivery</v>
      </c>
      <c r="P749">
        <v>7</v>
      </c>
      <c r="Q749" t="str">
        <f t="shared" si="71"/>
        <v>Good</v>
      </c>
      <c r="R749">
        <v>2.7</v>
      </c>
      <c r="S749">
        <v>1395.22</v>
      </c>
      <c r="V749">
        <v>1994</v>
      </c>
    </row>
    <row r="750" spans="1:22" x14ac:dyDescent="0.35">
      <c r="A750">
        <v>10749</v>
      </c>
      <c r="B750" s="1">
        <v>45310</v>
      </c>
      <c r="C750">
        <f t="shared" si="66"/>
        <v>2024</v>
      </c>
      <c r="D750">
        <f t="shared" si="67"/>
        <v>1</v>
      </c>
      <c r="E750" t="str">
        <f>TEXT(Table2[[#This Row],[order_date]],"mmmm")</f>
        <v>January</v>
      </c>
      <c r="F750">
        <v>1675</v>
      </c>
      <c r="G750" t="s">
        <v>19</v>
      </c>
      <c r="H750" t="s">
        <v>21</v>
      </c>
      <c r="I750">
        <v>6</v>
      </c>
      <c r="J750">
        <v>527.66999999999996</v>
      </c>
      <c r="K750">
        <v>0.19</v>
      </c>
      <c r="L750">
        <f t="shared" si="68"/>
        <v>100.25729999999999</v>
      </c>
      <c r="M750">
        <f t="shared" si="69"/>
        <v>3166.0199999999995</v>
      </c>
      <c r="N750" t="s">
        <v>14</v>
      </c>
      <c r="O750" t="str">
        <f t="shared" si="70"/>
        <v>Delayed Delivery</v>
      </c>
      <c r="P750">
        <v>10</v>
      </c>
      <c r="Q750" t="str">
        <f t="shared" si="71"/>
        <v>Good</v>
      </c>
      <c r="R750">
        <v>2.6</v>
      </c>
      <c r="S750">
        <v>2564.48</v>
      </c>
      <c r="V750">
        <v>1917</v>
      </c>
    </row>
    <row r="751" spans="1:22" x14ac:dyDescent="0.35">
      <c r="A751">
        <v>10750</v>
      </c>
      <c r="B751" s="1">
        <v>45311</v>
      </c>
      <c r="C751">
        <f t="shared" si="66"/>
        <v>2024</v>
      </c>
      <c r="D751">
        <f t="shared" si="67"/>
        <v>1</v>
      </c>
      <c r="E751" t="str">
        <f>TEXT(Table2[[#This Row],[order_date]],"mmmm")</f>
        <v>January</v>
      </c>
      <c r="F751">
        <v>1393</v>
      </c>
      <c r="G751" t="s">
        <v>22</v>
      </c>
      <c r="H751" t="s">
        <v>21</v>
      </c>
      <c r="I751">
        <v>7</v>
      </c>
      <c r="J751">
        <v>274.62</v>
      </c>
      <c r="K751">
        <v>0.21</v>
      </c>
      <c r="L751">
        <f t="shared" si="68"/>
        <v>57.670200000000001</v>
      </c>
      <c r="M751">
        <f t="shared" si="69"/>
        <v>1922.3400000000001</v>
      </c>
      <c r="N751" t="s">
        <v>18</v>
      </c>
      <c r="O751" t="str">
        <f t="shared" si="70"/>
        <v>On Time Delivery</v>
      </c>
      <c r="P751">
        <v>3</v>
      </c>
      <c r="Q751" t="str">
        <f t="shared" si="71"/>
        <v>Bad</v>
      </c>
      <c r="R751">
        <v>1.5</v>
      </c>
      <c r="S751">
        <v>1518.65</v>
      </c>
      <c r="V751">
        <v>1290</v>
      </c>
    </row>
    <row r="752" spans="1:22" x14ac:dyDescent="0.35">
      <c r="A752">
        <v>10751</v>
      </c>
      <c r="B752" s="1">
        <v>45312</v>
      </c>
      <c r="C752">
        <f t="shared" si="66"/>
        <v>2024</v>
      </c>
      <c r="D752">
        <f t="shared" si="67"/>
        <v>1</v>
      </c>
      <c r="E752" t="str">
        <f>TEXT(Table2[[#This Row],[order_date]],"mmmm")</f>
        <v>January</v>
      </c>
      <c r="F752">
        <v>1868</v>
      </c>
      <c r="G752" t="s">
        <v>22</v>
      </c>
      <c r="H752" t="s">
        <v>21</v>
      </c>
      <c r="I752">
        <v>3</v>
      </c>
      <c r="J752">
        <v>181.67</v>
      </c>
      <c r="K752">
        <v>0.35</v>
      </c>
      <c r="L752">
        <f t="shared" si="68"/>
        <v>63.584499999999991</v>
      </c>
      <c r="M752">
        <f t="shared" si="69"/>
        <v>545.01</v>
      </c>
      <c r="N752" t="s">
        <v>16</v>
      </c>
      <c r="O752" t="str">
        <f t="shared" si="70"/>
        <v>On Time Delivery</v>
      </c>
      <c r="P752">
        <v>4</v>
      </c>
      <c r="Q752" t="str">
        <f t="shared" si="71"/>
        <v>Good</v>
      </c>
      <c r="R752">
        <v>3.5</v>
      </c>
      <c r="S752">
        <v>354.26</v>
      </c>
      <c r="V752">
        <v>1088</v>
      </c>
    </row>
    <row r="753" spans="1:22" x14ac:dyDescent="0.35">
      <c r="A753">
        <v>10752</v>
      </c>
      <c r="B753" s="1">
        <v>45313</v>
      </c>
      <c r="C753">
        <f t="shared" si="66"/>
        <v>2024</v>
      </c>
      <c r="D753">
        <f t="shared" si="67"/>
        <v>1</v>
      </c>
      <c r="E753" t="str">
        <f>TEXT(Table2[[#This Row],[order_date]],"mmmm")</f>
        <v>January</v>
      </c>
      <c r="F753">
        <v>1456</v>
      </c>
      <c r="G753" t="s">
        <v>15</v>
      </c>
      <c r="H753" t="s">
        <v>20</v>
      </c>
      <c r="I753">
        <v>6</v>
      </c>
      <c r="J753">
        <v>539.16999999999996</v>
      </c>
      <c r="K753">
        <v>0.34</v>
      </c>
      <c r="L753">
        <f t="shared" si="68"/>
        <v>183.31780000000001</v>
      </c>
      <c r="M753">
        <f t="shared" si="69"/>
        <v>3235.0199999999995</v>
      </c>
      <c r="N753" t="s">
        <v>16</v>
      </c>
      <c r="O753" t="str">
        <f t="shared" si="70"/>
        <v>On Time Delivery</v>
      </c>
      <c r="P753">
        <v>4</v>
      </c>
      <c r="Q753" t="str">
        <f t="shared" si="71"/>
        <v>Bad</v>
      </c>
      <c r="R753">
        <v>1.7</v>
      </c>
      <c r="S753">
        <v>2135.11</v>
      </c>
      <c r="V753">
        <v>1294</v>
      </c>
    </row>
    <row r="754" spans="1:22" x14ac:dyDescent="0.35">
      <c r="A754">
        <v>10753</v>
      </c>
      <c r="B754" s="1">
        <v>45314</v>
      </c>
      <c r="C754">
        <f t="shared" si="66"/>
        <v>2024</v>
      </c>
      <c r="D754">
        <f t="shared" si="67"/>
        <v>1</v>
      </c>
      <c r="E754" t="str">
        <f>TEXT(Table2[[#This Row],[order_date]],"mmmm")</f>
        <v>January</v>
      </c>
      <c r="F754">
        <v>1919</v>
      </c>
      <c r="G754" t="s">
        <v>19</v>
      </c>
      <c r="H754" t="s">
        <v>20</v>
      </c>
      <c r="I754">
        <v>1</v>
      </c>
      <c r="J754">
        <v>519.02</v>
      </c>
      <c r="K754">
        <v>0.34</v>
      </c>
      <c r="L754">
        <f t="shared" si="68"/>
        <v>176.46680000000001</v>
      </c>
      <c r="M754">
        <f t="shared" si="69"/>
        <v>519.02</v>
      </c>
      <c r="N754" t="s">
        <v>18</v>
      </c>
      <c r="O754" t="str">
        <f t="shared" si="70"/>
        <v>On Time Delivery</v>
      </c>
      <c r="P754">
        <v>4</v>
      </c>
      <c r="Q754" t="str">
        <f t="shared" si="71"/>
        <v>Good</v>
      </c>
      <c r="R754">
        <v>3.7</v>
      </c>
      <c r="S754">
        <v>342.55</v>
      </c>
      <c r="V754">
        <v>1615</v>
      </c>
    </row>
    <row r="755" spans="1:22" x14ac:dyDescent="0.35">
      <c r="A755">
        <v>10754</v>
      </c>
      <c r="B755" s="1">
        <v>45315</v>
      </c>
      <c r="C755">
        <f t="shared" si="66"/>
        <v>2024</v>
      </c>
      <c r="D755">
        <f t="shared" si="67"/>
        <v>1</v>
      </c>
      <c r="E755" t="str">
        <f>TEXT(Table2[[#This Row],[order_date]],"mmmm")</f>
        <v>January</v>
      </c>
      <c r="F755">
        <v>1191</v>
      </c>
      <c r="G755" t="s">
        <v>22</v>
      </c>
      <c r="H755" t="s">
        <v>21</v>
      </c>
      <c r="I755">
        <v>4</v>
      </c>
      <c r="J755">
        <v>110.96</v>
      </c>
      <c r="K755">
        <v>0.12</v>
      </c>
      <c r="L755">
        <f t="shared" si="68"/>
        <v>13.315199999999999</v>
      </c>
      <c r="M755">
        <f t="shared" si="69"/>
        <v>443.84</v>
      </c>
      <c r="N755" t="s">
        <v>18</v>
      </c>
      <c r="O755" t="str">
        <f t="shared" si="70"/>
        <v>Delayed Delivery</v>
      </c>
      <c r="P755">
        <v>9</v>
      </c>
      <c r="Q755" t="str">
        <f t="shared" si="71"/>
        <v>Excellent</v>
      </c>
      <c r="R755">
        <v>4.9000000000000004</v>
      </c>
      <c r="S755">
        <v>390.58</v>
      </c>
      <c r="V755">
        <v>1636</v>
      </c>
    </row>
    <row r="756" spans="1:22" x14ac:dyDescent="0.35">
      <c r="A756">
        <v>10755</v>
      </c>
      <c r="B756" s="1">
        <v>45316</v>
      </c>
      <c r="C756">
        <f t="shared" si="66"/>
        <v>2024</v>
      </c>
      <c r="D756">
        <f t="shared" si="67"/>
        <v>1</v>
      </c>
      <c r="E756" t="str">
        <f>TEXT(Table2[[#This Row],[order_date]],"mmmm")</f>
        <v>January</v>
      </c>
      <c r="F756">
        <v>1738</v>
      </c>
      <c r="G756" t="s">
        <v>15</v>
      </c>
      <c r="H756" t="s">
        <v>13</v>
      </c>
      <c r="I756">
        <v>3</v>
      </c>
      <c r="J756">
        <v>30.19</v>
      </c>
      <c r="K756">
        <v>0.35</v>
      </c>
      <c r="L756">
        <f t="shared" si="68"/>
        <v>10.5665</v>
      </c>
      <c r="M756">
        <f t="shared" si="69"/>
        <v>90.570000000000007</v>
      </c>
      <c r="N756" t="s">
        <v>18</v>
      </c>
      <c r="O756" t="str">
        <f t="shared" si="70"/>
        <v>Delayed Delivery</v>
      </c>
      <c r="P756">
        <v>6</v>
      </c>
      <c r="Q756" t="str">
        <f t="shared" si="71"/>
        <v>Bad</v>
      </c>
      <c r="R756">
        <v>2</v>
      </c>
      <c r="S756">
        <v>58.87</v>
      </c>
      <c r="V756">
        <v>1864</v>
      </c>
    </row>
    <row r="757" spans="1:22" x14ac:dyDescent="0.35">
      <c r="A757">
        <v>10756</v>
      </c>
      <c r="B757" s="1">
        <v>45317</v>
      </c>
      <c r="C757">
        <f t="shared" si="66"/>
        <v>2024</v>
      </c>
      <c r="D757">
        <f t="shared" si="67"/>
        <v>1</v>
      </c>
      <c r="E757" t="str">
        <f>TEXT(Table2[[#This Row],[order_date]],"mmmm")</f>
        <v>January</v>
      </c>
      <c r="F757">
        <v>1688</v>
      </c>
      <c r="G757" t="s">
        <v>22</v>
      </c>
      <c r="H757" t="s">
        <v>20</v>
      </c>
      <c r="I757">
        <v>6</v>
      </c>
      <c r="J757">
        <v>67.64</v>
      </c>
      <c r="K757">
        <v>0.16</v>
      </c>
      <c r="L757">
        <f t="shared" si="68"/>
        <v>10.8224</v>
      </c>
      <c r="M757">
        <f t="shared" si="69"/>
        <v>405.84000000000003</v>
      </c>
      <c r="N757" t="s">
        <v>18</v>
      </c>
      <c r="O757" t="str">
        <f t="shared" si="70"/>
        <v>Delayed Delivery</v>
      </c>
      <c r="P757">
        <v>10</v>
      </c>
      <c r="Q757" t="str">
        <f t="shared" si="71"/>
        <v>Bad</v>
      </c>
      <c r="R757">
        <v>1.6</v>
      </c>
      <c r="S757">
        <v>340.91</v>
      </c>
      <c r="V757">
        <v>1820</v>
      </c>
    </row>
    <row r="758" spans="1:22" x14ac:dyDescent="0.35">
      <c r="A758">
        <v>10757</v>
      </c>
      <c r="B758" s="1">
        <v>45318</v>
      </c>
      <c r="C758">
        <f t="shared" si="66"/>
        <v>2024</v>
      </c>
      <c r="D758">
        <f t="shared" si="67"/>
        <v>1</v>
      </c>
      <c r="E758" t="str">
        <f>TEXT(Table2[[#This Row],[order_date]],"mmmm")</f>
        <v>January</v>
      </c>
      <c r="F758">
        <v>1098</v>
      </c>
      <c r="G758" t="s">
        <v>22</v>
      </c>
      <c r="H758" t="s">
        <v>13</v>
      </c>
      <c r="I758">
        <v>1</v>
      </c>
      <c r="J758">
        <v>182.63</v>
      </c>
      <c r="K758">
        <v>0.3</v>
      </c>
      <c r="L758">
        <f t="shared" si="68"/>
        <v>54.788999999999994</v>
      </c>
      <c r="M758">
        <f t="shared" si="69"/>
        <v>182.63</v>
      </c>
      <c r="N758" t="s">
        <v>14</v>
      </c>
      <c r="O758" t="str">
        <f t="shared" si="70"/>
        <v>Delayed Delivery</v>
      </c>
      <c r="P758">
        <v>9</v>
      </c>
      <c r="Q758" t="str">
        <f t="shared" si="71"/>
        <v>Bad</v>
      </c>
      <c r="R758">
        <v>1.1000000000000001</v>
      </c>
      <c r="S758">
        <v>127.84</v>
      </c>
      <c r="V758">
        <v>1578</v>
      </c>
    </row>
    <row r="759" spans="1:22" x14ac:dyDescent="0.35">
      <c r="A759">
        <v>10758</v>
      </c>
      <c r="B759" s="1">
        <v>45319</v>
      </c>
      <c r="C759">
        <f t="shared" si="66"/>
        <v>2024</v>
      </c>
      <c r="D759">
        <f t="shared" si="67"/>
        <v>1</v>
      </c>
      <c r="E759" t="str">
        <f>TEXT(Table2[[#This Row],[order_date]],"mmmm")</f>
        <v>January</v>
      </c>
      <c r="F759">
        <v>1547</v>
      </c>
      <c r="G759" t="s">
        <v>22</v>
      </c>
      <c r="H759" t="s">
        <v>13</v>
      </c>
      <c r="I759">
        <v>1</v>
      </c>
      <c r="J759">
        <v>583.77</v>
      </c>
      <c r="K759">
        <v>0.08</v>
      </c>
      <c r="L759">
        <f t="shared" si="68"/>
        <v>46.701599999999999</v>
      </c>
      <c r="M759">
        <f t="shared" si="69"/>
        <v>583.77</v>
      </c>
      <c r="N759" t="s">
        <v>18</v>
      </c>
      <c r="O759" t="str">
        <f t="shared" si="70"/>
        <v>On Time Delivery</v>
      </c>
      <c r="P759">
        <v>4</v>
      </c>
      <c r="Q759" t="str">
        <f t="shared" si="71"/>
        <v>Good</v>
      </c>
      <c r="R759">
        <v>2.5</v>
      </c>
      <c r="S759">
        <v>537.07000000000005</v>
      </c>
      <c r="V759">
        <v>1390</v>
      </c>
    </row>
    <row r="760" spans="1:22" x14ac:dyDescent="0.35">
      <c r="A760">
        <v>10759</v>
      </c>
      <c r="B760" s="1">
        <v>45320</v>
      </c>
      <c r="C760">
        <f t="shared" si="66"/>
        <v>2024</v>
      </c>
      <c r="D760">
        <f t="shared" si="67"/>
        <v>1</v>
      </c>
      <c r="E760" t="str">
        <f>TEXT(Table2[[#This Row],[order_date]],"mmmm")</f>
        <v>January</v>
      </c>
      <c r="F760">
        <v>1977</v>
      </c>
      <c r="G760" t="s">
        <v>15</v>
      </c>
      <c r="H760" t="s">
        <v>17</v>
      </c>
      <c r="I760">
        <v>7</v>
      </c>
      <c r="J760">
        <v>341.73</v>
      </c>
      <c r="K760">
        <v>0.18</v>
      </c>
      <c r="L760">
        <f t="shared" si="68"/>
        <v>61.511400000000002</v>
      </c>
      <c r="M760">
        <f t="shared" si="69"/>
        <v>2392.11</v>
      </c>
      <c r="N760" t="s">
        <v>16</v>
      </c>
      <c r="O760" t="str">
        <f t="shared" si="70"/>
        <v>Delayed Delivery</v>
      </c>
      <c r="P760">
        <v>7</v>
      </c>
      <c r="Q760" t="str">
        <f t="shared" si="71"/>
        <v>Bad</v>
      </c>
      <c r="R760">
        <v>1.9</v>
      </c>
      <c r="S760">
        <v>1961.53</v>
      </c>
      <c r="V760">
        <v>1178</v>
      </c>
    </row>
    <row r="761" spans="1:22" x14ac:dyDescent="0.35">
      <c r="A761">
        <v>10760</v>
      </c>
      <c r="B761" s="1">
        <v>45321</v>
      </c>
      <c r="C761">
        <f t="shared" si="66"/>
        <v>2024</v>
      </c>
      <c r="D761">
        <f t="shared" si="67"/>
        <v>1</v>
      </c>
      <c r="E761" t="str">
        <f>TEXT(Table2[[#This Row],[order_date]],"mmmm")</f>
        <v>January</v>
      </c>
      <c r="F761">
        <v>1998</v>
      </c>
      <c r="G761" t="s">
        <v>19</v>
      </c>
      <c r="H761" t="s">
        <v>17</v>
      </c>
      <c r="I761">
        <v>7</v>
      </c>
      <c r="J761">
        <v>233.36</v>
      </c>
      <c r="K761">
        <v>0.34</v>
      </c>
      <c r="L761">
        <f t="shared" si="68"/>
        <v>79.342400000000012</v>
      </c>
      <c r="M761">
        <f t="shared" si="69"/>
        <v>1633.52</v>
      </c>
      <c r="N761" t="s">
        <v>16</v>
      </c>
      <c r="O761" t="str">
        <f t="shared" si="70"/>
        <v>Delayed Delivery</v>
      </c>
      <c r="P761">
        <v>10</v>
      </c>
      <c r="Q761" t="str">
        <f t="shared" si="71"/>
        <v>Good</v>
      </c>
      <c r="R761">
        <v>3</v>
      </c>
      <c r="S761">
        <v>1078.1199999999999</v>
      </c>
      <c r="V761">
        <v>1447</v>
      </c>
    </row>
    <row r="762" spans="1:22" x14ac:dyDescent="0.35">
      <c r="A762">
        <v>10761</v>
      </c>
      <c r="B762" s="1">
        <v>45322</v>
      </c>
      <c r="C762">
        <f t="shared" si="66"/>
        <v>2024</v>
      </c>
      <c r="D762">
        <f t="shared" si="67"/>
        <v>1</v>
      </c>
      <c r="E762" t="str">
        <f>TEXT(Table2[[#This Row],[order_date]],"mmmm")</f>
        <v>January</v>
      </c>
      <c r="F762">
        <v>1095</v>
      </c>
      <c r="G762" t="s">
        <v>22</v>
      </c>
      <c r="H762" t="s">
        <v>21</v>
      </c>
      <c r="I762">
        <v>4</v>
      </c>
      <c r="J762">
        <v>534.9</v>
      </c>
      <c r="K762">
        <v>0.33</v>
      </c>
      <c r="L762">
        <f t="shared" si="68"/>
        <v>176.517</v>
      </c>
      <c r="M762">
        <f t="shared" si="69"/>
        <v>2139.6</v>
      </c>
      <c r="N762" t="s">
        <v>18</v>
      </c>
      <c r="O762" t="str">
        <f t="shared" si="70"/>
        <v>Delayed Delivery</v>
      </c>
      <c r="P762">
        <v>9</v>
      </c>
      <c r="Q762" t="str">
        <f t="shared" si="71"/>
        <v>Good</v>
      </c>
      <c r="R762">
        <v>3.1</v>
      </c>
      <c r="S762">
        <v>1433.53</v>
      </c>
      <c r="V762">
        <v>1668</v>
      </c>
    </row>
    <row r="763" spans="1:22" x14ac:dyDescent="0.35">
      <c r="A763">
        <v>10762</v>
      </c>
      <c r="B763" s="1">
        <v>45323</v>
      </c>
      <c r="C763">
        <f t="shared" si="66"/>
        <v>2024</v>
      </c>
      <c r="D763">
        <f t="shared" si="67"/>
        <v>2</v>
      </c>
      <c r="E763" t="str">
        <f>TEXT(Table2[[#This Row],[order_date]],"mmmm")</f>
        <v>February</v>
      </c>
      <c r="F763">
        <v>1663</v>
      </c>
      <c r="G763" t="s">
        <v>15</v>
      </c>
      <c r="H763" t="s">
        <v>13</v>
      </c>
      <c r="I763">
        <v>1</v>
      </c>
      <c r="J763">
        <v>280.08</v>
      </c>
      <c r="K763">
        <v>0.24</v>
      </c>
      <c r="L763">
        <f t="shared" si="68"/>
        <v>67.219200000000001</v>
      </c>
      <c r="M763">
        <f t="shared" si="69"/>
        <v>280.08</v>
      </c>
      <c r="N763" t="s">
        <v>14</v>
      </c>
      <c r="O763" t="str">
        <f t="shared" si="70"/>
        <v>Delayed Delivery</v>
      </c>
      <c r="P763">
        <v>10</v>
      </c>
      <c r="Q763" t="str">
        <f t="shared" si="71"/>
        <v>Bad</v>
      </c>
      <c r="R763">
        <v>2.4</v>
      </c>
      <c r="S763">
        <v>212.86</v>
      </c>
      <c r="V763">
        <v>1477</v>
      </c>
    </row>
    <row r="764" spans="1:22" x14ac:dyDescent="0.35">
      <c r="A764">
        <v>10763</v>
      </c>
      <c r="B764" s="1">
        <v>45324</v>
      </c>
      <c r="C764">
        <f t="shared" si="66"/>
        <v>2024</v>
      </c>
      <c r="D764">
        <f t="shared" si="67"/>
        <v>2</v>
      </c>
      <c r="E764" t="str">
        <f>TEXT(Table2[[#This Row],[order_date]],"mmmm")</f>
        <v>February</v>
      </c>
      <c r="F764">
        <v>1662</v>
      </c>
      <c r="G764" t="s">
        <v>22</v>
      </c>
      <c r="H764" t="s">
        <v>20</v>
      </c>
      <c r="I764">
        <v>5</v>
      </c>
      <c r="J764">
        <v>199.41</v>
      </c>
      <c r="K764">
        <v>0.28000000000000003</v>
      </c>
      <c r="L764">
        <f t="shared" si="68"/>
        <v>55.834800000000001</v>
      </c>
      <c r="M764">
        <f t="shared" si="69"/>
        <v>997.05</v>
      </c>
      <c r="N764" t="s">
        <v>16</v>
      </c>
      <c r="O764" t="str">
        <f t="shared" si="70"/>
        <v>On Time Delivery</v>
      </c>
      <c r="P764">
        <v>3</v>
      </c>
      <c r="Q764" t="str">
        <f t="shared" si="71"/>
        <v>Excellent</v>
      </c>
      <c r="R764">
        <v>4</v>
      </c>
      <c r="S764">
        <v>717.88</v>
      </c>
      <c r="V764">
        <v>1096</v>
      </c>
    </row>
    <row r="765" spans="1:22" x14ac:dyDescent="0.35">
      <c r="A765">
        <v>10764</v>
      </c>
      <c r="B765" s="1">
        <v>45325</v>
      </c>
      <c r="C765">
        <f t="shared" si="66"/>
        <v>2024</v>
      </c>
      <c r="D765">
        <f t="shared" si="67"/>
        <v>2</v>
      </c>
      <c r="E765" t="str">
        <f>TEXT(Table2[[#This Row],[order_date]],"mmmm")</f>
        <v>February</v>
      </c>
      <c r="F765">
        <v>1189</v>
      </c>
      <c r="G765" t="s">
        <v>19</v>
      </c>
      <c r="H765" t="s">
        <v>17</v>
      </c>
      <c r="I765">
        <v>1</v>
      </c>
      <c r="J765">
        <v>565.61</v>
      </c>
      <c r="K765">
        <v>0.06</v>
      </c>
      <c r="L765">
        <f t="shared" si="68"/>
        <v>33.936599999999999</v>
      </c>
      <c r="M765">
        <f t="shared" si="69"/>
        <v>565.61</v>
      </c>
      <c r="N765" t="s">
        <v>14</v>
      </c>
      <c r="O765" t="str">
        <f t="shared" si="70"/>
        <v>On Time Delivery</v>
      </c>
      <c r="P765">
        <v>3</v>
      </c>
      <c r="Q765" t="str">
        <f t="shared" si="71"/>
        <v>Excellent</v>
      </c>
      <c r="R765">
        <v>4.5999999999999996</v>
      </c>
      <c r="S765">
        <v>531.66999999999996</v>
      </c>
      <c r="V765">
        <v>1597</v>
      </c>
    </row>
    <row r="766" spans="1:22" x14ac:dyDescent="0.35">
      <c r="A766">
        <v>10765</v>
      </c>
      <c r="B766" s="1">
        <v>45326</v>
      </c>
      <c r="C766">
        <f t="shared" si="66"/>
        <v>2024</v>
      </c>
      <c r="D766">
        <f t="shared" si="67"/>
        <v>2</v>
      </c>
      <c r="E766" t="str">
        <f>TEXT(Table2[[#This Row],[order_date]],"mmmm")</f>
        <v>February</v>
      </c>
      <c r="F766">
        <v>1735</v>
      </c>
      <c r="G766" t="s">
        <v>19</v>
      </c>
      <c r="H766" t="s">
        <v>17</v>
      </c>
      <c r="I766">
        <v>6</v>
      </c>
      <c r="J766">
        <v>511.97</v>
      </c>
      <c r="K766">
        <v>0.25</v>
      </c>
      <c r="L766">
        <f t="shared" si="68"/>
        <v>127.99250000000001</v>
      </c>
      <c r="M766">
        <f t="shared" si="69"/>
        <v>3071.82</v>
      </c>
      <c r="N766" t="s">
        <v>14</v>
      </c>
      <c r="O766" t="str">
        <f t="shared" si="70"/>
        <v>Delayed Delivery</v>
      </c>
      <c r="P766">
        <v>6</v>
      </c>
      <c r="Q766" t="str">
        <f t="shared" si="71"/>
        <v>Bad</v>
      </c>
      <c r="R766">
        <v>1.8</v>
      </c>
      <c r="S766">
        <v>2303.87</v>
      </c>
      <c r="V766">
        <v>1634</v>
      </c>
    </row>
    <row r="767" spans="1:22" x14ac:dyDescent="0.35">
      <c r="A767">
        <v>10766</v>
      </c>
      <c r="B767" s="1">
        <v>45327</v>
      </c>
      <c r="C767">
        <f t="shared" si="66"/>
        <v>2024</v>
      </c>
      <c r="D767">
        <f t="shared" si="67"/>
        <v>2</v>
      </c>
      <c r="E767" t="str">
        <f>TEXT(Table2[[#This Row],[order_date]],"mmmm")</f>
        <v>February</v>
      </c>
      <c r="F767">
        <v>1036</v>
      </c>
      <c r="G767" t="s">
        <v>12</v>
      </c>
      <c r="H767" t="s">
        <v>13</v>
      </c>
      <c r="I767">
        <v>7</v>
      </c>
      <c r="J767">
        <v>508.55</v>
      </c>
      <c r="K767">
        <v>0.22</v>
      </c>
      <c r="L767">
        <f t="shared" si="68"/>
        <v>111.881</v>
      </c>
      <c r="M767">
        <f t="shared" si="69"/>
        <v>3559.85</v>
      </c>
      <c r="N767" t="s">
        <v>18</v>
      </c>
      <c r="O767" t="str">
        <f t="shared" si="70"/>
        <v>Delayed Delivery</v>
      </c>
      <c r="P767">
        <v>8</v>
      </c>
      <c r="Q767" t="str">
        <f t="shared" si="71"/>
        <v>Excellent</v>
      </c>
      <c r="R767">
        <v>4.3</v>
      </c>
      <c r="S767">
        <v>2776.68</v>
      </c>
      <c r="V767">
        <v>1158</v>
      </c>
    </row>
    <row r="768" spans="1:22" x14ac:dyDescent="0.35">
      <c r="A768">
        <v>10767</v>
      </c>
      <c r="B768" s="1">
        <v>45328</v>
      </c>
      <c r="C768">
        <f t="shared" si="66"/>
        <v>2024</v>
      </c>
      <c r="D768">
        <f t="shared" si="67"/>
        <v>2</v>
      </c>
      <c r="E768" t="str">
        <f>TEXT(Table2[[#This Row],[order_date]],"mmmm")</f>
        <v>February</v>
      </c>
      <c r="F768">
        <v>1779</v>
      </c>
      <c r="G768" t="s">
        <v>22</v>
      </c>
      <c r="H768" t="s">
        <v>17</v>
      </c>
      <c r="I768">
        <v>5</v>
      </c>
      <c r="J768">
        <v>314.69</v>
      </c>
      <c r="K768">
        <v>0.03</v>
      </c>
      <c r="L768">
        <f t="shared" si="68"/>
        <v>9.4406999999999996</v>
      </c>
      <c r="M768">
        <f t="shared" si="69"/>
        <v>1573.45</v>
      </c>
      <c r="N768" t="s">
        <v>16</v>
      </c>
      <c r="O768" t="str">
        <f t="shared" si="70"/>
        <v>Early Delivery</v>
      </c>
      <c r="P768">
        <v>1</v>
      </c>
      <c r="Q768" t="str">
        <f t="shared" si="71"/>
        <v>Bad</v>
      </c>
      <c r="R768">
        <v>1.5</v>
      </c>
      <c r="S768">
        <v>1526.25</v>
      </c>
      <c r="V768">
        <v>1323</v>
      </c>
    </row>
    <row r="769" spans="1:22" x14ac:dyDescent="0.35">
      <c r="A769">
        <v>10768</v>
      </c>
      <c r="B769" s="1">
        <v>45329</v>
      </c>
      <c r="C769">
        <f t="shared" si="66"/>
        <v>2024</v>
      </c>
      <c r="D769">
        <f t="shared" si="67"/>
        <v>2</v>
      </c>
      <c r="E769" t="str">
        <f>TEXT(Table2[[#This Row],[order_date]],"mmmm")</f>
        <v>February</v>
      </c>
      <c r="F769">
        <v>1368</v>
      </c>
      <c r="G769" t="s">
        <v>12</v>
      </c>
      <c r="H769" t="s">
        <v>17</v>
      </c>
      <c r="I769">
        <v>7</v>
      </c>
      <c r="J769">
        <v>476.82</v>
      </c>
      <c r="K769">
        <v>0.04</v>
      </c>
      <c r="L769">
        <f t="shared" si="68"/>
        <v>19.072800000000001</v>
      </c>
      <c r="M769">
        <f t="shared" si="69"/>
        <v>3337.74</v>
      </c>
      <c r="N769" t="s">
        <v>16</v>
      </c>
      <c r="O769" t="str">
        <f t="shared" si="70"/>
        <v>On Time Delivery</v>
      </c>
      <c r="P769">
        <v>4</v>
      </c>
      <c r="Q769" t="str">
        <f t="shared" si="71"/>
        <v>Bad</v>
      </c>
      <c r="R769">
        <v>1.9</v>
      </c>
      <c r="S769">
        <v>3204.23</v>
      </c>
      <c r="V769">
        <v>1843</v>
      </c>
    </row>
    <row r="770" spans="1:22" x14ac:dyDescent="0.35">
      <c r="A770">
        <v>10769</v>
      </c>
      <c r="B770" s="1">
        <v>45330</v>
      </c>
      <c r="C770">
        <f t="shared" si="66"/>
        <v>2024</v>
      </c>
      <c r="D770">
        <f t="shared" si="67"/>
        <v>2</v>
      </c>
      <c r="E770" t="str">
        <f>TEXT(Table2[[#This Row],[order_date]],"mmmm")</f>
        <v>February</v>
      </c>
      <c r="F770">
        <v>1694</v>
      </c>
      <c r="G770" t="s">
        <v>22</v>
      </c>
      <c r="H770" t="s">
        <v>20</v>
      </c>
      <c r="I770">
        <v>7</v>
      </c>
      <c r="J770">
        <v>119.92</v>
      </c>
      <c r="K770">
        <v>0.04</v>
      </c>
      <c r="L770">
        <f t="shared" si="68"/>
        <v>4.7968000000000002</v>
      </c>
      <c r="M770">
        <f t="shared" si="69"/>
        <v>839.44</v>
      </c>
      <c r="N770" t="s">
        <v>16</v>
      </c>
      <c r="O770" t="str">
        <f t="shared" si="70"/>
        <v>Delayed Delivery</v>
      </c>
      <c r="P770">
        <v>8</v>
      </c>
      <c r="Q770" t="str">
        <f t="shared" si="71"/>
        <v>Good</v>
      </c>
      <c r="R770">
        <v>3.2</v>
      </c>
      <c r="S770">
        <v>805.86</v>
      </c>
      <c r="V770">
        <v>1626</v>
      </c>
    </row>
    <row r="771" spans="1:22" x14ac:dyDescent="0.35">
      <c r="A771">
        <v>10770</v>
      </c>
      <c r="B771" s="1">
        <v>45331</v>
      </c>
      <c r="C771">
        <f t="shared" ref="C771:C834" si="72">YEAR(B771)</f>
        <v>2024</v>
      </c>
      <c r="D771">
        <f t="shared" ref="D771:D834" si="73">MONTH(B771)</f>
        <v>2</v>
      </c>
      <c r="E771" t="str">
        <f>TEXT(Table2[[#This Row],[order_date]],"mmmm")</f>
        <v>February</v>
      </c>
      <c r="F771">
        <v>1524</v>
      </c>
      <c r="G771" t="s">
        <v>15</v>
      </c>
      <c r="H771" t="s">
        <v>13</v>
      </c>
      <c r="I771">
        <v>7</v>
      </c>
      <c r="J771">
        <v>350.34</v>
      </c>
      <c r="K771">
        <v>0.25</v>
      </c>
      <c r="L771">
        <f t="shared" ref="L771:L834" si="74">J771*K771</f>
        <v>87.584999999999994</v>
      </c>
      <c r="M771">
        <f t="shared" ref="M771:M834" si="75">(J771*I771)</f>
        <v>2452.3799999999997</v>
      </c>
      <c r="N771" t="s">
        <v>16</v>
      </c>
      <c r="O771" t="str">
        <f t="shared" ref="O771:O834" si="76">IF(P771&lt;2,"Early Delivery",IF(P771&lt;5,"On Time Delivery","Delayed Delivery"))</f>
        <v>Delayed Delivery</v>
      </c>
      <c r="P771">
        <v>6</v>
      </c>
      <c r="Q771" t="str">
        <f t="shared" ref="Q771:Q834" si="77">IF(R771&lt;2.5,"Bad",IF(R771 &lt;4,"Good","Excellent"))</f>
        <v>Bad</v>
      </c>
      <c r="R771">
        <v>2.2000000000000002</v>
      </c>
      <c r="S771">
        <v>1839.28</v>
      </c>
      <c r="V771">
        <v>1754</v>
      </c>
    </row>
    <row r="772" spans="1:22" x14ac:dyDescent="0.35">
      <c r="A772">
        <v>10771</v>
      </c>
      <c r="B772" s="1">
        <v>45332</v>
      </c>
      <c r="C772">
        <f t="shared" si="72"/>
        <v>2024</v>
      </c>
      <c r="D772">
        <f t="shared" si="73"/>
        <v>2</v>
      </c>
      <c r="E772" t="str">
        <f>TEXT(Table2[[#This Row],[order_date]],"mmmm")</f>
        <v>February</v>
      </c>
      <c r="F772">
        <v>1278</v>
      </c>
      <c r="G772" t="s">
        <v>22</v>
      </c>
      <c r="H772" t="s">
        <v>17</v>
      </c>
      <c r="I772">
        <v>1</v>
      </c>
      <c r="J772">
        <v>590.54999999999995</v>
      </c>
      <c r="K772">
        <v>0.05</v>
      </c>
      <c r="L772">
        <f t="shared" si="74"/>
        <v>29.5275</v>
      </c>
      <c r="M772">
        <f t="shared" si="75"/>
        <v>590.54999999999995</v>
      </c>
      <c r="N772" t="s">
        <v>18</v>
      </c>
      <c r="O772" t="str">
        <f t="shared" si="76"/>
        <v>On Time Delivery</v>
      </c>
      <c r="P772">
        <v>2</v>
      </c>
      <c r="Q772" t="str">
        <f t="shared" si="77"/>
        <v>Bad</v>
      </c>
      <c r="R772">
        <v>1.2</v>
      </c>
      <c r="S772">
        <v>561.02</v>
      </c>
      <c r="V772">
        <v>1291</v>
      </c>
    </row>
    <row r="773" spans="1:22" x14ac:dyDescent="0.35">
      <c r="A773">
        <v>10772</v>
      </c>
      <c r="B773" s="1">
        <v>45333</v>
      </c>
      <c r="C773">
        <f t="shared" si="72"/>
        <v>2024</v>
      </c>
      <c r="D773">
        <f t="shared" si="73"/>
        <v>2</v>
      </c>
      <c r="E773" t="str">
        <f>TEXT(Table2[[#This Row],[order_date]],"mmmm")</f>
        <v>February</v>
      </c>
      <c r="F773">
        <v>1216</v>
      </c>
      <c r="G773" t="s">
        <v>12</v>
      </c>
      <c r="H773" t="s">
        <v>13</v>
      </c>
      <c r="I773">
        <v>2</v>
      </c>
      <c r="J773">
        <v>185.21</v>
      </c>
      <c r="K773">
        <v>0.16</v>
      </c>
      <c r="L773">
        <f t="shared" si="74"/>
        <v>29.633600000000001</v>
      </c>
      <c r="M773">
        <f t="shared" si="75"/>
        <v>370.42</v>
      </c>
      <c r="N773" t="s">
        <v>16</v>
      </c>
      <c r="O773" t="str">
        <f t="shared" si="76"/>
        <v>Delayed Delivery</v>
      </c>
      <c r="P773">
        <v>8</v>
      </c>
      <c r="Q773" t="str">
        <f t="shared" si="77"/>
        <v>Bad</v>
      </c>
      <c r="R773">
        <v>2.2000000000000002</v>
      </c>
      <c r="S773">
        <v>311.14999999999998</v>
      </c>
      <c r="V773">
        <v>1010</v>
      </c>
    </row>
    <row r="774" spans="1:22" x14ac:dyDescent="0.35">
      <c r="A774">
        <v>10773</v>
      </c>
      <c r="B774" s="1">
        <v>45334</v>
      </c>
      <c r="C774">
        <f t="shared" si="72"/>
        <v>2024</v>
      </c>
      <c r="D774">
        <f t="shared" si="73"/>
        <v>2</v>
      </c>
      <c r="E774" t="str">
        <f>TEXT(Table2[[#This Row],[order_date]],"mmmm")</f>
        <v>February</v>
      </c>
      <c r="F774">
        <v>1866</v>
      </c>
      <c r="G774" t="s">
        <v>15</v>
      </c>
      <c r="H774" t="s">
        <v>17</v>
      </c>
      <c r="I774">
        <v>1</v>
      </c>
      <c r="J774">
        <v>479.7</v>
      </c>
      <c r="K774">
        <v>0.12</v>
      </c>
      <c r="L774">
        <f t="shared" si="74"/>
        <v>57.563999999999993</v>
      </c>
      <c r="M774">
        <f t="shared" si="75"/>
        <v>479.7</v>
      </c>
      <c r="N774" t="s">
        <v>18</v>
      </c>
      <c r="O774" t="str">
        <f t="shared" si="76"/>
        <v>Early Delivery</v>
      </c>
      <c r="P774">
        <v>1</v>
      </c>
      <c r="Q774" t="str">
        <f t="shared" si="77"/>
        <v>Excellent</v>
      </c>
      <c r="R774">
        <v>4.5999999999999996</v>
      </c>
      <c r="S774">
        <v>422.14</v>
      </c>
      <c r="V774">
        <v>1711</v>
      </c>
    </row>
    <row r="775" spans="1:22" x14ac:dyDescent="0.35">
      <c r="A775">
        <v>10774</v>
      </c>
      <c r="B775" s="1">
        <v>45335</v>
      </c>
      <c r="C775">
        <f t="shared" si="72"/>
        <v>2024</v>
      </c>
      <c r="D775">
        <f t="shared" si="73"/>
        <v>2</v>
      </c>
      <c r="E775" t="str">
        <f>TEXT(Table2[[#This Row],[order_date]],"mmmm")</f>
        <v>February</v>
      </c>
      <c r="F775">
        <v>1872</v>
      </c>
      <c r="G775" t="s">
        <v>15</v>
      </c>
      <c r="H775" t="s">
        <v>20</v>
      </c>
      <c r="I775">
        <v>7</v>
      </c>
      <c r="J775">
        <v>301.93</v>
      </c>
      <c r="K775">
        <v>0.19</v>
      </c>
      <c r="L775">
        <f t="shared" si="74"/>
        <v>57.366700000000002</v>
      </c>
      <c r="M775">
        <f t="shared" si="75"/>
        <v>2113.5100000000002</v>
      </c>
      <c r="N775" t="s">
        <v>16</v>
      </c>
      <c r="O775" t="str">
        <f t="shared" si="76"/>
        <v>Early Delivery</v>
      </c>
      <c r="P775">
        <v>1</v>
      </c>
      <c r="Q775" t="str">
        <f t="shared" si="77"/>
        <v>Bad</v>
      </c>
      <c r="R775">
        <v>1.7</v>
      </c>
      <c r="S775">
        <v>1711.94</v>
      </c>
      <c r="V775">
        <v>1140</v>
      </c>
    </row>
    <row r="776" spans="1:22" x14ac:dyDescent="0.35">
      <c r="A776">
        <v>10775</v>
      </c>
      <c r="B776" s="1">
        <v>45336</v>
      </c>
      <c r="C776">
        <f t="shared" si="72"/>
        <v>2024</v>
      </c>
      <c r="D776">
        <f t="shared" si="73"/>
        <v>2</v>
      </c>
      <c r="E776" t="str">
        <f>TEXT(Table2[[#This Row],[order_date]],"mmmm")</f>
        <v>February</v>
      </c>
      <c r="F776">
        <v>1797</v>
      </c>
      <c r="G776" t="s">
        <v>19</v>
      </c>
      <c r="H776" t="s">
        <v>13</v>
      </c>
      <c r="I776">
        <v>5</v>
      </c>
      <c r="J776">
        <v>38.29</v>
      </c>
      <c r="K776">
        <v>0.25</v>
      </c>
      <c r="L776">
        <f t="shared" si="74"/>
        <v>9.5724999999999998</v>
      </c>
      <c r="M776">
        <f t="shared" si="75"/>
        <v>191.45</v>
      </c>
      <c r="N776" t="s">
        <v>16</v>
      </c>
      <c r="O776" t="str">
        <f t="shared" si="76"/>
        <v>Delayed Delivery</v>
      </c>
      <c r="P776">
        <v>7</v>
      </c>
      <c r="Q776" t="str">
        <f t="shared" si="77"/>
        <v>Excellent</v>
      </c>
      <c r="R776">
        <v>4.0999999999999996</v>
      </c>
      <c r="S776">
        <v>143.59</v>
      </c>
      <c r="V776">
        <v>1209</v>
      </c>
    </row>
    <row r="777" spans="1:22" x14ac:dyDescent="0.35">
      <c r="A777">
        <v>10776</v>
      </c>
      <c r="B777" s="1">
        <v>45337</v>
      </c>
      <c r="C777">
        <f t="shared" si="72"/>
        <v>2024</v>
      </c>
      <c r="D777">
        <f t="shared" si="73"/>
        <v>2</v>
      </c>
      <c r="E777" t="str">
        <f>TEXT(Table2[[#This Row],[order_date]],"mmmm")</f>
        <v>February</v>
      </c>
      <c r="F777">
        <v>1272</v>
      </c>
      <c r="G777" t="s">
        <v>15</v>
      </c>
      <c r="H777" t="s">
        <v>17</v>
      </c>
      <c r="I777">
        <v>1</v>
      </c>
      <c r="J777">
        <v>461.37</v>
      </c>
      <c r="K777">
        <v>0.24</v>
      </c>
      <c r="L777">
        <f t="shared" si="74"/>
        <v>110.72879999999999</v>
      </c>
      <c r="M777">
        <f t="shared" si="75"/>
        <v>461.37</v>
      </c>
      <c r="N777" t="s">
        <v>18</v>
      </c>
      <c r="O777" t="str">
        <f t="shared" si="76"/>
        <v>Delayed Delivery</v>
      </c>
      <c r="P777">
        <v>10</v>
      </c>
      <c r="Q777" t="str">
        <f t="shared" si="77"/>
        <v>Good</v>
      </c>
      <c r="R777">
        <v>3.9</v>
      </c>
      <c r="S777">
        <v>350.64</v>
      </c>
      <c r="V777">
        <v>1682</v>
      </c>
    </row>
    <row r="778" spans="1:22" x14ac:dyDescent="0.35">
      <c r="A778">
        <v>10777</v>
      </c>
      <c r="B778" s="1">
        <v>45338</v>
      </c>
      <c r="C778">
        <f t="shared" si="72"/>
        <v>2024</v>
      </c>
      <c r="D778">
        <f t="shared" si="73"/>
        <v>2</v>
      </c>
      <c r="E778" t="str">
        <f>TEXT(Table2[[#This Row],[order_date]],"mmmm")</f>
        <v>February</v>
      </c>
      <c r="F778">
        <v>1880</v>
      </c>
      <c r="G778" t="s">
        <v>22</v>
      </c>
      <c r="H778" t="s">
        <v>20</v>
      </c>
      <c r="I778">
        <v>7</v>
      </c>
      <c r="J778">
        <v>113.61</v>
      </c>
      <c r="K778">
        <v>0.18</v>
      </c>
      <c r="L778">
        <f t="shared" si="74"/>
        <v>20.4498</v>
      </c>
      <c r="M778">
        <f t="shared" si="75"/>
        <v>795.27</v>
      </c>
      <c r="N778" t="s">
        <v>14</v>
      </c>
      <c r="O778" t="str">
        <f t="shared" si="76"/>
        <v>On Time Delivery</v>
      </c>
      <c r="P778">
        <v>3</v>
      </c>
      <c r="Q778" t="str">
        <f t="shared" si="77"/>
        <v>Bad</v>
      </c>
      <c r="R778">
        <v>1.4</v>
      </c>
      <c r="S778">
        <v>652.12</v>
      </c>
      <c r="V778">
        <v>1355</v>
      </c>
    </row>
    <row r="779" spans="1:22" x14ac:dyDescent="0.35">
      <c r="A779">
        <v>10778</v>
      </c>
      <c r="B779" s="1">
        <v>45339</v>
      </c>
      <c r="C779">
        <f t="shared" si="72"/>
        <v>2024</v>
      </c>
      <c r="D779">
        <f t="shared" si="73"/>
        <v>2</v>
      </c>
      <c r="E779" t="str">
        <f>TEXT(Table2[[#This Row],[order_date]],"mmmm")</f>
        <v>February</v>
      </c>
      <c r="F779">
        <v>1061</v>
      </c>
      <c r="G779" t="s">
        <v>19</v>
      </c>
      <c r="H779" t="s">
        <v>17</v>
      </c>
      <c r="I779">
        <v>7</v>
      </c>
      <c r="J779">
        <v>384.41</v>
      </c>
      <c r="K779">
        <v>0.16</v>
      </c>
      <c r="L779">
        <f t="shared" si="74"/>
        <v>61.505600000000008</v>
      </c>
      <c r="M779">
        <f t="shared" si="75"/>
        <v>2690.8700000000003</v>
      </c>
      <c r="N779" t="s">
        <v>18</v>
      </c>
      <c r="O779" t="str">
        <f t="shared" si="76"/>
        <v>Delayed Delivery</v>
      </c>
      <c r="P779">
        <v>8</v>
      </c>
      <c r="Q779" t="str">
        <f t="shared" si="77"/>
        <v>Bad</v>
      </c>
      <c r="R779">
        <v>2.2999999999999998</v>
      </c>
      <c r="S779">
        <v>2260.33</v>
      </c>
      <c r="V779">
        <v>1887</v>
      </c>
    </row>
    <row r="780" spans="1:22" x14ac:dyDescent="0.35">
      <c r="A780">
        <v>10779</v>
      </c>
      <c r="B780" s="1">
        <v>45340</v>
      </c>
      <c r="C780">
        <f t="shared" si="72"/>
        <v>2024</v>
      </c>
      <c r="D780">
        <f t="shared" si="73"/>
        <v>2</v>
      </c>
      <c r="E780" t="str">
        <f>TEXT(Table2[[#This Row],[order_date]],"mmmm")</f>
        <v>February</v>
      </c>
      <c r="F780">
        <v>1595</v>
      </c>
      <c r="G780" t="s">
        <v>19</v>
      </c>
      <c r="H780" t="s">
        <v>13</v>
      </c>
      <c r="I780">
        <v>1</v>
      </c>
      <c r="J780">
        <v>65.11</v>
      </c>
      <c r="K780">
        <v>0.14000000000000001</v>
      </c>
      <c r="L780">
        <f t="shared" si="74"/>
        <v>9.1154000000000011</v>
      </c>
      <c r="M780">
        <f t="shared" si="75"/>
        <v>65.11</v>
      </c>
      <c r="N780" t="s">
        <v>18</v>
      </c>
      <c r="O780" t="str">
        <f t="shared" si="76"/>
        <v>Delayed Delivery</v>
      </c>
      <c r="P780">
        <v>9</v>
      </c>
      <c r="Q780" t="str">
        <f t="shared" si="77"/>
        <v>Bad</v>
      </c>
      <c r="R780">
        <v>1.8</v>
      </c>
      <c r="S780">
        <v>55.99</v>
      </c>
      <c r="V780">
        <v>1798</v>
      </c>
    </row>
    <row r="781" spans="1:22" x14ac:dyDescent="0.35">
      <c r="A781">
        <v>10780</v>
      </c>
      <c r="B781" s="1">
        <v>45341</v>
      </c>
      <c r="C781">
        <f t="shared" si="72"/>
        <v>2024</v>
      </c>
      <c r="D781">
        <f t="shared" si="73"/>
        <v>2</v>
      </c>
      <c r="E781" t="str">
        <f>TEXT(Table2[[#This Row],[order_date]],"mmmm")</f>
        <v>February</v>
      </c>
      <c r="F781">
        <v>1879</v>
      </c>
      <c r="G781" t="s">
        <v>19</v>
      </c>
      <c r="H781" t="s">
        <v>17</v>
      </c>
      <c r="I781">
        <v>1</v>
      </c>
      <c r="J781">
        <v>568.91999999999996</v>
      </c>
      <c r="K781">
        <v>0.3</v>
      </c>
      <c r="L781">
        <f t="shared" si="74"/>
        <v>170.67599999999999</v>
      </c>
      <c r="M781">
        <f t="shared" si="75"/>
        <v>568.91999999999996</v>
      </c>
      <c r="N781" t="s">
        <v>18</v>
      </c>
      <c r="O781" t="str">
        <f t="shared" si="76"/>
        <v>Delayed Delivery</v>
      </c>
      <c r="P781">
        <v>8</v>
      </c>
      <c r="Q781" t="str">
        <f t="shared" si="77"/>
        <v>Bad</v>
      </c>
      <c r="R781">
        <v>1.1000000000000001</v>
      </c>
      <c r="S781">
        <v>398.24</v>
      </c>
      <c r="V781">
        <v>1377</v>
      </c>
    </row>
    <row r="782" spans="1:22" x14ac:dyDescent="0.35">
      <c r="A782">
        <v>10781</v>
      </c>
      <c r="B782" s="1">
        <v>45342</v>
      </c>
      <c r="C782">
        <f t="shared" si="72"/>
        <v>2024</v>
      </c>
      <c r="D782">
        <f t="shared" si="73"/>
        <v>2</v>
      </c>
      <c r="E782" t="str">
        <f>TEXT(Table2[[#This Row],[order_date]],"mmmm")</f>
        <v>February</v>
      </c>
      <c r="F782">
        <v>1728</v>
      </c>
      <c r="G782" t="s">
        <v>19</v>
      </c>
      <c r="H782" t="s">
        <v>13</v>
      </c>
      <c r="I782">
        <v>5</v>
      </c>
      <c r="J782">
        <v>185.66</v>
      </c>
      <c r="K782">
        <v>0.12</v>
      </c>
      <c r="L782">
        <f t="shared" si="74"/>
        <v>22.279199999999999</v>
      </c>
      <c r="M782">
        <f t="shared" si="75"/>
        <v>928.3</v>
      </c>
      <c r="N782" t="s">
        <v>18</v>
      </c>
      <c r="O782" t="str">
        <f t="shared" si="76"/>
        <v>Early Delivery</v>
      </c>
      <c r="P782">
        <v>1</v>
      </c>
      <c r="Q782" t="str">
        <f t="shared" si="77"/>
        <v>Bad</v>
      </c>
      <c r="R782">
        <v>1.7</v>
      </c>
      <c r="S782">
        <v>816.9</v>
      </c>
      <c r="V782">
        <v>1904</v>
      </c>
    </row>
    <row r="783" spans="1:22" x14ac:dyDescent="0.35">
      <c r="A783">
        <v>10782</v>
      </c>
      <c r="B783" s="1">
        <v>45343</v>
      </c>
      <c r="C783">
        <f t="shared" si="72"/>
        <v>2024</v>
      </c>
      <c r="D783">
        <f t="shared" si="73"/>
        <v>2</v>
      </c>
      <c r="E783" t="str">
        <f>TEXT(Table2[[#This Row],[order_date]],"mmmm")</f>
        <v>February</v>
      </c>
      <c r="F783">
        <v>1341</v>
      </c>
      <c r="G783" t="s">
        <v>19</v>
      </c>
      <c r="H783" t="s">
        <v>13</v>
      </c>
      <c r="I783">
        <v>1</v>
      </c>
      <c r="J783">
        <v>147.47999999999999</v>
      </c>
      <c r="K783">
        <v>0.09</v>
      </c>
      <c r="L783">
        <f t="shared" si="74"/>
        <v>13.273199999999999</v>
      </c>
      <c r="M783">
        <f t="shared" si="75"/>
        <v>147.47999999999999</v>
      </c>
      <c r="N783" t="s">
        <v>14</v>
      </c>
      <c r="O783" t="str">
        <f t="shared" si="76"/>
        <v>Early Delivery</v>
      </c>
      <c r="P783">
        <v>1</v>
      </c>
      <c r="Q783" t="str">
        <f t="shared" si="77"/>
        <v>Bad</v>
      </c>
      <c r="R783">
        <v>1.8</v>
      </c>
      <c r="S783">
        <v>134.21</v>
      </c>
      <c r="V783">
        <v>1296</v>
      </c>
    </row>
    <row r="784" spans="1:22" x14ac:dyDescent="0.35">
      <c r="A784">
        <v>10783</v>
      </c>
      <c r="B784" s="1">
        <v>45344</v>
      </c>
      <c r="C784">
        <f t="shared" si="72"/>
        <v>2024</v>
      </c>
      <c r="D784">
        <f t="shared" si="73"/>
        <v>2</v>
      </c>
      <c r="E784" t="str">
        <f>TEXT(Table2[[#This Row],[order_date]],"mmmm")</f>
        <v>February</v>
      </c>
      <c r="F784">
        <v>1396</v>
      </c>
      <c r="G784" t="s">
        <v>15</v>
      </c>
      <c r="H784" t="s">
        <v>17</v>
      </c>
      <c r="I784">
        <v>4</v>
      </c>
      <c r="J784">
        <v>90.54</v>
      </c>
      <c r="K784">
        <v>0.26</v>
      </c>
      <c r="L784">
        <f t="shared" si="74"/>
        <v>23.540400000000002</v>
      </c>
      <c r="M784">
        <f t="shared" si="75"/>
        <v>362.16</v>
      </c>
      <c r="N784" t="s">
        <v>16</v>
      </c>
      <c r="O784" t="str">
        <f t="shared" si="76"/>
        <v>Delayed Delivery</v>
      </c>
      <c r="P784">
        <v>6</v>
      </c>
      <c r="Q784" t="str">
        <f t="shared" si="77"/>
        <v>Bad</v>
      </c>
      <c r="R784">
        <v>1.7</v>
      </c>
      <c r="S784">
        <v>268</v>
      </c>
      <c r="V784">
        <v>1813</v>
      </c>
    </row>
    <row r="785" spans="1:22" x14ac:dyDescent="0.35">
      <c r="A785">
        <v>10784</v>
      </c>
      <c r="B785" s="1">
        <v>45345</v>
      </c>
      <c r="C785">
        <f t="shared" si="72"/>
        <v>2024</v>
      </c>
      <c r="D785">
        <f t="shared" si="73"/>
        <v>2</v>
      </c>
      <c r="E785" t="str">
        <f>TEXT(Table2[[#This Row],[order_date]],"mmmm")</f>
        <v>February</v>
      </c>
      <c r="F785">
        <v>1698</v>
      </c>
      <c r="G785" t="s">
        <v>12</v>
      </c>
      <c r="H785" t="s">
        <v>20</v>
      </c>
      <c r="I785">
        <v>6</v>
      </c>
      <c r="J785">
        <v>568.41</v>
      </c>
      <c r="K785">
        <v>0.13</v>
      </c>
      <c r="L785">
        <f t="shared" si="74"/>
        <v>73.893299999999996</v>
      </c>
      <c r="M785">
        <f t="shared" si="75"/>
        <v>3410.46</v>
      </c>
      <c r="N785" t="s">
        <v>14</v>
      </c>
      <c r="O785" t="str">
        <f t="shared" si="76"/>
        <v>Early Delivery</v>
      </c>
      <c r="P785">
        <v>1</v>
      </c>
      <c r="Q785" t="str">
        <f t="shared" si="77"/>
        <v>Bad</v>
      </c>
      <c r="R785">
        <v>1.4</v>
      </c>
      <c r="S785">
        <v>2967.1</v>
      </c>
      <c r="V785">
        <v>1621</v>
      </c>
    </row>
    <row r="786" spans="1:22" x14ac:dyDescent="0.35">
      <c r="A786">
        <v>10785</v>
      </c>
      <c r="B786" s="1">
        <v>45346</v>
      </c>
      <c r="C786">
        <f t="shared" si="72"/>
        <v>2024</v>
      </c>
      <c r="D786">
        <f t="shared" si="73"/>
        <v>2</v>
      </c>
      <c r="E786" t="str">
        <f>TEXT(Table2[[#This Row],[order_date]],"mmmm")</f>
        <v>February</v>
      </c>
      <c r="F786">
        <v>1018</v>
      </c>
      <c r="G786" t="s">
        <v>15</v>
      </c>
      <c r="H786" t="s">
        <v>21</v>
      </c>
      <c r="I786">
        <v>4</v>
      </c>
      <c r="J786">
        <v>431.46</v>
      </c>
      <c r="K786">
        <v>0.3</v>
      </c>
      <c r="L786">
        <f t="shared" si="74"/>
        <v>129.43799999999999</v>
      </c>
      <c r="M786">
        <f t="shared" si="75"/>
        <v>1725.84</v>
      </c>
      <c r="N786" t="s">
        <v>16</v>
      </c>
      <c r="O786" t="str">
        <f t="shared" si="76"/>
        <v>Delayed Delivery</v>
      </c>
      <c r="P786">
        <v>8</v>
      </c>
      <c r="Q786" t="str">
        <f t="shared" si="77"/>
        <v>Good</v>
      </c>
      <c r="R786">
        <v>3.1</v>
      </c>
      <c r="S786">
        <v>1208.0899999999999</v>
      </c>
      <c r="V786">
        <v>1949</v>
      </c>
    </row>
    <row r="787" spans="1:22" x14ac:dyDescent="0.35">
      <c r="A787">
        <v>10786</v>
      </c>
      <c r="B787" s="1">
        <v>45347</v>
      </c>
      <c r="C787">
        <f t="shared" si="72"/>
        <v>2024</v>
      </c>
      <c r="D787">
        <f t="shared" si="73"/>
        <v>2</v>
      </c>
      <c r="E787" t="str">
        <f>TEXT(Table2[[#This Row],[order_date]],"mmmm")</f>
        <v>February</v>
      </c>
      <c r="F787">
        <v>1176</v>
      </c>
      <c r="G787" t="s">
        <v>19</v>
      </c>
      <c r="H787" t="s">
        <v>20</v>
      </c>
      <c r="I787">
        <v>5</v>
      </c>
      <c r="J787">
        <v>448.87</v>
      </c>
      <c r="K787">
        <v>0.11</v>
      </c>
      <c r="L787">
        <f t="shared" si="74"/>
        <v>49.375700000000002</v>
      </c>
      <c r="M787">
        <f t="shared" si="75"/>
        <v>2244.35</v>
      </c>
      <c r="N787" t="s">
        <v>14</v>
      </c>
      <c r="O787" t="str">
        <f t="shared" si="76"/>
        <v>Delayed Delivery</v>
      </c>
      <c r="P787">
        <v>6</v>
      </c>
      <c r="Q787" t="str">
        <f t="shared" si="77"/>
        <v>Bad</v>
      </c>
      <c r="R787">
        <v>2.2999999999999998</v>
      </c>
      <c r="S787">
        <v>1997.47</v>
      </c>
      <c r="V787">
        <v>1370</v>
      </c>
    </row>
    <row r="788" spans="1:22" x14ac:dyDescent="0.35">
      <c r="A788">
        <v>10787</v>
      </c>
      <c r="B788" s="1">
        <v>45348</v>
      </c>
      <c r="C788">
        <f t="shared" si="72"/>
        <v>2024</v>
      </c>
      <c r="D788">
        <f t="shared" si="73"/>
        <v>2</v>
      </c>
      <c r="E788" t="str">
        <f>TEXT(Table2[[#This Row],[order_date]],"mmmm")</f>
        <v>February</v>
      </c>
      <c r="F788">
        <v>1611</v>
      </c>
      <c r="G788" t="s">
        <v>19</v>
      </c>
      <c r="H788" t="s">
        <v>20</v>
      </c>
      <c r="I788">
        <v>2</v>
      </c>
      <c r="J788">
        <v>307.14999999999998</v>
      </c>
      <c r="K788">
        <v>0.25</v>
      </c>
      <c r="L788">
        <f t="shared" si="74"/>
        <v>76.787499999999994</v>
      </c>
      <c r="M788">
        <f t="shared" si="75"/>
        <v>614.29999999999995</v>
      </c>
      <c r="N788" t="s">
        <v>16</v>
      </c>
      <c r="O788" t="str">
        <f t="shared" si="76"/>
        <v>Delayed Delivery</v>
      </c>
      <c r="P788">
        <v>5</v>
      </c>
      <c r="Q788" t="str">
        <f t="shared" si="77"/>
        <v>Excellent</v>
      </c>
      <c r="R788">
        <v>4.5999999999999996</v>
      </c>
      <c r="S788">
        <v>460.72</v>
      </c>
      <c r="V788">
        <v>1660</v>
      </c>
    </row>
    <row r="789" spans="1:22" x14ac:dyDescent="0.35">
      <c r="A789">
        <v>10788</v>
      </c>
      <c r="B789" s="1">
        <v>45349</v>
      </c>
      <c r="C789">
        <f t="shared" si="72"/>
        <v>2024</v>
      </c>
      <c r="D789">
        <f t="shared" si="73"/>
        <v>2</v>
      </c>
      <c r="E789" t="str">
        <f>TEXT(Table2[[#This Row],[order_date]],"mmmm")</f>
        <v>February</v>
      </c>
      <c r="F789">
        <v>1395</v>
      </c>
      <c r="G789" t="s">
        <v>22</v>
      </c>
      <c r="H789" t="s">
        <v>17</v>
      </c>
      <c r="I789">
        <v>4</v>
      </c>
      <c r="J789">
        <v>292.72000000000003</v>
      </c>
      <c r="K789">
        <v>0.02</v>
      </c>
      <c r="L789">
        <f t="shared" si="74"/>
        <v>5.8544000000000009</v>
      </c>
      <c r="M789">
        <f t="shared" si="75"/>
        <v>1170.8800000000001</v>
      </c>
      <c r="N789" t="s">
        <v>14</v>
      </c>
      <c r="O789" t="str">
        <f t="shared" si="76"/>
        <v>Delayed Delivery</v>
      </c>
      <c r="P789">
        <v>6</v>
      </c>
      <c r="Q789" t="str">
        <f t="shared" si="77"/>
        <v>Bad</v>
      </c>
      <c r="R789">
        <v>1.7</v>
      </c>
      <c r="S789">
        <v>1147.46</v>
      </c>
      <c r="V789">
        <v>1430</v>
      </c>
    </row>
    <row r="790" spans="1:22" x14ac:dyDescent="0.35">
      <c r="A790">
        <v>10789</v>
      </c>
      <c r="B790" s="1">
        <v>45350</v>
      </c>
      <c r="C790">
        <f t="shared" si="72"/>
        <v>2024</v>
      </c>
      <c r="D790">
        <f t="shared" si="73"/>
        <v>2</v>
      </c>
      <c r="E790" t="str">
        <f>TEXT(Table2[[#This Row],[order_date]],"mmmm")</f>
        <v>February</v>
      </c>
      <c r="F790">
        <v>1444</v>
      </c>
      <c r="G790" t="s">
        <v>15</v>
      </c>
      <c r="H790" t="s">
        <v>20</v>
      </c>
      <c r="I790">
        <v>7</v>
      </c>
      <c r="J790">
        <v>79.36</v>
      </c>
      <c r="K790">
        <v>0.13</v>
      </c>
      <c r="L790">
        <f t="shared" si="74"/>
        <v>10.316800000000001</v>
      </c>
      <c r="M790">
        <f t="shared" si="75"/>
        <v>555.52</v>
      </c>
      <c r="N790" t="s">
        <v>14</v>
      </c>
      <c r="O790" t="str">
        <f t="shared" si="76"/>
        <v>On Time Delivery</v>
      </c>
      <c r="P790">
        <v>4</v>
      </c>
      <c r="Q790" t="str">
        <f t="shared" si="77"/>
        <v>Good</v>
      </c>
      <c r="R790">
        <v>3.4</v>
      </c>
      <c r="S790">
        <v>483.3</v>
      </c>
      <c r="V790">
        <v>1968</v>
      </c>
    </row>
    <row r="791" spans="1:22" x14ac:dyDescent="0.35">
      <c r="A791">
        <v>10790</v>
      </c>
      <c r="B791" s="1">
        <v>45351</v>
      </c>
      <c r="C791">
        <f t="shared" si="72"/>
        <v>2024</v>
      </c>
      <c r="D791">
        <f t="shared" si="73"/>
        <v>2</v>
      </c>
      <c r="E791" t="str">
        <f>TEXT(Table2[[#This Row],[order_date]],"mmmm")</f>
        <v>February</v>
      </c>
      <c r="F791">
        <v>1232</v>
      </c>
      <c r="G791" t="s">
        <v>22</v>
      </c>
      <c r="H791" t="s">
        <v>20</v>
      </c>
      <c r="I791">
        <v>6</v>
      </c>
      <c r="J791">
        <v>342.51</v>
      </c>
      <c r="K791">
        <v>0.12</v>
      </c>
      <c r="L791">
        <f t="shared" si="74"/>
        <v>41.101199999999999</v>
      </c>
      <c r="M791">
        <f t="shared" si="75"/>
        <v>2055.06</v>
      </c>
      <c r="N791" t="s">
        <v>16</v>
      </c>
      <c r="O791" t="str">
        <f t="shared" si="76"/>
        <v>Early Delivery</v>
      </c>
      <c r="P791">
        <v>1</v>
      </c>
      <c r="Q791" t="str">
        <f t="shared" si="77"/>
        <v>Excellent</v>
      </c>
      <c r="R791">
        <v>4.5999999999999996</v>
      </c>
      <c r="S791">
        <v>1808.45</v>
      </c>
      <c r="V791">
        <v>1312</v>
      </c>
    </row>
    <row r="792" spans="1:22" x14ac:dyDescent="0.35">
      <c r="A792">
        <v>10791</v>
      </c>
      <c r="B792" s="1">
        <v>45352</v>
      </c>
      <c r="C792">
        <f t="shared" si="72"/>
        <v>2024</v>
      </c>
      <c r="D792">
        <f t="shared" si="73"/>
        <v>3</v>
      </c>
      <c r="E792" t="str">
        <f>TEXT(Table2[[#This Row],[order_date]],"mmmm")</f>
        <v>March</v>
      </c>
      <c r="F792">
        <v>1914</v>
      </c>
      <c r="G792" t="s">
        <v>22</v>
      </c>
      <c r="H792" t="s">
        <v>21</v>
      </c>
      <c r="I792">
        <v>3</v>
      </c>
      <c r="J792">
        <v>159.44999999999999</v>
      </c>
      <c r="K792">
        <v>0.28999999999999998</v>
      </c>
      <c r="L792">
        <f t="shared" si="74"/>
        <v>46.24049999999999</v>
      </c>
      <c r="M792">
        <f t="shared" si="75"/>
        <v>478.34999999999997</v>
      </c>
      <c r="N792" t="s">
        <v>14</v>
      </c>
      <c r="O792" t="str">
        <f t="shared" si="76"/>
        <v>Delayed Delivery</v>
      </c>
      <c r="P792">
        <v>7</v>
      </c>
      <c r="Q792" t="str">
        <f t="shared" si="77"/>
        <v>Bad</v>
      </c>
      <c r="R792">
        <v>1.2</v>
      </c>
      <c r="S792">
        <v>339.63</v>
      </c>
      <c r="V792">
        <v>1936</v>
      </c>
    </row>
    <row r="793" spans="1:22" x14ac:dyDescent="0.35">
      <c r="A793">
        <v>10792</v>
      </c>
      <c r="B793" s="1">
        <v>45353</v>
      </c>
      <c r="C793">
        <f t="shared" si="72"/>
        <v>2024</v>
      </c>
      <c r="D793">
        <f t="shared" si="73"/>
        <v>3</v>
      </c>
      <c r="E793" t="str">
        <f>TEXT(Table2[[#This Row],[order_date]],"mmmm")</f>
        <v>March</v>
      </c>
      <c r="F793">
        <v>1075</v>
      </c>
      <c r="G793" t="s">
        <v>22</v>
      </c>
      <c r="H793" t="s">
        <v>20</v>
      </c>
      <c r="I793">
        <v>6</v>
      </c>
      <c r="J793">
        <v>586.63</v>
      </c>
      <c r="K793">
        <v>0.34</v>
      </c>
      <c r="L793">
        <f t="shared" si="74"/>
        <v>199.45420000000001</v>
      </c>
      <c r="M793">
        <f t="shared" si="75"/>
        <v>3519.7799999999997</v>
      </c>
      <c r="N793" t="s">
        <v>16</v>
      </c>
      <c r="O793" t="str">
        <f t="shared" si="76"/>
        <v>Delayed Delivery</v>
      </c>
      <c r="P793">
        <v>10</v>
      </c>
      <c r="Q793" t="str">
        <f t="shared" si="77"/>
        <v>Good</v>
      </c>
      <c r="R793">
        <v>3.1</v>
      </c>
      <c r="S793">
        <v>2323.0500000000002</v>
      </c>
      <c r="V793">
        <v>1802</v>
      </c>
    </row>
    <row r="794" spans="1:22" x14ac:dyDescent="0.35">
      <c r="A794">
        <v>10793</v>
      </c>
      <c r="B794" s="1">
        <v>45354</v>
      </c>
      <c r="C794">
        <f t="shared" si="72"/>
        <v>2024</v>
      </c>
      <c r="D794">
        <f t="shared" si="73"/>
        <v>3</v>
      </c>
      <c r="E794" t="str">
        <f>TEXT(Table2[[#This Row],[order_date]],"mmmm")</f>
        <v>March</v>
      </c>
      <c r="F794">
        <v>1264</v>
      </c>
      <c r="G794" t="s">
        <v>19</v>
      </c>
      <c r="H794" t="s">
        <v>21</v>
      </c>
      <c r="I794">
        <v>4</v>
      </c>
      <c r="J794">
        <v>481</v>
      </c>
      <c r="K794">
        <v>0.16</v>
      </c>
      <c r="L794">
        <f t="shared" si="74"/>
        <v>76.960000000000008</v>
      </c>
      <c r="M794">
        <f t="shared" si="75"/>
        <v>1924</v>
      </c>
      <c r="N794" t="s">
        <v>16</v>
      </c>
      <c r="O794" t="str">
        <f t="shared" si="76"/>
        <v>Delayed Delivery</v>
      </c>
      <c r="P794">
        <v>9</v>
      </c>
      <c r="Q794" t="str">
        <f t="shared" si="77"/>
        <v>Good</v>
      </c>
      <c r="R794">
        <v>2.8</v>
      </c>
      <c r="S794">
        <v>1616.16</v>
      </c>
      <c r="V794">
        <v>1346</v>
      </c>
    </row>
    <row r="795" spans="1:22" x14ac:dyDescent="0.35">
      <c r="A795">
        <v>10794</v>
      </c>
      <c r="B795" s="1">
        <v>45355</v>
      </c>
      <c r="C795">
        <f t="shared" si="72"/>
        <v>2024</v>
      </c>
      <c r="D795">
        <f t="shared" si="73"/>
        <v>3</v>
      </c>
      <c r="E795" t="str">
        <f>TEXT(Table2[[#This Row],[order_date]],"mmmm")</f>
        <v>March</v>
      </c>
      <c r="F795">
        <v>1454</v>
      </c>
      <c r="G795" t="s">
        <v>22</v>
      </c>
      <c r="H795" t="s">
        <v>17</v>
      </c>
      <c r="I795">
        <v>3</v>
      </c>
      <c r="J795">
        <v>256.60000000000002</v>
      </c>
      <c r="K795">
        <v>0.28999999999999998</v>
      </c>
      <c r="L795">
        <f t="shared" si="74"/>
        <v>74.414000000000001</v>
      </c>
      <c r="M795">
        <f t="shared" si="75"/>
        <v>769.80000000000007</v>
      </c>
      <c r="N795" t="s">
        <v>16</v>
      </c>
      <c r="O795" t="str">
        <f t="shared" si="76"/>
        <v>On Time Delivery</v>
      </c>
      <c r="P795">
        <v>4</v>
      </c>
      <c r="Q795" t="str">
        <f t="shared" si="77"/>
        <v>Excellent</v>
      </c>
      <c r="R795">
        <v>4.7</v>
      </c>
      <c r="S795">
        <v>546.55999999999995</v>
      </c>
      <c r="V795">
        <v>1528</v>
      </c>
    </row>
    <row r="796" spans="1:22" x14ac:dyDescent="0.35">
      <c r="A796">
        <v>10795</v>
      </c>
      <c r="B796" s="1">
        <v>45356</v>
      </c>
      <c r="C796">
        <f t="shared" si="72"/>
        <v>2024</v>
      </c>
      <c r="D796">
        <f t="shared" si="73"/>
        <v>3</v>
      </c>
      <c r="E796" t="str">
        <f>TEXT(Table2[[#This Row],[order_date]],"mmmm")</f>
        <v>March</v>
      </c>
      <c r="F796">
        <v>1795</v>
      </c>
      <c r="G796" t="s">
        <v>19</v>
      </c>
      <c r="H796" t="s">
        <v>21</v>
      </c>
      <c r="I796">
        <v>5</v>
      </c>
      <c r="J796">
        <v>103.53</v>
      </c>
      <c r="K796">
        <v>0.24</v>
      </c>
      <c r="L796">
        <f t="shared" si="74"/>
        <v>24.847200000000001</v>
      </c>
      <c r="M796">
        <f t="shared" si="75"/>
        <v>517.65</v>
      </c>
      <c r="N796" t="s">
        <v>14</v>
      </c>
      <c r="O796" t="str">
        <f t="shared" si="76"/>
        <v>On Time Delivery</v>
      </c>
      <c r="P796">
        <v>4</v>
      </c>
      <c r="Q796" t="str">
        <f t="shared" si="77"/>
        <v>Good</v>
      </c>
      <c r="R796">
        <v>3.7</v>
      </c>
      <c r="S796">
        <v>393.41</v>
      </c>
      <c r="V796">
        <v>1938</v>
      </c>
    </row>
    <row r="797" spans="1:22" x14ac:dyDescent="0.35">
      <c r="A797">
        <v>10796</v>
      </c>
      <c r="B797" s="1">
        <v>45357</v>
      </c>
      <c r="C797">
        <f t="shared" si="72"/>
        <v>2024</v>
      </c>
      <c r="D797">
        <f t="shared" si="73"/>
        <v>3</v>
      </c>
      <c r="E797" t="str">
        <f>TEXT(Table2[[#This Row],[order_date]],"mmmm")</f>
        <v>March</v>
      </c>
      <c r="F797">
        <v>1717</v>
      </c>
      <c r="G797" t="s">
        <v>12</v>
      </c>
      <c r="H797" t="s">
        <v>13</v>
      </c>
      <c r="I797">
        <v>6</v>
      </c>
      <c r="J797">
        <v>474.42</v>
      </c>
      <c r="K797">
        <v>0.34</v>
      </c>
      <c r="L797">
        <f t="shared" si="74"/>
        <v>161.30280000000002</v>
      </c>
      <c r="M797">
        <f t="shared" si="75"/>
        <v>2846.52</v>
      </c>
      <c r="N797" t="s">
        <v>18</v>
      </c>
      <c r="O797" t="str">
        <f t="shared" si="76"/>
        <v>Delayed Delivery</v>
      </c>
      <c r="P797">
        <v>9</v>
      </c>
      <c r="Q797" t="str">
        <f t="shared" si="77"/>
        <v>Bad</v>
      </c>
      <c r="R797">
        <v>2.4</v>
      </c>
      <c r="S797">
        <v>1878.7</v>
      </c>
      <c r="V797">
        <v>1966</v>
      </c>
    </row>
    <row r="798" spans="1:22" x14ac:dyDescent="0.35">
      <c r="A798">
        <v>10797</v>
      </c>
      <c r="B798" s="1">
        <v>45358</v>
      </c>
      <c r="C798">
        <f t="shared" si="72"/>
        <v>2024</v>
      </c>
      <c r="D798">
        <f t="shared" si="73"/>
        <v>3</v>
      </c>
      <c r="E798" t="str">
        <f>TEXT(Table2[[#This Row],[order_date]],"mmmm")</f>
        <v>March</v>
      </c>
      <c r="F798">
        <v>1734</v>
      </c>
      <c r="G798" t="s">
        <v>15</v>
      </c>
      <c r="H798" t="s">
        <v>13</v>
      </c>
      <c r="I798">
        <v>2</v>
      </c>
      <c r="J798">
        <v>86.4</v>
      </c>
      <c r="K798">
        <v>0.28000000000000003</v>
      </c>
      <c r="L798">
        <f t="shared" si="74"/>
        <v>24.192000000000004</v>
      </c>
      <c r="M798">
        <f t="shared" si="75"/>
        <v>172.8</v>
      </c>
      <c r="N798" t="s">
        <v>18</v>
      </c>
      <c r="O798" t="str">
        <f t="shared" si="76"/>
        <v>On Time Delivery</v>
      </c>
      <c r="P798">
        <v>4</v>
      </c>
      <c r="Q798" t="str">
        <f t="shared" si="77"/>
        <v>Good</v>
      </c>
      <c r="R798">
        <v>3.8</v>
      </c>
      <c r="S798">
        <v>124.42</v>
      </c>
      <c r="V798">
        <v>1855</v>
      </c>
    </row>
    <row r="799" spans="1:22" x14ac:dyDescent="0.35">
      <c r="A799">
        <v>10798</v>
      </c>
      <c r="B799" s="1">
        <v>45359</v>
      </c>
      <c r="C799">
        <f t="shared" si="72"/>
        <v>2024</v>
      </c>
      <c r="D799">
        <f t="shared" si="73"/>
        <v>3</v>
      </c>
      <c r="E799" t="str">
        <f>TEXT(Table2[[#This Row],[order_date]],"mmmm")</f>
        <v>March</v>
      </c>
      <c r="F799">
        <v>1383</v>
      </c>
      <c r="G799" t="s">
        <v>19</v>
      </c>
      <c r="H799" t="s">
        <v>21</v>
      </c>
      <c r="I799">
        <v>3</v>
      </c>
      <c r="J799">
        <v>125.76</v>
      </c>
      <c r="K799">
        <v>0.03</v>
      </c>
      <c r="L799">
        <f t="shared" si="74"/>
        <v>3.7728000000000002</v>
      </c>
      <c r="M799">
        <f t="shared" si="75"/>
        <v>377.28000000000003</v>
      </c>
      <c r="N799" t="s">
        <v>18</v>
      </c>
      <c r="O799" t="str">
        <f t="shared" si="76"/>
        <v>Delayed Delivery</v>
      </c>
      <c r="P799">
        <v>10</v>
      </c>
      <c r="Q799" t="str">
        <f t="shared" si="77"/>
        <v>Good</v>
      </c>
      <c r="R799">
        <v>3.3</v>
      </c>
      <c r="S799">
        <v>365.96</v>
      </c>
      <c r="V799">
        <v>1155</v>
      </c>
    </row>
    <row r="800" spans="1:22" x14ac:dyDescent="0.35">
      <c r="A800">
        <v>10799</v>
      </c>
      <c r="B800" s="1">
        <v>45360</v>
      </c>
      <c r="C800">
        <f t="shared" si="72"/>
        <v>2024</v>
      </c>
      <c r="D800">
        <f t="shared" si="73"/>
        <v>3</v>
      </c>
      <c r="E800" t="str">
        <f>TEXT(Table2[[#This Row],[order_date]],"mmmm")</f>
        <v>March</v>
      </c>
      <c r="F800">
        <v>1563</v>
      </c>
      <c r="G800" t="s">
        <v>19</v>
      </c>
      <c r="H800" t="s">
        <v>13</v>
      </c>
      <c r="I800">
        <v>3</v>
      </c>
      <c r="J800">
        <v>138.74</v>
      </c>
      <c r="K800">
        <v>0.25</v>
      </c>
      <c r="L800">
        <f t="shared" si="74"/>
        <v>34.685000000000002</v>
      </c>
      <c r="M800">
        <f t="shared" si="75"/>
        <v>416.22</v>
      </c>
      <c r="N800" t="s">
        <v>14</v>
      </c>
      <c r="O800" t="str">
        <f t="shared" si="76"/>
        <v>On Time Delivery</v>
      </c>
      <c r="P800">
        <v>4</v>
      </c>
      <c r="Q800" t="str">
        <f t="shared" si="77"/>
        <v>Bad</v>
      </c>
      <c r="R800">
        <v>2.4</v>
      </c>
      <c r="S800">
        <v>312.17</v>
      </c>
      <c r="V800">
        <v>1881</v>
      </c>
    </row>
    <row r="801" spans="1:22" x14ac:dyDescent="0.35">
      <c r="A801">
        <v>10800</v>
      </c>
      <c r="B801" s="1">
        <v>45361</v>
      </c>
      <c r="C801">
        <f t="shared" si="72"/>
        <v>2024</v>
      </c>
      <c r="D801">
        <f t="shared" si="73"/>
        <v>3</v>
      </c>
      <c r="E801" t="str">
        <f>TEXT(Table2[[#This Row],[order_date]],"mmmm")</f>
        <v>March</v>
      </c>
      <c r="F801">
        <v>1850</v>
      </c>
      <c r="G801" t="s">
        <v>19</v>
      </c>
      <c r="H801" t="s">
        <v>17</v>
      </c>
      <c r="I801">
        <v>6</v>
      </c>
      <c r="J801">
        <v>340.78</v>
      </c>
      <c r="K801">
        <v>0.19</v>
      </c>
      <c r="L801">
        <f t="shared" si="74"/>
        <v>64.748199999999997</v>
      </c>
      <c r="M801">
        <f t="shared" si="75"/>
        <v>2044.6799999999998</v>
      </c>
      <c r="N801" t="s">
        <v>18</v>
      </c>
      <c r="O801" t="str">
        <f t="shared" si="76"/>
        <v>Delayed Delivery</v>
      </c>
      <c r="P801">
        <v>8</v>
      </c>
      <c r="Q801" t="str">
        <f t="shared" si="77"/>
        <v>Excellent</v>
      </c>
      <c r="R801">
        <v>4.0999999999999996</v>
      </c>
      <c r="S801">
        <v>1656.19</v>
      </c>
      <c r="V801">
        <v>1083</v>
      </c>
    </row>
    <row r="802" spans="1:22" x14ac:dyDescent="0.35">
      <c r="A802">
        <v>10801</v>
      </c>
      <c r="B802" s="1">
        <v>45362</v>
      </c>
      <c r="C802">
        <f t="shared" si="72"/>
        <v>2024</v>
      </c>
      <c r="D802">
        <f t="shared" si="73"/>
        <v>3</v>
      </c>
      <c r="E802" t="str">
        <f>TEXT(Table2[[#This Row],[order_date]],"mmmm")</f>
        <v>March</v>
      </c>
      <c r="F802">
        <v>1505</v>
      </c>
      <c r="G802" t="s">
        <v>22</v>
      </c>
      <c r="H802" t="s">
        <v>13</v>
      </c>
      <c r="I802">
        <v>4</v>
      </c>
      <c r="J802">
        <v>475.43</v>
      </c>
      <c r="K802">
        <v>0.01</v>
      </c>
      <c r="L802">
        <f t="shared" si="74"/>
        <v>4.7542999999999997</v>
      </c>
      <c r="M802">
        <f t="shared" si="75"/>
        <v>1901.72</v>
      </c>
      <c r="N802" t="s">
        <v>16</v>
      </c>
      <c r="O802" t="str">
        <f t="shared" si="76"/>
        <v>Delayed Delivery</v>
      </c>
      <c r="P802">
        <v>11</v>
      </c>
      <c r="Q802" t="str">
        <f t="shared" si="77"/>
        <v>Good</v>
      </c>
      <c r="R802">
        <v>3.7</v>
      </c>
      <c r="S802">
        <v>1882.7</v>
      </c>
      <c r="V802">
        <v>1629</v>
      </c>
    </row>
    <row r="803" spans="1:22" x14ac:dyDescent="0.35">
      <c r="A803">
        <v>10802</v>
      </c>
      <c r="B803" s="1">
        <v>45363</v>
      </c>
      <c r="C803">
        <f t="shared" si="72"/>
        <v>2024</v>
      </c>
      <c r="D803">
        <f t="shared" si="73"/>
        <v>3</v>
      </c>
      <c r="E803" t="str">
        <f>TEXT(Table2[[#This Row],[order_date]],"mmmm")</f>
        <v>March</v>
      </c>
      <c r="F803">
        <v>1366</v>
      </c>
      <c r="G803" t="s">
        <v>19</v>
      </c>
      <c r="H803" t="s">
        <v>21</v>
      </c>
      <c r="I803">
        <v>3</v>
      </c>
      <c r="J803">
        <v>198.87</v>
      </c>
      <c r="K803">
        <v>0.09</v>
      </c>
      <c r="L803">
        <f t="shared" si="74"/>
        <v>17.898299999999999</v>
      </c>
      <c r="M803">
        <f t="shared" si="75"/>
        <v>596.61</v>
      </c>
      <c r="N803" t="s">
        <v>16</v>
      </c>
      <c r="O803" t="str">
        <f t="shared" si="76"/>
        <v>On Time Delivery</v>
      </c>
      <c r="P803">
        <v>4</v>
      </c>
      <c r="Q803" t="str">
        <f t="shared" si="77"/>
        <v>Bad</v>
      </c>
      <c r="R803">
        <v>1</v>
      </c>
      <c r="S803">
        <v>542.91999999999996</v>
      </c>
      <c r="V803">
        <v>1722</v>
      </c>
    </row>
    <row r="804" spans="1:22" x14ac:dyDescent="0.35">
      <c r="A804">
        <v>10803</v>
      </c>
      <c r="B804" s="1">
        <v>45364</v>
      </c>
      <c r="C804">
        <f t="shared" si="72"/>
        <v>2024</v>
      </c>
      <c r="D804">
        <f t="shared" si="73"/>
        <v>3</v>
      </c>
      <c r="E804" t="str">
        <f>TEXT(Table2[[#This Row],[order_date]],"mmmm")</f>
        <v>March</v>
      </c>
      <c r="F804">
        <v>1143</v>
      </c>
      <c r="G804" t="s">
        <v>15</v>
      </c>
      <c r="H804" t="s">
        <v>17</v>
      </c>
      <c r="I804">
        <v>5</v>
      </c>
      <c r="J804">
        <v>64.53</v>
      </c>
      <c r="K804">
        <v>0.32</v>
      </c>
      <c r="L804">
        <f t="shared" si="74"/>
        <v>20.6496</v>
      </c>
      <c r="M804">
        <f t="shared" si="75"/>
        <v>322.64999999999998</v>
      </c>
      <c r="N804" t="s">
        <v>16</v>
      </c>
      <c r="O804" t="str">
        <f t="shared" si="76"/>
        <v>Delayed Delivery</v>
      </c>
      <c r="P804">
        <v>9</v>
      </c>
      <c r="Q804" t="str">
        <f t="shared" si="77"/>
        <v>Excellent</v>
      </c>
      <c r="R804">
        <v>4.5</v>
      </c>
      <c r="S804">
        <v>219.4</v>
      </c>
      <c r="V804">
        <v>1031</v>
      </c>
    </row>
    <row r="805" spans="1:22" x14ac:dyDescent="0.35">
      <c r="A805">
        <v>10804</v>
      </c>
      <c r="B805" s="1">
        <v>45365</v>
      </c>
      <c r="C805">
        <f t="shared" si="72"/>
        <v>2024</v>
      </c>
      <c r="D805">
        <f t="shared" si="73"/>
        <v>3</v>
      </c>
      <c r="E805" t="str">
        <f>TEXT(Table2[[#This Row],[order_date]],"mmmm")</f>
        <v>March</v>
      </c>
      <c r="F805">
        <v>1884</v>
      </c>
      <c r="G805" t="s">
        <v>19</v>
      </c>
      <c r="H805" t="s">
        <v>13</v>
      </c>
      <c r="I805">
        <v>6</v>
      </c>
      <c r="J805">
        <v>286.76</v>
      </c>
      <c r="K805">
        <v>0.32</v>
      </c>
      <c r="L805">
        <f t="shared" si="74"/>
        <v>91.763199999999998</v>
      </c>
      <c r="M805">
        <f t="shared" si="75"/>
        <v>1720.56</v>
      </c>
      <c r="N805" t="s">
        <v>18</v>
      </c>
      <c r="O805" t="str">
        <f t="shared" si="76"/>
        <v>Delayed Delivery</v>
      </c>
      <c r="P805">
        <v>11</v>
      </c>
      <c r="Q805" t="str">
        <f t="shared" si="77"/>
        <v>Good</v>
      </c>
      <c r="R805">
        <v>2.6</v>
      </c>
      <c r="S805">
        <v>1169.98</v>
      </c>
      <c r="V805">
        <v>1428</v>
      </c>
    </row>
    <row r="806" spans="1:22" x14ac:dyDescent="0.35">
      <c r="A806">
        <v>10805</v>
      </c>
      <c r="B806" s="1">
        <v>45366</v>
      </c>
      <c r="C806">
        <f t="shared" si="72"/>
        <v>2024</v>
      </c>
      <c r="D806">
        <f t="shared" si="73"/>
        <v>3</v>
      </c>
      <c r="E806" t="str">
        <f>TEXT(Table2[[#This Row],[order_date]],"mmmm")</f>
        <v>March</v>
      </c>
      <c r="F806">
        <v>1068</v>
      </c>
      <c r="G806" t="s">
        <v>22</v>
      </c>
      <c r="H806" t="s">
        <v>17</v>
      </c>
      <c r="I806">
        <v>5</v>
      </c>
      <c r="J806">
        <v>452.64</v>
      </c>
      <c r="K806">
        <v>0.28000000000000003</v>
      </c>
      <c r="L806">
        <f t="shared" si="74"/>
        <v>126.73920000000001</v>
      </c>
      <c r="M806">
        <f t="shared" si="75"/>
        <v>2263.1999999999998</v>
      </c>
      <c r="N806" t="s">
        <v>16</v>
      </c>
      <c r="O806" t="str">
        <f t="shared" si="76"/>
        <v>Delayed Delivery</v>
      </c>
      <c r="P806">
        <v>8</v>
      </c>
      <c r="Q806" t="str">
        <f t="shared" si="77"/>
        <v>Good</v>
      </c>
      <c r="R806">
        <v>3.6</v>
      </c>
      <c r="S806">
        <v>1629.5</v>
      </c>
      <c r="V806">
        <v>1285</v>
      </c>
    </row>
    <row r="807" spans="1:22" x14ac:dyDescent="0.35">
      <c r="A807">
        <v>10806</v>
      </c>
      <c r="B807" s="1">
        <v>45367</v>
      </c>
      <c r="C807">
        <f t="shared" si="72"/>
        <v>2024</v>
      </c>
      <c r="D807">
        <f t="shared" si="73"/>
        <v>3</v>
      </c>
      <c r="E807" t="str">
        <f>TEXT(Table2[[#This Row],[order_date]],"mmmm")</f>
        <v>March</v>
      </c>
      <c r="F807">
        <v>1098</v>
      </c>
      <c r="G807" t="s">
        <v>22</v>
      </c>
      <c r="H807" t="s">
        <v>21</v>
      </c>
      <c r="I807">
        <v>6</v>
      </c>
      <c r="J807">
        <v>144.66999999999999</v>
      </c>
      <c r="K807">
        <v>0.34</v>
      </c>
      <c r="L807">
        <f t="shared" si="74"/>
        <v>49.187799999999996</v>
      </c>
      <c r="M807">
        <f t="shared" si="75"/>
        <v>868.02</v>
      </c>
      <c r="N807" t="s">
        <v>16</v>
      </c>
      <c r="O807" t="str">
        <f t="shared" si="76"/>
        <v>Delayed Delivery</v>
      </c>
      <c r="P807">
        <v>5</v>
      </c>
      <c r="Q807" t="str">
        <f t="shared" si="77"/>
        <v>Good</v>
      </c>
      <c r="R807">
        <v>2.6</v>
      </c>
      <c r="S807">
        <v>572.89</v>
      </c>
      <c r="V807">
        <v>1423</v>
      </c>
    </row>
    <row r="808" spans="1:22" x14ac:dyDescent="0.35">
      <c r="A808">
        <v>10807</v>
      </c>
      <c r="B808" s="1">
        <v>45368</v>
      </c>
      <c r="C808">
        <f t="shared" si="72"/>
        <v>2024</v>
      </c>
      <c r="D808">
        <f t="shared" si="73"/>
        <v>3</v>
      </c>
      <c r="E808" t="str">
        <f>TEXT(Table2[[#This Row],[order_date]],"mmmm")</f>
        <v>March</v>
      </c>
      <c r="F808">
        <v>1395</v>
      </c>
      <c r="G808" t="s">
        <v>22</v>
      </c>
      <c r="H808" t="s">
        <v>13</v>
      </c>
      <c r="I808">
        <v>5</v>
      </c>
      <c r="J808">
        <v>143.66</v>
      </c>
      <c r="K808">
        <v>0.28000000000000003</v>
      </c>
      <c r="L808">
        <f t="shared" si="74"/>
        <v>40.224800000000002</v>
      </c>
      <c r="M808">
        <f t="shared" si="75"/>
        <v>718.3</v>
      </c>
      <c r="N808" t="s">
        <v>14</v>
      </c>
      <c r="O808" t="str">
        <f t="shared" si="76"/>
        <v>Delayed Delivery</v>
      </c>
      <c r="P808">
        <v>9</v>
      </c>
      <c r="Q808" t="str">
        <f t="shared" si="77"/>
        <v>Excellent</v>
      </c>
      <c r="R808">
        <v>4.5</v>
      </c>
      <c r="S808">
        <v>517.17999999999995</v>
      </c>
      <c r="V808">
        <v>1589</v>
      </c>
    </row>
    <row r="809" spans="1:22" x14ac:dyDescent="0.35">
      <c r="A809">
        <v>10808</v>
      </c>
      <c r="B809" s="1">
        <v>45369</v>
      </c>
      <c r="C809">
        <f t="shared" si="72"/>
        <v>2024</v>
      </c>
      <c r="D809">
        <f t="shared" si="73"/>
        <v>3</v>
      </c>
      <c r="E809" t="str">
        <f>TEXT(Table2[[#This Row],[order_date]],"mmmm")</f>
        <v>March</v>
      </c>
      <c r="F809">
        <v>1024</v>
      </c>
      <c r="G809" t="s">
        <v>22</v>
      </c>
      <c r="H809" t="s">
        <v>17</v>
      </c>
      <c r="I809">
        <v>4</v>
      </c>
      <c r="J809">
        <v>569.13</v>
      </c>
      <c r="K809">
        <v>0</v>
      </c>
      <c r="L809">
        <f t="shared" si="74"/>
        <v>0</v>
      </c>
      <c r="M809">
        <f t="shared" si="75"/>
        <v>2276.52</v>
      </c>
      <c r="N809" t="s">
        <v>16</v>
      </c>
      <c r="O809" t="str">
        <f t="shared" si="76"/>
        <v>Delayed Delivery</v>
      </c>
      <c r="P809">
        <v>8</v>
      </c>
      <c r="Q809" t="str">
        <f t="shared" si="77"/>
        <v>Good</v>
      </c>
      <c r="R809">
        <v>3.6</v>
      </c>
      <c r="S809">
        <v>2276.52</v>
      </c>
      <c r="V809">
        <v>1174</v>
      </c>
    </row>
    <row r="810" spans="1:22" x14ac:dyDescent="0.35">
      <c r="A810">
        <v>10809</v>
      </c>
      <c r="B810" s="1">
        <v>45370</v>
      </c>
      <c r="C810">
        <f t="shared" si="72"/>
        <v>2024</v>
      </c>
      <c r="D810">
        <f t="shared" si="73"/>
        <v>3</v>
      </c>
      <c r="E810" t="str">
        <f>TEXT(Table2[[#This Row],[order_date]],"mmmm")</f>
        <v>March</v>
      </c>
      <c r="F810">
        <v>1947</v>
      </c>
      <c r="G810" t="s">
        <v>19</v>
      </c>
      <c r="H810" t="s">
        <v>17</v>
      </c>
      <c r="I810">
        <v>6</v>
      </c>
      <c r="J810">
        <v>573.17999999999995</v>
      </c>
      <c r="K810">
        <v>0.1</v>
      </c>
      <c r="L810">
        <f t="shared" si="74"/>
        <v>57.317999999999998</v>
      </c>
      <c r="M810">
        <f t="shared" si="75"/>
        <v>3439.08</v>
      </c>
      <c r="N810" t="s">
        <v>18</v>
      </c>
      <c r="O810" t="str">
        <f t="shared" si="76"/>
        <v>Delayed Delivery</v>
      </c>
      <c r="P810">
        <v>10</v>
      </c>
      <c r="Q810" t="str">
        <f t="shared" si="77"/>
        <v>Good</v>
      </c>
      <c r="R810">
        <v>3.3</v>
      </c>
      <c r="S810">
        <v>3095.17</v>
      </c>
      <c r="V810">
        <v>1113</v>
      </c>
    </row>
    <row r="811" spans="1:22" x14ac:dyDescent="0.35">
      <c r="A811">
        <v>10810</v>
      </c>
      <c r="B811" s="1">
        <v>45371</v>
      </c>
      <c r="C811">
        <f t="shared" si="72"/>
        <v>2024</v>
      </c>
      <c r="D811">
        <f t="shared" si="73"/>
        <v>3</v>
      </c>
      <c r="E811" t="str">
        <f>TEXT(Table2[[#This Row],[order_date]],"mmmm")</f>
        <v>March</v>
      </c>
      <c r="F811">
        <v>1890</v>
      </c>
      <c r="G811" t="s">
        <v>19</v>
      </c>
      <c r="H811" t="s">
        <v>13</v>
      </c>
      <c r="I811">
        <v>7</v>
      </c>
      <c r="J811">
        <v>594.41999999999996</v>
      </c>
      <c r="K811">
        <v>0.01</v>
      </c>
      <c r="L811">
        <f t="shared" si="74"/>
        <v>5.9441999999999995</v>
      </c>
      <c r="M811">
        <f t="shared" si="75"/>
        <v>4160.9399999999996</v>
      </c>
      <c r="N811" t="s">
        <v>16</v>
      </c>
      <c r="O811" t="str">
        <f t="shared" si="76"/>
        <v>On Time Delivery</v>
      </c>
      <c r="P811">
        <v>4</v>
      </c>
      <c r="Q811" t="str">
        <f t="shared" si="77"/>
        <v>Excellent</v>
      </c>
      <c r="R811">
        <v>4.9000000000000004</v>
      </c>
      <c r="S811">
        <v>4119.33</v>
      </c>
      <c r="V811">
        <v>1221</v>
      </c>
    </row>
    <row r="812" spans="1:22" x14ac:dyDescent="0.35">
      <c r="A812">
        <v>10811</v>
      </c>
      <c r="B812" s="1">
        <v>45372</v>
      </c>
      <c r="C812">
        <f t="shared" si="72"/>
        <v>2024</v>
      </c>
      <c r="D812">
        <f t="shared" si="73"/>
        <v>3</v>
      </c>
      <c r="E812" t="str">
        <f>TEXT(Table2[[#This Row],[order_date]],"mmmm")</f>
        <v>March</v>
      </c>
      <c r="F812">
        <v>1468</v>
      </c>
      <c r="G812" t="s">
        <v>22</v>
      </c>
      <c r="H812" t="s">
        <v>17</v>
      </c>
      <c r="I812">
        <v>2</v>
      </c>
      <c r="J812">
        <v>487.48</v>
      </c>
      <c r="K812">
        <v>0.03</v>
      </c>
      <c r="L812">
        <f t="shared" si="74"/>
        <v>14.6244</v>
      </c>
      <c r="M812">
        <f t="shared" si="75"/>
        <v>974.96</v>
      </c>
      <c r="N812" t="s">
        <v>16</v>
      </c>
      <c r="O812" t="str">
        <f t="shared" si="76"/>
        <v>On Time Delivery</v>
      </c>
      <c r="P812">
        <v>4</v>
      </c>
      <c r="Q812" t="str">
        <f t="shared" si="77"/>
        <v>Bad</v>
      </c>
      <c r="R812">
        <v>2.1</v>
      </c>
      <c r="S812">
        <v>945.71</v>
      </c>
      <c r="V812">
        <v>1677</v>
      </c>
    </row>
    <row r="813" spans="1:22" x14ac:dyDescent="0.35">
      <c r="A813">
        <v>10812</v>
      </c>
      <c r="B813" s="1">
        <v>45373</v>
      </c>
      <c r="C813">
        <f t="shared" si="72"/>
        <v>2024</v>
      </c>
      <c r="D813">
        <f t="shared" si="73"/>
        <v>3</v>
      </c>
      <c r="E813" t="str">
        <f>TEXT(Table2[[#This Row],[order_date]],"mmmm")</f>
        <v>March</v>
      </c>
      <c r="F813">
        <v>1483</v>
      </c>
      <c r="G813" t="s">
        <v>15</v>
      </c>
      <c r="H813" t="s">
        <v>17</v>
      </c>
      <c r="I813">
        <v>4</v>
      </c>
      <c r="J813">
        <v>125.09</v>
      </c>
      <c r="K813">
        <v>0.08</v>
      </c>
      <c r="L813">
        <f t="shared" si="74"/>
        <v>10.007200000000001</v>
      </c>
      <c r="M813">
        <f t="shared" si="75"/>
        <v>500.36</v>
      </c>
      <c r="N813" t="s">
        <v>16</v>
      </c>
      <c r="O813" t="str">
        <f t="shared" si="76"/>
        <v>Early Delivery</v>
      </c>
      <c r="P813">
        <v>1</v>
      </c>
      <c r="Q813" t="str">
        <f t="shared" si="77"/>
        <v>Bad</v>
      </c>
      <c r="R813">
        <v>1.3</v>
      </c>
      <c r="S813">
        <v>460.33</v>
      </c>
      <c r="V813">
        <v>1643</v>
      </c>
    </row>
    <row r="814" spans="1:22" x14ac:dyDescent="0.35">
      <c r="A814">
        <v>10813</v>
      </c>
      <c r="B814" s="1">
        <v>45374</v>
      </c>
      <c r="C814">
        <f t="shared" si="72"/>
        <v>2024</v>
      </c>
      <c r="D814">
        <f t="shared" si="73"/>
        <v>3</v>
      </c>
      <c r="E814" t="str">
        <f>TEXT(Table2[[#This Row],[order_date]],"mmmm")</f>
        <v>March</v>
      </c>
      <c r="F814">
        <v>1564</v>
      </c>
      <c r="G814" t="s">
        <v>15</v>
      </c>
      <c r="H814" t="s">
        <v>21</v>
      </c>
      <c r="I814">
        <v>5</v>
      </c>
      <c r="J814">
        <v>139.01</v>
      </c>
      <c r="K814">
        <v>0.18</v>
      </c>
      <c r="L814">
        <f t="shared" si="74"/>
        <v>25.021799999999999</v>
      </c>
      <c r="M814">
        <f t="shared" si="75"/>
        <v>695.05</v>
      </c>
      <c r="N814" t="s">
        <v>16</v>
      </c>
      <c r="O814" t="str">
        <f t="shared" si="76"/>
        <v>On Time Delivery</v>
      </c>
      <c r="P814">
        <v>4</v>
      </c>
      <c r="Q814" t="str">
        <f t="shared" si="77"/>
        <v>Good</v>
      </c>
      <c r="R814">
        <v>3.1</v>
      </c>
      <c r="S814">
        <v>569.94000000000005</v>
      </c>
      <c r="V814">
        <v>1054</v>
      </c>
    </row>
    <row r="815" spans="1:22" x14ac:dyDescent="0.35">
      <c r="A815">
        <v>10814</v>
      </c>
      <c r="B815" s="1">
        <v>45375</v>
      </c>
      <c r="C815">
        <f t="shared" si="72"/>
        <v>2024</v>
      </c>
      <c r="D815">
        <f t="shared" si="73"/>
        <v>3</v>
      </c>
      <c r="E815" t="str">
        <f>TEXT(Table2[[#This Row],[order_date]],"mmmm")</f>
        <v>March</v>
      </c>
      <c r="F815">
        <v>1150</v>
      </c>
      <c r="G815" t="s">
        <v>19</v>
      </c>
      <c r="H815" t="s">
        <v>21</v>
      </c>
      <c r="I815">
        <v>6</v>
      </c>
      <c r="J815">
        <v>214.03</v>
      </c>
      <c r="K815">
        <v>0.3</v>
      </c>
      <c r="L815">
        <f t="shared" si="74"/>
        <v>64.209000000000003</v>
      </c>
      <c r="M815">
        <f t="shared" si="75"/>
        <v>1284.18</v>
      </c>
      <c r="N815" t="s">
        <v>14</v>
      </c>
      <c r="O815" t="str">
        <f t="shared" si="76"/>
        <v>Delayed Delivery</v>
      </c>
      <c r="P815">
        <v>8</v>
      </c>
      <c r="Q815" t="str">
        <f t="shared" si="77"/>
        <v>Good</v>
      </c>
      <c r="R815">
        <v>2.7</v>
      </c>
      <c r="S815">
        <v>898.93</v>
      </c>
      <c r="V815">
        <v>1777</v>
      </c>
    </row>
    <row r="816" spans="1:22" x14ac:dyDescent="0.35">
      <c r="A816">
        <v>10815</v>
      </c>
      <c r="B816" s="1">
        <v>45376</v>
      </c>
      <c r="C816">
        <f t="shared" si="72"/>
        <v>2024</v>
      </c>
      <c r="D816">
        <f t="shared" si="73"/>
        <v>3</v>
      </c>
      <c r="E816" t="str">
        <f>TEXT(Table2[[#This Row],[order_date]],"mmmm")</f>
        <v>March</v>
      </c>
      <c r="F816">
        <v>1143</v>
      </c>
      <c r="G816" t="s">
        <v>19</v>
      </c>
      <c r="H816" t="s">
        <v>21</v>
      </c>
      <c r="I816">
        <v>4</v>
      </c>
      <c r="J816">
        <v>201.11</v>
      </c>
      <c r="K816">
        <v>0.3</v>
      </c>
      <c r="L816">
        <f t="shared" si="74"/>
        <v>60.332999999999998</v>
      </c>
      <c r="M816">
        <f t="shared" si="75"/>
        <v>804.44</v>
      </c>
      <c r="N816" t="s">
        <v>16</v>
      </c>
      <c r="O816" t="str">
        <f t="shared" si="76"/>
        <v>Delayed Delivery</v>
      </c>
      <c r="P816">
        <v>5</v>
      </c>
      <c r="Q816" t="str">
        <f t="shared" si="77"/>
        <v>Good</v>
      </c>
      <c r="R816">
        <v>2.8</v>
      </c>
      <c r="S816">
        <v>563.11</v>
      </c>
      <c r="V816">
        <v>1978</v>
      </c>
    </row>
    <row r="817" spans="1:22" x14ac:dyDescent="0.35">
      <c r="A817">
        <v>10816</v>
      </c>
      <c r="B817" s="1">
        <v>45377</v>
      </c>
      <c r="C817">
        <f t="shared" si="72"/>
        <v>2024</v>
      </c>
      <c r="D817">
        <f t="shared" si="73"/>
        <v>3</v>
      </c>
      <c r="E817" t="str">
        <f>TEXT(Table2[[#This Row],[order_date]],"mmmm")</f>
        <v>March</v>
      </c>
      <c r="F817">
        <v>1568</v>
      </c>
      <c r="G817" t="s">
        <v>19</v>
      </c>
      <c r="H817" t="s">
        <v>21</v>
      </c>
      <c r="I817">
        <v>5</v>
      </c>
      <c r="J817">
        <v>574.57000000000005</v>
      </c>
      <c r="K817">
        <v>0.22</v>
      </c>
      <c r="L817">
        <f t="shared" si="74"/>
        <v>126.40540000000001</v>
      </c>
      <c r="M817">
        <f t="shared" si="75"/>
        <v>2872.8500000000004</v>
      </c>
      <c r="N817" t="s">
        <v>16</v>
      </c>
      <c r="O817" t="str">
        <f t="shared" si="76"/>
        <v>Delayed Delivery</v>
      </c>
      <c r="P817">
        <v>6</v>
      </c>
      <c r="Q817" t="str">
        <f t="shared" si="77"/>
        <v>Good</v>
      </c>
      <c r="R817">
        <v>3.5</v>
      </c>
      <c r="S817">
        <v>2240.8200000000002</v>
      </c>
      <c r="V817">
        <v>1086</v>
      </c>
    </row>
    <row r="818" spans="1:22" x14ac:dyDescent="0.35">
      <c r="A818">
        <v>10817</v>
      </c>
      <c r="B818" s="1">
        <v>45378</v>
      </c>
      <c r="C818">
        <f t="shared" si="72"/>
        <v>2024</v>
      </c>
      <c r="D818">
        <f t="shared" si="73"/>
        <v>3</v>
      </c>
      <c r="E818" t="str">
        <f>TEXT(Table2[[#This Row],[order_date]],"mmmm")</f>
        <v>March</v>
      </c>
      <c r="F818">
        <v>1038</v>
      </c>
      <c r="G818" t="s">
        <v>12</v>
      </c>
      <c r="H818" t="s">
        <v>21</v>
      </c>
      <c r="I818">
        <v>1</v>
      </c>
      <c r="J818">
        <v>476.61</v>
      </c>
      <c r="K818">
        <v>0.32</v>
      </c>
      <c r="L818">
        <f t="shared" si="74"/>
        <v>152.51520000000002</v>
      </c>
      <c r="M818">
        <f t="shared" si="75"/>
        <v>476.61</v>
      </c>
      <c r="N818" t="s">
        <v>18</v>
      </c>
      <c r="O818" t="str">
        <f t="shared" si="76"/>
        <v>On Time Delivery</v>
      </c>
      <c r="P818">
        <v>4</v>
      </c>
      <c r="Q818" t="str">
        <f t="shared" si="77"/>
        <v>Good</v>
      </c>
      <c r="R818">
        <v>3.5</v>
      </c>
      <c r="S818">
        <v>324.08999999999997</v>
      </c>
      <c r="V818">
        <v>1327</v>
      </c>
    </row>
    <row r="819" spans="1:22" x14ac:dyDescent="0.35">
      <c r="A819">
        <v>10818</v>
      </c>
      <c r="B819" s="1">
        <v>45379</v>
      </c>
      <c r="C819">
        <f t="shared" si="72"/>
        <v>2024</v>
      </c>
      <c r="D819">
        <f t="shared" si="73"/>
        <v>3</v>
      </c>
      <c r="E819" t="str">
        <f>TEXT(Table2[[#This Row],[order_date]],"mmmm")</f>
        <v>March</v>
      </c>
      <c r="F819">
        <v>1108</v>
      </c>
      <c r="G819" t="s">
        <v>19</v>
      </c>
      <c r="H819" t="s">
        <v>21</v>
      </c>
      <c r="I819">
        <v>1</v>
      </c>
      <c r="J819">
        <v>438.55</v>
      </c>
      <c r="K819">
        <v>0.18</v>
      </c>
      <c r="L819">
        <f t="shared" si="74"/>
        <v>78.938999999999993</v>
      </c>
      <c r="M819">
        <f t="shared" si="75"/>
        <v>438.55</v>
      </c>
      <c r="N819" t="s">
        <v>18</v>
      </c>
      <c r="O819" t="str">
        <f t="shared" si="76"/>
        <v>Delayed Delivery</v>
      </c>
      <c r="P819">
        <v>5</v>
      </c>
      <c r="Q819" t="str">
        <f t="shared" si="77"/>
        <v>Good</v>
      </c>
      <c r="R819">
        <v>2.6</v>
      </c>
      <c r="S819">
        <v>359.61</v>
      </c>
      <c r="V819">
        <v>1490</v>
      </c>
    </row>
    <row r="820" spans="1:22" x14ac:dyDescent="0.35">
      <c r="A820">
        <v>10819</v>
      </c>
      <c r="B820" s="1">
        <v>45380</v>
      </c>
      <c r="C820">
        <f t="shared" si="72"/>
        <v>2024</v>
      </c>
      <c r="D820">
        <f t="shared" si="73"/>
        <v>3</v>
      </c>
      <c r="E820" t="str">
        <f>TEXT(Table2[[#This Row],[order_date]],"mmmm")</f>
        <v>March</v>
      </c>
      <c r="F820">
        <v>1692</v>
      </c>
      <c r="G820" t="s">
        <v>15</v>
      </c>
      <c r="H820" t="s">
        <v>13</v>
      </c>
      <c r="I820">
        <v>3</v>
      </c>
      <c r="J820">
        <v>123.79</v>
      </c>
      <c r="K820">
        <v>0.31</v>
      </c>
      <c r="L820">
        <f t="shared" si="74"/>
        <v>38.374900000000004</v>
      </c>
      <c r="M820">
        <f t="shared" si="75"/>
        <v>371.37</v>
      </c>
      <c r="N820" t="s">
        <v>18</v>
      </c>
      <c r="O820" t="str">
        <f t="shared" si="76"/>
        <v>Delayed Delivery</v>
      </c>
      <c r="P820">
        <v>10</v>
      </c>
      <c r="Q820" t="str">
        <f t="shared" si="77"/>
        <v>Excellent</v>
      </c>
      <c r="R820">
        <v>4.5</v>
      </c>
      <c r="S820">
        <v>256.25</v>
      </c>
      <c r="V820">
        <v>1451</v>
      </c>
    </row>
    <row r="821" spans="1:22" x14ac:dyDescent="0.35">
      <c r="A821">
        <v>10820</v>
      </c>
      <c r="B821" s="1">
        <v>45381</v>
      </c>
      <c r="C821">
        <f t="shared" si="72"/>
        <v>2024</v>
      </c>
      <c r="D821">
        <f t="shared" si="73"/>
        <v>3</v>
      </c>
      <c r="E821" t="str">
        <f>TEXT(Table2[[#This Row],[order_date]],"mmmm")</f>
        <v>March</v>
      </c>
      <c r="F821">
        <v>1041</v>
      </c>
      <c r="G821" t="s">
        <v>19</v>
      </c>
      <c r="H821" t="s">
        <v>21</v>
      </c>
      <c r="I821">
        <v>2</v>
      </c>
      <c r="J821">
        <v>547.07000000000005</v>
      </c>
      <c r="K821">
        <v>0.16</v>
      </c>
      <c r="L821">
        <f t="shared" si="74"/>
        <v>87.531200000000013</v>
      </c>
      <c r="M821">
        <f t="shared" si="75"/>
        <v>1094.1400000000001</v>
      </c>
      <c r="N821" t="s">
        <v>14</v>
      </c>
      <c r="O821" t="str">
        <f t="shared" si="76"/>
        <v>Delayed Delivery</v>
      </c>
      <c r="P821">
        <v>8</v>
      </c>
      <c r="Q821" t="str">
        <f t="shared" si="77"/>
        <v>Good</v>
      </c>
      <c r="R821">
        <v>3.6</v>
      </c>
      <c r="S821">
        <v>919.08</v>
      </c>
      <c r="V821">
        <v>1943</v>
      </c>
    </row>
    <row r="822" spans="1:22" x14ac:dyDescent="0.35">
      <c r="A822">
        <v>10821</v>
      </c>
      <c r="B822" s="1">
        <v>45382</v>
      </c>
      <c r="C822">
        <f t="shared" si="72"/>
        <v>2024</v>
      </c>
      <c r="D822">
        <f t="shared" si="73"/>
        <v>3</v>
      </c>
      <c r="E822" t="str">
        <f>TEXT(Table2[[#This Row],[order_date]],"mmmm")</f>
        <v>March</v>
      </c>
      <c r="F822">
        <v>1185</v>
      </c>
      <c r="G822" t="s">
        <v>22</v>
      </c>
      <c r="H822" t="s">
        <v>17</v>
      </c>
      <c r="I822">
        <v>1</v>
      </c>
      <c r="J822">
        <v>499.3</v>
      </c>
      <c r="K822">
        <v>0.1</v>
      </c>
      <c r="L822">
        <f t="shared" si="74"/>
        <v>49.930000000000007</v>
      </c>
      <c r="M822">
        <f t="shared" si="75"/>
        <v>499.3</v>
      </c>
      <c r="N822" t="s">
        <v>18</v>
      </c>
      <c r="O822" t="str">
        <f t="shared" si="76"/>
        <v>Delayed Delivery</v>
      </c>
      <c r="P822">
        <v>9</v>
      </c>
      <c r="Q822" t="str">
        <f t="shared" si="77"/>
        <v>Excellent</v>
      </c>
      <c r="R822">
        <v>4.5999999999999996</v>
      </c>
      <c r="S822">
        <v>449.37</v>
      </c>
      <c r="V822">
        <v>1774</v>
      </c>
    </row>
    <row r="823" spans="1:22" x14ac:dyDescent="0.35">
      <c r="A823">
        <v>10822</v>
      </c>
      <c r="B823" s="1">
        <v>45383</v>
      </c>
      <c r="C823">
        <f t="shared" si="72"/>
        <v>2024</v>
      </c>
      <c r="D823">
        <f t="shared" si="73"/>
        <v>4</v>
      </c>
      <c r="E823" t="str">
        <f>TEXT(Table2[[#This Row],[order_date]],"mmmm")</f>
        <v>April</v>
      </c>
      <c r="F823">
        <v>1934</v>
      </c>
      <c r="G823" t="s">
        <v>19</v>
      </c>
      <c r="H823" t="s">
        <v>13</v>
      </c>
      <c r="I823">
        <v>7</v>
      </c>
      <c r="J823">
        <v>110.73</v>
      </c>
      <c r="K823">
        <v>0.32</v>
      </c>
      <c r="L823">
        <f t="shared" si="74"/>
        <v>35.433600000000006</v>
      </c>
      <c r="M823">
        <f t="shared" si="75"/>
        <v>775.11</v>
      </c>
      <c r="N823" t="s">
        <v>16</v>
      </c>
      <c r="O823" t="str">
        <f t="shared" si="76"/>
        <v>On Time Delivery</v>
      </c>
      <c r="P823">
        <v>3</v>
      </c>
      <c r="Q823" t="str">
        <f t="shared" si="77"/>
        <v>Excellent</v>
      </c>
      <c r="R823">
        <v>4.7</v>
      </c>
      <c r="S823">
        <v>527.07000000000005</v>
      </c>
      <c r="V823">
        <v>1380</v>
      </c>
    </row>
    <row r="824" spans="1:22" x14ac:dyDescent="0.35">
      <c r="A824">
        <v>10823</v>
      </c>
      <c r="B824" s="1">
        <v>45384</v>
      </c>
      <c r="C824">
        <f t="shared" si="72"/>
        <v>2024</v>
      </c>
      <c r="D824">
        <f t="shared" si="73"/>
        <v>4</v>
      </c>
      <c r="E824" t="str">
        <f>TEXT(Table2[[#This Row],[order_date]],"mmmm")</f>
        <v>April</v>
      </c>
      <c r="F824">
        <v>1397</v>
      </c>
      <c r="G824" t="s">
        <v>12</v>
      </c>
      <c r="H824" t="s">
        <v>17</v>
      </c>
      <c r="I824">
        <v>5</v>
      </c>
      <c r="J824">
        <v>524.63</v>
      </c>
      <c r="K824">
        <v>0.14000000000000001</v>
      </c>
      <c r="L824">
        <f t="shared" si="74"/>
        <v>73.4482</v>
      </c>
      <c r="M824">
        <f t="shared" si="75"/>
        <v>2623.15</v>
      </c>
      <c r="N824" t="s">
        <v>14</v>
      </c>
      <c r="O824" t="str">
        <f t="shared" si="76"/>
        <v>Delayed Delivery</v>
      </c>
      <c r="P824">
        <v>10</v>
      </c>
      <c r="Q824" t="str">
        <f t="shared" si="77"/>
        <v>Bad</v>
      </c>
      <c r="R824">
        <v>1.7</v>
      </c>
      <c r="S824">
        <v>2255.91</v>
      </c>
      <c r="V824">
        <v>1081</v>
      </c>
    </row>
    <row r="825" spans="1:22" x14ac:dyDescent="0.35">
      <c r="A825">
        <v>10824</v>
      </c>
      <c r="B825" s="1">
        <v>45385</v>
      </c>
      <c r="C825">
        <f t="shared" si="72"/>
        <v>2024</v>
      </c>
      <c r="D825">
        <f t="shared" si="73"/>
        <v>4</v>
      </c>
      <c r="E825" t="str">
        <f>TEXT(Table2[[#This Row],[order_date]],"mmmm")</f>
        <v>April</v>
      </c>
      <c r="F825">
        <v>1222</v>
      </c>
      <c r="G825" t="s">
        <v>12</v>
      </c>
      <c r="H825" t="s">
        <v>21</v>
      </c>
      <c r="I825">
        <v>4</v>
      </c>
      <c r="J825">
        <v>174.26</v>
      </c>
      <c r="K825">
        <v>0.18</v>
      </c>
      <c r="L825">
        <f t="shared" si="74"/>
        <v>31.366799999999998</v>
      </c>
      <c r="M825">
        <f t="shared" si="75"/>
        <v>697.04</v>
      </c>
      <c r="N825" t="s">
        <v>18</v>
      </c>
      <c r="O825" t="str">
        <f t="shared" si="76"/>
        <v>On Time Delivery</v>
      </c>
      <c r="P825">
        <v>4</v>
      </c>
      <c r="Q825" t="str">
        <f t="shared" si="77"/>
        <v>Good</v>
      </c>
      <c r="R825">
        <v>3.7</v>
      </c>
      <c r="S825">
        <v>571.57000000000005</v>
      </c>
      <c r="V825">
        <v>1513</v>
      </c>
    </row>
    <row r="826" spans="1:22" x14ac:dyDescent="0.35">
      <c r="A826">
        <v>10825</v>
      </c>
      <c r="B826" s="1">
        <v>45386</v>
      </c>
      <c r="C826">
        <f t="shared" si="72"/>
        <v>2024</v>
      </c>
      <c r="D826">
        <f t="shared" si="73"/>
        <v>4</v>
      </c>
      <c r="E826" t="str">
        <f>TEXT(Table2[[#This Row],[order_date]],"mmmm")</f>
        <v>April</v>
      </c>
      <c r="F826">
        <v>1633</v>
      </c>
      <c r="G826" t="s">
        <v>19</v>
      </c>
      <c r="H826" t="s">
        <v>21</v>
      </c>
      <c r="I826">
        <v>6</v>
      </c>
      <c r="J826">
        <v>62.31</v>
      </c>
      <c r="K826">
        <v>0.12</v>
      </c>
      <c r="L826">
        <f t="shared" si="74"/>
        <v>7.4771999999999998</v>
      </c>
      <c r="M826">
        <f t="shared" si="75"/>
        <v>373.86</v>
      </c>
      <c r="N826" t="s">
        <v>16</v>
      </c>
      <c r="O826" t="str">
        <f t="shared" si="76"/>
        <v>Early Delivery</v>
      </c>
      <c r="P826">
        <v>1</v>
      </c>
      <c r="Q826" t="str">
        <f t="shared" si="77"/>
        <v>Bad</v>
      </c>
      <c r="R826">
        <v>2.2999999999999998</v>
      </c>
      <c r="S826">
        <v>329</v>
      </c>
      <c r="V826">
        <v>1522</v>
      </c>
    </row>
    <row r="827" spans="1:22" x14ac:dyDescent="0.35">
      <c r="A827">
        <v>10826</v>
      </c>
      <c r="B827" s="1">
        <v>45387</v>
      </c>
      <c r="C827">
        <f t="shared" si="72"/>
        <v>2024</v>
      </c>
      <c r="D827">
        <f t="shared" si="73"/>
        <v>4</v>
      </c>
      <c r="E827" t="str">
        <f>TEXT(Table2[[#This Row],[order_date]],"mmmm")</f>
        <v>April</v>
      </c>
      <c r="F827">
        <v>1132</v>
      </c>
      <c r="G827" t="s">
        <v>12</v>
      </c>
      <c r="H827" t="s">
        <v>17</v>
      </c>
      <c r="I827">
        <v>4</v>
      </c>
      <c r="J827">
        <v>399.24</v>
      </c>
      <c r="K827">
        <v>0.23</v>
      </c>
      <c r="L827">
        <f t="shared" si="74"/>
        <v>91.825200000000009</v>
      </c>
      <c r="M827">
        <f t="shared" si="75"/>
        <v>1596.96</v>
      </c>
      <c r="N827" t="s">
        <v>16</v>
      </c>
      <c r="O827" t="str">
        <f t="shared" si="76"/>
        <v>Delayed Delivery</v>
      </c>
      <c r="P827">
        <v>11</v>
      </c>
      <c r="Q827" t="str">
        <f t="shared" si="77"/>
        <v>Excellent</v>
      </c>
      <c r="R827">
        <v>4.3</v>
      </c>
      <c r="S827">
        <v>1229.6600000000001</v>
      </c>
      <c r="V827">
        <v>1745</v>
      </c>
    </row>
    <row r="828" spans="1:22" x14ac:dyDescent="0.35">
      <c r="A828">
        <v>10827</v>
      </c>
      <c r="B828" s="1">
        <v>45388</v>
      </c>
      <c r="C828">
        <f t="shared" si="72"/>
        <v>2024</v>
      </c>
      <c r="D828">
        <f t="shared" si="73"/>
        <v>4</v>
      </c>
      <c r="E828" t="str">
        <f>TEXT(Table2[[#This Row],[order_date]],"mmmm")</f>
        <v>April</v>
      </c>
      <c r="F828">
        <v>1162</v>
      </c>
      <c r="G828" t="s">
        <v>12</v>
      </c>
      <c r="H828" t="s">
        <v>17</v>
      </c>
      <c r="I828">
        <v>3</v>
      </c>
      <c r="J828">
        <v>397.48</v>
      </c>
      <c r="K828">
        <v>0.35</v>
      </c>
      <c r="L828">
        <f t="shared" si="74"/>
        <v>139.11799999999999</v>
      </c>
      <c r="M828">
        <f t="shared" si="75"/>
        <v>1192.44</v>
      </c>
      <c r="N828" t="s">
        <v>16</v>
      </c>
      <c r="O828" t="str">
        <f t="shared" si="76"/>
        <v>Delayed Delivery</v>
      </c>
      <c r="P828">
        <v>5</v>
      </c>
      <c r="Q828" t="str">
        <f t="shared" si="77"/>
        <v>Good</v>
      </c>
      <c r="R828">
        <v>3.9</v>
      </c>
      <c r="S828">
        <v>775.09</v>
      </c>
      <c r="V828">
        <v>1706</v>
      </c>
    </row>
    <row r="829" spans="1:22" x14ac:dyDescent="0.35">
      <c r="A829">
        <v>10828</v>
      </c>
      <c r="B829" s="1">
        <v>45389</v>
      </c>
      <c r="C829">
        <f t="shared" si="72"/>
        <v>2024</v>
      </c>
      <c r="D829">
        <f t="shared" si="73"/>
        <v>4</v>
      </c>
      <c r="E829" t="str">
        <f>TEXT(Table2[[#This Row],[order_date]],"mmmm")</f>
        <v>April</v>
      </c>
      <c r="F829">
        <v>1214</v>
      </c>
      <c r="G829" t="s">
        <v>22</v>
      </c>
      <c r="H829" t="s">
        <v>17</v>
      </c>
      <c r="I829">
        <v>4</v>
      </c>
      <c r="J829">
        <v>70.540000000000006</v>
      </c>
      <c r="K829">
        <v>0.01</v>
      </c>
      <c r="L829">
        <f t="shared" si="74"/>
        <v>0.70540000000000003</v>
      </c>
      <c r="M829">
        <f t="shared" si="75"/>
        <v>282.16000000000003</v>
      </c>
      <c r="N829" t="s">
        <v>16</v>
      </c>
      <c r="O829" t="str">
        <f t="shared" si="76"/>
        <v>On Time Delivery</v>
      </c>
      <c r="P829">
        <v>4</v>
      </c>
      <c r="Q829" t="str">
        <f t="shared" si="77"/>
        <v>Bad</v>
      </c>
      <c r="R829">
        <v>1.8</v>
      </c>
      <c r="S829">
        <v>279.33999999999997</v>
      </c>
      <c r="V829">
        <v>1939</v>
      </c>
    </row>
    <row r="830" spans="1:22" x14ac:dyDescent="0.35">
      <c r="A830">
        <v>10829</v>
      </c>
      <c r="B830" s="1">
        <v>45390</v>
      </c>
      <c r="C830">
        <f t="shared" si="72"/>
        <v>2024</v>
      </c>
      <c r="D830">
        <f t="shared" si="73"/>
        <v>4</v>
      </c>
      <c r="E830" t="str">
        <f>TEXT(Table2[[#This Row],[order_date]],"mmmm")</f>
        <v>April</v>
      </c>
      <c r="F830">
        <v>1732</v>
      </c>
      <c r="G830" t="s">
        <v>22</v>
      </c>
      <c r="H830" t="s">
        <v>20</v>
      </c>
      <c r="I830">
        <v>1</v>
      </c>
      <c r="J830">
        <v>201.53</v>
      </c>
      <c r="K830">
        <v>0.31</v>
      </c>
      <c r="L830">
        <f t="shared" si="74"/>
        <v>62.474299999999999</v>
      </c>
      <c r="M830">
        <f t="shared" si="75"/>
        <v>201.53</v>
      </c>
      <c r="N830" t="s">
        <v>16</v>
      </c>
      <c r="O830" t="str">
        <f t="shared" si="76"/>
        <v>Delayed Delivery</v>
      </c>
      <c r="P830">
        <v>6</v>
      </c>
      <c r="Q830" t="str">
        <f t="shared" si="77"/>
        <v>Excellent</v>
      </c>
      <c r="R830">
        <v>4.8</v>
      </c>
      <c r="S830">
        <v>139.06</v>
      </c>
      <c r="V830">
        <v>1363</v>
      </c>
    </row>
    <row r="831" spans="1:22" x14ac:dyDescent="0.35">
      <c r="A831">
        <v>10830</v>
      </c>
      <c r="B831" s="1">
        <v>45391</v>
      </c>
      <c r="C831">
        <f t="shared" si="72"/>
        <v>2024</v>
      </c>
      <c r="D831">
        <f t="shared" si="73"/>
        <v>4</v>
      </c>
      <c r="E831" t="str">
        <f>TEXT(Table2[[#This Row],[order_date]],"mmmm")</f>
        <v>April</v>
      </c>
      <c r="F831">
        <v>1234</v>
      </c>
      <c r="G831" t="s">
        <v>19</v>
      </c>
      <c r="H831" t="s">
        <v>20</v>
      </c>
      <c r="I831">
        <v>4</v>
      </c>
      <c r="J831">
        <v>595.79999999999995</v>
      </c>
      <c r="K831">
        <v>0</v>
      </c>
      <c r="L831">
        <f t="shared" si="74"/>
        <v>0</v>
      </c>
      <c r="M831">
        <f t="shared" si="75"/>
        <v>2383.1999999999998</v>
      </c>
      <c r="N831" t="s">
        <v>16</v>
      </c>
      <c r="O831" t="str">
        <f t="shared" si="76"/>
        <v>Delayed Delivery</v>
      </c>
      <c r="P831">
        <v>6</v>
      </c>
      <c r="Q831" t="str">
        <f t="shared" si="77"/>
        <v>Good</v>
      </c>
      <c r="R831">
        <v>3.7</v>
      </c>
      <c r="S831">
        <v>2383.1999999999998</v>
      </c>
      <c r="V831">
        <v>1631</v>
      </c>
    </row>
    <row r="832" spans="1:22" x14ac:dyDescent="0.35">
      <c r="A832">
        <v>10831</v>
      </c>
      <c r="B832" s="1">
        <v>45392</v>
      </c>
      <c r="C832">
        <f t="shared" si="72"/>
        <v>2024</v>
      </c>
      <c r="D832">
        <f t="shared" si="73"/>
        <v>4</v>
      </c>
      <c r="E832" t="str">
        <f>TEXT(Table2[[#This Row],[order_date]],"mmmm")</f>
        <v>April</v>
      </c>
      <c r="F832">
        <v>1842</v>
      </c>
      <c r="G832" t="s">
        <v>15</v>
      </c>
      <c r="H832" t="s">
        <v>20</v>
      </c>
      <c r="I832">
        <v>1</v>
      </c>
      <c r="J832">
        <v>411.88</v>
      </c>
      <c r="K832">
        <v>0.13</v>
      </c>
      <c r="L832">
        <f t="shared" si="74"/>
        <v>53.544400000000003</v>
      </c>
      <c r="M832">
        <f t="shared" si="75"/>
        <v>411.88</v>
      </c>
      <c r="N832" t="s">
        <v>14</v>
      </c>
      <c r="O832" t="str">
        <f t="shared" si="76"/>
        <v>Delayed Delivery</v>
      </c>
      <c r="P832">
        <v>10</v>
      </c>
      <c r="Q832" t="str">
        <f t="shared" si="77"/>
        <v>Excellent</v>
      </c>
      <c r="R832">
        <v>4.8</v>
      </c>
      <c r="S832">
        <v>358.34</v>
      </c>
      <c r="V832">
        <v>1720</v>
      </c>
    </row>
    <row r="833" spans="1:22" x14ac:dyDescent="0.35">
      <c r="A833">
        <v>10832</v>
      </c>
      <c r="B833" s="1">
        <v>45393</v>
      </c>
      <c r="C833">
        <f t="shared" si="72"/>
        <v>2024</v>
      </c>
      <c r="D833">
        <f t="shared" si="73"/>
        <v>4</v>
      </c>
      <c r="E833" t="str">
        <f>TEXT(Table2[[#This Row],[order_date]],"mmmm")</f>
        <v>April</v>
      </c>
      <c r="F833">
        <v>1657</v>
      </c>
      <c r="G833" t="s">
        <v>19</v>
      </c>
      <c r="H833" t="s">
        <v>20</v>
      </c>
      <c r="I833">
        <v>1</v>
      </c>
      <c r="J833">
        <v>442.09</v>
      </c>
      <c r="K833">
        <v>0.06</v>
      </c>
      <c r="L833">
        <f t="shared" si="74"/>
        <v>26.525399999999998</v>
      </c>
      <c r="M833">
        <f t="shared" si="75"/>
        <v>442.09</v>
      </c>
      <c r="N833" t="s">
        <v>14</v>
      </c>
      <c r="O833" t="str">
        <f t="shared" si="76"/>
        <v>Delayed Delivery</v>
      </c>
      <c r="P833">
        <v>6</v>
      </c>
      <c r="Q833" t="str">
        <f t="shared" si="77"/>
        <v>Bad</v>
      </c>
      <c r="R833">
        <v>1.8</v>
      </c>
      <c r="S833">
        <v>415.56</v>
      </c>
      <c r="V833">
        <v>1208</v>
      </c>
    </row>
    <row r="834" spans="1:22" x14ac:dyDescent="0.35">
      <c r="A834">
        <v>10833</v>
      </c>
      <c r="B834" s="1">
        <v>45394</v>
      </c>
      <c r="C834">
        <f t="shared" si="72"/>
        <v>2024</v>
      </c>
      <c r="D834">
        <f t="shared" si="73"/>
        <v>4</v>
      </c>
      <c r="E834" t="str">
        <f>TEXT(Table2[[#This Row],[order_date]],"mmmm")</f>
        <v>April</v>
      </c>
      <c r="F834">
        <v>1750</v>
      </c>
      <c r="G834" t="s">
        <v>19</v>
      </c>
      <c r="H834" t="s">
        <v>13</v>
      </c>
      <c r="I834">
        <v>2</v>
      </c>
      <c r="J834">
        <v>139.56</v>
      </c>
      <c r="K834">
        <v>0.27</v>
      </c>
      <c r="L834">
        <f t="shared" si="74"/>
        <v>37.681200000000004</v>
      </c>
      <c r="M834">
        <f t="shared" si="75"/>
        <v>279.12</v>
      </c>
      <c r="N834" t="s">
        <v>18</v>
      </c>
      <c r="O834" t="str">
        <f t="shared" si="76"/>
        <v>On Time Delivery</v>
      </c>
      <c r="P834">
        <v>3</v>
      </c>
      <c r="Q834" t="str">
        <f t="shared" si="77"/>
        <v>Excellent</v>
      </c>
      <c r="R834">
        <v>4.5</v>
      </c>
      <c r="S834">
        <v>203.76</v>
      </c>
      <c r="V834">
        <v>1551</v>
      </c>
    </row>
    <row r="835" spans="1:22" x14ac:dyDescent="0.35">
      <c r="A835">
        <v>10834</v>
      </c>
      <c r="B835" s="1">
        <v>45395</v>
      </c>
      <c r="C835">
        <f t="shared" ref="C835:C898" si="78">YEAR(B835)</f>
        <v>2024</v>
      </c>
      <c r="D835">
        <f t="shared" ref="D835:D898" si="79">MONTH(B835)</f>
        <v>4</v>
      </c>
      <c r="E835" t="str">
        <f>TEXT(Table2[[#This Row],[order_date]],"mmmm")</f>
        <v>April</v>
      </c>
      <c r="F835">
        <v>1587</v>
      </c>
      <c r="G835" t="s">
        <v>12</v>
      </c>
      <c r="H835" t="s">
        <v>21</v>
      </c>
      <c r="I835">
        <v>3</v>
      </c>
      <c r="J835">
        <v>61.09</v>
      </c>
      <c r="K835">
        <v>0.02</v>
      </c>
      <c r="L835">
        <f t="shared" ref="L835:L898" si="80">J835*K835</f>
        <v>1.2218</v>
      </c>
      <c r="M835">
        <f t="shared" ref="M835:M898" si="81">(J835*I835)</f>
        <v>183.27</v>
      </c>
      <c r="N835" t="s">
        <v>14</v>
      </c>
      <c r="O835" t="str">
        <f t="shared" ref="O835:O898" si="82">IF(P835&lt;2,"Early Delivery",IF(P835&lt;5,"On Time Delivery","Delayed Delivery"))</f>
        <v>Delayed Delivery</v>
      </c>
      <c r="P835">
        <v>7</v>
      </c>
      <c r="Q835" t="str">
        <f t="shared" ref="Q835:Q898" si="83">IF(R835&lt;2.5,"Bad",IF(R835 &lt;4,"Good","Excellent"))</f>
        <v>Good</v>
      </c>
      <c r="R835">
        <v>3.7</v>
      </c>
      <c r="S835">
        <v>179.6</v>
      </c>
      <c r="V835">
        <v>1277</v>
      </c>
    </row>
    <row r="836" spans="1:22" x14ac:dyDescent="0.35">
      <c r="A836">
        <v>10835</v>
      </c>
      <c r="B836" s="1">
        <v>45396</v>
      </c>
      <c r="C836">
        <f t="shared" si="78"/>
        <v>2024</v>
      </c>
      <c r="D836">
        <f t="shared" si="79"/>
        <v>4</v>
      </c>
      <c r="E836" t="str">
        <f>TEXT(Table2[[#This Row],[order_date]],"mmmm")</f>
        <v>April</v>
      </c>
      <c r="F836">
        <v>1008</v>
      </c>
      <c r="G836" t="s">
        <v>19</v>
      </c>
      <c r="H836" t="s">
        <v>17</v>
      </c>
      <c r="I836">
        <v>7</v>
      </c>
      <c r="J836">
        <v>176.99</v>
      </c>
      <c r="K836">
        <v>0.19</v>
      </c>
      <c r="L836">
        <f t="shared" si="80"/>
        <v>33.628100000000003</v>
      </c>
      <c r="M836">
        <f t="shared" si="81"/>
        <v>1238.93</v>
      </c>
      <c r="N836" t="s">
        <v>16</v>
      </c>
      <c r="O836" t="str">
        <f t="shared" si="82"/>
        <v>On Time Delivery</v>
      </c>
      <c r="P836">
        <v>3</v>
      </c>
      <c r="Q836" t="str">
        <f t="shared" si="83"/>
        <v>Good</v>
      </c>
      <c r="R836">
        <v>3.2</v>
      </c>
      <c r="S836">
        <v>1003.53</v>
      </c>
      <c r="V836">
        <v>1493</v>
      </c>
    </row>
    <row r="837" spans="1:22" x14ac:dyDescent="0.35">
      <c r="A837">
        <v>10836</v>
      </c>
      <c r="B837" s="1">
        <v>45397</v>
      </c>
      <c r="C837">
        <f t="shared" si="78"/>
        <v>2024</v>
      </c>
      <c r="D837">
        <f t="shared" si="79"/>
        <v>4</v>
      </c>
      <c r="E837" t="str">
        <f>TEXT(Table2[[#This Row],[order_date]],"mmmm")</f>
        <v>April</v>
      </c>
      <c r="F837">
        <v>1073</v>
      </c>
      <c r="G837" t="s">
        <v>22</v>
      </c>
      <c r="H837" t="s">
        <v>21</v>
      </c>
      <c r="I837">
        <v>7</v>
      </c>
      <c r="J837">
        <v>160.61000000000001</v>
      </c>
      <c r="K837">
        <v>0.1</v>
      </c>
      <c r="L837">
        <f t="shared" si="80"/>
        <v>16.061000000000003</v>
      </c>
      <c r="M837">
        <f t="shared" si="81"/>
        <v>1124.27</v>
      </c>
      <c r="N837" t="s">
        <v>14</v>
      </c>
      <c r="O837" t="str">
        <f t="shared" si="82"/>
        <v>Delayed Delivery</v>
      </c>
      <c r="P837">
        <v>6</v>
      </c>
      <c r="Q837" t="str">
        <f t="shared" si="83"/>
        <v>Excellent</v>
      </c>
      <c r="R837">
        <v>4.3</v>
      </c>
      <c r="S837">
        <v>1011.84</v>
      </c>
      <c r="V837">
        <v>1598</v>
      </c>
    </row>
    <row r="838" spans="1:22" x14ac:dyDescent="0.35">
      <c r="A838">
        <v>10837</v>
      </c>
      <c r="B838" s="1">
        <v>45398</v>
      </c>
      <c r="C838">
        <f t="shared" si="78"/>
        <v>2024</v>
      </c>
      <c r="D838">
        <f t="shared" si="79"/>
        <v>4</v>
      </c>
      <c r="E838" t="str">
        <f>TEXT(Table2[[#This Row],[order_date]],"mmmm")</f>
        <v>April</v>
      </c>
      <c r="F838">
        <v>1953</v>
      </c>
      <c r="G838" t="s">
        <v>22</v>
      </c>
      <c r="H838" t="s">
        <v>17</v>
      </c>
      <c r="I838">
        <v>5</v>
      </c>
      <c r="J838">
        <v>152.21</v>
      </c>
      <c r="K838">
        <v>0.05</v>
      </c>
      <c r="L838">
        <f t="shared" si="80"/>
        <v>7.6105000000000009</v>
      </c>
      <c r="M838">
        <f t="shared" si="81"/>
        <v>761.05000000000007</v>
      </c>
      <c r="N838" t="s">
        <v>18</v>
      </c>
      <c r="O838" t="str">
        <f t="shared" si="82"/>
        <v>Delayed Delivery</v>
      </c>
      <c r="P838">
        <v>10</v>
      </c>
      <c r="Q838" t="str">
        <f t="shared" si="83"/>
        <v>Good</v>
      </c>
      <c r="R838">
        <v>3.5</v>
      </c>
      <c r="S838">
        <v>723</v>
      </c>
      <c r="V838">
        <v>1628</v>
      </c>
    </row>
    <row r="839" spans="1:22" x14ac:dyDescent="0.35">
      <c r="A839">
        <v>10838</v>
      </c>
      <c r="B839" s="1">
        <v>45399</v>
      </c>
      <c r="C839">
        <f t="shared" si="78"/>
        <v>2024</v>
      </c>
      <c r="D839">
        <f t="shared" si="79"/>
        <v>4</v>
      </c>
      <c r="E839" t="str">
        <f>TEXT(Table2[[#This Row],[order_date]],"mmmm")</f>
        <v>April</v>
      </c>
      <c r="F839">
        <v>1491</v>
      </c>
      <c r="G839" t="s">
        <v>12</v>
      </c>
      <c r="H839" t="s">
        <v>21</v>
      </c>
      <c r="I839">
        <v>7</v>
      </c>
      <c r="J839">
        <v>127.76</v>
      </c>
      <c r="K839">
        <v>0.27</v>
      </c>
      <c r="L839">
        <f t="shared" si="80"/>
        <v>34.495200000000004</v>
      </c>
      <c r="M839">
        <f t="shared" si="81"/>
        <v>894.32</v>
      </c>
      <c r="N839" t="s">
        <v>16</v>
      </c>
      <c r="O839" t="str">
        <f t="shared" si="82"/>
        <v>Early Delivery</v>
      </c>
      <c r="P839">
        <v>1</v>
      </c>
      <c r="Q839" t="str">
        <f t="shared" si="83"/>
        <v>Good</v>
      </c>
      <c r="R839">
        <v>3.7</v>
      </c>
      <c r="S839">
        <v>652.85</v>
      </c>
      <c r="V839">
        <v>1873</v>
      </c>
    </row>
    <row r="840" spans="1:22" x14ac:dyDescent="0.35">
      <c r="A840">
        <v>10839</v>
      </c>
      <c r="B840" s="1">
        <v>45400</v>
      </c>
      <c r="C840">
        <f t="shared" si="78"/>
        <v>2024</v>
      </c>
      <c r="D840">
        <f t="shared" si="79"/>
        <v>4</v>
      </c>
      <c r="E840" t="str">
        <f>TEXT(Table2[[#This Row],[order_date]],"mmmm")</f>
        <v>April</v>
      </c>
      <c r="F840">
        <v>1912</v>
      </c>
      <c r="G840" t="s">
        <v>12</v>
      </c>
      <c r="H840" t="s">
        <v>13</v>
      </c>
      <c r="I840">
        <v>1</v>
      </c>
      <c r="J840">
        <v>351.23</v>
      </c>
      <c r="K840">
        <v>0.08</v>
      </c>
      <c r="L840">
        <f t="shared" si="80"/>
        <v>28.098400000000002</v>
      </c>
      <c r="M840">
        <f t="shared" si="81"/>
        <v>351.23</v>
      </c>
      <c r="N840" t="s">
        <v>16</v>
      </c>
      <c r="O840" t="str">
        <f t="shared" si="82"/>
        <v>Delayed Delivery</v>
      </c>
      <c r="P840">
        <v>8</v>
      </c>
      <c r="Q840" t="str">
        <f t="shared" si="83"/>
        <v>Bad</v>
      </c>
      <c r="R840">
        <v>2</v>
      </c>
      <c r="S840">
        <v>323.13</v>
      </c>
      <c r="V840">
        <v>1286</v>
      </c>
    </row>
    <row r="841" spans="1:22" x14ac:dyDescent="0.35">
      <c r="A841">
        <v>10840</v>
      </c>
      <c r="B841" s="1">
        <v>45401</v>
      </c>
      <c r="C841">
        <f t="shared" si="78"/>
        <v>2024</v>
      </c>
      <c r="D841">
        <f t="shared" si="79"/>
        <v>4</v>
      </c>
      <c r="E841" t="str">
        <f>TEXT(Table2[[#This Row],[order_date]],"mmmm")</f>
        <v>April</v>
      </c>
      <c r="F841">
        <v>1252</v>
      </c>
      <c r="G841" t="s">
        <v>19</v>
      </c>
      <c r="H841" t="s">
        <v>20</v>
      </c>
      <c r="I841">
        <v>6</v>
      </c>
      <c r="J841">
        <v>206.94</v>
      </c>
      <c r="K841">
        <v>0.08</v>
      </c>
      <c r="L841">
        <f t="shared" si="80"/>
        <v>16.555199999999999</v>
      </c>
      <c r="M841">
        <f t="shared" si="81"/>
        <v>1241.6399999999999</v>
      </c>
      <c r="N841" t="s">
        <v>16</v>
      </c>
      <c r="O841" t="str">
        <f t="shared" si="82"/>
        <v>Delayed Delivery</v>
      </c>
      <c r="P841">
        <v>7</v>
      </c>
      <c r="Q841" t="str">
        <f t="shared" si="83"/>
        <v>Excellent</v>
      </c>
      <c r="R841">
        <v>4.3</v>
      </c>
      <c r="S841">
        <v>1142.31</v>
      </c>
      <c r="V841">
        <v>1730</v>
      </c>
    </row>
    <row r="842" spans="1:22" x14ac:dyDescent="0.35">
      <c r="A842">
        <v>10841</v>
      </c>
      <c r="B842" s="1">
        <v>45402</v>
      </c>
      <c r="C842">
        <f t="shared" si="78"/>
        <v>2024</v>
      </c>
      <c r="D842">
        <f t="shared" si="79"/>
        <v>4</v>
      </c>
      <c r="E842" t="str">
        <f>TEXT(Table2[[#This Row],[order_date]],"mmmm")</f>
        <v>April</v>
      </c>
      <c r="F842">
        <v>1229</v>
      </c>
      <c r="G842" t="s">
        <v>19</v>
      </c>
      <c r="H842" t="s">
        <v>21</v>
      </c>
      <c r="I842">
        <v>3</v>
      </c>
      <c r="J842">
        <v>494.9</v>
      </c>
      <c r="K842">
        <v>0.1</v>
      </c>
      <c r="L842">
        <f t="shared" si="80"/>
        <v>49.49</v>
      </c>
      <c r="M842">
        <f t="shared" si="81"/>
        <v>1484.6999999999998</v>
      </c>
      <c r="N842" t="s">
        <v>16</v>
      </c>
      <c r="O842" t="str">
        <f t="shared" si="82"/>
        <v>Delayed Delivery</v>
      </c>
      <c r="P842">
        <v>9</v>
      </c>
      <c r="Q842" t="str">
        <f t="shared" si="83"/>
        <v>Good</v>
      </c>
      <c r="R842">
        <v>3.6</v>
      </c>
      <c r="S842">
        <v>1336.23</v>
      </c>
      <c r="V842">
        <v>1575</v>
      </c>
    </row>
    <row r="843" spans="1:22" x14ac:dyDescent="0.35">
      <c r="A843">
        <v>10842</v>
      </c>
      <c r="B843" s="1">
        <v>45403</v>
      </c>
      <c r="C843">
        <f t="shared" si="78"/>
        <v>2024</v>
      </c>
      <c r="D843">
        <f t="shared" si="79"/>
        <v>4</v>
      </c>
      <c r="E843" t="str">
        <f>TEXT(Table2[[#This Row],[order_date]],"mmmm")</f>
        <v>April</v>
      </c>
      <c r="F843">
        <v>1518</v>
      </c>
      <c r="G843" t="s">
        <v>15</v>
      </c>
      <c r="H843" t="s">
        <v>17</v>
      </c>
      <c r="I843">
        <v>5</v>
      </c>
      <c r="J843">
        <v>122.61</v>
      </c>
      <c r="K843">
        <v>0.21</v>
      </c>
      <c r="L843">
        <f t="shared" si="80"/>
        <v>25.748099999999997</v>
      </c>
      <c r="M843">
        <f t="shared" si="81"/>
        <v>613.04999999999995</v>
      </c>
      <c r="N843" t="s">
        <v>16</v>
      </c>
      <c r="O843" t="str">
        <f t="shared" si="82"/>
        <v>On Time Delivery</v>
      </c>
      <c r="P843">
        <v>3</v>
      </c>
      <c r="Q843" t="str">
        <f t="shared" si="83"/>
        <v>Excellent</v>
      </c>
      <c r="R843">
        <v>4.4000000000000004</v>
      </c>
      <c r="S843">
        <v>484.31</v>
      </c>
      <c r="V843">
        <v>1704</v>
      </c>
    </row>
    <row r="844" spans="1:22" x14ac:dyDescent="0.35">
      <c r="A844">
        <v>10843</v>
      </c>
      <c r="B844" s="1">
        <v>45404</v>
      </c>
      <c r="C844">
        <f t="shared" si="78"/>
        <v>2024</v>
      </c>
      <c r="D844">
        <f t="shared" si="79"/>
        <v>4</v>
      </c>
      <c r="E844" t="str">
        <f>TEXT(Table2[[#This Row],[order_date]],"mmmm")</f>
        <v>April</v>
      </c>
      <c r="F844">
        <v>1173</v>
      </c>
      <c r="G844" t="s">
        <v>19</v>
      </c>
      <c r="H844" t="s">
        <v>21</v>
      </c>
      <c r="I844">
        <v>7</v>
      </c>
      <c r="J844">
        <v>286.81</v>
      </c>
      <c r="K844">
        <v>0.23</v>
      </c>
      <c r="L844">
        <f t="shared" si="80"/>
        <v>65.966300000000004</v>
      </c>
      <c r="M844">
        <f t="shared" si="81"/>
        <v>2007.67</v>
      </c>
      <c r="N844" t="s">
        <v>16</v>
      </c>
      <c r="O844" t="str">
        <f t="shared" si="82"/>
        <v>Delayed Delivery</v>
      </c>
      <c r="P844">
        <v>8</v>
      </c>
      <c r="Q844" t="str">
        <f t="shared" si="83"/>
        <v>Bad</v>
      </c>
      <c r="R844">
        <v>2.4</v>
      </c>
      <c r="S844">
        <v>1545.91</v>
      </c>
      <c r="V844">
        <v>1743</v>
      </c>
    </row>
    <row r="845" spans="1:22" x14ac:dyDescent="0.35">
      <c r="A845">
        <v>10844</v>
      </c>
      <c r="B845" s="1">
        <v>45405</v>
      </c>
      <c r="C845">
        <f t="shared" si="78"/>
        <v>2024</v>
      </c>
      <c r="D845">
        <f t="shared" si="79"/>
        <v>4</v>
      </c>
      <c r="E845" t="str">
        <f>TEXT(Table2[[#This Row],[order_date]],"mmmm")</f>
        <v>April</v>
      </c>
      <c r="F845">
        <v>1652</v>
      </c>
      <c r="G845" t="s">
        <v>19</v>
      </c>
      <c r="H845" t="s">
        <v>13</v>
      </c>
      <c r="I845">
        <v>7</v>
      </c>
      <c r="J845">
        <v>22.99</v>
      </c>
      <c r="K845">
        <v>0.01</v>
      </c>
      <c r="L845">
        <f t="shared" si="80"/>
        <v>0.22989999999999999</v>
      </c>
      <c r="M845">
        <f t="shared" si="81"/>
        <v>160.92999999999998</v>
      </c>
      <c r="N845" t="s">
        <v>16</v>
      </c>
      <c r="O845" t="str">
        <f t="shared" si="82"/>
        <v>On Time Delivery</v>
      </c>
      <c r="P845">
        <v>2</v>
      </c>
      <c r="Q845" t="str">
        <f t="shared" si="83"/>
        <v>Bad</v>
      </c>
      <c r="R845">
        <v>2.2999999999999998</v>
      </c>
      <c r="S845">
        <v>159.32</v>
      </c>
      <c r="V845">
        <v>1309</v>
      </c>
    </row>
    <row r="846" spans="1:22" x14ac:dyDescent="0.35">
      <c r="A846">
        <v>10845</v>
      </c>
      <c r="B846" s="1">
        <v>45406</v>
      </c>
      <c r="C846">
        <f t="shared" si="78"/>
        <v>2024</v>
      </c>
      <c r="D846">
        <f t="shared" si="79"/>
        <v>4</v>
      </c>
      <c r="E846" t="str">
        <f>TEXT(Table2[[#This Row],[order_date]],"mmmm")</f>
        <v>April</v>
      </c>
      <c r="F846">
        <v>1167</v>
      </c>
      <c r="G846" t="s">
        <v>15</v>
      </c>
      <c r="H846" t="s">
        <v>13</v>
      </c>
      <c r="I846">
        <v>6</v>
      </c>
      <c r="J846">
        <v>296.77999999999997</v>
      </c>
      <c r="K846">
        <v>0.08</v>
      </c>
      <c r="L846">
        <f t="shared" si="80"/>
        <v>23.7424</v>
      </c>
      <c r="M846">
        <f t="shared" si="81"/>
        <v>1780.6799999999998</v>
      </c>
      <c r="N846" t="s">
        <v>16</v>
      </c>
      <c r="O846" t="str">
        <f t="shared" si="82"/>
        <v>Delayed Delivery</v>
      </c>
      <c r="P846">
        <v>9</v>
      </c>
      <c r="Q846" t="str">
        <f t="shared" si="83"/>
        <v>Bad</v>
      </c>
      <c r="R846">
        <v>1.1000000000000001</v>
      </c>
      <c r="S846">
        <v>1638.23</v>
      </c>
      <c r="V846">
        <v>1405</v>
      </c>
    </row>
    <row r="847" spans="1:22" x14ac:dyDescent="0.35">
      <c r="A847">
        <v>10846</v>
      </c>
      <c r="B847" s="1">
        <v>45407</v>
      </c>
      <c r="C847">
        <f t="shared" si="78"/>
        <v>2024</v>
      </c>
      <c r="D847">
        <f t="shared" si="79"/>
        <v>4</v>
      </c>
      <c r="E847" t="str">
        <f>TEXT(Table2[[#This Row],[order_date]],"mmmm")</f>
        <v>April</v>
      </c>
      <c r="F847">
        <v>1169</v>
      </c>
      <c r="G847" t="s">
        <v>22</v>
      </c>
      <c r="H847" t="s">
        <v>21</v>
      </c>
      <c r="I847">
        <v>4</v>
      </c>
      <c r="J847">
        <v>47.67</v>
      </c>
      <c r="K847">
        <v>0.15</v>
      </c>
      <c r="L847">
        <f t="shared" si="80"/>
        <v>7.1505000000000001</v>
      </c>
      <c r="M847">
        <f t="shared" si="81"/>
        <v>190.68</v>
      </c>
      <c r="N847" t="s">
        <v>14</v>
      </c>
      <c r="O847" t="str">
        <f t="shared" si="82"/>
        <v>Early Delivery</v>
      </c>
      <c r="P847">
        <v>1</v>
      </c>
      <c r="Q847" t="str">
        <f t="shared" si="83"/>
        <v>Excellent</v>
      </c>
      <c r="R847">
        <v>4.0999999999999996</v>
      </c>
      <c r="S847">
        <v>162.08000000000001</v>
      </c>
      <c r="V847">
        <v>1506</v>
      </c>
    </row>
    <row r="848" spans="1:22" x14ac:dyDescent="0.35">
      <c r="A848">
        <v>10847</v>
      </c>
      <c r="B848" s="1">
        <v>45408</v>
      </c>
      <c r="C848">
        <f t="shared" si="78"/>
        <v>2024</v>
      </c>
      <c r="D848">
        <f t="shared" si="79"/>
        <v>4</v>
      </c>
      <c r="E848" t="str">
        <f>TEXT(Table2[[#This Row],[order_date]],"mmmm")</f>
        <v>April</v>
      </c>
      <c r="F848">
        <v>1392</v>
      </c>
      <c r="G848" t="s">
        <v>15</v>
      </c>
      <c r="H848" t="s">
        <v>20</v>
      </c>
      <c r="I848">
        <v>3</v>
      </c>
      <c r="J848">
        <v>586.97</v>
      </c>
      <c r="K848">
        <v>0.12</v>
      </c>
      <c r="L848">
        <f t="shared" si="80"/>
        <v>70.436400000000006</v>
      </c>
      <c r="M848">
        <f t="shared" si="81"/>
        <v>1760.91</v>
      </c>
      <c r="N848" t="s">
        <v>16</v>
      </c>
      <c r="O848" t="str">
        <f t="shared" si="82"/>
        <v>Delayed Delivery</v>
      </c>
      <c r="P848">
        <v>10</v>
      </c>
      <c r="Q848" t="str">
        <f t="shared" si="83"/>
        <v>Bad</v>
      </c>
      <c r="R848">
        <v>2.2999999999999998</v>
      </c>
      <c r="S848">
        <v>1549.6</v>
      </c>
      <c r="V848">
        <v>1481</v>
      </c>
    </row>
    <row r="849" spans="1:22" x14ac:dyDescent="0.35">
      <c r="A849">
        <v>10848</v>
      </c>
      <c r="B849" s="1">
        <v>45409</v>
      </c>
      <c r="C849">
        <f t="shared" si="78"/>
        <v>2024</v>
      </c>
      <c r="D849">
        <f t="shared" si="79"/>
        <v>4</v>
      </c>
      <c r="E849" t="str">
        <f>TEXT(Table2[[#This Row],[order_date]],"mmmm")</f>
        <v>April</v>
      </c>
      <c r="F849">
        <v>1945</v>
      </c>
      <c r="G849" t="s">
        <v>19</v>
      </c>
      <c r="H849" t="s">
        <v>17</v>
      </c>
      <c r="I849">
        <v>6</v>
      </c>
      <c r="J849">
        <v>477.5</v>
      </c>
      <c r="K849">
        <v>0.31</v>
      </c>
      <c r="L849">
        <f t="shared" si="80"/>
        <v>148.02500000000001</v>
      </c>
      <c r="M849">
        <f t="shared" si="81"/>
        <v>2865</v>
      </c>
      <c r="N849" t="s">
        <v>16</v>
      </c>
      <c r="O849" t="str">
        <f t="shared" si="82"/>
        <v>Delayed Delivery</v>
      </c>
      <c r="P849">
        <v>7</v>
      </c>
      <c r="Q849" t="str">
        <f t="shared" si="83"/>
        <v>Bad</v>
      </c>
      <c r="R849">
        <v>2.2999999999999998</v>
      </c>
      <c r="S849">
        <v>1976.85</v>
      </c>
      <c r="V849">
        <v>1712</v>
      </c>
    </row>
    <row r="850" spans="1:22" x14ac:dyDescent="0.35">
      <c r="A850">
        <v>10849</v>
      </c>
      <c r="B850" s="1">
        <v>45410</v>
      </c>
      <c r="C850">
        <f t="shared" si="78"/>
        <v>2024</v>
      </c>
      <c r="D850">
        <f t="shared" si="79"/>
        <v>4</v>
      </c>
      <c r="E850" t="str">
        <f>TEXT(Table2[[#This Row],[order_date]],"mmmm")</f>
        <v>April</v>
      </c>
      <c r="F850">
        <v>1794</v>
      </c>
      <c r="G850" t="s">
        <v>22</v>
      </c>
      <c r="H850" t="s">
        <v>13</v>
      </c>
      <c r="I850">
        <v>7</v>
      </c>
      <c r="J850">
        <v>301.72000000000003</v>
      </c>
      <c r="K850">
        <v>0.28000000000000003</v>
      </c>
      <c r="L850">
        <f t="shared" si="80"/>
        <v>84.481600000000014</v>
      </c>
      <c r="M850">
        <f t="shared" si="81"/>
        <v>2112.04</v>
      </c>
      <c r="N850" t="s">
        <v>18</v>
      </c>
      <c r="O850" t="str">
        <f t="shared" si="82"/>
        <v>Delayed Delivery</v>
      </c>
      <c r="P850">
        <v>10</v>
      </c>
      <c r="Q850" t="str">
        <f t="shared" si="83"/>
        <v>Good</v>
      </c>
      <c r="R850">
        <v>3.8</v>
      </c>
      <c r="S850">
        <v>1520.67</v>
      </c>
      <c r="V850">
        <v>1497</v>
      </c>
    </row>
    <row r="851" spans="1:22" x14ac:dyDescent="0.35">
      <c r="A851">
        <v>10850</v>
      </c>
      <c r="B851" s="1">
        <v>45411</v>
      </c>
      <c r="C851">
        <f t="shared" si="78"/>
        <v>2024</v>
      </c>
      <c r="D851">
        <f t="shared" si="79"/>
        <v>4</v>
      </c>
      <c r="E851" t="str">
        <f>TEXT(Table2[[#This Row],[order_date]],"mmmm")</f>
        <v>April</v>
      </c>
      <c r="F851">
        <v>1633</v>
      </c>
      <c r="G851" t="s">
        <v>19</v>
      </c>
      <c r="H851" t="s">
        <v>13</v>
      </c>
      <c r="I851">
        <v>3</v>
      </c>
      <c r="J851">
        <v>65.650000000000006</v>
      </c>
      <c r="K851">
        <v>0.22</v>
      </c>
      <c r="L851">
        <f t="shared" si="80"/>
        <v>14.443000000000001</v>
      </c>
      <c r="M851">
        <f t="shared" si="81"/>
        <v>196.95000000000002</v>
      </c>
      <c r="N851" t="s">
        <v>14</v>
      </c>
      <c r="O851" t="str">
        <f t="shared" si="82"/>
        <v>Early Delivery</v>
      </c>
      <c r="P851">
        <v>1</v>
      </c>
      <c r="Q851" t="str">
        <f t="shared" si="83"/>
        <v>Bad</v>
      </c>
      <c r="R851">
        <v>2</v>
      </c>
      <c r="S851">
        <v>153.62</v>
      </c>
      <c r="V851">
        <v>1107</v>
      </c>
    </row>
    <row r="852" spans="1:22" x14ac:dyDescent="0.35">
      <c r="A852">
        <v>10851</v>
      </c>
      <c r="B852" s="1">
        <v>45412</v>
      </c>
      <c r="C852">
        <f t="shared" si="78"/>
        <v>2024</v>
      </c>
      <c r="D852">
        <f t="shared" si="79"/>
        <v>4</v>
      </c>
      <c r="E852" t="str">
        <f>TEXT(Table2[[#This Row],[order_date]],"mmmm")</f>
        <v>April</v>
      </c>
      <c r="F852">
        <v>1193</v>
      </c>
      <c r="G852" t="s">
        <v>19</v>
      </c>
      <c r="H852" t="s">
        <v>21</v>
      </c>
      <c r="I852">
        <v>3</v>
      </c>
      <c r="J852">
        <v>361.58</v>
      </c>
      <c r="K852">
        <v>0.12</v>
      </c>
      <c r="L852">
        <f t="shared" si="80"/>
        <v>43.389599999999994</v>
      </c>
      <c r="M852">
        <f t="shared" si="81"/>
        <v>1084.74</v>
      </c>
      <c r="N852" t="s">
        <v>16</v>
      </c>
      <c r="O852" t="str">
        <f t="shared" si="82"/>
        <v>Delayed Delivery</v>
      </c>
      <c r="P852">
        <v>6</v>
      </c>
      <c r="Q852" t="str">
        <f t="shared" si="83"/>
        <v>Excellent</v>
      </c>
      <c r="R852">
        <v>4.5999999999999996</v>
      </c>
      <c r="S852">
        <v>954.57</v>
      </c>
      <c r="V852">
        <v>1101</v>
      </c>
    </row>
    <row r="853" spans="1:22" x14ac:dyDescent="0.35">
      <c r="A853">
        <v>10852</v>
      </c>
      <c r="B853" s="1">
        <v>45413</v>
      </c>
      <c r="C853">
        <f t="shared" si="78"/>
        <v>2024</v>
      </c>
      <c r="D853">
        <f t="shared" si="79"/>
        <v>5</v>
      </c>
      <c r="E853" t="str">
        <f>TEXT(Table2[[#This Row],[order_date]],"mmmm")</f>
        <v>May</v>
      </c>
      <c r="F853">
        <v>1516</v>
      </c>
      <c r="G853" t="s">
        <v>22</v>
      </c>
      <c r="H853" t="s">
        <v>13</v>
      </c>
      <c r="I853">
        <v>7</v>
      </c>
      <c r="J853">
        <v>458.88</v>
      </c>
      <c r="K853">
        <v>0.25</v>
      </c>
      <c r="L853">
        <f t="shared" si="80"/>
        <v>114.72</v>
      </c>
      <c r="M853">
        <f t="shared" si="81"/>
        <v>3212.16</v>
      </c>
      <c r="N853" t="s">
        <v>14</v>
      </c>
      <c r="O853" t="str">
        <f t="shared" si="82"/>
        <v>Early Delivery</v>
      </c>
      <c r="P853">
        <v>1</v>
      </c>
      <c r="Q853" t="str">
        <f t="shared" si="83"/>
        <v>Good</v>
      </c>
      <c r="R853">
        <v>3.2</v>
      </c>
      <c r="S853">
        <v>2409.12</v>
      </c>
      <c r="V853">
        <v>1865</v>
      </c>
    </row>
    <row r="854" spans="1:22" x14ac:dyDescent="0.35">
      <c r="A854">
        <v>10853</v>
      </c>
      <c r="B854" s="1">
        <v>45414</v>
      </c>
      <c r="C854">
        <f t="shared" si="78"/>
        <v>2024</v>
      </c>
      <c r="D854">
        <f t="shared" si="79"/>
        <v>5</v>
      </c>
      <c r="E854" t="str">
        <f>TEXT(Table2[[#This Row],[order_date]],"mmmm")</f>
        <v>May</v>
      </c>
      <c r="F854">
        <v>1028</v>
      </c>
      <c r="G854" t="s">
        <v>15</v>
      </c>
      <c r="H854" t="s">
        <v>13</v>
      </c>
      <c r="I854">
        <v>4</v>
      </c>
      <c r="J854">
        <v>126.57</v>
      </c>
      <c r="K854">
        <v>0.3</v>
      </c>
      <c r="L854">
        <f t="shared" si="80"/>
        <v>37.970999999999997</v>
      </c>
      <c r="M854">
        <f t="shared" si="81"/>
        <v>506.28</v>
      </c>
      <c r="N854" t="s">
        <v>16</v>
      </c>
      <c r="O854" t="str">
        <f t="shared" si="82"/>
        <v>On Time Delivery</v>
      </c>
      <c r="P854">
        <v>4</v>
      </c>
      <c r="Q854" t="str">
        <f t="shared" si="83"/>
        <v>Excellent</v>
      </c>
      <c r="R854">
        <v>4.9000000000000004</v>
      </c>
      <c r="S854">
        <v>354.4</v>
      </c>
      <c r="V854">
        <v>1274</v>
      </c>
    </row>
    <row r="855" spans="1:22" x14ac:dyDescent="0.35">
      <c r="A855">
        <v>10854</v>
      </c>
      <c r="B855" s="1">
        <v>45415</v>
      </c>
      <c r="C855">
        <f t="shared" si="78"/>
        <v>2024</v>
      </c>
      <c r="D855">
        <f t="shared" si="79"/>
        <v>5</v>
      </c>
      <c r="E855" t="str">
        <f>TEXT(Table2[[#This Row],[order_date]],"mmmm")</f>
        <v>May</v>
      </c>
      <c r="F855">
        <v>1164</v>
      </c>
      <c r="G855" t="s">
        <v>22</v>
      </c>
      <c r="H855" t="s">
        <v>17</v>
      </c>
      <c r="I855">
        <v>4</v>
      </c>
      <c r="J855">
        <v>347.4</v>
      </c>
      <c r="K855">
        <v>0.21</v>
      </c>
      <c r="L855">
        <f t="shared" si="80"/>
        <v>72.953999999999994</v>
      </c>
      <c r="M855">
        <f t="shared" si="81"/>
        <v>1389.6</v>
      </c>
      <c r="N855" t="s">
        <v>16</v>
      </c>
      <c r="O855" t="str">
        <f t="shared" si="82"/>
        <v>Delayed Delivery</v>
      </c>
      <c r="P855">
        <v>7</v>
      </c>
      <c r="Q855" t="str">
        <f t="shared" si="83"/>
        <v>Bad</v>
      </c>
      <c r="R855">
        <v>1.3</v>
      </c>
      <c r="S855">
        <v>1097.78</v>
      </c>
      <c r="V855">
        <v>1043</v>
      </c>
    </row>
    <row r="856" spans="1:22" x14ac:dyDescent="0.35">
      <c r="A856">
        <v>10855</v>
      </c>
      <c r="B856" s="1">
        <v>45416</v>
      </c>
      <c r="C856">
        <f t="shared" si="78"/>
        <v>2024</v>
      </c>
      <c r="D856">
        <f t="shared" si="79"/>
        <v>5</v>
      </c>
      <c r="E856" t="str">
        <f>TEXT(Table2[[#This Row],[order_date]],"mmmm")</f>
        <v>May</v>
      </c>
      <c r="F856">
        <v>1421</v>
      </c>
      <c r="G856" t="s">
        <v>19</v>
      </c>
      <c r="H856" t="s">
        <v>20</v>
      </c>
      <c r="I856">
        <v>7</v>
      </c>
      <c r="J856">
        <v>491.31</v>
      </c>
      <c r="K856">
        <v>0.27</v>
      </c>
      <c r="L856">
        <f t="shared" si="80"/>
        <v>132.65370000000001</v>
      </c>
      <c r="M856">
        <f t="shared" si="81"/>
        <v>3439.17</v>
      </c>
      <c r="N856" t="s">
        <v>16</v>
      </c>
      <c r="O856" t="str">
        <f t="shared" si="82"/>
        <v>On Time Delivery</v>
      </c>
      <c r="P856">
        <v>2</v>
      </c>
      <c r="Q856" t="str">
        <f t="shared" si="83"/>
        <v>Bad</v>
      </c>
      <c r="R856">
        <v>2.2999999999999998</v>
      </c>
      <c r="S856">
        <v>2510.59</v>
      </c>
      <c r="V856">
        <v>1591</v>
      </c>
    </row>
    <row r="857" spans="1:22" x14ac:dyDescent="0.35">
      <c r="A857">
        <v>10856</v>
      </c>
      <c r="B857" s="1">
        <v>45417</v>
      </c>
      <c r="C857">
        <f t="shared" si="78"/>
        <v>2024</v>
      </c>
      <c r="D857">
        <f t="shared" si="79"/>
        <v>5</v>
      </c>
      <c r="E857" t="str">
        <f>TEXT(Table2[[#This Row],[order_date]],"mmmm")</f>
        <v>May</v>
      </c>
      <c r="F857">
        <v>1338</v>
      </c>
      <c r="G857" t="s">
        <v>22</v>
      </c>
      <c r="H857" t="s">
        <v>17</v>
      </c>
      <c r="I857">
        <v>3</v>
      </c>
      <c r="J857">
        <v>464.42</v>
      </c>
      <c r="K857">
        <v>0.26</v>
      </c>
      <c r="L857">
        <f t="shared" si="80"/>
        <v>120.7492</v>
      </c>
      <c r="M857">
        <f t="shared" si="81"/>
        <v>1393.26</v>
      </c>
      <c r="N857" t="s">
        <v>18</v>
      </c>
      <c r="O857" t="str">
        <f t="shared" si="82"/>
        <v>On Time Delivery</v>
      </c>
      <c r="P857">
        <v>3</v>
      </c>
      <c r="Q857" t="str">
        <f t="shared" si="83"/>
        <v>Good</v>
      </c>
      <c r="R857">
        <v>2.5</v>
      </c>
      <c r="S857">
        <v>1031.01</v>
      </c>
      <c r="V857">
        <v>1990</v>
      </c>
    </row>
    <row r="858" spans="1:22" x14ac:dyDescent="0.35">
      <c r="A858">
        <v>10857</v>
      </c>
      <c r="B858" s="1">
        <v>45418</v>
      </c>
      <c r="C858">
        <f t="shared" si="78"/>
        <v>2024</v>
      </c>
      <c r="D858">
        <f t="shared" si="79"/>
        <v>5</v>
      </c>
      <c r="E858" t="str">
        <f>TEXT(Table2[[#This Row],[order_date]],"mmmm")</f>
        <v>May</v>
      </c>
      <c r="F858">
        <v>1647</v>
      </c>
      <c r="G858" t="s">
        <v>15</v>
      </c>
      <c r="H858" t="s">
        <v>20</v>
      </c>
      <c r="I858">
        <v>6</v>
      </c>
      <c r="J858">
        <v>484.75</v>
      </c>
      <c r="K858">
        <v>0.2</v>
      </c>
      <c r="L858">
        <f t="shared" si="80"/>
        <v>96.95</v>
      </c>
      <c r="M858">
        <f t="shared" si="81"/>
        <v>2908.5</v>
      </c>
      <c r="N858" t="s">
        <v>16</v>
      </c>
      <c r="O858" t="str">
        <f t="shared" si="82"/>
        <v>On Time Delivery</v>
      </c>
      <c r="P858">
        <v>4</v>
      </c>
      <c r="Q858" t="str">
        <f t="shared" si="83"/>
        <v>Good</v>
      </c>
      <c r="R858">
        <v>3.9</v>
      </c>
      <c r="S858">
        <v>2326.8000000000002</v>
      </c>
      <c r="V858">
        <v>1199</v>
      </c>
    </row>
    <row r="859" spans="1:22" x14ac:dyDescent="0.35">
      <c r="A859">
        <v>10858</v>
      </c>
      <c r="B859" s="1">
        <v>45419</v>
      </c>
      <c r="C859">
        <f t="shared" si="78"/>
        <v>2024</v>
      </c>
      <c r="D859">
        <f t="shared" si="79"/>
        <v>5</v>
      </c>
      <c r="E859" t="str">
        <f>TEXT(Table2[[#This Row],[order_date]],"mmmm")</f>
        <v>May</v>
      </c>
      <c r="F859">
        <v>1495</v>
      </c>
      <c r="G859" t="s">
        <v>15</v>
      </c>
      <c r="H859" t="s">
        <v>17</v>
      </c>
      <c r="I859">
        <v>2</v>
      </c>
      <c r="J859">
        <v>529.4</v>
      </c>
      <c r="K859">
        <v>0.11</v>
      </c>
      <c r="L859">
        <f t="shared" si="80"/>
        <v>58.233999999999995</v>
      </c>
      <c r="M859">
        <f t="shared" si="81"/>
        <v>1058.8</v>
      </c>
      <c r="N859" t="s">
        <v>18</v>
      </c>
      <c r="O859" t="str">
        <f t="shared" si="82"/>
        <v>Delayed Delivery</v>
      </c>
      <c r="P859">
        <v>6</v>
      </c>
      <c r="Q859" t="str">
        <f t="shared" si="83"/>
        <v>Bad</v>
      </c>
      <c r="R859">
        <v>1.9</v>
      </c>
      <c r="S859">
        <v>942.33</v>
      </c>
      <c r="V859">
        <v>1570</v>
      </c>
    </row>
    <row r="860" spans="1:22" x14ac:dyDescent="0.35">
      <c r="A860">
        <v>10859</v>
      </c>
      <c r="B860" s="1">
        <v>45420</v>
      </c>
      <c r="C860">
        <f t="shared" si="78"/>
        <v>2024</v>
      </c>
      <c r="D860">
        <f t="shared" si="79"/>
        <v>5</v>
      </c>
      <c r="E860" t="str">
        <f>TEXT(Table2[[#This Row],[order_date]],"mmmm")</f>
        <v>May</v>
      </c>
      <c r="F860">
        <v>1364</v>
      </c>
      <c r="G860" t="s">
        <v>15</v>
      </c>
      <c r="H860" t="s">
        <v>21</v>
      </c>
      <c r="I860">
        <v>1</v>
      </c>
      <c r="J860">
        <v>563.54</v>
      </c>
      <c r="K860">
        <v>0.26</v>
      </c>
      <c r="L860">
        <f t="shared" si="80"/>
        <v>146.5204</v>
      </c>
      <c r="M860">
        <f t="shared" si="81"/>
        <v>563.54</v>
      </c>
      <c r="N860" t="s">
        <v>16</v>
      </c>
      <c r="O860" t="str">
        <f t="shared" si="82"/>
        <v>Delayed Delivery</v>
      </c>
      <c r="P860">
        <v>9</v>
      </c>
      <c r="Q860" t="str">
        <f t="shared" si="83"/>
        <v>Good</v>
      </c>
      <c r="R860">
        <v>2.5</v>
      </c>
      <c r="S860">
        <v>417.02</v>
      </c>
      <c r="V860">
        <v>1781</v>
      </c>
    </row>
    <row r="861" spans="1:22" x14ac:dyDescent="0.35">
      <c r="A861">
        <v>10860</v>
      </c>
      <c r="B861" s="1">
        <v>45421</v>
      </c>
      <c r="C861">
        <f t="shared" si="78"/>
        <v>2024</v>
      </c>
      <c r="D861">
        <f t="shared" si="79"/>
        <v>5</v>
      </c>
      <c r="E861" t="str">
        <f>TEXT(Table2[[#This Row],[order_date]],"mmmm")</f>
        <v>May</v>
      </c>
      <c r="F861">
        <v>1832</v>
      </c>
      <c r="G861" t="s">
        <v>12</v>
      </c>
      <c r="H861" t="s">
        <v>13</v>
      </c>
      <c r="I861">
        <v>4</v>
      </c>
      <c r="J861">
        <v>252.23</v>
      </c>
      <c r="K861">
        <v>7.0000000000000007E-2</v>
      </c>
      <c r="L861">
        <f t="shared" si="80"/>
        <v>17.656100000000002</v>
      </c>
      <c r="M861">
        <f t="shared" si="81"/>
        <v>1008.92</v>
      </c>
      <c r="N861" t="s">
        <v>18</v>
      </c>
      <c r="O861" t="str">
        <f t="shared" si="82"/>
        <v>On Time Delivery</v>
      </c>
      <c r="P861">
        <v>4</v>
      </c>
      <c r="Q861" t="str">
        <f t="shared" si="83"/>
        <v>Excellent</v>
      </c>
      <c r="R861">
        <v>4.5999999999999996</v>
      </c>
      <c r="S861">
        <v>938.3</v>
      </c>
      <c r="V861">
        <v>1371</v>
      </c>
    </row>
    <row r="862" spans="1:22" x14ac:dyDescent="0.35">
      <c r="A862">
        <v>10861</v>
      </c>
      <c r="B862" s="1">
        <v>45422</v>
      </c>
      <c r="C862">
        <f t="shared" si="78"/>
        <v>2024</v>
      </c>
      <c r="D862">
        <f t="shared" si="79"/>
        <v>5</v>
      </c>
      <c r="E862" t="str">
        <f>TEXT(Table2[[#This Row],[order_date]],"mmmm")</f>
        <v>May</v>
      </c>
      <c r="F862">
        <v>1341</v>
      </c>
      <c r="G862" t="s">
        <v>15</v>
      </c>
      <c r="H862" t="s">
        <v>20</v>
      </c>
      <c r="I862">
        <v>7</v>
      </c>
      <c r="J862">
        <v>347.73</v>
      </c>
      <c r="K862">
        <v>0.27</v>
      </c>
      <c r="L862">
        <f t="shared" si="80"/>
        <v>93.887100000000018</v>
      </c>
      <c r="M862">
        <f t="shared" si="81"/>
        <v>2434.11</v>
      </c>
      <c r="N862" t="s">
        <v>16</v>
      </c>
      <c r="O862" t="str">
        <f t="shared" si="82"/>
        <v>Delayed Delivery</v>
      </c>
      <c r="P862">
        <v>6</v>
      </c>
      <c r="Q862" t="str">
        <f t="shared" si="83"/>
        <v>Bad</v>
      </c>
      <c r="R862">
        <v>1.5</v>
      </c>
      <c r="S862">
        <v>1776.9</v>
      </c>
      <c r="V862">
        <v>1526</v>
      </c>
    </row>
    <row r="863" spans="1:22" x14ac:dyDescent="0.35">
      <c r="A863">
        <v>10862</v>
      </c>
      <c r="B863" s="1">
        <v>45423</v>
      </c>
      <c r="C863">
        <f t="shared" si="78"/>
        <v>2024</v>
      </c>
      <c r="D863">
        <f t="shared" si="79"/>
        <v>5</v>
      </c>
      <c r="E863" t="str">
        <f>TEXT(Table2[[#This Row],[order_date]],"mmmm")</f>
        <v>May</v>
      </c>
      <c r="F863">
        <v>1499</v>
      </c>
      <c r="G863" t="s">
        <v>15</v>
      </c>
      <c r="H863" t="s">
        <v>21</v>
      </c>
      <c r="I863">
        <v>2</v>
      </c>
      <c r="J863">
        <v>477.54</v>
      </c>
      <c r="K863">
        <v>0.28000000000000003</v>
      </c>
      <c r="L863">
        <f t="shared" si="80"/>
        <v>133.71120000000002</v>
      </c>
      <c r="M863">
        <f t="shared" si="81"/>
        <v>955.08</v>
      </c>
      <c r="N863" t="s">
        <v>18</v>
      </c>
      <c r="O863" t="str">
        <f t="shared" si="82"/>
        <v>Delayed Delivery</v>
      </c>
      <c r="P863">
        <v>7</v>
      </c>
      <c r="Q863" t="str">
        <f t="shared" si="83"/>
        <v>Excellent</v>
      </c>
      <c r="R863">
        <v>4</v>
      </c>
      <c r="S863">
        <v>687.66</v>
      </c>
      <c r="V863">
        <v>1721</v>
      </c>
    </row>
    <row r="864" spans="1:22" x14ac:dyDescent="0.35">
      <c r="A864">
        <v>10863</v>
      </c>
      <c r="B864" s="1">
        <v>45424</v>
      </c>
      <c r="C864">
        <f t="shared" si="78"/>
        <v>2024</v>
      </c>
      <c r="D864">
        <f t="shared" si="79"/>
        <v>5</v>
      </c>
      <c r="E864" t="str">
        <f>TEXT(Table2[[#This Row],[order_date]],"mmmm")</f>
        <v>May</v>
      </c>
      <c r="F864">
        <v>1656</v>
      </c>
      <c r="G864" t="s">
        <v>12</v>
      </c>
      <c r="H864" t="s">
        <v>13</v>
      </c>
      <c r="I864">
        <v>4</v>
      </c>
      <c r="J864">
        <v>422.83</v>
      </c>
      <c r="K864">
        <v>0.28999999999999998</v>
      </c>
      <c r="L864">
        <f t="shared" si="80"/>
        <v>122.62069999999999</v>
      </c>
      <c r="M864">
        <f t="shared" si="81"/>
        <v>1691.32</v>
      </c>
      <c r="N864" t="s">
        <v>18</v>
      </c>
      <c r="O864" t="str">
        <f t="shared" si="82"/>
        <v>On Time Delivery</v>
      </c>
      <c r="P864">
        <v>4</v>
      </c>
      <c r="Q864" t="str">
        <f t="shared" si="83"/>
        <v>Good</v>
      </c>
      <c r="R864">
        <v>3.8</v>
      </c>
      <c r="S864">
        <v>1200.8399999999999</v>
      </c>
      <c r="V864">
        <v>1425</v>
      </c>
    </row>
    <row r="865" spans="1:22" x14ac:dyDescent="0.35">
      <c r="A865">
        <v>10864</v>
      </c>
      <c r="B865" s="1">
        <v>45425</v>
      </c>
      <c r="C865">
        <f t="shared" si="78"/>
        <v>2024</v>
      </c>
      <c r="D865">
        <f t="shared" si="79"/>
        <v>5</v>
      </c>
      <c r="E865" t="str">
        <f>TEXT(Table2[[#This Row],[order_date]],"mmmm")</f>
        <v>May</v>
      </c>
      <c r="F865">
        <v>1510</v>
      </c>
      <c r="G865" t="s">
        <v>22</v>
      </c>
      <c r="H865" t="s">
        <v>13</v>
      </c>
      <c r="I865">
        <v>3</v>
      </c>
      <c r="J865">
        <v>597.38</v>
      </c>
      <c r="K865">
        <v>0.17</v>
      </c>
      <c r="L865">
        <f t="shared" si="80"/>
        <v>101.55460000000001</v>
      </c>
      <c r="M865">
        <f t="shared" si="81"/>
        <v>1792.1399999999999</v>
      </c>
      <c r="N865" t="s">
        <v>18</v>
      </c>
      <c r="O865" t="str">
        <f t="shared" si="82"/>
        <v>Delayed Delivery</v>
      </c>
      <c r="P865">
        <v>6</v>
      </c>
      <c r="Q865" t="str">
        <f t="shared" si="83"/>
        <v>Bad</v>
      </c>
      <c r="R865">
        <v>1.5</v>
      </c>
      <c r="S865">
        <v>1487.48</v>
      </c>
      <c r="V865">
        <v>1310</v>
      </c>
    </row>
    <row r="866" spans="1:22" x14ac:dyDescent="0.35">
      <c r="A866">
        <v>10865</v>
      </c>
      <c r="B866" s="1">
        <v>45426</v>
      </c>
      <c r="C866">
        <f t="shared" si="78"/>
        <v>2024</v>
      </c>
      <c r="D866">
        <f t="shared" si="79"/>
        <v>5</v>
      </c>
      <c r="E866" t="str">
        <f>TEXT(Table2[[#This Row],[order_date]],"mmmm")</f>
        <v>May</v>
      </c>
      <c r="F866">
        <v>1326</v>
      </c>
      <c r="G866" t="s">
        <v>15</v>
      </c>
      <c r="H866" t="s">
        <v>13</v>
      </c>
      <c r="I866">
        <v>7</v>
      </c>
      <c r="J866">
        <v>23</v>
      </c>
      <c r="K866">
        <v>7.0000000000000007E-2</v>
      </c>
      <c r="L866">
        <f t="shared" si="80"/>
        <v>1.61</v>
      </c>
      <c r="M866">
        <f t="shared" si="81"/>
        <v>161</v>
      </c>
      <c r="N866" t="s">
        <v>16</v>
      </c>
      <c r="O866" t="str">
        <f t="shared" si="82"/>
        <v>On Time Delivery</v>
      </c>
      <c r="P866">
        <v>3</v>
      </c>
      <c r="Q866" t="str">
        <f t="shared" si="83"/>
        <v>Good</v>
      </c>
      <c r="R866">
        <v>3.8</v>
      </c>
      <c r="S866">
        <v>149.72999999999999</v>
      </c>
      <c r="V866">
        <v>1780</v>
      </c>
    </row>
    <row r="867" spans="1:22" x14ac:dyDescent="0.35">
      <c r="A867">
        <v>10866</v>
      </c>
      <c r="B867" s="1">
        <v>45427</v>
      </c>
      <c r="C867">
        <f t="shared" si="78"/>
        <v>2024</v>
      </c>
      <c r="D867">
        <f t="shared" si="79"/>
        <v>5</v>
      </c>
      <c r="E867" t="str">
        <f>TEXT(Table2[[#This Row],[order_date]],"mmmm")</f>
        <v>May</v>
      </c>
      <c r="F867">
        <v>1216</v>
      </c>
      <c r="G867" t="s">
        <v>22</v>
      </c>
      <c r="H867" t="s">
        <v>17</v>
      </c>
      <c r="I867">
        <v>2</v>
      </c>
      <c r="J867">
        <v>222.75</v>
      </c>
      <c r="K867">
        <v>0.03</v>
      </c>
      <c r="L867">
        <f t="shared" si="80"/>
        <v>6.6825000000000001</v>
      </c>
      <c r="M867">
        <f t="shared" si="81"/>
        <v>445.5</v>
      </c>
      <c r="N867" t="s">
        <v>14</v>
      </c>
      <c r="O867" t="str">
        <f t="shared" si="82"/>
        <v>Delayed Delivery</v>
      </c>
      <c r="P867">
        <v>5</v>
      </c>
      <c r="Q867" t="str">
        <f t="shared" si="83"/>
        <v>Good</v>
      </c>
      <c r="R867">
        <v>3.3</v>
      </c>
      <c r="S867">
        <v>432.14</v>
      </c>
      <c r="V867">
        <v>1244</v>
      </c>
    </row>
    <row r="868" spans="1:22" x14ac:dyDescent="0.35">
      <c r="A868">
        <v>10867</v>
      </c>
      <c r="B868" s="1">
        <v>45428</v>
      </c>
      <c r="C868">
        <f t="shared" si="78"/>
        <v>2024</v>
      </c>
      <c r="D868">
        <f t="shared" si="79"/>
        <v>5</v>
      </c>
      <c r="E868" t="str">
        <f>TEXT(Table2[[#This Row],[order_date]],"mmmm")</f>
        <v>May</v>
      </c>
      <c r="F868">
        <v>1300</v>
      </c>
      <c r="G868" t="s">
        <v>15</v>
      </c>
      <c r="H868" t="s">
        <v>21</v>
      </c>
      <c r="I868">
        <v>7</v>
      </c>
      <c r="J868">
        <v>179.4</v>
      </c>
      <c r="K868">
        <v>0.26</v>
      </c>
      <c r="L868">
        <f t="shared" si="80"/>
        <v>46.644000000000005</v>
      </c>
      <c r="M868">
        <f t="shared" si="81"/>
        <v>1255.8</v>
      </c>
      <c r="N868" t="s">
        <v>18</v>
      </c>
      <c r="O868" t="str">
        <f t="shared" si="82"/>
        <v>Delayed Delivery</v>
      </c>
      <c r="P868">
        <v>11</v>
      </c>
      <c r="Q868" t="str">
        <f t="shared" si="83"/>
        <v>Bad</v>
      </c>
      <c r="R868">
        <v>2.2000000000000002</v>
      </c>
      <c r="S868">
        <v>929.29</v>
      </c>
      <c r="V868">
        <v>1439</v>
      </c>
    </row>
    <row r="869" spans="1:22" x14ac:dyDescent="0.35">
      <c r="A869">
        <v>10868</v>
      </c>
      <c r="B869" s="1">
        <v>45429</v>
      </c>
      <c r="C869">
        <f t="shared" si="78"/>
        <v>2024</v>
      </c>
      <c r="D869">
        <f t="shared" si="79"/>
        <v>5</v>
      </c>
      <c r="E869" t="str">
        <f>TEXT(Table2[[#This Row],[order_date]],"mmmm")</f>
        <v>May</v>
      </c>
      <c r="F869">
        <v>1131</v>
      </c>
      <c r="G869" t="s">
        <v>19</v>
      </c>
      <c r="H869" t="s">
        <v>21</v>
      </c>
      <c r="I869">
        <v>6</v>
      </c>
      <c r="J869">
        <v>168.45</v>
      </c>
      <c r="K869">
        <v>0.31</v>
      </c>
      <c r="L869">
        <f t="shared" si="80"/>
        <v>52.219499999999996</v>
      </c>
      <c r="M869">
        <f t="shared" si="81"/>
        <v>1010.6999999999999</v>
      </c>
      <c r="N869" t="s">
        <v>16</v>
      </c>
      <c r="O869" t="str">
        <f t="shared" si="82"/>
        <v>Delayed Delivery</v>
      </c>
      <c r="P869">
        <v>10</v>
      </c>
      <c r="Q869" t="str">
        <f t="shared" si="83"/>
        <v>Bad</v>
      </c>
      <c r="R869">
        <v>2.2000000000000002</v>
      </c>
      <c r="S869">
        <v>697.38</v>
      </c>
      <c r="V869">
        <v>1265</v>
      </c>
    </row>
    <row r="870" spans="1:22" x14ac:dyDescent="0.35">
      <c r="A870">
        <v>10869</v>
      </c>
      <c r="B870" s="1">
        <v>45430</v>
      </c>
      <c r="C870">
        <f t="shared" si="78"/>
        <v>2024</v>
      </c>
      <c r="D870">
        <f t="shared" si="79"/>
        <v>5</v>
      </c>
      <c r="E870" t="str">
        <f>TEXT(Table2[[#This Row],[order_date]],"mmmm")</f>
        <v>May</v>
      </c>
      <c r="F870">
        <v>1803</v>
      </c>
      <c r="G870" t="s">
        <v>15</v>
      </c>
      <c r="H870" t="s">
        <v>13</v>
      </c>
      <c r="I870">
        <v>6</v>
      </c>
      <c r="J870">
        <v>145.18</v>
      </c>
      <c r="K870">
        <v>0.23</v>
      </c>
      <c r="L870">
        <f t="shared" si="80"/>
        <v>33.391400000000004</v>
      </c>
      <c r="M870">
        <f t="shared" si="81"/>
        <v>871.08</v>
      </c>
      <c r="N870" t="s">
        <v>14</v>
      </c>
      <c r="O870" t="str">
        <f t="shared" si="82"/>
        <v>On Time Delivery</v>
      </c>
      <c r="P870">
        <v>4</v>
      </c>
      <c r="Q870" t="str">
        <f t="shared" si="83"/>
        <v>Excellent</v>
      </c>
      <c r="R870">
        <v>4.3</v>
      </c>
      <c r="S870">
        <v>670.73</v>
      </c>
      <c r="V870">
        <v>1925</v>
      </c>
    </row>
    <row r="871" spans="1:22" x14ac:dyDescent="0.35">
      <c r="A871">
        <v>10870</v>
      </c>
      <c r="B871" s="1">
        <v>45431</v>
      </c>
      <c r="C871">
        <f t="shared" si="78"/>
        <v>2024</v>
      </c>
      <c r="D871">
        <f t="shared" si="79"/>
        <v>5</v>
      </c>
      <c r="E871" t="str">
        <f>TEXT(Table2[[#This Row],[order_date]],"mmmm")</f>
        <v>May</v>
      </c>
      <c r="F871">
        <v>1069</v>
      </c>
      <c r="G871" t="s">
        <v>12</v>
      </c>
      <c r="H871" t="s">
        <v>20</v>
      </c>
      <c r="I871">
        <v>5</v>
      </c>
      <c r="J871">
        <v>429.84</v>
      </c>
      <c r="K871">
        <v>0.05</v>
      </c>
      <c r="L871">
        <f t="shared" si="80"/>
        <v>21.492000000000001</v>
      </c>
      <c r="M871">
        <f t="shared" si="81"/>
        <v>2149.1999999999998</v>
      </c>
      <c r="N871" t="s">
        <v>18</v>
      </c>
      <c r="O871" t="str">
        <f t="shared" si="82"/>
        <v>Delayed Delivery</v>
      </c>
      <c r="P871">
        <v>7</v>
      </c>
      <c r="Q871" t="str">
        <f t="shared" si="83"/>
        <v>Bad</v>
      </c>
      <c r="R871">
        <v>1.9</v>
      </c>
      <c r="S871">
        <v>2041.74</v>
      </c>
      <c r="V871">
        <v>1141</v>
      </c>
    </row>
    <row r="872" spans="1:22" x14ac:dyDescent="0.35">
      <c r="A872">
        <v>10871</v>
      </c>
      <c r="B872" s="1">
        <v>45432</v>
      </c>
      <c r="C872">
        <f t="shared" si="78"/>
        <v>2024</v>
      </c>
      <c r="D872">
        <f t="shared" si="79"/>
        <v>5</v>
      </c>
      <c r="E872" t="str">
        <f>TEXT(Table2[[#This Row],[order_date]],"mmmm")</f>
        <v>May</v>
      </c>
      <c r="F872">
        <v>1251</v>
      </c>
      <c r="G872" t="s">
        <v>12</v>
      </c>
      <c r="H872" t="s">
        <v>21</v>
      </c>
      <c r="I872">
        <v>1</v>
      </c>
      <c r="J872">
        <v>64.58</v>
      </c>
      <c r="K872">
        <v>0.33</v>
      </c>
      <c r="L872">
        <f t="shared" si="80"/>
        <v>21.311399999999999</v>
      </c>
      <c r="M872">
        <f t="shared" si="81"/>
        <v>64.58</v>
      </c>
      <c r="N872" t="s">
        <v>18</v>
      </c>
      <c r="O872" t="str">
        <f t="shared" si="82"/>
        <v>Delayed Delivery</v>
      </c>
      <c r="P872">
        <v>6</v>
      </c>
      <c r="Q872" t="str">
        <f t="shared" si="83"/>
        <v>Good</v>
      </c>
      <c r="R872">
        <v>3.1</v>
      </c>
      <c r="S872">
        <v>43.27</v>
      </c>
      <c r="V872">
        <v>1292</v>
      </c>
    </row>
    <row r="873" spans="1:22" x14ac:dyDescent="0.35">
      <c r="A873">
        <v>10872</v>
      </c>
      <c r="B873" s="1">
        <v>45433</v>
      </c>
      <c r="C873">
        <f t="shared" si="78"/>
        <v>2024</v>
      </c>
      <c r="D873">
        <f t="shared" si="79"/>
        <v>5</v>
      </c>
      <c r="E873" t="str">
        <f>TEXT(Table2[[#This Row],[order_date]],"mmmm")</f>
        <v>May</v>
      </c>
      <c r="F873">
        <v>1414</v>
      </c>
      <c r="G873" t="s">
        <v>19</v>
      </c>
      <c r="H873" t="s">
        <v>17</v>
      </c>
      <c r="I873">
        <v>1</v>
      </c>
      <c r="J873">
        <v>448.84</v>
      </c>
      <c r="K873">
        <v>0.35</v>
      </c>
      <c r="L873">
        <f t="shared" si="80"/>
        <v>157.09399999999999</v>
      </c>
      <c r="M873">
        <f t="shared" si="81"/>
        <v>448.84</v>
      </c>
      <c r="N873" t="s">
        <v>16</v>
      </c>
      <c r="O873" t="str">
        <f t="shared" si="82"/>
        <v>Delayed Delivery</v>
      </c>
      <c r="P873">
        <v>7</v>
      </c>
      <c r="Q873" t="str">
        <f t="shared" si="83"/>
        <v>Good</v>
      </c>
      <c r="R873">
        <v>3.7</v>
      </c>
      <c r="S873">
        <v>291.75</v>
      </c>
      <c r="V873">
        <v>1948</v>
      </c>
    </row>
    <row r="874" spans="1:22" x14ac:dyDescent="0.35">
      <c r="A874">
        <v>10873</v>
      </c>
      <c r="B874" s="1">
        <v>45434</v>
      </c>
      <c r="C874">
        <f t="shared" si="78"/>
        <v>2024</v>
      </c>
      <c r="D874">
        <f t="shared" si="79"/>
        <v>5</v>
      </c>
      <c r="E874" t="str">
        <f>TEXT(Table2[[#This Row],[order_date]],"mmmm")</f>
        <v>May</v>
      </c>
      <c r="F874">
        <v>1786</v>
      </c>
      <c r="G874" t="s">
        <v>15</v>
      </c>
      <c r="H874" t="s">
        <v>20</v>
      </c>
      <c r="I874">
        <v>4</v>
      </c>
      <c r="J874">
        <v>420.65</v>
      </c>
      <c r="K874">
        <v>0.15</v>
      </c>
      <c r="L874">
        <f t="shared" si="80"/>
        <v>63.097499999999997</v>
      </c>
      <c r="M874">
        <f t="shared" si="81"/>
        <v>1682.6</v>
      </c>
      <c r="N874" t="s">
        <v>18</v>
      </c>
      <c r="O874" t="str">
        <f t="shared" si="82"/>
        <v>Delayed Delivery</v>
      </c>
      <c r="P874">
        <v>6</v>
      </c>
      <c r="Q874" t="str">
        <f t="shared" si="83"/>
        <v>Bad</v>
      </c>
      <c r="R874">
        <v>1.5</v>
      </c>
      <c r="S874">
        <v>1430.21</v>
      </c>
      <c r="V874">
        <v>1584</v>
      </c>
    </row>
    <row r="875" spans="1:22" x14ac:dyDescent="0.35">
      <c r="A875">
        <v>10874</v>
      </c>
      <c r="B875" s="1">
        <v>45435</v>
      </c>
      <c r="C875">
        <f t="shared" si="78"/>
        <v>2024</v>
      </c>
      <c r="D875">
        <f t="shared" si="79"/>
        <v>5</v>
      </c>
      <c r="E875" t="str">
        <f>TEXT(Table2[[#This Row],[order_date]],"mmmm")</f>
        <v>May</v>
      </c>
      <c r="F875">
        <v>1444</v>
      </c>
      <c r="G875" t="s">
        <v>19</v>
      </c>
      <c r="H875" t="s">
        <v>20</v>
      </c>
      <c r="I875">
        <v>1</v>
      </c>
      <c r="J875">
        <v>161.72</v>
      </c>
      <c r="K875">
        <v>0.21</v>
      </c>
      <c r="L875">
        <f t="shared" si="80"/>
        <v>33.961199999999998</v>
      </c>
      <c r="M875">
        <f t="shared" si="81"/>
        <v>161.72</v>
      </c>
      <c r="N875" t="s">
        <v>16</v>
      </c>
      <c r="O875" t="str">
        <f t="shared" si="82"/>
        <v>On Time Delivery</v>
      </c>
      <c r="P875">
        <v>2</v>
      </c>
      <c r="Q875" t="str">
        <f t="shared" si="83"/>
        <v>Excellent</v>
      </c>
      <c r="R875">
        <v>4.7</v>
      </c>
      <c r="S875">
        <v>127.76</v>
      </c>
      <c r="V875">
        <v>1398</v>
      </c>
    </row>
    <row r="876" spans="1:22" x14ac:dyDescent="0.35">
      <c r="A876">
        <v>10875</v>
      </c>
      <c r="B876" s="1">
        <v>45436</v>
      </c>
      <c r="C876">
        <f t="shared" si="78"/>
        <v>2024</v>
      </c>
      <c r="D876">
        <f t="shared" si="79"/>
        <v>5</v>
      </c>
      <c r="E876" t="str">
        <f>TEXT(Table2[[#This Row],[order_date]],"mmmm")</f>
        <v>May</v>
      </c>
      <c r="F876">
        <v>1875</v>
      </c>
      <c r="G876" t="s">
        <v>12</v>
      </c>
      <c r="H876" t="s">
        <v>20</v>
      </c>
      <c r="I876">
        <v>7</v>
      </c>
      <c r="J876">
        <v>162.91</v>
      </c>
      <c r="K876">
        <v>0.27</v>
      </c>
      <c r="L876">
        <f t="shared" si="80"/>
        <v>43.985700000000001</v>
      </c>
      <c r="M876">
        <f t="shared" si="81"/>
        <v>1140.3699999999999</v>
      </c>
      <c r="N876" t="s">
        <v>16</v>
      </c>
      <c r="O876" t="str">
        <f t="shared" si="82"/>
        <v>Delayed Delivery</v>
      </c>
      <c r="P876">
        <v>7</v>
      </c>
      <c r="Q876" t="str">
        <f t="shared" si="83"/>
        <v>Bad</v>
      </c>
      <c r="R876">
        <v>2</v>
      </c>
      <c r="S876">
        <v>832.47</v>
      </c>
      <c r="V876">
        <v>1888</v>
      </c>
    </row>
    <row r="877" spans="1:22" x14ac:dyDescent="0.35">
      <c r="A877">
        <v>10876</v>
      </c>
      <c r="B877" s="1">
        <v>45437</v>
      </c>
      <c r="C877">
        <f t="shared" si="78"/>
        <v>2024</v>
      </c>
      <c r="D877">
        <f t="shared" si="79"/>
        <v>5</v>
      </c>
      <c r="E877" t="str">
        <f>TEXT(Table2[[#This Row],[order_date]],"mmmm")</f>
        <v>May</v>
      </c>
      <c r="F877">
        <v>1181</v>
      </c>
      <c r="G877" t="s">
        <v>12</v>
      </c>
      <c r="H877" t="s">
        <v>20</v>
      </c>
      <c r="I877">
        <v>7</v>
      </c>
      <c r="J877">
        <v>382.88</v>
      </c>
      <c r="K877">
        <v>0.26</v>
      </c>
      <c r="L877">
        <f t="shared" si="80"/>
        <v>99.5488</v>
      </c>
      <c r="M877">
        <f t="shared" si="81"/>
        <v>2680.16</v>
      </c>
      <c r="N877" t="s">
        <v>16</v>
      </c>
      <c r="O877" t="str">
        <f t="shared" si="82"/>
        <v>Delayed Delivery</v>
      </c>
      <c r="P877">
        <v>8</v>
      </c>
      <c r="Q877" t="str">
        <f t="shared" si="83"/>
        <v>Bad</v>
      </c>
      <c r="R877">
        <v>2.2999999999999998</v>
      </c>
      <c r="S877">
        <v>1983.32</v>
      </c>
      <c r="V877">
        <v>1963</v>
      </c>
    </row>
    <row r="878" spans="1:22" x14ac:dyDescent="0.35">
      <c r="A878">
        <v>10877</v>
      </c>
      <c r="B878" s="1">
        <v>45438</v>
      </c>
      <c r="C878">
        <f t="shared" si="78"/>
        <v>2024</v>
      </c>
      <c r="D878">
        <f t="shared" si="79"/>
        <v>5</v>
      </c>
      <c r="E878" t="str">
        <f>TEXT(Table2[[#This Row],[order_date]],"mmmm")</f>
        <v>May</v>
      </c>
      <c r="F878">
        <v>1166</v>
      </c>
      <c r="G878" t="s">
        <v>15</v>
      </c>
      <c r="H878" t="s">
        <v>21</v>
      </c>
      <c r="I878">
        <v>5</v>
      </c>
      <c r="J878">
        <v>460.87</v>
      </c>
      <c r="K878">
        <v>0.34</v>
      </c>
      <c r="L878">
        <f t="shared" si="80"/>
        <v>156.69580000000002</v>
      </c>
      <c r="M878">
        <f t="shared" si="81"/>
        <v>2304.35</v>
      </c>
      <c r="N878" t="s">
        <v>18</v>
      </c>
      <c r="O878" t="str">
        <f t="shared" si="82"/>
        <v>Delayed Delivery</v>
      </c>
      <c r="P878">
        <v>7</v>
      </c>
      <c r="Q878" t="str">
        <f t="shared" si="83"/>
        <v>Good</v>
      </c>
      <c r="R878">
        <v>3.7</v>
      </c>
      <c r="S878">
        <v>1520.87</v>
      </c>
      <c r="V878">
        <v>1583</v>
      </c>
    </row>
    <row r="879" spans="1:22" x14ac:dyDescent="0.35">
      <c r="A879">
        <v>10878</v>
      </c>
      <c r="B879" s="1">
        <v>45439</v>
      </c>
      <c r="C879">
        <f t="shared" si="78"/>
        <v>2024</v>
      </c>
      <c r="D879">
        <f t="shared" si="79"/>
        <v>5</v>
      </c>
      <c r="E879" t="str">
        <f>TEXT(Table2[[#This Row],[order_date]],"mmmm")</f>
        <v>May</v>
      </c>
      <c r="F879">
        <v>1090</v>
      </c>
      <c r="G879" t="s">
        <v>22</v>
      </c>
      <c r="H879" t="s">
        <v>13</v>
      </c>
      <c r="I879">
        <v>6</v>
      </c>
      <c r="J879">
        <v>527.74</v>
      </c>
      <c r="K879">
        <v>0.04</v>
      </c>
      <c r="L879">
        <f t="shared" si="80"/>
        <v>21.1096</v>
      </c>
      <c r="M879">
        <f t="shared" si="81"/>
        <v>3166.44</v>
      </c>
      <c r="N879" t="s">
        <v>16</v>
      </c>
      <c r="O879" t="str">
        <f t="shared" si="82"/>
        <v>On Time Delivery</v>
      </c>
      <c r="P879">
        <v>4</v>
      </c>
      <c r="Q879" t="str">
        <f t="shared" si="83"/>
        <v>Bad</v>
      </c>
      <c r="R879">
        <v>1.3</v>
      </c>
      <c r="S879">
        <v>3039.78</v>
      </c>
      <c r="V879">
        <v>1365</v>
      </c>
    </row>
    <row r="880" spans="1:22" x14ac:dyDescent="0.35">
      <c r="A880">
        <v>10879</v>
      </c>
      <c r="B880" s="1">
        <v>45440</v>
      </c>
      <c r="C880">
        <f t="shared" si="78"/>
        <v>2024</v>
      </c>
      <c r="D880">
        <f t="shared" si="79"/>
        <v>5</v>
      </c>
      <c r="E880" t="str">
        <f>TEXT(Table2[[#This Row],[order_date]],"mmmm")</f>
        <v>May</v>
      </c>
      <c r="F880">
        <v>1713</v>
      </c>
      <c r="G880" t="s">
        <v>22</v>
      </c>
      <c r="H880" t="s">
        <v>20</v>
      </c>
      <c r="I880">
        <v>2</v>
      </c>
      <c r="J880">
        <v>513.5</v>
      </c>
      <c r="K880">
        <v>0.2</v>
      </c>
      <c r="L880">
        <f t="shared" si="80"/>
        <v>102.7</v>
      </c>
      <c r="M880">
        <f t="shared" si="81"/>
        <v>1027</v>
      </c>
      <c r="N880" t="s">
        <v>14</v>
      </c>
      <c r="O880" t="str">
        <f t="shared" si="82"/>
        <v>On Time Delivery</v>
      </c>
      <c r="P880">
        <v>4</v>
      </c>
      <c r="Q880" t="str">
        <f t="shared" si="83"/>
        <v>Good</v>
      </c>
      <c r="R880">
        <v>3.5</v>
      </c>
      <c r="S880">
        <v>821.6</v>
      </c>
      <c r="V880">
        <v>1752</v>
      </c>
    </row>
    <row r="881" spans="1:22" x14ac:dyDescent="0.35">
      <c r="A881">
        <v>10880</v>
      </c>
      <c r="B881" s="1">
        <v>45441</v>
      </c>
      <c r="C881">
        <f t="shared" si="78"/>
        <v>2024</v>
      </c>
      <c r="D881">
        <f t="shared" si="79"/>
        <v>5</v>
      </c>
      <c r="E881" t="str">
        <f>TEXT(Table2[[#This Row],[order_date]],"mmmm")</f>
        <v>May</v>
      </c>
      <c r="F881">
        <v>1857</v>
      </c>
      <c r="G881" t="s">
        <v>15</v>
      </c>
      <c r="H881" t="s">
        <v>17</v>
      </c>
      <c r="I881">
        <v>2</v>
      </c>
      <c r="J881">
        <v>579.46</v>
      </c>
      <c r="K881">
        <v>0.24</v>
      </c>
      <c r="L881">
        <f t="shared" si="80"/>
        <v>139.07040000000001</v>
      </c>
      <c r="M881">
        <f t="shared" si="81"/>
        <v>1158.92</v>
      </c>
      <c r="N881" t="s">
        <v>16</v>
      </c>
      <c r="O881" t="str">
        <f t="shared" si="82"/>
        <v>Delayed Delivery</v>
      </c>
      <c r="P881">
        <v>5</v>
      </c>
      <c r="Q881" t="str">
        <f t="shared" si="83"/>
        <v>Excellent</v>
      </c>
      <c r="R881">
        <v>4.7</v>
      </c>
      <c r="S881">
        <v>880.78</v>
      </c>
      <c r="V881">
        <v>1889</v>
      </c>
    </row>
    <row r="882" spans="1:22" x14ac:dyDescent="0.35">
      <c r="A882">
        <v>10881</v>
      </c>
      <c r="B882" s="1">
        <v>45442</v>
      </c>
      <c r="C882">
        <f t="shared" si="78"/>
        <v>2024</v>
      </c>
      <c r="D882">
        <f t="shared" si="79"/>
        <v>5</v>
      </c>
      <c r="E882" t="str">
        <f>TEXT(Table2[[#This Row],[order_date]],"mmmm")</f>
        <v>May</v>
      </c>
      <c r="F882">
        <v>1530</v>
      </c>
      <c r="G882" t="s">
        <v>19</v>
      </c>
      <c r="H882" t="s">
        <v>17</v>
      </c>
      <c r="I882">
        <v>6</v>
      </c>
      <c r="J882">
        <v>355.11</v>
      </c>
      <c r="K882">
        <v>0.31</v>
      </c>
      <c r="L882">
        <f t="shared" si="80"/>
        <v>110.08410000000001</v>
      </c>
      <c r="M882">
        <f t="shared" si="81"/>
        <v>2130.66</v>
      </c>
      <c r="N882" t="s">
        <v>16</v>
      </c>
      <c r="O882" t="str">
        <f t="shared" si="82"/>
        <v>Delayed Delivery</v>
      </c>
      <c r="P882">
        <v>9</v>
      </c>
      <c r="Q882" t="str">
        <f t="shared" si="83"/>
        <v>Bad</v>
      </c>
      <c r="R882">
        <v>2</v>
      </c>
      <c r="S882">
        <v>1470.16</v>
      </c>
      <c r="V882">
        <v>1892</v>
      </c>
    </row>
    <row r="883" spans="1:22" x14ac:dyDescent="0.35">
      <c r="A883">
        <v>10882</v>
      </c>
      <c r="B883" s="1">
        <v>45443</v>
      </c>
      <c r="C883">
        <f t="shared" si="78"/>
        <v>2024</v>
      </c>
      <c r="D883">
        <f t="shared" si="79"/>
        <v>5</v>
      </c>
      <c r="E883" t="str">
        <f>TEXT(Table2[[#This Row],[order_date]],"mmmm")</f>
        <v>May</v>
      </c>
      <c r="F883">
        <v>1038</v>
      </c>
      <c r="G883" t="s">
        <v>15</v>
      </c>
      <c r="H883" t="s">
        <v>13</v>
      </c>
      <c r="I883">
        <v>3</v>
      </c>
      <c r="J883">
        <v>546.55999999999995</v>
      </c>
      <c r="K883">
        <v>0.31</v>
      </c>
      <c r="L883">
        <f t="shared" si="80"/>
        <v>169.43359999999998</v>
      </c>
      <c r="M883">
        <f t="shared" si="81"/>
        <v>1639.6799999999998</v>
      </c>
      <c r="N883" t="s">
        <v>18</v>
      </c>
      <c r="O883" t="str">
        <f t="shared" si="82"/>
        <v>Delayed Delivery</v>
      </c>
      <c r="P883">
        <v>5</v>
      </c>
      <c r="Q883" t="str">
        <f t="shared" si="83"/>
        <v>Bad</v>
      </c>
      <c r="R883">
        <v>2.4</v>
      </c>
      <c r="S883">
        <v>1131.3800000000001</v>
      </c>
      <c r="V883">
        <v>1266</v>
      </c>
    </row>
    <row r="884" spans="1:22" x14ac:dyDescent="0.35">
      <c r="A884">
        <v>10883</v>
      </c>
      <c r="B884" s="1">
        <v>45444</v>
      </c>
      <c r="C884">
        <f t="shared" si="78"/>
        <v>2024</v>
      </c>
      <c r="D884">
        <f t="shared" si="79"/>
        <v>6</v>
      </c>
      <c r="E884" t="str">
        <f>TEXT(Table2[[#This Row],[order_date]],"mmmm")</f>
        <v>June</v>
      </c>
      <c r="F884">
        <v>1125</v>
      </c>
      <c r="G884" t="s">
        <v>22</v>
      </c>
      <c r="H884" t="s">
        <v>21</v>
      </c>
      <c r="I884">
        <v>6</v>
      </c>
      <c r="J884">
        <v>487.98</v>
      </c>
      <c r="K884">
        <v>0.34</v>
      </c>
      <c r="L884">
        <f t="shared" si="80"/>
        <v>165.91320000000002</v>
      </c>
      <c r="M884">
        <f t="shared" si="81"/>
        <v>2927.88</v>
      </c>
      <c r="N884" t="s">
        <v>18</v>
      </c>
      <c r="O884" t="str">
        <f t="shared" si="82"/>
        <v>On Time Delivery</v>
      </c>
      <c r="P884">
        <v>2</v>
      </c>
      <c r="Q884" t="str">
        <f t="shared" si="83"/>
        <v>Bad</v>
      </c>
      <c r="R884">
        <v>1.9</v>
      </c>
      <c r="S884">
        <v>1932.4</v>
      </c>
      <c r="V884">
        <v>1331</v>
      </c>
    </row>
    <row r="885" spans="1:22" x14ac:dyDescent="0.35">
      <c r="A885">
        <v>10884</v>
      </c>
      <c r="B885" s="1">
        <v>45445</v>
      </c>
      <c r="C885">
        <f t="shared" si="78"/>
        <v>2024</v>
      </c>
      <c r="D885">
        <f t="shared" si="79"/>
        <v>6</v>
      </c>
      <c r="E885" t="str">
        <f>TEXT(Table2[[#This Row],[order_date]],"mmmm")</f>
        <v>June</v>
      </c>
      <c r="F885">
        <v>1450</v>
      </c>
      <c r="G885" t="s">
        <v>22</v>
      </c>
      <c r="H885" t="s">
        <v>13</v>
      </c>
      <c r="I885">
        <v>2</v>
      </c>
      <c r="J885">
        <v>538.38</v>
      </c>
      <c r="K885">
        <v>0.18</v>
      </c>
      <c r="L885">
        <f t="shared" si="80"/>
        <v>96.9084</v>
      </c>
      <c r="M885">
        <f t="shared" si="81"/>
        <v>1076.76</v>
      </c>
      <c r="N885" t="s">
        <v>16</v>
      </c>
      <c r="O885" t="str">
        <f t="shared" si="82"/>
        <v>Delayed Delivery</v>
      </c>
      <c r="P885">
        <v>5</v>
      </c>
      <c r="Q885" t="str">
        <f t="shared" si="83"/>
        <v>Excellent</v>
      </c>
      <c r="R885">
        <v>4.3</v>
      </c>
      <c r="S885">
        <v>882.94</v>
      </c>
      <c r="V885">
        <v>1462</v>
      </c>
    </row>
    <row r="886" spans="1:22" x14ac:dyDescent="0.35">
      <c r="A886">
        <v>10885</v>
      </c>
      <c r="B886" s="1">
        <v>45446</v>
      </c>
      <c r="C886">
        <f t="shared" si="78"/>
        <v>2024</v>
      </c>
      <c r="D886">
        <f t="shared" si="79"/>
        <v>6</v>
      </c>
      <c r="E886" t="str">
        <f>TEXT(Table2[[#This Row],[order_date]],"mmmm")</f>
        <v>June</v>
      </c>
      <c r="F886">
        <v>1172</v>
      </c>
      <c r="G886" t="s">
        <v>15</v>
      </c>
      <c r="H886" t="s">
        <v>20</v>
      </c>
      <c r="I886">
        <v>4</v>
      </c>
      <c r="J886">
        <v>21.8</v>
      </c>
      <c r="K886">
        <v>0.28999999999999998</v>
      </c>
      <c r="L886">
        <f t="shared" si="80"/>
        <v>6.3220000000000001</v>
      </c>
      <c r="M886">
        <f t="shared" si="81"/>
        <v>87.2</v>
      </c>
      <c r="N886" t="s">
        <v>16</v>
      </c>
      <c r="O886" t="str">
        <f t="shared" si="82"/>
        <v>On Time Delivery</v>
      </c>
      <c r="P886">
        <v>3</v>
      </c>
      <c r="Q886" t="str">
        <f t="shared" si="83"/>
        <v>Bad</v>
      </c>
      <c r="R886">
        <v>1.7</v>
      </c>
      <c r="S886">
        <v>61.91</v>
      </c>
      <c r="V886">
        <v>1394</v>
      </c>
    </row>
    <row r="887" spans="1:22" x14ac:dyDescent="0.35">
      <c r="A887">
        <v>10886</v>
      </c>
      <c r="B887" s="1">
        <v>45447</v>
      </c>
      <c r="C887">
        <f t="shared" si="78"/>
        <v>2024</v>
      </c>
      <c r="D887">
        <f t="shared" si="79"/>
        <v>6</v>
      </c>
      <c r="E887" t="str">
        <f>TEXT(Table2[[#This Row],[order_date]],"mmmm")</f>
        <v>June</v>
      </c>
      <c r="F887">
        <v>1652</v>
      </c>
      <c r="G887" t="s">
        <v>12</v>
      </c>
      <c r="H887" t="s">
        <v>21</v>
      </c>
      <c r="I887">
        <v>5</v>
      </c>
      <c r="J887">
        <v>580.04999999999995</v>
      </c>
      <c r="K887">
        <v>0.15</v>
      </c>
      <c r="L887">
        <f t="shared" si="80"/>
        <v>87.007499999999993</v>
      </c>
      <c r="M887">
        <f t="shared" si="81"/>
        <v>2900.25</v>
      </c>
      <c r="N887" t="s">
        <v>16</v>
      </c>
      <c r="O887" t="str">
        <f t="shared" si="82"/>
        <v>Delayed Delivery</v>
      </c>
      <c r="P887">
        <v>10</v>
      </c>
      <c r="Q887" t="str">
        <f t="shared" si="83"/>
        <v>Bad</v>
      </c>
      <c r="R887">
        <v>2.4</v>
      </c>
      <c r="S887">
        <v>2465.21</v>
      </c>
      <c r="V887">
        <v>1900</v>
      </c>
    </row>
    <row r="888" spans="1:22" x14ac:dyDescent="0.35">
      <c r="A888">
        <v>10887</v>
      </c>
      <c r="B888" s="1">
        <v>45448</v>
      </c>
      <c r="C888">
        <f t="shared" si="78"/>
        <v>2024</v>
      </c>
      <c r="D888">
        <f t="shared" si="79"/>
        <v>6</v>
      </c>
      <c r="E888" t="str">
        <f>TEXT(Table2[[#This Row],[order_date]],"mmmm")</f>
        <v>June</v>
      </c>
      <c r="F888">
        <v>1753</v>
      </c>
      <c r="G888" t="s">
        <v>19</v>
      </c>
      <c r="H888" t="s">
        <v>21</v>
      </c>
      <c r="I888">
        <v>6</v>
      </c>
      <c r="J888">
        <v>292.02</v>
      </c>
      <c r="K888">
        <v>0.15</v>
      </c>
      <c r="L888">
        <f t="shared" si="80"/>
        <v>43.802999999999997</v>
      </c>
      <c r="M888">
        <f t="shared" si="81"/>
        <v>1752.12</v>
      </c>
      <c r="N888" t="s">
        <v>18</v>
      </c>
      <c r="O888" t="str">
        <f t="shared" si="82"/>
        <v>Delayed Delivery</v>
      </c>
      <c r="P888">
        <v>8</v>
      </c>
      <c r="Q888" t="str">
        <f t="shared" si="83"/>
        <v>Good</v>
      </c>
      <c r="R888">
        <v>3.4</v>
      </c>
      <c r="S888">
        <v>1489.3</v>
      </c>
      <c r="V888">
        <v>1453</v>
      </c>
    </row>
    <row r="889" spans="1:22" x14ac:dyDescent="0.35">
      <c r="A889">
        <v>10888</v>
      </c>
      <c r="B889" s="1">
        <v>45449</v>
      </c>
      <c r="C889">
        <f t="shared" si="78"/>
        <v>2024</v>
      </c>
      <c r="D889">
        <f t="shared" si="79"/>
        <v>6</v>
      </c>
      <c r="E889" t="str">
        <f>TEXT(Table2[[#This Row],[order_date]],"mmmm")</f>
        <v>June</v>
      </c>
      <c r="F889">
        <v>1219</v>
      </c>
      <c r="G889" t="s">
        <v>15</v>
      </c>
      <c r="H889" t="s">
        <v>20</v>
      </c>
      <c r="I889">
        <v>3</v>
      </c>
      <c r="J889">
        <v>481.94</v>
      </c>
      <c r="K889">
        <v>0.09</v>
      </c>
      <c r="L889">
        <f t="shared" si="80"/>
        <v>43.374600000000001</v>
      </c>
      <c r="M889">
        <f t="shared" si="81"/>
        <v>1445.82</v>
      </c>
      <c r="N889" t="s">
        <v>16</v>
      </c>
      <c r="O889" t="str">
        <f t="shared" si="82"/>
        <v>Delayed Delivery</v>
      </c>
      <c r="P889">
        <v>10</v>
      </c>
      <c r="Q889" t="str">
        <f t="shared" si="83"/>
        <v>Good</v>
      </c>
      <c r="R889">
        <v>2.6</v>
      </c>
      <c r="S889">
        <v>1315.7</v>
      </c>
      <c r="V889">
        <v>1964</v>
      </c>
    </row>
    <row r="890" spans="1:22" x14ac:dyDescent="0.35">
      <c r="A890">
        <v>10889</v>
      </c>
      <c r="B890" s="1">
        <v>45450</v>
      </c>
      <c r="C890">
        <f t="shared" si="78"/>
        <v>2024</v>
      </c>
      <c r="D890">
        <f t="shared" si="79"/>
        <v>6</v>
      </c>
      <c r="E890" t="str">
        <f>TEXT(Table2[[#This Row],[order_date]],"mmmm")</f>
        <v>June</v>
      </c>
      <c r="F890">
        <v>1637</v>
      </c>
      <c r="G890" t="s">
        <v>22</v>
      </c>
      <c r="H890" t="s">
        <v>17</v>
      </c>
      <c r="I890">
        <v>4</v>
      </c>
      <c r="J890">
        <v>89.41</v>
      </c>
      <c r="K890">
        <v>0.28999999999999998</v>
      </c>
      <c r="L890">
        <f t="shared" si="80"/>
        <v>25.928899999999999</v>
      </c>
      <c r="M890">
        <f t="shared" si="81"/>
        <v>357.64</v>
      </c>
      <c r="N890" t="s">
        <v>18</v>
      </c>
      <c r="O890" t="str">
        <f t="shared" si="82"/>
        <v>Delayed Delivery</v>
      </c>
      <c r="P890">
        <v>10</v>
      </c>
      <c r="Q890" t="str">
        <f t="shared" si="83"/>
        <v>Bad</v>
      </c>
      <c r="R890">
        <v>1.3</v>
      </c>
      <c r="S890">
        <v>253.92</v>
      </c>
      <c r="V890">
        <v>1567</v>
      </c>
    </row>
    <row r="891" spans="1:22" x14ac:dyDescent="0.35">
      <c r="A891">
        <v>10890</v>
      </c>
      <c r="B891" s="1">
        <v>45451</v>
      </c>
      <c r="C891">
        <f t="shared" si="78"/>
        <v>2024</v>
      </c>
      <c r="D891">
        <f t="shared" si="79"/>
        <v>6</v>
      </c>
      <c r="E891" t="str">
        <f>TEXT(Table2[[#This Row],[order_date]],"mmmm")</f>
        <v>June</v>
      </c>
      <c r="F891">
        <v>1057</v>
      </c>
      <c r="G891" t="s">
        <v>22</v>
      </c>
      <c r="H891" t="s">
        <v>20</v>
      </c>
      <c r="I891">
        <v>6</v>
      </c>
      <c r="J891">
        <v>246.63</v>
      </c>
      <c r="K891">
        <v>0.35</v>
      </c>
      <c r="L891">
        <f t="shared" si="80"/>
        <v>86.320499999999996</v>
      </c>
      <c r="M891">
        <f t="shared" si="81"/>
        <v>1479.78</v>
      </c>
      <c r="N891" t="s">
        <v>18</v>
      </c>
      <c r="O891" t="str">
        <f t="shared" si="82"/>
        <v>On Time Delivery</v>
      </c>
      <c r="P891">
        <v>2</v>
      </c>
      <c r="Q891" t="str">
        <f t="shared" si="83"/>
        <v>Excellent</v>
      </c>
      <c r="R891">
        <v>4.8</v>
      </c>
      <c r="S891">
        <v>961.86</v>
      </c>
      <c r="V891">
        <v>1261</v>
      </c>
    </row>
    <row r="892" spans="1:22" x14ac:dyDescent="0.35">
      <c r="A892">
        <v>10891</v>
      </c>
      <c r="B892" s="1">
        <v>45452</v>
      </c>
      <c r="C892">
        <f t="shared" si="78"/>
        <v>2024</v>
      </c>
      <c r="D892">
        <f t="shared" si="79"/>
        <v>6</v>
      </c>
      <c r="E892" t="str">
        <f>TEXT(Table2[[#This Row],[order_date]],"mmmm")</f>
        <v>June</v>
      </c>
      <c r="F892">
        <v>1659</v>
      </c>
      <c r="G892" t="s">
        <v>15</v>
      </c>
      <c r="H892" t="s">
        <v>13</v>
      </c>
      <c r="I892">
        <v>4</v>
      </c>
      <c r="J892">
        <v>173.8</v>
      </c>
      <c r="K892">
        <v>0.09</v>
      </c>
      <c r="L892">
        <f t="shared" si="80"/>
        <v>15.642000000000001</v>
      </c>
      <c r="M892">
        <f t="shared" si="81"/>
        <v>695.2</v>
      </c>
      <c r="N892" t="s">
        <v>16</v>
      </c>
      <c r="O892" t="str">
        <f t="shared" si="82"/>
        <v>Delayed Delivery</v>
      </c>
      <c r="P892">
        <v>11</v>
      </c>
      <c r="Q892" t="str">
        <f t="shared" si="83"/>
        <v>Bad</v>
      </c>
      <c r="R892">
        <v>2.4</v>
      </c>
      <c r="S892">
        <v>632.63</v>
      </c>
      <c r="V892">
        <v>1352</v>
      </c>
    </row>
    <row r="893" spans="1:22" x14ac:dyDescent="0.35">
      <c r="A893">
        <v>10892</v>
      </c>
      <c r="B893" s="1">
        <v>45453</v>
      </c>
      <c r="C893">
        <f t="shared" si="78"/>
        <v>2024</v>
      </c>
      <c r="D893">
        <f t="shared" si="79"/>
        <v>6</v>
      </c>
      <c r="E893" t="str">
        <f>TEXT(Table2[[#This Row],[order_date]],"mmmm")</f>
        <v>June</v>
      </c>
      <c r="F893">
        <v>1475</v>
      </c>
      <c r="G893" t="s">
        <v>19</v>
      </c>
      <c r="H893" t="s">
        <v>20</v>
      </c>
      <c r="I893">
        <v>6</v>
      </c>
      <c r="J893">
        <v>185.62</v>
      </c>
      <c r="K893">
        <v>0.02</v>
      </c>
      <c r="L893">
        <f t="shared" si="80"/>
        <v>3.7124000000000001</v>
      </c>
      <c r="M893">
        <f t="shared" si="81"/>
        <v>1113.72</v>
      </c>
      <c r="N893" t="s">
        <v>16</v>
      </c>
      <c r="O893" t="str">
        <f t="shared" si="82"/>
        <v>On Time Delivery</v>
      </c>
      <c r="P893">
        <v>4</v>
      </c>
      <c r="Q893" t="str">
        <f t="shared" si="83"/>
        <v>Good</v>
      </c>
      <c r="R893">
        <v>2.8</v>
      </c>
      <c r="S893">
        <v>1091.45</v>
      </c>
      <c r="V893">
        <v>1344</v>
      </c>
    </row>
    <row r="894" spans="1:22" x14ac:dyDescent="0.35">
      <c r="A894">
        <v>10893</v>
      </c>
      <c r="B894" s="1">
        <v>45454</v>
      </c>
      <c r="C894">
        <f t="shared" si="78"/>
        <v>2024</v>
      </c>
      <c r="D894">
        <f t="shared" si="79"/>
        <v>6</v>
      </c>
      <c r="E894" t="str">
        <f>TEXT(Table2[[#This Row],[order_date]],"mmmm")</f>
        <v>June</v>
      </c>
      <c r="F894">
        <v>1455</v>
      </c>
      <c r="G894" t="s">
        <v>19</v>
      </c>
      <c r="H894" t="s">
        <v>17</v>
      </c>
      <c r="I894">
        <v>4</v>
      </c>
      <c r="J894">
        <v>87.1</v>
      </c>
      <c r="K894">
        <v>0.28999999999999998</v>
      </c>
      <c r="L894">
        <f t="shared" si="80"/>
        <v>25.258999999999997</v>
      </c>
      <c r="M894">
        <f t="shared" si="81"/>
        <v>348.4</v>
      </c>
      <c r="N894" t="s">
        <v>16</v>
      </c>
      <c r="O894" t="str">
        <f t="shared" si="82"/>
        <v>Delayed Delivery</v>
      </c>
      <c r="P894">
        <v>5</v>
      </c>
      <c r="Q894" t="str">
        <f t="shared" si="83"/>
        <v>Bad</v>
      </c>
      <c r="R894">
        <v>1.7</v>
      </c>
      <c r="S894">
        <v>247.36</v>
      </c>
      <c r="V894">
        <v>1030</v>
      </c>
    </row>
    <row r="895" spans="1:22" x14ac:dyDescent="0.35">
      <c r="A895">
        <v>10894</v>
      </c>
      <c r="B895" s="1">
        <v>45455</v>
      </c>
      <c r="C895">
        <f t="shared" si="78"/>
        <v>2024</v>
      </c>
      <c r="D895">
        <f t="shared" si="79"/>
        <v>6</v>
      </c>
      <c r="E895" t="str">
        <f>TEXT(Table2[[#This Row],[order_date]],"mmmm")</f>
        <v>June</v>
      </c>
      <c r="F895">
        <v>1828</v>
      </c>
      <c r="G895" t="s">
        <v>15</v>
      </c>
      <c r="H895" t="s">
        <v>20</v>
      </c>
      <c r="I895">
        <v>7</v>
      </c>
      <c r="J895">
        <v>486.37</v>
      </c>
      <c r="K895">
        <v>0.22</v>
      </c>
      <c r="L895">
        <f t="shared" si="80"/>
        <v>107.0014</v>
      </c>
      <c r="M895">
        <f t="shared" si="81"/>
        <v>3404.59</v>
      </c>
      <c r="N895" t="s">
        <v>16</v>
      </c>
      <c r="O895" t="str">
        <f t="shared" si="82"/>
        <v>On Time Delivery</v>
      </c>
      <c r="P895">
        <v>4</v>
      </c>
      <c r="Q895" t="str">
        <f t="shared" si="83"/>
        <v>Excellent</v>
      </c>
      <c r="R895">
        <v>4.5</v>
      </c>
      <c r="S895">
        <v>2655.58</v>
      </c>
      <c r="V895">
        <v>1534</v>
      </c>
    </row>
    <row r="896" spans="1:22" x14ac:dyDescent="0.35">
      <c r="A896">
        <v>10895</v>
      </c>
      <c r="B896" s="1">
        <v>45456</v>
      </c>
      <c r="C896">
        <f t="shared" si="78"/>
        <v>2024</v>
      </c>
      <c r="D896">
        <f t="shared" si="79"/>
        <v>6</v>
      </c>
      <c r="E896" t="str">
        <f>TEXT(Table2[[#This Row],[order_date]],"mmmm")</f>
        <v>June</v>
      </c>
      <c r="F896">
        <v>1894</v>
      </c>
      <c r="G896" t="s">
        <v>15</v>
      </c>
      <c r="H896" t="s">
        <v>13</v>
      </c>
      <c r="I896">
        <v>1</v>
      </c>
      <c r="J896">
        <v>20.41</v>
      </c>
      <c r="K896">
        <v>0.34</v>
      </c>
      <c r="L896">
        <f t="shared" si="80"/>
        <v>6.9394000000000009</v>
      </c>
      <c r="M896">
        <f t="shared" si="81"/>
        <v>20.41</v>
      </c>
      <c r="N896" t="s">
        <v>18</v>
      </c>
      <c r="O896" t="str">
        <f t="shared" si="82"/>
        <v>Delayed Delivery</v>
      </c>
      <c r="P896">
        <v>5</v>
      </c>
      <c r="Q896" t="str">
        <f t="shared" si="83"/>
        <v>Bad</v>
      </c>
      <c r="R896">
        <v>2.2000000000000002</v>
      </c>
      <c r="S896">
        <v>13.47</v>
      </c>
      <c r="V896">
        <v>1926</v>
      </c>
    </row>
    <row r="897" spans="1:22" x14ac:dyDescent="0.35">
      <c r="A897">
        <v>10896</v>
      </c>
      <c r="B897" s="1">
        <v>45457</v>
      </c>
      <c r="C897">
        <f t="shared" si="78"/>
        <v>2024</v>
      </c>
      <c r="D897">
        <f t="shared" si="79"/>
        <v>6</v>
      </c>
      <c r="E897" t="str">
        <f>TEXT(Table2[[#This Row],[order_date]],"mmmm")</f>
        <v>June</v>
      </c>
      <c r="F897">
        <v>1360</v>
      </c>
      <c r="G897" t="s">
        <v>19</v>
      </c>
      <c r="H897" t="s">
        <v>13</v>
      </c>
      <c r="I897">
        <v>4</v>
      </c>
      <c r="J897">
        <v>197.82</v>
      </c>
      <c r="K897">
        <v>0.09</v>
      </c>
      <c r="L897">
        <f t="shared" si="80"/>
        <v>17.803799999999999</v>
      </c>
      <c r="M897">
        <f t="shared" si="81"/>
        <v>791.28</v>
      </c>
      <c r="N897" t="s">
        <v>18</v>
      </c>
      <c r="O897" t="str">
        <f t="shared" si="82"/>
        <v>Delayed Delivery</v>
      </c>
      <c r="P897">
        <v>10</v>
      </c>
      <c r="Q897" t="str">
        <f t="shared" si="83"/>
        <v>Bad</v>
      </c>
      <c r="R897">
        <v>1.1000000000000001</v>
      </c>
      <c r="S897">
        <v>720.06</v>
      </c>
      <c r="V897">
        <v>1588</v>
      </c>
    </row>
    <row r="898" spans="1:22" x14ac:dyDescent="0.35">
      <c r="A898">
        <v>10897</v>
      </c>
      <c r="B898" s="1">
        <v>45458</v>
      </c>
      <c r="C898">
        <f t="shared" si="78"/>
        <v>2024</v>
      </c>
      <c r="D898">
        <f t="shared" si="79"/>
        <v>6</v>
      </c>
      <c r="E898" t="str">
        <f>TEXT(Table2[[#This Row],[order_date]],"mmmm")</f>
        <v>June</v>
      </c>
      <c r="F898">
        <v>1934</v>
      </c>
      <c r="G898" t="s">
        <v>22</v>
      </c>
      <c r="H898" t="s">
        <v>17</v>
      </c>
      <c r="I898">
        <v>7</v>
      </c>
      <c r="J898">
        <v>117.03</v>
      </c>
      <c r="K898">
        <v>0.02</v>
      </c>
      <c r="L898">
        <f t="shared" si="80"/>
        <v>2.3406000000000002</v>
      </c>
      <c r="M898">
        <f t="shared" si="81"/>
        <v>819.21</v>
      </c>
      <c r="N898" t="s">
        <v>18</v>
      </c>
      <c r="O898" t="str">
        <f t="shared" si="82"/>
        <v>Delayed Delivery</v>
      </c>
      <c r="P898">
        <v>11</v>
      </c>
      <c r="Q898" t="str">
        <f t="shared" si="83"/>
        <v>Bad</v>
      </c>
      <c r="R898">
        <v>2.2999999999999998</v>
      </c>
      <c r="S898">
        <v>802.83</v>
      </c>
      <c r="V898">
        <v>1988</v>
      </c>
    </row>
    <row r="899" spans="1:22" x14ac:dyDescent="0.35">
      <c r="A899">
        <v>10898</v>
      </c>
      <c r="B899" s="1">
        <v>45459</v>
      </c>
      <c r="C899">
        <f t="shared" ref="C899:C962" si="84">YEAR(B899)</f>
        <v>2024</v>
      </c>
      <c r="D899">
        <f t="shared" ref="D899:D962" si="85">MONTH(B899)</f>
        <v>6</v>
      </c>
      <c r="E899" t="str">
        <f>TEXT(Table2[[#This Row],[order_date]],"mmmm")</f>
        <v>June</v>
      </c>
      <c r="F899">
        <v>1000</v>
      </c>
      <c r="G899" t="s">
        <v>15</v>
      </c>
      <c r="H899" t="s">
        <v>13</v>
      </c>
      <c r="I899">
        <v>1</v>
      </c>
      <c r="J899">
        <v>359.59</v>
      </c>
      <c r="K899">
        <v>0.17</v>
      </c>
      <c r="L899">
        <f t="shared" ref="L899:L962" si="86">J899*K899</f>
        <v>61.130299999999998</v>
      </c>
      <c r="M899">
        <f t="shared" ref="M899:M962" si="87">(J899*I899)</f>
        <v>359.59</v>
      </c>
      <c r="N899" t="s">
        <v>16</v>
      </c>
      <c r="O899" t="str">
        <f t="shared" ref="O899:O962" si="88">IF(P899&lt;2,"Early Delivery",IF(P899&lt;5,"On Time Delivery","Delayed Delivery"))</f>
        <v>On Time Delivery</v>
      </c>
      <c r="P899">
        <v>4</v>
      </c>
      <c r="Q899" t="str">
        <f t="shared" ref="Q899:Q962" si="89">IF(R899&lt;2.5,"Bad",IF(R899 &lt;4,"Good","Excellent"))</f>
        <v>Excellent</v>
      </c>
      <c r="R899">
        <v>4.9000000000000004</v>
      </c>
      <c r="S899">
        <v>298.45999999999998</v>
      </c>
      <c r="V899">
        <v>1585</v>
      </c>
    </row>
    <row r="900" spans="1:22" x14ac:dyDescent="0.35">
      <c r="A900">
        <v>10899</v>
      </c>
      <c r="B900" s="1">
        <v>45460</v>
      </c>
      <c r="C900">
        <f t="shared" si="84"/>
        <v>2024</v>
      </c>
      <c r="D900">
        <f t="shared" si="85"/>
        <v>6</v>
      </c>
      <c r="E900" t="str">
        <f>TEXT(Table2[[#This Row],[order_date]],"mmmm")</f>
        <v>June</v>
      </c>
      <c r="F900">
        <v>1386</v>
      </c>
      <c r="G900" t="s">
        <v>22</v>
      </c>
      <c r="H900" t="s">
        <v>13</v>
      </c>
      <c r="I900">
        <v>2</v>
      </c>
      <c r="J900">
        <v>163.74</v>
      </c>
      <c r="K900">
        <v>0.03</v>
      </c>
      <c r="L900">
        <f t="shared" si="86"/>
        <v>4.9122000000000003</v>
      </c>
      <c r="M900">
        <f t="shared" si="87"/>
        <v>327.48</v>
      </c>
      <c r="N900" t="s">
        <v>14</v>
      </c>
      <c r="O900" t="str">
        <f t="shared" si="88"/>
        <v>On Time Delivery</v>
      </c>
      <c r="P900">
        <v>3</v>
      </c>
      <c r="Q900" t="str">
        <f t="shared" si="89"/>
        <v>Bad</v>
      </c>
      <c r="R900">
        <v>1.6</v>
      </c>
      <c r="S900">
        <v>317.66000000000003</v>
      </c>
      <c r="V900">
        <v>1411</v>
      </c>
    </row>
    <row r="901" spans="1:22" x14ac:dyDescent="0.35">
      <c r="A901">
        <v>10900</v>
      </c>
      <c r="B901" s="1">
        <v>45461</v>
      </c>
      <c r="C901">
        <f t="shared" si="84"/>
        <v>2024</v>
      </c>
      <c r="D901">
        <f t="shared" si="85"/>
        <v>6</v>
      </c>
      <c r="E901" t="str">
        <f>TEXT(Table2[[#This Row],[order_date]],"mmmm")</f>
        <v>June</v>
      </c>
      <c r="F901">
        <v>1972</v>
      </c>
      <c r="G901" t="s">
        <v>22</v>
      </c>
      <c r="H901" t="s">
        <v>20</v>
      </c>
      <c r="I901">
        <v>1</v>
      </c>
      <c r="J901">
        <v>166.51</v>
      </c>
      <c r="K901">
        <v>0.09</v>
      </c>
      <c r="L901">
        <f t="shared" si="86"/>
        <v>14.985899999999999</v>
      </c>
      <c r="M901">
        <f t="shared" si="87"/>
        <v>166.51</v>
      </c>
      <c r="N901" t="s">
        <v>16</v>
      </c>
      <c r="O901" t="str">
        <f t="shared" si="88"/>
        <v>Early Delivery</v>
      </c>
      <c r="P901">
        <v>1</v>
      </c>
      <c r="Q901" t="str">
        <f t="shared" si="89"/>
        <v>Bad</v>
      </c>
      <c r="R901">
        <v>1.1000000000000001</v>
      </c>
      <c r="S901">
        <v>151.52000000000001</v>
      </c>
      <c r="V901">
        <v>1715</v>
      </c>
    </row>
    <row r="902" spans="1:22" x14ac:dyDescent="0.35">
      <c r="A902">
        <v>10901</v>
      </c>
      <c r="B902" s="1">
        <v>45462</v>
      </c>
      <c r="C902">
        <f t="shared" si="84"/>
        <v>2024</v>
      </c>
      <c r="D902">
        <f t="shared" si="85"/>
        <v>6</v>
      </c>
      <c r="E902" t="str">
        <f>TEXT(Table2[[#This Row],[order_date]],"mmmm")</f>
        <v>June</v>
      </c>
      <c r="F902">
        <v>1347</v>
      </c>
      <c r="G902" t="s">
        <v>19</v>
      </c>
      <c r="H902" t="s">
        <v>21</v>
      </c>
      <c r="I902">
        <v>4</v>
      </c>
      <c r="J902">
        <v>300.68</v>
      </c>
      <c r="K902">
        <v>0.04</v>
      </c>
      <c r="L902">
        <f t="shared" si="86"/>
        <v>12.027200000000001</v>
      </c>
      <c r="M902">
        <f t="shared" si="87"/>
        <v>1202.72</v>
      </c>
      <c r="N902" t="s">
        <v>16</v>
      </c>
      <c r="O902" t="str">
        <f t="shared" si="88"/>
        <v>On Time Delivery</v>
      </c>
      <c r="P902">
        <v>4</v>
      </c>
      <c r="Q902" t="str">
        <f t="shared" si="89"/>
        <v>Good</v>
      </c>
      <c r="R902">
        <v>3.3</v>
      </c>
      <c r="S902">
        <v>1154.6099999999999</v>
      </c>
      <c r="V902">
        <v>1078</v>
      </c>
    </row>
    <row r="903" spans="1:22" x14ac:dyDescent="0.35">
      <c r="A903">
        <v>10902</v>
      </c>
      <c r="B903" s="1">
        <v>45463</v>
      </c>
      <c r="C903">
        <f t="shared" si="84"/>
        <v>2024</v>
      </c>
      <c r="D903">
        <f t="shared" si="85"/>
        <v>6</v>
      </c>
      <c r="E903" t="str">
        <f>TEXT(Table2[[#This Row],[order_date]],"mmmm")</f>
        <v>June</v>
      </c>
      <c r="F903">
        <v>1189</v>
      </c>
      <c r="G903" t="s">
        <v>19</v>
      </c>
      <c r="H903" t="s">
        <v>13</v>
      </c>
      <c r="I903">
        <v>5</v>
      </c>
      <c r="J903">
        <v>396.82</v>
      </c>
      <c r="K903">
        <v>0.08</v>
      </c>
      <c r="L903">
        <f t="shared" si="86"/>
        <v>31.7456</v>
      </c>
      <c r="M903">
        <f t="shared" si="87"/>
        <v>1984.1</v>
      </c>
      <c r="N903" t="s">
        <v>18</v>
      </c>
      <c r="O903" t="str">
        <f t="shared" si="88"/>
        <v>Delayed Delivery</v>
      </c>
      <c r="P903">
        <v>9</v>
      </c>
      <c r="Q903" t="str">
        <f t="shared" si="89"/>
        <v>Good</v>
      </c>
      <c r="R903">
        <v>2.5</v>
      </c>
      <c r="S903">
        <v>1825.37</v>
      </c>
      <c r="V903">
        <v>1429</v>
      </c>
    </row>
    <row r="904" spans="1:22" x14ac:dyDescent="0.35">
      <c r="A904">
        <v>10903</v>
      </c>
      <c r="B904" s="1">
        <v>45464</v>
      </c>
      <c r="C904">
        <f t="shared" si="84"/>
        <v>2024</v>
      </c>
      <c r="D904">
        <f t="shared" si="85"/>
        <v>6</v>
      </c>
      <c r="E904" t="str">
        <f>TEXT(Table2[[#This Row],[order_date]],"mmmm")</f>
        <v>June</v>
      </c>
      <c r="F904">
        <v>1504</v>
      </c>
      <c r="G904" t="s">
        <v>22</v>
      </c>
      <c r="H904" t="s">
        <v>13</v>
      </c>
      <c r="I904">
        <v>5</v>
      </c>
      <c r="J904">
        <v>85.96</v>
      </c>
      <c r="K904">
        <v>0.04</v>
      </c>
      <c r="L904">
        <f t="shared" si="86"/>
        <v>3.4383999999999997</v>
      </c>
      <c r="M904">
        <f t="shared" si="87"/>
        <v>429.79999999999995</v>
      </c>
      <c r="N904" t="s">
        <v>14</v>
      </c>
      <c r="O904" t="str">
        <f t="shared" si="88"/>
        <v>Early Delivery</v>
      </c>
      <c r="P904">
        <v>1</v>
      </c>
      <c r="Q904" t="str">
        <f t="shared" si="89"/>
        <v>Excellent</v>
      </c>
      <c r="R904">
        <v>4.2</v>
      </c>
      <c r="S904">
        <v>412.61</v>
      </c>
      <c r="V904">
        <v>1886</v>
      </c>
    </row>
    <row r="905" spans="1:22" x14ac:dyDescent="0.35">
      <c r="A905">
        <v>10904</v>
      </c>
      <c r="B905" s="1">
        <v>45465</v>
      </c>
      <c r="C905">
        <f t="shared" si="84"/>
        <v>2024</v>
      </c>
      <c r="D905">
        <f t="shared" si="85"/>
        <v>6</v>
      </c>
      <c r="E905" t="str">
        <f>TEXT(Table2[[#This Row],[order_date]],"mmmm")</f>
        <v>June</v>
      </c>
      <c r="F905">
        <v>1190</v>
      </c>
      <c r="G905" t="s">
        <v>15</v>
      </c>
      <c r="H905" t="s">
        <v>17</v>
      </c>
      <c r="I905">
        <v>2</v>
      </c>
      <c r="J905">
        <v>117.67</v>
      </c>
      <c r="K905">
        <v>0.33</v>
      </c>
      <c r="L905">
        <f t="shared" si="86"/>
        <v>38.831099999999999</v>
      </c>
      <c r="M905">
        <f t="shared" si="87"/>
        <v>235.34</v>
      </c>
      <c r="N905" t="s">
        <v>16</v>
      </c>
      <c r="O905" t="str">
        <f t="shared" si="88"/>
        <v>Delayed Delivery</v>
      </c>
      <c r="P905">
        <v>7</v>
      </c>
      <c r="Q905" t="str">
        <f t="shared" si="89"/>
        <v>Good</v>
      </c>
      <c r="R905">
        <v>3.9</v>
      </c>
      <c r="S905">
        <v>157.68</v>
      </c>
      <c r="V905">
        <v>1538</v>
      </c>
    </row>
    <row r="906" spans="1:22" x14ac:dyDescent="0.35">
      <c r="A906">
        <v>10905</v>
      </c>
      <c r="B906" s="1">
        <v>45466</v>
      </c>
      <c r="C906">
        <f t="shared" si="84"/>
        <v>2024</v>
      </c>
      <c r="D906">
        <f t="shared" si="85"/>
        <v>6</v>
      </c>
      <c r="E906" t="str">
        <f>TEXT(Table2[[#This Row],[order_date]],"mmmm")</f>
        <v>June</v>
      </c>
      <c r="F906">
        <v>1507</v>
      </c>
      <c r="G906" t="s">
        <v>22</v>
      </c>
      <c r="H906" t="s">
        <v>17</v>
      </c>
      <c r="I906">
        <v>4</v>
      </c>
      <c r="J906">
        <v>159.6</v>
      </c>
      <c r="K906">
        <v>0.1</v>
      </c>
      <c r="L906">
        <f t="shared" si="86"/>
        <v>15.96</v>
      </c>
      <c r="M906">
        <f t="shared" si="87"/>
        <v>638.4</v>
      </c>
      <c r="N906" t="s">
        <v>18</v>
      </c>
      <c r="O906" t="str">
        <f t="shared" si="88"/>
        <v>On Time Delivery</v>
      </c>
      <c r="P906">
        <v>3</v>
      </c>
      <c r="Q906" t="str">
        <f t="shared" si="89"/>
        <v>Bad</v>
      </c>
      <c r="R906">
        <v>1.7</v>
      </c>
      <c r="S906">
        <v>574.55999999999995</v>
      </c>
      <c r="V906">
        <v>1381</v>
      </c>
    </row>
    <row r="907" spans="1:22" x14ac:dyDescent="0.35">
      <c r="A907">
        <v>10906</v>
      </c>
      <c r="B907" s="1">
        <v>45467</v>
      </c>
      <c r="C907">
        <f t="shared" si="84"/>
        <v>2024</v>
      </c>
      <c r="D907">
        <f t="shared" si="85"/>
        <v>6</v>
      </c>
      <c r="E907" t="str">
        <f>TEXT(Table2[[#This Row],[order_date]],"mmmm")</f>
        <v>June</v>
      </c>
      <c r="F907">
        <v>1368</v>
      </c>
      <c r="G907" t="s">
        <v>22</v>
      </c>
      <c r="H907" t="s">
        <v>20</v>
      </c>
      <c r="I907">
        <v>1</v>
      </c>
      <c r="J907">
        <v>584.64</v>
      </c>
      <c r="K907">
        <v>0.16</v>
      </c>
      <c r="L907">
        <f t="shared" si="86"/>
        <v>93.542400000000001</v>
      </c>
      <c r="M907">
        <f t="shared" si="87"/>
        <v>584.64</v>
      </c>
      <c r="N907" t="s">
        <v>14</v>
      </c>
      <c r="O907" t="str">
        <f t="shared" si="88"/>
        <v>Delayed Delivery</v>
      </c>
      <c r="P907">
        <v>8</v>
      </c>
      <c r="Q907" t="str">
        <f t="shared" si="89"/>
        <v>Good</v>
      </c>
      <c r="R907">
        <v>3.3</v>
      </c>
      <c r="S907">
        <v>491.1</v>
      </c>
      <c r="V907">
        <v>1785</v>
      </c>
    </row>
    <row r="908" spans="1:22" x14ac:dyDescent="0.35">
      <c r="A908">
        <v>10907</v>
      </c>
      <c r="B908" s="1">
        <v>45468</v>
      </c>
      <c r="C908">
        <f t="shared" si="84"/>
        <v>2024</v>
      </c>
      <c r="D908">
        <f t="shared" si="85"/>
        <v>6</v>
      </c>
      <c r="E908" t="str">
        <f>TEXT(Table2[[#This Row],[order_date]],"mmmm")</f>
        <v>June</v>
      </c>
      <c r="F908">
        <v>1408</v>
      </c>
      <c r="G908" t="s">
        <v>22</v>
      </c>
      <c r="H908" t="s">
        <v>20</v>
      </c>
      <c r="I908">
        <v>5</v>
      </c>
      <c r="J908">
        <v>247.33</v>
      </c>
      <c r="K908">
        <v>0.31</v>
      </c>
      <c r="L908">
        <f t="shared" si="86"/>
        <v>76.672300000000007</v>
      </c>
      <c r="M908">
        <f t="shared" si="87"/>
        <v>1236.6500000000001</v>
      </c>
      <c r="N908" t="s">
        <v>18</v>
      </c>
      <c r="O908" t="str">
        <f t="shared" si="88"/>
        <v>Delayed Delivery</v>
      </c>
      <c r="P908">
        <v>6</v>
      </c>
      <c r="Q908" t="str">
        <f t="shared" si="89"/>
        <v>Bad</v>
      </c>
      <c r="R908">
        <v>1.1000000000000001</v>
      </c>
      <c r="S908">
        <v>853.29</v>
      </c>
      <c r="V908">
        <v>1059</v>
      </c>
    </row>
    <row r="909" spans="1:22" x14ac:dyDescent="0.35">
      <c r="A909">
        <v>10908</v>
      </c>
      <c r="B909" s="1">
        <v>45469</v>
      </c>
      <c r="C909">
        <f t="shared" si="84"/>
        <v>2024</v>
      </c>
      <c r="D909">
        <f t="shared" si="85"/>
        <v>6</v>
      </c>
      <c r="E909" t="str">
        <f>TEXT(Table2[[#This Row],[order_date]],"mmmm")</f>
        <v>June</v>
      </c>
      <c r="F909">
        <v>1823</v>
      </c>
      <c r="G909" t="s">
        <v>12</v>
      </c>
      <c r="H909" t="s">
        <v>13</v>
      </c>
      <c r="I909">
        <v>6</v>
      </c>
      <c r="J909">
        <v>365.41</v>
      </c>
      <c r="K909">
        <v>0.24</v>
      </c>
      <c r="L909">
        <f t="shared" si="86"/>
        <v>87.698400000000007</v>
      </c>
      <c r="M909">
        <f t="shared" si="87"/>
        <v>2192.46</v>
      </c>
      <c r="N909" t="s">
        <v>16</v>
      </c>
      <c r="O909" t="str">
        <f t="shared" si="88"/>
        <v>Early Delivery</v>
      </c>
      <c r="P909">
        <v>1</v>
      </c>
      <c r="Q909" t="str">
        <f t="shared" si="89"/>
        <v>Good</v>
      </c>
      <c r="R909">
        <v>2.8</v>
      </c>
      <c r="S909">
        <v>1666.27</v>
      </c>
      <c r="V909">
        <v>1590</v>
      </c>
    </row>
    <row r="910" spans="1:22" x14ac:dyDescent="0.35">
      <c r="A910">
        <v>10909</v>
      </c>
      <c r="B910" s="1">
        <v>45470</v>
      </c>
      <c r="C910">
        <f t="shared" si="84"/>
        <v>2024</v>
      </c>
      <c r="D910">
        <f t="shared" si="85"/>
        <v>6</v>
      </c>
      <c r="E910" t="str">
        <f>TEXT(Table2[[#This Row],[order_date]],"mmmm")</f>
        <v>June</v>
      </c>
      <c r="F910">
        <v>1928</v>
      </c>
      <c r="G910" t="s">
        <v>15</v>
      </c>
      <c r="H910" t="s">
        <v>21</v>
      </c>
      <c r="I910">
        <v>3</v>
      </c>
      <c r="J910">
        <v>156.30000000000001</v>
      </c>
      <c r="K910">
        <v>0.22</v>
      </c>
      <c r="L910">
        <f t="shared" si="86"/>
        <v>34.386000000000003</v>
      </c>
      <c r="M910">
        <f t="shared" si="87"/>
        <v>468.90000000000003</v>
      </c>
      <c r="N910" t="s">
        <v>14</v>
      </c>
      <c r="O910" t="str">
        <f t="shared" si="88"/>
        <v>Delayed Delivery</v>
      </c>
      <c r="P910">
        <v>10</v>
      </c>
      <c r="Q910" t="str">
        <f t="shared" si="89"/>
        <v>Good</v>
      </c>
      <c r="R910">
        <v>3.9</v>
      </c>
      <c r="S910">
        <v>365.74</v>
      </c>
      <c r="V910">
        <v>1198</v>
      </c>
    </row>
    <row r="911" spans="1:22" x14ac:dyDescent="0.35">
      <c r="A911">
        <v>10910</v>
      </c>
      <c r="B911" s="1">
        <v>45471</v>
      </c>
      <c r="C911">
        <f t="shared" si="84"/>
        <v>2024</v>
      </c>
      <c r="D911">
        <f t="shared" si="85"/>
        <v>6</v>
      </c>
      <c r="E911" t="str">
        <f>TEXT(Table2[[#This Row],[order_date]],"mmmm")</f>
        <v>June</v>
      </c>
      <c r="F911">
        <v>1933</v>
      </c>
      <c r="G911" t="s">
        <v>15</v>
      </c>
      <c r="H911" t="s">
        <v>21</v>
      </c>
      <c r="I911">
        <v>4</v>
      </c>
      <c r="J911">
        <v>301.92</v>
      </c>
      <c r="K911">
        <v>0.25</v>
      </c>
      <c r="L911">
        <f t="shared" si="86"/>
        <v>75.48</v>
      </c>
      <c r="M911">
        <f t="shared" si="87"/>
        <v>1207.68</v>
      </c>
      <c r="N911" t="s">
        <v>18</v>
      </c>
      <c r="O911" t="str">
        <f t="shared" si="88"/>
        <v>Delayed Delivery</v>
      </c>
      <c r="P911">
        <v>5</v>
      </c>
      <c r="Q911" t="str">
        <f t="shared" si="89"/>
        <v>Good</v>
      </c>
      <c r="R911">
        <v>2.7</v>
      </c>
      <c r="S911">
        <v>905.76</v>
      </c>
      <c r="V911">
        <v>1535</v>
      </c>
    </row>
    <row r="912" spans="1:22" x14ac:dyDescent="0.35">
      <c r="A912">
        <v>10911</v>
      </c>
      <c r="B912" s="1">
        <v>45472</v>
      </c>
      <c r="C912">
        <f t="shared" si="84"/>
        <v>2024</v>
      </c>
      <c r="D912">
        <f t="shared" si="85"/>
        <v>6</v>
      </c>
      <c r="E912" t="str">
        <f>TEXT(Table2[[#This Row],[order_date]],"mmmm")</f>
        <v>June</v>
      </c>
      <c r="F912">
        <v>1116</v>
      </c>
      <c r="G912" t="s">
        <v>15</v>
      </c>
      <c r="H912" t="s">
        <v>20</v>
      </c>
      <c r="I912">
        <v>7</v>
      </c>
      <c r="J912">
        <v>58.36</v>
      </c>
      <c r="K912">
        <v>0.28999999999999998</v>
      </c>
      <c r="L912">
        <f t="shared" si="86"/>
        <v>16.924399999999999</v>
      </c>
      <c r="M912">
        <f t="shared" si="87"/>
        <v>408.52</v>
      </c>
      <c r="N912" t="s">
        <v>18</v>
      </c>
      <c r="O912" t="str">
        <f t="shared" si="88"/>
        <v>Delayed Delivery</v>
      </c>
      <c r="P912">
        <v>8</v>
      </c>
      <c r="Q912" t="str">
        <f t="shared" si="89"/>
        <v>Bad</v>
      </c>
      <c r="R912">
        <v>1.5</v>
      </c>
      <c r="S912">
        <v>290.05</v>
      </c>
      <c r="V912">
        <v>1063</v>
      </c>
    </row>
    <row r="913" spans="1:22" x14ac:dyDescent="0.35">
      <c r="A913">
        <v>10912</v>
      </c>
      <c r="B913" s="1">
        <v>45473</v>
      </c>
      <c r="C913">
        <f t="shared" si="84"/>
        <v>2024</v>
      </c>
      <c r="D913">
        <f t="shared" si="85"/>
        <v>6</v>
      </c>
      <c r="E913" t="str">
        <f>TEXT(Table2[[#This Row],[order_date]],"mmmm")</f>
        <v>June</v>
      </c>
      <c r="F913">
        <v>1133</v>
      </c>
      <c r="G913" t="s">
        <v>19</v>
      </c>
      <c r="H913" t="s">
        <v>17</v>
      </c>
      <c r="I913">
        <v>7</v>
      </c>
      <c r="J913">
        <v>35.32</v>
      </c>
      <c r="K913">
        <v>0.31</v>
      </c>
      <c r="L913">
        <f t="shared" si="86"/>
        <v>10.949199999999999</v>
      </c>
      <c r="M913">
        <f t="shared" si="87"/>
        <v>247.24</v>
      </c>
      <c r="N913" t="s">
        <v>18</v>
      </c>
      <c r="O913" t="str">
        <f t="shared" si="88"/>
        <v>Delayed Delivery</v>
      </c>
      <c r="P913">
        <v>11</v>
      </c>
      <c r="Q913" t="str">
        <f t="shared" si="89"/>
        <v>Bad</v>
      </c>
      <c r="R913">
        <v>1.2</v>
      </c>
      <c r="S913">
        <v>170.6</v>
      </c>
      <c r="V913">
        <v>1494</v>
      </c>
    </row>
    <row r="914" spans="1:22" x14ac:dyDescent="0.35">
      <c r="A914">
        <v>10913</v>
      </c>
      <c r="B914" s="1">
        <v>45474</v>
      </c>
      <c r="C914">
        <f t="shared" si="84"/>
        <v>2024</v>
      </c>
      <c r="D914">
        <f t="shared" si="85"/>
        <v>7</v>
      </c>
      <c r="E914" t="str">
        <f>TEXT(Table2[[#This Row],[order_date]],"mmmm")</f>
        <v>July</v>
      </c>
      <c r="F914">
        <v>1057</v>
      </c>
      <c r="G914" t="s">
        <v>15</v>
      </c>
      <c r="H914" t="s">
        <v>13</v>
      </c>
      <c r="I914">
        <v>6</v>
      </c>
      <c r="J914">
        <v>289.20999999999998</v>
      </c>
      <c r="K914">
        <v>0.22</v>
      </c>
      <c r="L914">
        <f t="shared" si="86"/>
        <v>63.626199999999997</v>
      </c>
      <c r="M914">
        <f t="shared" si="87"/>
        <v>1735.2599999999998</v>
      </c>
      <c r="N914" t="s">
        <v>14</v>
      </c>
      <c r="O914" t="str">
        <f t="shared" si="88"/>
        <v>On Time Delivery</v>
      </c>
      <c r="P914">
        <v>3</v>
      </c>
      <c r="Q914" t="str">
        <f t="shared" si="89"/>
        <v>Excellent</v>
      </c>
      <c r="R914">
        <v>4.4000000000000004</v>
      </c>
      <c r="S914">
        <v>1353.5</v>
      </c>
      <c r="V914">
        <v>1543</v>
      </c>
    </row>
    <row r="915" spans="1:22" x14ac:dyDescent="0.35">
      <c r="A915">
        <v>10914</v>
      </c>
      <c r="B915" s="1">
        <v>45475</v>
      </c>
      <c r="C915">
        <f t="shared" si="84"/>
        <v>2024</v>
      </c>
      <c r="D915">
        <f t="shared" si="85"/>
        <v>7</v>
      </c>
      <c r="E915" t="str">
        <f>TEXT(Table2[[#This Row],[order_date]],"mmmm")</f>
        <v>July</v>
      </c>
      <c r="F915">
        <v>1555</v>
      </c>
      <c r="G915" t="s">
        <v>19</v>
      </c>
      <c r="H915" t="s">
        <v>13</v>
      </c>
      <c r="I915">
        <v>6</v>
      </c>
      <c r="J915">
        <v>248.22</v>
      </c>
      <c r="K915">
        <v>0.31</v>
      </c>
      <c r="L915">
        <f t="shared" si="86"/>
        <v>76.9482</v>
      </c>
      <c r="M915">
        <f t="shared" si="87"/>
        <v>1489.32</v>
      </c>
      <c r="N915" t="s">
        <v>16</v>
      </c>
      <c r="O915" t="str">
        <f t="shared" si="88"/>
        <v>On Time Delivery</v>
      </c>
      <c r="P915">
        <v>4</v>
      </c>
      <c r="Q915" t="str">
        <f t="shared" si="89"/>
        <v>Excellent</v>
      </c>
      <c r="R915">
        <v>4.5999999999999996</v>
      </c>
      <c r="S915">
        <v>1027.6300000000001</v>
      </c>
      <c r="V915">
        <v>1552</v>
      </c>
    </row>
    <row r="916" spans="1:22" x14ac:dyDescent="0.35">
      <c r="A916">
        <v>10915</v>
      </c>
      <c r="B916" s="1">
        <v>45476</v>
      </c>
      <c r="C916">
        <f t="shared" si="84"/>
        <v>2024</v>
      </c>
      <c r="D916">
        <f t="shared" si="85"/>
        <v>7</v>
      </c>
      <c r="E916" t="str">
        <f>TEXT(Table2[[#This Row],[order_date]],"mmmm")</f>
        <v>July</v>
      </c>
      <c r="F916">
        <v>1684</v>
      </c>
      <c r="G916" t="s">
        <v>12</v>
      </c>
      <c r="H916" t="s">
        <v>21</v>
      </c>
      <c r="I916">
        <v>4</v>
      </c>
      <c r="J916">
        <v>95.07</v>
      </c>
      <c r="K916">
        <v>0.19</v>
      </c>
      <c r="L916">
        <f t="shared" si="86"/>
        <v>18.063299999999998</v>
      </c>
      <c r="M916">
        <f t="shared" si="87"/>
        <v>380.28</v>
      </c>
      <c r="N916" t="s">
        <v>16</v>
      </c>
      <c r="O916" t="str">
        <f t="shared" si="88"/>
        <v>Delayed Delivery</v>
      </c>
      <c r="P916">
        <v>7</v>
      </c>
      <c r="Q916" t="str">
        <f t="shared" si="89"/>
        <v>Bad</v>
      </c>
      <c r="R916">
        <v>2.4</v>
      </c>
      <c r="S916">
        <v>308.02999999999997</v>
      </c>
      <c r="V916">
        <v>1316</v>
      </c>
    </row>
    <row r="917" spans="1:22" x14ac:dyDescent="0.35">
      <c r="A917">
        <v>10916</v>
      </c>
      <c r="B917" s="1">
        <v>45477</v>
      </c>
      <c r="C917">
        <f t="shared" si="84"/>
        <v>2024</v>
      </c>
      <c r="D917">
        <f t="shared" si="85"/>
        <v>7</v>
      </c>
      <c r="E917" t="str">
        <f>TEXT(Table2[[#This Row],[order_date]],"mmmm")</f>
        <v>July</v>
      </c>
      <c r="F917">
        <v>1671</v>
      </c>
      <c r="G917" t="s">
        <v>15</v>
      </c>
      <c r="H917" t="s">
        <v>20</v>
      </c>
      <c r="I917">
        <v>3</v>
      </c>
      <c r="J917">
        <v>417.25</v>
      </c>
      <c r="K917">
        <v>0.1</v>
      </c>
      <c r="L917">
        <f t="shared" si="86"/>
        <v>41.725000000000001</v>
      </c>
      <c r="M917">
        <f t="shared" si="87"/>
        <v>1251.75</v>
      </c>
      <c r="N917" t="s">
        <v>18</v>
      </c>
      <c r="O917" t="str">
        <f t="shared" si="88"/>
        <v>Delayed Delivery</v>
      </c>
      <c r="P917">
        <v>11</v>
      </c>
      <c r="Q917" t="str">
        <f t="shared" si="89"/>
        <v>Bad</v>
      </c>
      <c r="R917">
        <v>1.7</v>
      </c>
      <c r="S917">
        <v>1126.58</v>
      </c>
      <c r="V917">
        <v>1859</v>
      </c>
    </row>
    <row r="918" spans="1:22" x14ac:dyDescent="0.35">
      <c r="A918">
        <v>10917</v>
      </c>
      <c r="B918" s="1">
        <v>45478</v>
      </c>
      <c r="C918">
        <f t="shared" si="84"/>
        <v>2024</v>
      </c>
      <c r="D918">
        <f t="shared" si="85"/>
        <v>7</v>
      </c>
      <c r="E918" t="str">
        <f>TEXT(Table2[[#This Row],[order_date]],"mmmm")</f>
        <v>July</v>
      </c>
      <c r="F918">
        <v>1172</v>
      </c>
      <c r="G918" t="s">
        <v>15</v>
      </c>
      <c r="H918" t="s">
        <v>21</v>
      </c>
      <c r="I918">
        <v>5</v>
      </c>
      <c r="J918">
        <v>595.85</v>
      </c>
      <c r="K918">
        <v>0.31</v>
      </c>
      <c r="L918">
        <f t="shared" si="86"/>
        <v>184.71350000000001</v>
      </c>
      <c r="M918">
        <f t="shared" si="87"/>
        <v>2979.25</v>
      </c>
      <c r="N918" t="s">
        <v>16</v>
      </c>
      <c r="O918" t="str">
        <f t="shared" si="88"/>
        <v>Delayed Delivery</v>
      </c>
      <c r="P918">
        <v>6</v>
      </c>
      <c r="Q918" t="str">
        <f t="shared" si="89"/>
        <v>Excellent</v>
      </c>
      <c r="R918">
        <v>4.9000000000000004</v>
      </c>
      <c r="S918">
        <v>2055.6799999999998</v>
      </c>
      <c r="V918">
        <v>1382</v>
      </c>
    </row>
    <row r="919" spans="1:22" x14ac:dyDescent="0.35">
      <c r="A919">
        <v>10918</v>
      </c>
      <c r="B919" s="1">
        <v>45479</v>
      </c>
      <c r="C919">
        <f t="shared" si="84"/>
        <v>2024</v>
      </c>
      <c r="D919">
        <f t="shared" si="85"/>
        <v>7</v>
      </c>
      <c r="E919" t="str">
        <f>TEXT(Table2[[#This Row],[order_date]],"mmmm")</f>
        <v>July</v>
      </c>
      <c r="F919">
        <v>1828</v>
      </c>
      <c r="G919" t="s">
        <v>15</v>
      </c>
      <c r="H919" t="s">
        <v>21</v>
      </c>
      <c r="I919">
        <v>3</v>
      </c>
      <c r="J919">
        <v>246.45</v>
      </c>
      <c r="K919">
        <v>0.19</v>
      </c>
      <c r="L919">
        <f t="shared" si="86"/>
        <v>46.825499999999998</v>
      </c>
      <c r="M919">
        <f t="shared" si="87"/>
        <v>739.34999999999991</v>
      </c>
      <c r="N919" t="s">
        <v>16</v>
      </c>
      <c r="O919" t="str">
        <f t="shared" si="88"/>
        <v>Delayed Delivery</v>
      </c>
      <c r="P919">
        <v>7</v>
      </c>
      <c r="Q919" t="str">
        <f t="shared" si="89"/>
        <v>Good</v>
      </c>
      <c r="R919">
        <v>3.2</v>
      </c>
      <c r="S919">
        <v>598.87</v>
      </c>
      <c r="V919">
        <v>1514</v>
      </c>
    </row>
    <row r="920" spans="1:22" x14ac:dyDescent="0.35">
      <c r="A920">
        <v>10919</v>
      </c>
      <c r="B920" s="1">
        <v>45480</v>
      </c>
      <c r="C920">
        <f t="shared" si="84"/>
        <v>2024</v>
      </c>
      <c r="D920">
        <f t="shared" si="85"/>
        <v>7</v>
      </c>
      <c r="E920" t="str">
        <f>TEXT(Table2[[#This Row],[order_date]],"mmmm")</f>
        <v>July</v>
      </c>
      <c r="F920">
        <v>1814</v>
      </c>
      <c r="G920" t="s">
        <v>19</v>
      </c>
      <c r="H920" t="s">
        <v>20</v>
      </c>
      <c r="I920">
        <v>2</v>
      </c>
      <c r="J920">
        <v>380.37</v>
      </c>
      <c r="K920">
        <v>0.32</v>
      </c>
      <c r="L920">
        <f t="shared" si="86"/>
        <v>121.7184</v>
      </c>
      <c r="M920">
        <f t="shared" si="87"/>
        <v>760.74</v>
      </c>
      <c r="N920" t="s">
        <v>18</v>
      </c>
      <c r="O920" t="str">
        <f t="shared" si="88"/>
        <v>Delayed Delivery</v>
      </c>
      <c r="P920">
        <v>9</v>
      </c>
      <c r="Q920" t="str">
        <f t="shared" si="89"/>
        <v>Good</v>
      </c>
      <c r="R920">
        <v>2.9</v>
      </c>
      <c r="S920">
        <v>517.29999999999995</v>
      </c>
      <c r="V920">
        <v>1808</v>
      </c>
    </row>
    <row r="921" spans="1:22" x14ac:dyDescent="0.35">
      <c r="A921">
        <v>10920</v>
      </c>
      <c r="B921" s="1">
        <v>45481</v>
      </c>
      <c r="C921">
        <f t="shared" si="84"/>
        <v>2024</v>
      </c>
      <c r="D921">
        <f t="shared" si="85"/>
        <v>7</v>
      </c>
      <c r="E921" t="str">
        <f>TEXT(Table2[[#This Row],[order_date]],"mmmm")</f>
        <v>July</v>
      </c>
      <c r="F921">
        <v>1148</v>
      </c>
      <c r="G921" t="s">
        <v>19</v>
      </c>
      <c r="H921" t="s">
        <v>17</v>
      </c>
      <c r="I921">
        <v>1</v>
      </c>
      <c r="J921">
        <v>578.34</v>
      </c>
      <c r="K921">
        <v>0.01</v>
      </c>
      <c r="L921">
        <f t="shared" si="86"/>
        <v>5.7834000000000003</v>
      </c>
      <c r="M921">
        <f t="shared" si="87"/>
        <v>578.34</v>
      </c>
      <c r="N921" t="s">
        <v>16</v>
      </c>
      <c r="O921" t="str">
        <f t="shared" si="88"/>
        <v>Delayed Delivery</v>
      </c>
      <c r="P921">
        <v>9</v>
      </c>
      <c r="Q921" t="str">
        <f t="shared" si="89"/>
        <v>Excellent</v>
      </c>
      <c r="R921">
        <v>4</v>
      </c>
      <c r="S921">
        <v>572.55999999999995</v>
      </c>
      <c r="V921">
        <v>1903</v>
      </c>
    </row>
    <row r="922" spans="1:22" x14ac:dyDescent="0.35">
      <c r="A922">
        <v>10921</v>
      </c>
      <c r="B922" s="1">
        <v>45482</v>
      </c>
      <c r="C922">
        <f t="shared" si="84"/>
        <v>2024</v>
      </c>
      <c r="D922">
        <f t="shared" si="85"/>
        <v>7</v>
      </c>
      <c r="E922" t="str">
        <f>TEXT(Table2[[#This Row],[order_date]],"mmmm")</f>
        <v>July</v>
      </c>
      <c r="F922">
        <v>1079</v>
      </c>
      <c r="G922" t="s">
        <v>15</v>
      </c>
      <c r="H922" t="s">
        <v>13</v>
      </c>
      <c r="I922">
        <v>1</v>
      </c>
      <c r="J922">
        <v>501.45</v>
      </c>
      <c r="K922">
        <v>0.14000000000000001</v>
      </c>
      <c r="L922">
        <f t="shared" si="86"/>
        <v>70.203000000000003</v>
      </c>
      <c r="M922">
        <f t="shared" si="87"/>
        <v>501.45</v>
      </c>
      <c r="N922" t="s">
        <v>18</v>
      </c>
      <c r="O922" t="str">
        <f t="shared" si="88"/>
        <v>On Time Delivery</v>
      </c>
      <c r="P922">
        <v>2</v>
      </c>
      <c r="Q922" t="str">
        <f t="shared" si="89"/>
        <v>Bad</v>
      </c>
      <c r="R922">
        <v>1.7</v>
      </c>
      <c r="S922">
        <v>431.25</v>
      </c>
      <c r="V922">
        <v>1306</v>
      </c>
    </row>
    <row r="923" spans="1:22" x14ac:dyDescent="0.35">
      <c r="A923">
        <v>10922</v>
      </c>
      <c r="B923" s="1">
        <v>45483</v>
      </c>
      <c r="C923">
        <f t="shared" si="84"/>
        <v>2024</v>
      </c>
      <c r="D923">
        <f t="shared" si="85"/>
        <v>7</v>
      </c>
      <c r="E923" t="str">
        <f>TEXT(Table2[[#This Row],[order_date]],"mmmm")</f>
        <v>July</v>
      </c>
      <c r="F923">
        <v>1885</v>
      </c>
      <c r="G923" t="s">
        <v>19</v>
      </c>
      <c r="H923" t="s">
        <v>17</v>
      </c>
      <c r="I923">
        <v>6</v>
      </c>
      <c r="J923">
        <v>286.18</v>
      </c>
      <c r="K923">
        <v>0.33</v>
      </c>
      <c r="L923">
        <f t="shared" si="86"/>
        <v>94.439400000000006</v>
      </c>
      <c r="M923">
        <f t="shared" si="87"/>
        <v>1717.08</v>
      </c>
      <c r="N923" t="s">
        <v>14</v>
      </c>
      <c r="O923" t="str">
        <f t="shared" si="88"/>
        <v>On Time Delivery</v>
      </c>
      <c r="P923">
        <v>3</v>
      </c>
      <c r="Q923" t="str">
        <f t="shared" si="89"/>
        <v>Good</v>
      </c>
      <c r="R923">
        <v>3.3</v>
      </c>
      <c r="S923">
        <v>1150.44</v>
      </c>
      <c r="V923">
        <v>1548</v>
      </c>
    </row>
    <row r="924" spans="1:22" x14ac:dyDescent="0.35">
      <c r="A924">
        <v>10923</v>
      </c>
      <c r="B924" s="1">
        <v>45484</v>
      </c>
      <c r="C924">
        <f t="shared" si="84"/>
        <v>2024</v>
      </c>
      <c r="D924">
        <f t="shared" si="85"/>
        <v>7</v>
      </c>
      <c r="E924" t="str">
        <f>TEXT(Table2[[#This Row],[order_date]],"mmmm")</f>
        <v>July</v>
      </c>
      <c r="F924">
        <v>1212</v>
      </c>
      <c r="G924" t="s">
        <v>15</v>
      </c>
      <c r="H924" t="s">
        <v>20</v>
      </c>
      <c r="I924">
        <v>5</v>
      </c>
      <c r="J924">
        <v>446.43</v>
      </c>
      <c r="K924">
        <v>0.09</v>
      </c>
      <c r="L924">
        <f t="shared" si="86"/>
        <v>40.178699999999999</v>
      </c>
      <c r="M924">
        <f t="shared" si="87"/>
        <v>2232.15</v>
      </c>
      <c r="N924" t="s">
        <v>16</v>
      </c>
      <c r="O924" t="str">
        <f t="shared" si="88"/>
        <v>On Time Delivery</v>
      </c>
      <c r="P924">
        <v>4</v>
      </c>
      <c r="Q924" t="str">
        <f t="shared" si="89"/>
        <v>Excellent</v>
      </c>
      <c r="R924">
        <v>4.5999999999999996</v>
      </c>
      <c r="S924">
        <v>2031.26</v>
      </c>
      <c r="V924">
        <v>1351</v>
      </c>
    </row>
    <row r="925" spans="1:22" x14ac:dyDescent="0.35">
      <c r="A925">
        <v>10924</v>
      </c>
      <c r="B925" s="1">
        <v>45485</v>
      </c>
      <c r="C925">
        <f t="shared" si="84"/>
        <v>2024</v>
      </c>
      <c r="D925">
        <f t="shared" si="85"/>
        <v>7</v>
      </c>
      <c r="E925" t="str">
        <f>TEXT(Table2[[#This Row],[order_date]],"mmmm")</f>
        <v>July</v>
      </c>
      <c r="F925">
        <v>1202</v>
      </c>
      <c r="G925" t="s">
        <v>12</v>
      </c>
      <c r="H925" t="s">
        <v>20</v>
      </c>
      <c r="I925">
        <v>3</v>
      </c>
      <c r="J925">
        <v>89.96</v>
      </c>
      <c r="K925">
        <v>0.33</v>
      </c>
      <c r="L925">
        <f t="shared" si="86"/>
        <v>29.686799999999998</v>
      </c>
      <c r="M925">
        <f t="shared" si="87"/>
        <v>269.88</v>
      </c>
      <c r="N925" t="s">
        <v>14</v>
      </c>
      <c r="O925" t="str">
        <f t="shared" si="88"/>
        <v>Delayed Delivery</v>
      </c>
      <c r="P925">
        <v>6</v>
      </c>
      <c r="Q925" t="str">
        <f t="shared" si="89"/>
        <v>Bad</v>
      </c>
      <c r="R925">
        <v>1.1000000000000001</v>
      </c>
      <c r="S925">
        <v>180.82</v>
      </c>
      <c r="V925">
        <v>1923</v>
      </c>
    </row>
    <row r="926" spans="1:22" x14ac:dyDescent="0.35">
      <c r="A926">
        <v>10925</v>
      </c>
      <c r="B926" s="1">
        <v>45486</v>
      </c>
      <c r="C926">
        <f t="shared" si="84"/>
        <v>2024</v>
      </c>
      <c r="D926">
        <f t="shared" si="85"/>
        <v>7</v>
      </c>
      <c r="E926" t="str">
        <f>TEXT(Table2[[#This Row],[order_date]],"mmmm")</f>
        <v>July</v>
      </c>
      <c r="F926">
        <v>1763</v>
      </c>
      <c r="G926" t="s">
        <v>12</v>
      </c>
      <c r="H926" t="s">
        <v>13</v>
      </c>
      <c r="I926">
        <v>6</v>
      </c>
      <c r="J926">
        <v>314.58</v>
      </c>
      <c r="K926">
        <v>0.33</v>
      </c>
      <c r="L926">
        <f t="shared" si="86"/>
        <v>103.81140000000001</v>
      </c>
      <c r="M926">
        <f t="shared" si="87"/>
        <v>1887.48</v>
      </c>
      <c r="N926" t="s">
        <v>16</v>
      </c>
      <c r="O926" t="str">
        <f t="shared" si="88"/>
        <v>Delayed Delivery</v>
      </c>
      <c r="P926">
        <v>5</v>
      </c>
      <c r="Q926" t="str">
        <f t="shared" si="89"/>
        <v>Good</v>
      </c>
      <c r="R926">
        <v>3.7</v>
      </c>
      <c r="S926">
        <v>1264.6099999999999</v>
      </c>
      <c r="V926">
        <v>1861</v>
      </c>
    </row>
    <row r="927" spans="1:22" x14ac:dyDescent="0.35">
      <c r="A927">
        <v>10926</v>
      </c>
      <c r="B927" s="1">
        <v>45487</v>
      </c>
      <c r="C927">
        <f t="shared" si="84"/>
        <v>2024</v>
      </c>
      <c r="D927">
        <f t="shared" si="85"/>
        <v>7</v>
      </c>
      <c r="E927" t="str">
        <f>TEXT(Table2[[#This Row],[order_date]],"mmmm")</f>
        <v>July</v>
      </c>
      <c r="F927">
        <v>1228</v>
      </c>
      <c r="G927" t="s">
        <v>22</v>
      </c>
      <c r="H927" t="s">
        <v>17</v>
      </c>
      <c r="I927">
        <v>4</v>
      </c>
      <c r="J927">
        <v>178.25</v>
      </c>
      <c r="K927">
        <v>0.31</v>
      </c>
      <c r="L927">
        <f t="shared" si="86"/>
        <v>55.2575</v>
      </c>
      <c r="M927">
        <f t="shared" si="87"/>
        <v>713</v>
      </c>
      <c r="N927" t="s">
        <v>14</v>
      </c>
      <c r="O927" t="str">
        <f t="shared" si="88"/>
        <v>Delayed Delivery</v>
      </c>
      <c r="P927">
        <v>6</v>
      </c>
      <c r="Q927" t="str">
        <f t="shared" si="89"/>
        <v>Good</v>
      </c>
      <c r="R927">
        <v>3.2</v>
      </c>
      <c r="S927">
        <v>491.97</v>
      </c>
      <c r="V927">
        <v>1023</v>
      </c>
    </row>
    <row r="928" spans="1:22" x14ac:dyDescent="0.35">
      <c r="A928">
        <v>10927</v>
      </c>
      <c r="B928" s="1">
        <v>45488</v>
      </c>
      <c r="C928">
        <f t="shared" si="84"/>
        <v>2024</v>
      </c>
      <c r="D928">
        <f t="shared" si="85"/>
        <v>7</v>
      </c>
      <c r="E928" t="str">
        <f>TEXT(Table2[[#This Row],[order_date]],"mmmm")</f>
        <v>July</v>
      </c>
      <c r="F928">
        <v>1675</v>
      </c>
      <c r="G928" t="s">
        <v>19</v>
      </c>
      <c r="H928" t="s">
        <v>13</v>
      </c>
      <c r="I928">
        <v>6</v>
      </c>
      <c r="J928">
        <v>109.28</v>
      </c>
      <c r="K928">
        <v>0.2</v>
      </c>
      <c r="L928">
        <f t="shared" si="86"/>
        <v>21.856000000000002</v>
      </c>
      <c r="M928">
        <f t="shared" si="87"/>
        <v>655.68000000000006</v>
      </c>
      <c r="N928" t="s">
        <v>14</v>
      </c>
      <c r="O928" t="str">
        <f t="shared" si="88"/>
        <v>Delayed Delivery</v>
      </c>
      <c r="P928">
        <v>11</v>
      </c>
      <c r="Q928" t="str">
        <f t="shared" si="89"/>
        <v>Excellent</v>
      </c>
      <c r="R928">
        <v>4.8</v>
      </c>
      <c r="S928">
        <v>524.54</v>
      </c>
      <c r="V928">
        <v>1937</v>
      </c>
    </row>
    <row r="929" spans="1:22" x14ac:dyDescent="0.35">
      <c r="A929">
        <v>10928</v>
      </c>
      <c r="B929" s="1">
        <v>45489</v>
      </c>
      <c r="C929">
        <f t="shared" si="84"/>
        <v>2024</v>
      </c>
      <c r="D929">
        <f t="shared" si="85"/>
        <v>7</v>
      </c>
      <c r="E929" t="str">
        <f>TEXT(Table2[[#This Row],[order_date]],"mmmm")</f>
        <v>July</v>
      </c>
      <c r="F929">
        <v>1226</v>
      </c>
      <c r="G929" t="s">
        <v>12</v>
      </c>
      <c r="H929" t="s">
        <v>21</v>
      </c>
      <c r="I929">
        <v>4</v>
      </c>
      <c r="J929">
        <v>264.37</v>
      </c>
      <c r="K929">
        <v>0.23</v>
      </c>
      <c r="L929">
        <f t="shared" si="86"/>
        <v>60.805100000000003</v>
      </c>
      <c r="M929">
        <f t="shared" si="87"/>
        <v>1057.48</v>
      </c>
      <c r="N929" t="s">
        <v>16</v>
      </c>
      <c r="O929" t="str">
        <f t="shared" si="88"/>
        <v>Delayed Delivery</v>
      </c>
      <c r="P929">
        <v>8</v>
      </c>
      <c r="Q929" t="str">
        <f t="shared" si="89"/>
        <v>Bad</v>
      </c>
      <c r="R929">
        <v>2</v>
      </c>
      <c r="S929">
        <v>814.26</v>
      </c>
      <c r="V929">
        <v>1529</v>
      </c>
    </row>
    <row r="930" spans="1:22" x14ac:dyDescent="0.35">
      <c r="A930">
        <v>10929</v>
      </c>
      <c r="B930" s="1">
        <v>45490</v>
      </c>
      <c r="C930">
        <f t="shared" si="84"/>
        <v>2024</v>
      </c>
      <c r="D930">
        <f t="shared" si="85"/>
        <v>7</v>
      </c>
      <c r="E930" t="str">
        <f>TEXT(Table2[[#This Row],[order_date]],"mmmm")</f>
        <v>July</v>
      </c>
      <c r="F930">
        <v>1658</v>
      </c>
      <c r="G930" t="s">
        <v>12</v>
      </c>
      <c r="H930" t="s">
        <v>21</v>
      </c>
      <c r="I930">
        <v>4</v>
      </c>
      <c r="J930">
        <v>91.64</v>
      </c>
      <c r="K930">
        <v>0.3</v>
      </c>
      <c r="L930">
        <f t="shared" si="86"/>
        <v>27.492000000000001</v>
      </c>
      <c r="M930">
        <f t="shared" si="87"/>
        <v>366.56</v>
      </c>
      <c r="N930" t="s">
        <v>16</v>
      </c>
      <c r="O930" t="str">
        <f t="shared" si="88"/>
        <v>On Time Delivery</v>
      </c>
      <c r="P930">
        <v>2</v>
      </c>
      <c r="Q930" t="str">
        <f t="shared" si="89"/>
        <v>Excellent</v>
      </c>
      <c r="R930">
        <v>4.4000000000000004</v>
      </c>
      <c r="S930">
        <v>256.58999999999997</v>
      </c>
      <c r="V930">
        <v>1736</v>
      </c>
    </row>
    <row r="931" spans="1:22" x14ac:dyDescent="0.35">
      <c r="A931">
        <v>10930</v>
      </c>
      <c r="B931" s="1">
        <v>45491</v>
      </c>
      <c r="C931">
        <f t="shared" si="84"/>
        <v>2024</v>
      </c>
      <c r="D931">
        <f t="shared" si="85"/>
        <v>7</v>
      </c>
      <c r="E931" t="str">
        <f>TEXT(Table2[[#This Row],[order_date]],"mmmm")</f>
        <v>July</v>
      </c>
      <c r="F931">
        <v>1531</v>
      </c>
      <c r="G931" t="s">
        <v>19</v>
      </c>
      <c r="H931" t="s">
        <v>21</v>
      </c>
      <c r="I931">
        <v>2</v>
      </c>
      <c r="J931">
        <v>423.91</v>
      </c>
      <c r="K931">
        <v>0.27</v>
      </c>
      <c r="L931">
        <f t="shared" si="86"/>
        <v>114.45570000000001</v>
      </c>
      <c r="M931">
        <f t="shared" si="87"/>
        <v>847.82</v>
      </c>
      <c r="N931" t="s">
        <v>16</v>
      </c>
      <c r="O931" t="str">
        <f t="shared" si="88"/>
        <v>Delayed Delivery</v>
      </c>
      <c r="P931">
        <v>6</v>
      </c>
      <c r="Q931" t="str">
        <f t="shared" si="89"/>
        <v>Bad</v>
      </c>
      <c r="R931">
        <v>2.2000000000000002</v>
      </c>
      <c r="S931">
        <v>618.91</v>
      </c>
      <c r="V931">
        <v>1065</v>
      </c>
    </row>
    <row r="932" spans="1:22" x14ac:dyDescent="0.35">
      <c r="A932">
        <v>10931</v>
      </c>
      <c r="B932" s="1">
        <v>45492</v>
      </c>
      <c r="C932">
        <f t="shared" si="84"/>
        <v>2024</v>
      </c>
      <c r="D932">
        <f t="shared" si="85"/>
        <v>7</v>
      </c>
      <c r="E932" t="str">
        <f>TEXT(Table2[[#This Row],[order_date]],"mmmm")</f>
        <v>July</v>
      </c>
      <c r="F932">
        <v>1440</v>
      </c>
      <c r="G932" t="s">
        <v>22</v>
      </c>
      <c r="H932" t="s">
        <v>17</v>
      </c>
      <c r="I932">
        <v>2</v>
      </c>
      <c r="J932">
        <v>281.89999999999998</v>
      </c>
      <c r="K932">
        <v>0.22</v>
      </c>
      <c r="L932">
        <f t="shared" si="86"/>
        <v>62.017999999999994</v>
      </c>
      <c r="M932">
        <f t="shared" si="87"/>
        <v>563.79999999999995</v>
      </c>
      <c r="N932" t="s">
        <v>14</v>
      </c>
      <c r="O932" t="str">
        <f t="shared" si="88"/>
        <v>Delayed Delivery</v>
      </c>
      <c r="P932">
        <v>9</v>
      </c>
      <c r="Q932" t="str">
        <f t="shared" si="89"/>
        <v>Good</v>
      </c>
      <c r="R932">
        <v>2.7</v>
      </c>
      <c r="S932">
        <v>439.76</v>
      </c>
      <c r="V932">
        <v>1275</v>
      </c>
    </row>
    <row r="933" spans="1:22" x14ac:dyDescent="0.35">
      <c r="A933">
        <v>10932</v>
      </c>
      <c r="B933" s="1">
        <v>45493</v>
      </c>
      <c r="C933">
        <f t="shared" si="84"/>
        <v>2024</v>
      </c>
      <c r="D933">
        <f t="shared" si="85"/>
        <v>7</v>
      </c>
      <c r="E933" t="str">
        <f>TEXT(Table2[[#This Row],[order_date]],"mmmm")</f>
        <v>July</v>
      </c>
      <c r="F933">
        <v>1401</v>
      </c>
      <c r="G933" t="s">
        <v>19</v>
      </c>
      <c r="H933" t="s">
        <v>21</v>
      </c>
      <c r="I933">
        <v>4</v>
      </c>
      <c r="J933">
        <v>325.72000000000003</v>
      </c>
      <c r="K933">
        <v>0.34</v>
      </c>
      <c r="L933">
        <f t="shared" si="86"/>
        <v>110.74480000000001</v>
      </c>
      <c r="M933">
        <f t="shared" si="87"/>
        <v>1302.8800000000001</v>
      </c>
      <c r="N933" t="s">
        <v>14</v>
      </c>
      <c r="O933" t="str">
        <f t="shared" si="88"/>
        <v>Delayed Delivery</v>
      </c>
      <c r="P933">
        <v>5</v>
      </c>
      <c r="Q933" t="str">
        <f t="shared" si="89"/>
        <v>Bad</v>
      </c>
      <c r="R933">
        <v>1.9</v>
      </c>
      <c r="S933">
        <v>859.9</v>
      </c>
      <c r="V933">
        <v>1979</v>
      </c>
    </row>
    <row r="934" spans="1:22" x14ac:dyDescent="0.35">
      <c r="A934">
        <v>10933</v>
      </c>
      <c r="B934" s="1">
        <v>45494</v>
      </c>
      <c r="C934">
        <f t="shared" si="84"/>
        <v>2024</v>
      </c>
      <c r="D934">
        <f t="shared" si="85"/>
        <v>7</v>
      </c>
      <c r="E934" t="str">
        <f>TEXT(Table2[[#This Row],[order_date]],"mmmm")</f>
        <v>July</v>
      </c>
      <c r="F934">
        <v>1046</v>
      </c>
      <c r="G934" t="s">
        <v>22</v>
      </c>
      <c r="H934" t="s">
        <v>13</v>
      </c>
      <c r="I934">
        <v>5</v>
      </c>
      <c r="J934">
        <v>100.63</v>
      </c>
      <c r="K934">
        <v>0.24</v>
      </c>
      <c r="L934">
        <f t="shared" si="86"/>
        <v>24.151199999999999</v>
      </c>
      <c r="M934">
        <f t="shared" si="87"/>
        <v>503.15</v>
      </c>
      <c r="N934" t="s">
        <v>16</v>
      </c>
      <c r="O934" t="str">
        <f t="shared" si="88"/>
        <v>Early Delivery</v>
      </c>
      <c r="P934">
        <v>1</v>
      </c>
      <c r="Q934" t="str">
        <f t="shared" si="89"/>
        <v>Excellent</v>
      </c>
      <c r="R934">
        <v>4.5</v>
      </c>
      <c r="S934">
        <v>382.39</v>
      </c>
      <c r="V934">
        <v>1932</v>
      </c>
    </row>
    <row r="935" spans="1:22" x14ac:dyDescent="0.35">
      <c r="A935">
        <v>10934</v>
      </c>
      <c r="B935" s="1">
        <v>45495</v>
      </c>
      <c r="C935">
        <f t="shared" si="84"/>
        <v>2024</v>
      </c>
      <c r="D935">
        <f t="shared" si="85"/>
        <v>7</v>
      </c>
      <c r="E935" t="str">
        <f>TEXT(Table2[[#This Row],[order_date]],"mmmm")</f>
        <v>July</v>
      </c>
      <c r="F935">
        <v>1232</v>
      </c>
      <c r="G935" t="s">
        <v>12</v>
      </c>
      <c r="H935" t="s">
        <v>17</v>
      </c>
      <c r="I935">
        <v>2</v>
      </c>
      <c r="J935">
        <v>96.77</v>
      </c>
      <c r="K935">
        <v>0.34</v>
      </c>
      <c r="L935">
        <f t="shared" si="86"/>
        <v>32.901800000000001</v>
      </c>
      <c r="M935">
        <f t="shared" si="87"/>
        <v>193.54</v>
      </c>
      <c r="N935" t="s">
        <v>18</v>
      </c>
      <c r="O935" t="str">
        <f t="shared" si="88"/>
        <v>Delayed Delivery</v>
      </c>
      <c r="P935">
        <v>8</v>
      </c>
      <c r="Q935" t="str">
        <f t="shared" si="89"/>
        <v>Bad</v>
      </c>
      <c r="R935">
        <v>1.8</v>
      </c>
      <c r="S935">
        <v>127.74</v>
      </c>
      <c r="V935">
        <v>1756</v>
      </c>
    </row>
    <row r="936" spans="1:22" x14ac:dyDescent="0.35">
      <c r="A936">
        <v>10935</v>
      </c>
      <c r="B936" s="1">
        <v>45496</v>
      </c>
      <c r="C936">
        <f t="shared" si="84"/>
        <v>2024</v>
      </c>
      <c r="D936">
        <f t="shared" si="85"/>
        <v>7</v>
      </c>
      <c r="E936" t="str">
        <f>TEXT(Table2[[#This Row],[order_date]],"mmmm")</f>
        <v>July</v>
      </c>
      <c r="F936">
        <v>1304</v>
      </c>
      <c r="G936" t="s">
        <v>19</v>
      </c>
      <c r="H936" t="s">
        <v>13</v>
      </c>
      <c r="I936">
        <v>2</v>
      </c>
      <c r="J936">
        <v>356.3</v>
      </c>
      <c r="K936">
        <v>0.02</v>
      </c>
      <c r="L936">
        <f t="shared" si="86"/>
        <v>7.1260000000000003</v>
      </c>
      <c r="M936">
        <f t="shared" si="87"/>
        <v>712.6</v>
      </c>
      <c r="N936" t="s">
        <v>16</v>
      </c>
      <c r="O936" t="str">
        <f t="shared" si="88"/>
        <v>On Time Delivery</v>
      </c>
      <c r="P936">
        <v>4</v>
      </c>
      <c r="Q936" t="str">
        <f t="shared" si="89"/>
        <v>Excellent</v>
      </c>
      <c r="R936">
        <v>4.4000000000000004</v>
      </c>
      <c r="S936">
        <v>698.35</v>
      </c>
      <c r="V936">
        <v>1184</v>
      </c>
    </row>
    <row r="937" spans="1:22" x14ac:dyDescent="0.35">
      <c r="A937">
        <v>10936</v>
      </c>
      <c r="B937" s="1">
        <v>45497</v>
      </c>
      <c r="C937">
        <f t="shared" si="84"/>
        <v>2024</v>
      </c>
      <c r="D937">
        <f t="shared" si="85"/>
        <v>7</v>
      </c>
      <c r="E937" t="str">
        <f>TEXT(Table2[[#This Row],[order_date]],"mmmm")</f>
        <v>July</v>
      </c>
      <c r="F937">
        <v>1525</v>
      </c>
      <c r="G937" t="s">
        <v>12</v>
      </c>
      <c r="H937" t="s">
        <v>20</v>
      </c>
      <c r="I937">
        <v>1</v>
      </c>
      <c r="J937">
        <v>591.23</v>
      </c>
      <c r="K937">
        <v>0.05</v>
      </c>
      <c r="L937">
        <f t="shared" si="86"/>
        <v>29.561500000000002</v>
      </c>
      <c r="M937">
        <f t="shared" si="87"/>
        <v>591.23</v>
      </c>
      <c r="N937" t="s">
        <v>18</v>
      </c>
      <c r="O937" t="str">
        <f t="shared" si="88"/>
        <v>Delayed Delivery</v>
      </c>
      <c r="P937">
        <v>8</v>
      </c>
      <c r="Q937" t="str">
        <f t="shared" si="89"/>
        <v>Good</v>
      </c>
      <c r="R937">
        <v>2.8</v>
      </c>
      <c r="S937">
        <v>561.66999999999996</v>
      </c>
      <c r="V937">
        <v>1192</v>
      </c>
    </row>
    <row r="938" spans="1:22" x14ac:dyDescent="0.35">
      <c r="A938">
        <v>10937</v>
      </c>
      <c r="B938" s="1">
        <v>45498</v>
      </c>
      <c r="C938">
        <f t="shared" si="84"/>
        <v>2024</v>
      </c>
      <c r="D938">
        <f t="shared" si="85"/>
        <v>7</v>
      </c>
      <c r="E938" t="str">
        <f>TEXT(Table2[[#This Row],[order_date]],"mmmm")</f>
        <v>July</v>
      </c>
      <c r="F938">
        <v>1142</v>
      </c>
      <c r="G938" t="s">
        <v>15</v>
      </c>
      <c r="H938" t="s">
        <v>17</v>
      </c>
      <c r="I938">
        <v>6</v>
      </c>
      <c r="J938">
        <v>71.31</v>
      </c>
      <c r="K938">
        <v>0.16</v>
      </c>
      <c r="L938">
        <f t="shared" si="86"/>
        <v>11.409600000000001</v>
      </c>
      <c r="M938">
        <f t="shared" si="87"/>
        <v>427.86</v>
      </c>
      <c r="N938" t="s">
        <v>14</v>
      </c>
      <c r="O938" t="str">
        <f t="shared" si="88"/>
        <v>On Time Delivery</v>
      </c>
      <c r="P938">
        <v>4</v>
      </c>
      <c r="Q938" t="str">
        <f t="shared" si="89"/>
        <v>Excellent</v>
      </c>
      <c r="R938">
        <v>4.3</v>
      </c>
      <c r="S938">
        <v>359.4</v>
      </c>
      <c r="V938">
        <v>1613</v>
      </c>
    </row>
    <row r="939" spans="1:22" x14ac:dyDescent="0.35">
      <c r="A939">
        <v>10938</v>
      </c>
      <c r="B939" s="1">
        <v>45499</v>
      </c>
      <c r="C939">
        <f t="shared" si="84"/>
        <v>2024</v>
      </c>
      <c r="D939">
        <f t="shared" si="85"/>
        <v>7</v>
      </c>
      <c r="E939" t="str">
        <f>TEXT(Table2[[#This Row],[order_date]],"mmmm")</f>
        <v>July</v>
      </c>
      <c r="F939">
        <v>1414</v>
      </c>
      <c r="G939" t="s">
        <v>12</v>
      </c>
      <c r="H939" t="s">
        <v>13</v>
      </c>
      <c r="I939">
        <v>1</v>
      </c>
      <c r="J939">
        <v>182.15</v>
      </c>
      <c r="K939">
        <v>0.13</v>
      </c>
      <c r="L939">
        <f t="shared" si="86"/>
        <v>23.679500000000001</v>
      </c>
      <c r="M939">
        <f t="shared" si="87"/>
        <v>182.15</v>
      </c>
      <c r="N939" t="s">
        <v>16</v>
      </c>
      <c r="O939" t="str">
        <f t="shared" si="88"/>
        <v>Delayed Delivery</v>
      </c>
      <c r="P939">
        <v>11</v>
      </c>
      <c r="Q939" t="str">
        <f t="shared" si="89"/>
        <v>Bad</v>
      </c>
      <c r="R939">
        <v>2.1</v>
      </c>
      <c r="S939">
        <v>158.47</v>
      </c>
      <c r="V939">
        <v>1916</v>
      </c>
    </row>
    <row r="940" spans="1:22" x14ac:dyDescent="0.35">
      <c r="A940">
        <v>10939</v>
      </c>
      <c r="B940" s="1">
        <v>45500</v>
      </c>
      <c r="C940">
        <f t="shared" si="84"/>
        <v>2024</v>
      </c>
      <c r="D940">
        <f t="shared" si="85"/>
        <v>7</v>
      </c>
      <c r="E940" t="str">
        <f>TEXT(Table2[[#This Row],[order_date]],"mmmm")</f>
        <v>July</v>
      </c>
      <c r="F940">
        <v>1512</v>
      </c>
      <c r="G940" t="s">
        <v>15</v>
      </c>
      <c r="H940" t="s">
        <v>13</v>
      </c>
      <c r="I940">
        <v>5</v>
      </c>
      <c r="J940">
        <v>523.63</v>
      </c>
      <c r="K940">
        <v>0.27</v>
      </c>
      <c r="L940">
        <f t="shared" si="86"/>
        <v>141.3801</v>
      </c>
      <c r="M940">
        <f t="shared" si="87"/>
        <v>2618.15</v>
      </c>
      <c r="N940" t="s">
        <v>14</v>
      </c>
      <c r="O940" t="str">
        <f t="shared" si="88"/>
        <v>Delayed Delivery</v>
      </c>
      <c r="P940">
        <v>8</v>
      </c>
      <c r="Q940" t="str">
        <f t="shared" si="89"/>
        <v>Bad</v>
      </c>
      <c r="R940">
        <v>1.5</v>
      </c>
      <c r="S940">
        <v>1911.25</v>
      </c>
      <c r="V940">
        <v>1941</v>
      </c>
    </row>
    <row r="941" spans="1:22" x14ac:dyDescent="0.35">
      <c r="A941">
        <v>10940</v>
      </c>
      <c r="B941" s="1">
        <v>45501</v>
      </c>
      <c r="C941">
        <f t="shared" si="84"/>
        <v>2024</v>
      </c>
      <c r="D941">
        <f t="shared" si="85"/>
        <v>7</v>
      </c>
      <c r="E941" t="str">
        <f>TEXT(Table2[[#This Row],[order_date]],"mmmm")</f>
        <v>July</v>
      </c>
      <c r="F941">
        <v>1372</v>
      </c>
      <c r="G941" t="s">
        <v>22</v>
      </c>
      <c r="H941" t="s">
        <v>17</v>
      </c>
      <c r="I941">
        <v>2</v>
      </c>
      <c r="J941">
        <v>57.28</v>
      </c>
      <c r="K941">
        <v>0.06</v>
      </c>
      <c r="L941">
        <f t="shared" si="86"/>
        <v>3.4367999999999999</v>
      </c>
      <c r="M941">
        <f t="shared" si="87"/>
        <v>114.56</v>
      </c>
      <c r="N941" t="s">
        <v>14</v>
      </c>
      <c r="O941" t="str">
        <f t="shared" si="88"/>
        <v>Delayed Delivery</v>
      </c>
      <c r="P941">
        <v>9</v>
      </c>
      <c r="Q941" t="str">
        <f t="shared" si="89"/>
        <v>Good</v>
      </c>
      <c r="R941">
        <v>3.2</v>
      </c>
      <c r="S941">
        <v>107.69</v>
      </c>
      <c r="V941">
        <v>1220</v>
      </c>
    </row>
    <row r="942" spans="1:22" x14ac:dyDescent="0.35">
      <c r="A942">
        <v>10941</v>
      </c>
      <c r="B942" s="1">
        <v>45502</v>
      </c>
      <c r="C942">
        <f t="shared" si="84"/>
        <v>2024</v>
      </c>
      <c r="D942">
        <f t="shared" si="85"/>
        <v>7</v>
      </c>
      <c r="E942" t="str">
        <f>TEXT(Table2[[#This Row],[order_date]],"mmmm")</f>
        <v>July</v>
      </c>
      <c r="F942">
        <v>1565</v>
      </c>
      <c r="G942" t="s">
        <v>19</v>
      </c>
      <c r="H942" t="s">
        <v>20</v>
      </c>
      <c r="I942">
        <v>7</v>
      </c>
      <c r="J942">
        <v>527.39</v>
      </c>
      <c r="K942">
        <v>0.34</v>
      </c>
      <c r="L942">
        <f t="shared" si="86"/>
        <v>179.3126</v>
      </c>
      <c r="M942">
        <f t="shared" si="87"/>
        <v>3691.73</v>
      </c>
      <c r="N942" t="s">
        <v>14</v>
      </c>
      <c r="O942" t="str">
        <f t="shared" si="88"/>
        <v>Delayed Delivery</v>
      </c>
      <c r="P942">
        <v>5</v>
      </c>
      <c r="Q942" t="str">
        <f t="shared" si="89"/>
        <v>Good</v>
      </c>
      <c r="R942">
        <v>3</v>
      </c>
      <c r="S942">
        <v>2436.54</v>
      </c>
      <c r="V942">
        <v>1342</v>
      </c>
    </row>
    <row r="943" spans="1:22" x14ac:dyDescent="0.35">
      <c r="A943">
        <v>10942</v>
      </c>
      <c r="B943" s="1">
        <v>45503</v>
      </c>
      <c r="C943">
        <f t="shared" si="84"/>
        <v>2024</v>
      </c>
      <c r="D943">
        <f t="shared" si="85"/>
        <v>7</v>
      </c>
      <c r="E943" t="str">
        <f>TEXT(Table2[[#This Row],[order_date]],"mmmm")</f>
        <v>July</v>
      </c>
      <c r="F943">
        <v>1885</v>
      </c>
      <c r="G943" t="s">
        <v>19</v>
      </c>
      <c r="H943" t="s">
        <v>17</v>
      </c>
      <c r="I943">
        <v>2</v>
      </c>
      <c r="J943">
        <v>321.70999999999998</v>
      </c>
      <c r="K943">
        <v>0.11</v>
      </c>
      <c r="L943">
        <f t="shared" si="86"/>
        <v>35.388100000000001</v>
      </c>
      <c r="M943">
        <f t="shared" si="87"/>
        <v>643.41999999999996</v>
      </c>
      <c r="N943" t="s">
        <v>16</v>
      </c>
      <c r="O943" t="str">
        <f t="shared" si="88"/>
        <v>Delayed Delivery</v>
      </c>
      <c r="P943">
        <v>5</v>
      </c>
      <c r="Q943" t="str">
        <f t="shared" si="89"/>
        <v>Bad</v>
      </c>
      <c r="R943">
        <v>2.4</v>
      </c>
      <c r="S943">
        <v>572.64</v>
      </c>
      <c r="V943">
        <v>1618</v>
      </c>
    </row>
    <row r="944" spans="1:22" x14ac:dyDescent="0.35">
      <c r="A944">
        <v>10943</v>
      </c>
      <c r="B944" s="1">
        <v>45504</v>
      </c>
      <c r="C944">
        <f t="shared" si="84"/>
        <v>2024</v>
      </c>
      <c r="D944">
        <f t="shared" si="85"/>
        <v>7</v>
      </c>
      <c r="E944" t="str">
        <f>TEXT(Table2[[#This Row],[order_date]],"mmmm")</f>
        <v>July</v>
      </c>
      <c r="F944">
        <v>1258</v>
      </c>
      <c r="G944" t="s">
        <v>19</v>
      </c>
      <c r="H944" t="s">
        <v>21</v>
      </c>
      <c r="I944">
        <v>3</v>
      </c>
      <c r="J944">
        <v>253.84</v>
      </c>
      <c r="K944">
        <v>0.15</v>
      </c>
      <c r="L944">
        <f t="shared" si="86"/>
        <v>38.076000000000001</v>
      </c>
      <c r="M944">
        <f t="shared" si="87"/>
        <v>761.52</v>
      </c>
      <c r="N944" t="s">
        <v>16</v>
      </c>
      <c r="O944" t="str">
        <f t="shared" si="88"/>
        <v>On Time Delivery</v>
      </c>
      <c r="P944">
        <v>2</v>
      </c>
      <c r="Q944" t="str">
        <f t="shared" si="89"/>
        <v>Good</v>
      </c>
      <c r="R944">
        <v>3.7</v>
      </c>
      <c r="S944">
        <v>647.29</v>
      </c>
      <c r="V944">
        <v>1350</v>
      </c>
    </row>
    <row r="945" spans="1:22" x14ac:dyDescent="0.35">
      <c r="A945">
        <v>10944</v>
      </c>
      <c r="B945" s="1">
        <v>45505</v>
      </c>
      <c r="C945">
        <f t="shared" si="84"/>
        <v>2024</v>
      </c>
      <c r="D945">
        <f t="shared" si="85"/>
        <v>8</v>
      </c>
      <c r="E945" t="str">
        <f>TEXT(Table2[[#This Row],[order_date]],"mmmm")</f>
        <v>August</v>
      </c>
      <c r="F945">
        <v>1655</v>
      </c>
      <c r="G945" t="s">
        <v>12</v>
      </c>
      <c r="H945" t="s">
        <v>21</v>
      </c>
      <c r="I945">
        <v>5</v>
      </c>
      <c r="J945">
        <v>196.16</v>
      </c>
      <c r="K945">
        <v>0.1</v>
      </c>
      <c r="L945">
        <f t="shared" si="86"/>
        <v>19.616</v>
      </c>
      <c r="M945">
        <f t="shared" si="87"/>
        <v>980.8</v>
      </c>
      <c r="N945" t="s">
        <v>16</v>
      </c>
      <c r="O945" t="str">
        <f t="shared" si="88"/>
        <v>Delayed Delivery</v>
      </c>
      <c r="P945">
        <v>9</v>
      </c>
      <c r="Q945" t="str">
        <f t="shared" si="89"/>
        <v>Bad</v>
      </c>
      <c r="R945">
        <v>1.4</v>
      </c>
      <c r="S945">
        <v>882.72</v>
      </c>
      <c r="V945">
        <v>1582</v>
      </c>
    </row>
    <row r="946" spans="1:22" x14ac:dyDescent="0.35">
      <c r="A946">
        <v>10945</v>
      </c>
      <c r="B946" s="1">
        <v>45506</v>
      </c>
      <c r="C946">
        <f t="shared" si="84"/>
        <v>2024</v>
      </c>
      <c r="D946">
        <f t="shared" si="85"/>
        <v>8</v>
      </c>
      <c r="E946" t="str">
        <f>TEXT(Table2[[#This Row],[order_date]],"mmmm")</f>
        <v>August</v>
      </c>
      <c r="F946">
        <v>1470</v>
      </c>
      <c r="G946" t="s">
        <v>22</v>
      </c>
      <c r="H946" t="s">
        <v>20</v>
      </c>
      <c r="I946">
        <v>7</v>
      </c>
      <c r="J946">
        <v>188.81</v>
      </c>
      <c r="K946">
        <v>0.2</v>
      </c>
      <c r="L946">
        <f t="shared" si="86"/>
        <v>37.762</v>
      </c>
      <c r="M946">
        <f t="shared" si="87"/>
        <v>1321.67</v>
      </c>
      <c r="N946" t="s">
        <v>18</v>
      </c>
      <c r="O946" t="str">
        <f t="shared" si="88"/>
        <v>Delayed Delivery</v>
      </c>
      <c r="P946">
        <v>11</v>
      </c>
      <c r="Q946" t="str">
        <f t="shared" si="89"/>
        <v>Good</v>
      </c>
      <c r="R946">
        <v>3.5</v>
      </c>
      <c r="S946">
        <v>1057.3399999999999</v>
      </c>
      <c r="V946">
        <v>1361</v>
      </c>
    </row>
    <row r="947" spans="1:22" x14ac:dyDescent="0.35">
      <c r="A947">
        <v>10946</v>
      </c>
      <c r="B947" s="1">
        <v>45507</v>
      </c>
      <c r="C947">
        <f t="shared" si="84"/>
        <v>2024</v>
      </c>
      <c r="D947">
        <f t="shared" si="85"/>
        <v>8</v>
      </c>
      <c r="E947" t="str">
        <f>TEXT(Table2[[#This Row],[order_date]],"mmmm")</f>
        <v>August</v>
      </c>
      <c r="F947">
        <v>1952</v>
      </c>
      <c r="G947" t="s">
        <v>12</v>
      </c>
      <c r="H947" t="s">
        <v>13</v>
      </c>
      <c r="I947">
        <v>6</v>
      </c>
      <c r="J947">
        <v>193.89</v>
      </c>
      <c r="K947">
        <v>0.02</v>
      </c>
      <c r="L947">
        <f t="shared" si="86"/>
        <v>3.8777999999999997</v>
      </c>
      <c r="M947">
        <f t="shared" si="87"/>
        <v>1163.3399999999999</v>
      </c>
      <c r="N947" t="s">
        <v>18</v>
      </c>
      <c r="O947" t="str">
        <f t="shared" si="88"/>
        <v>On Time Delivery</v>
      </c>
      <c r="P947">
        <v>4</v>
      </c>
      <c r="Q947" t="str">
        <f t="shared" si="89"/>
        <v>Bad</v>
      </c>
      <c r="R947">
        <v>1.8</v>
      </c>
      <c r="S947">
        <v>1140.07</v>
      </c>
      <c r="V947">
        <v>1049</v>
      </c>
    </row>
    <row r="948" spans="1:22" x14ac:dyDescent="0.35">
      <c r="A948">
        <v>10947</v>
      </c>
      <c r="B948" s="1">
        <v>45508</v>
      </c>
      <c r="C948">
        <f t="shared" si="84"/>
        <v>2024</v>
      </c>
      <c r="D948">
        <f t="shared" si="85"/>
        <v>8</v>
      </c>
      <c r="E948" t="str">
        <f>TEXT(Table2[[#This Row],[order_date]],"mmmm")</f>
        <v>August</v>
      </c>
      <c r="F948">
        <v>1970</v>
      </c>
      <c r="G948" t="s">
        <v>12</v>
      </c>
      <c r="H948" t="s">
        <v>13</v>
      </c>
      <c r="I948">
        <v>6</v>
      </c>
      <c r="J948">
        <v>532.61</v>
      </c>
      <c r="K948">
        <v>0.05</v>
      </c>
      <c r="L948">
        <f t="shared" si="86"/>
        <v>26.630500000000001</v>
      </c>
      <c r="M948">
        <f t="shared" si="87"/>
        <v>3195.66</v>
      </c>
      <c r="N948" t="s">
        <v>16</v>
      </c>
      <c r="O948" t="str">
        <f t="shared" si="88"/>
        <v>On Time Delivery</v>
      </c>
      <c r="P948">
        <v>3</v>
      </c>
      <c r="Q948" t="str">
        <f t="shared" si="89"/>
        <v>Bad</v>
      </c>
      <c r="R948">
        <v>1.5</v>
      </c>
      <c r="S948">
        <v>3035.88</v>
      </c>
      <c r="V948">
        <v>1482</v>
      </c>
    </row>
    <row r="949" spans="1:22" x14ac:dyDescent="0.35">
      <c r="A949">
        <v>10948</v>
      </c>
      <c r="B949" s="1">
        <v>45509</v>
      </c>
      <c r="C949">
        <f t="shared" si="84"/>
        <v>2024</v>
      </c>
      <c r="D949">
        <f t="shared" si="85"/>
        <v>8</v>
      </c>
      <c r="E949" t="str">
        <f>TEXT(Table2[[#This Row],[order_date]],"mmmm")</f>
        <v>August</v>
      </c>
      <c r="F949">
        <v>1011</v>
      </c>
      <c r="G949" t="s">
        <v>19</v>
      </c>
      <c r="H949" t="s">
        <v>13</v>
      </c>
      <c r="I949">
        <v>7</v>
      </c>
      <c r="J949">
        <v>438.42</v>
      </c>
      <c r="K949">
        <v>0.26</v>
      </c>
      <c r="L949">
        <f t="shared" si="86"/>
        <v>113.98920000000001</v>
      </c>
      <c r="M949">
        <f t="shared" si="87"/>
        <v>3068.94</v>
      </c>
      <c r="N949" t="s">
        <v>18</v>
      </c>
      <c r="O949" t="str">
        <f t="shared" si="88"/>
        <v>On Time Delivery</v>
      </c>
      <c r="P949">
        <v>2</v>
      </c>
      <c r="Q949" t="str">
        <f t="shared" si="89"/>
        <v>Excellent</v>
      </c>
      <c r="R949">
        <v>4.5999999999999996</v>
      </c>
      <c r="S949">
        <v>2271.02</v>
      </c>
      <c r="V949">
        <v>1076</v>
      </c>
    </row>
    <row r="950" spans="1:22" x14ac:dyDescent="0.35">
      <c r="A950">
        <v>10949</v>
      </c>
      <c r="B950" s="1">
        <v>45510</v>
      </c>
      <c r="C950">
        <f t="shared" si="84"/>
        <v>2024</v>
      </c>
      <c r="D950">
        <f t="shared" si="85"/>
        <v>8</v>
      </c>
      <c r="E950" t="str">
        <f>TEXT(Table2[[#This Row],[order_date]],"mmmm")</f>
        <v>August</v>
      </c>
      <c r="F950">
        <v>1329</v>
      </c>
      <c r="G950" t="s">
        <v>15</v>
      </c>
      <c r="H950" t="s">
        <v>17</v>
      </c>
      <c r="I950">
        <v>6</v>
      </c>
      <c r="J950">
        <v>406.79</v>
      </c>
      <c r="K950">
        <v>7.0000000000000007E-2</v>
      </c>
      <c r="L950">
        <f t="shared" si="86"/>
        <v>28.475300000000004</v>
      </c>
      <c r="M950">
        <f t="shared" si="87"/>
        <v>2440.7400000000002</v>
      </c>
      <c r="N950" t="s">
        <v>16</v>
      </c>
      <c r="O950" t="str">
        <f t="shared" si="88"/>
        <v>On Time Delivery</v>
      </c>
      <c r="P950">
        <v>3</v>
      </c>
      <c r="Q950" t="str">
        <f t="shared" si="89"/>
        <v>Good</v>
      </c>
      <c r="R950">
        <v>2.8</v>
      </c>
      <c r="S950">
        <v>2269.89</v>
      </c>
      <c r="V950">
        <v>1596</v>
      </c>
    </row>
    <row r="951" spans="1:22" x14ac:dyDescent="0.35">
      <c r="A951">
        <v>10950</v>
      </c>
      <c r="B951" s="1">
        <v>45511</v>
      </c>
      <c r="C951">
        <f t="shared" si="84"/>
        <v>2024</v>
      </c>
      <c r="D951">
        <f t="shared" si="85"/>
        <v>8</v>
      </c>
      <c r="E951" t="str">
        <f>TEXT(Table2[[#This Row],[order_date]],"mmmm")</f>
        <v>August</v>
      </c>
      <c r="F951">
        <v>1735</v>
      </c>
      <c r="G951" t="s">
        <v>19</v>
      </c>
      <c r="H951" t="s">
        <v>17</v>
      </c>
      <c r="I951">
        <v>7</v>
      </c>
      <c r="J951">
        <v>482.27</v>
      </c>
      <c r="K951">
        <v>0.08</v>
      </c>
      <c r="L951">
        <f t="shared" si="86"/>
        <v>38.581600000000002</v>
      </c>
      <c r="M951">
        <f t="shared" si="87"/>
        <v>3375.89</v>
      </c>
      <c r="N951" t="s">
        <v>16</v>
      </c>
      <c r="O951" t="str">
        <f t="shared" si="88"/>
        <v>On Time Delivery</v>
      </c>
      <c r="P951">
        <v>4</v>
      </c>
      <c r="Q951" t="str">
        <f t="shared" si="89"/>
        <v>Excellent</v>
      </c>
      <c r="R951">
        <v>4.0999999999999996</v>
      </c>
      <c r="S951">
        <v>3105.82</v>
      </c>
      <c r="V951">
        <v>1620</v>
      </c>
    </row>
    <row r="952" spans="1:22" x14ac:dyDescent="0.35">
      <c r="A952">
        <v>10951</v>
      </c>
      <c r="B952" s="1">
        <v>45512</v>
      </c>
      <c r="C952">
        <f t="shared" si="84"/>
        <v>2024</v>
      </c>
      <c r="D952">
        <f t="shared" si="85"/>
        <v>8</v>
      </c>
      <c r="E952" t="str">
        <f>TEXT(Table2[[#This Row],[order_date]],"mmmm")</f>
        <v>August</v>
      </c>
      <c r="F952">
        <v>1783</v>
      </c>
      <c r="G952" t="s">
        <v>19</v>
      </c>
      <c r="H952" t="s">
        <v>20</v>
      </c>
      <c r="I952">
        <v>5</v>
      </c>
      <c r="J952">
        <v>165.41</v>
      </c>
      <c r="K952">
        <v>0.28000000000000003</v>
      </c>
      <c r="L952">
        <f t="shared" si="86"/>
        <v>46.314800000000005</v>
      </c>
      <c r="M952">
        <f t="shared" si="87"/>
        <v>827.05</v>
      </c>
      <c r="N952" t="s">
        <v>16</v>
      </c>
      <c r="O952" t="str">
        <f t="shared" si="88"/>
        <v>Delayed Delivery</v>
      </c>
      <c r="P952">
        <v>9</v>
      </c>
      <c r="Q952" t="str">
        <f t="shared" si="89"/>
        <v>Bad</v>
      </c>
      <c r="R952">
        <v>1.4</v>
      </c>
      <c r="S952">
        <v>595.48</v>
      </c>
      <c r="V952">
        <v>1707</v>
      </c>
    </row>
    <row r="953" spans="1:22" x14ac:dyDescent="0.35">
      <c r="A953">
        <v>10952</v>
      </c>
      <c r="B953" s="1">
        <v>45513</v>
      </c>
      <c r="C953">
        <f t="shared" si="84"/>
        <v>2024</v>
      </c>
      <c r="D953">
        <f t="shared" si="85"/>
        <v>8</v>
      </c>
      <c r="E953" t="str">
        <f>TEXT(Table2[[#This Row],[order_date]],"mmmm")</f>
        <v>August</v>
      </c>
      <c r="F953">
        <v>1967</v>
      </c>
      <c r="G953" t="s">
        <v>19</v>
      </c>
      <c r="H953" t="s">
        <v>21</v>
      </c>
      <c r="I953">
        <v>7</v>
      </c>
      <c r="J953">
        <v>376.56</v>
      </c>
      <c r="K953">
        <v>0.03</v>
      </c>
      <c r="L953">
        <f t="shared" si="86"/>
        <v>11.296799999999999</v>
      </c>
      <c r="M953">
        <f t="shared" si="87"/>
        <v>2635.92</v>
      </c>
      <c r="N953" t="s">
        <v>16</v>
      </c>
      <c r="O953" t="str">
        <f t="shared" si="88"/>
        <v>Delayed Delivery</v>
      </c>
      <c r="P953">
        <v>6</v>
      </c>
      <c r="Q953" t="str">
        <f t="shared" si="89"/>
        <v>Bad</v>
      </c>
      <c r="R953">
        <v>1.2</v>
      </c>
      <c r="S953">
        <v>2556.84</v>
      </c>
      <c r="V953">
        <v>1617</v>
      </c>
    </row>
    <row r="954" spans="1:22" x14ac:dyDescent="0.35">
      <c r="A954">
        <v>10953</v>
      </c>
      <c r="B954" s="1">
        <v>45514</v>
      </c>
      <c r="C954">
        <f t="shared" si="84"/>
        <v>2024</v>
      </c>
      <c r="D954">
        <f t="shared" si="85"/>
        <v>8</v>
      </c>
      <c r="E954" t="str">
        <f>TEXT(Table2[[#This Row],[order_date]],"mmmm")</f>
        <v>August</v>
      </c>
      <c r="F954">
        <v>1357</v>
      </c>
      <c r="G954" t="s">
        <v>15</v>
      </c>
      <c r="H954" t="s">
        <v>13</v>
      </c>
      <c r="I954">
        <v>7</v>
      </c>
      <c r="J954">
        <v>284.14</v>
      </c>
      <c r="K954">
        <v>0.15</v>
      </c>
      <c r="L954">
        <f t="shared" si="86"/>
        <v>42.620999999999995</v>
      </c>
      <c r="M954">
        <f t="shared" si="87"/>
        <v>1988.98</v>
      </c>
      <c r="N954" t="s">
        <v>16</v>
      </c>
      <c r="O954" t="str">
        <f t="shared" si="88"/>
        <v>Delayed Delivery</v>
      </c>
      <c r="P954">
        <v>10</v>
      </c>
      <c r="Q954" t="str">
        <f t="shared" si="89"/>
        <v>Good</v>
      </c>
      <c r="R954">
        <v>3</v>
      </c>
      <c r="S954">
        <v>1690.63</v>
      </c>
      <c r="V954">
        <v>1247</v>
      </c>
    </row>
    <row r="955" spans="1:22" x14ac:dyDescent="0.35">
      <c r="A955">
        <v>10954</v>
      </c>
      <c r="B955" s="1">
        <v>45515</v>
      </c>
      <c r="C955">
        <f t="shared" si="84"/>
        <v>2024</v>
      </c>
      <c r="D955">
        <f t="shared" si="85"/>
        <v>8</v>
      </c>
      <c r="E955" t="str">
        <f>TEXT(Table2[[#This Row],[order_date]],"mmmm")</f>
        <v>August</v>
      </c>
      <c r="F955">
        <v>1971</v>
      </c>
      <c r="G955" t="s">
        <v>19</v>
      </c>
      <c r="H955" t="s">
        <v>21</v>
      </c>
      <c r="I955">
        <v>3</v>
      </c>
      <c r="J955">
        <v>472.73</v>
      </c>
      <c r="K955">
        <v>0.01</v>
      </c>
      <c r="L955">
        <f t="shared" si="86"/>
        <v>4.7273000000000005</v>
      </c>
      <c r="M955">
        <f t="shared" si="87"/>
        <v>1418.19</v>
      </c>
      <c r="N955" t="s">
        <v>16</v>
      </c>
      <c r="O955" t="str">
        <f t="shared" si="88"/>
        <v>Delayed Delivery</v>
      </c>
      <c r="P955">
        <v>5</v>
      </c>
      <c r="Q955" t="str">
        <f t="shared" si="89"/>
        <v>Bad</v>
      </c>
      <c r="R955">
        <v>2.2999999999999998</v>
      </c>
      <c r="S955">
        <v>1404.01</v>
      </c>
      <c r="V955">
        <v>1100</v>
      </c>
    </row>
    <row r="956" spans="1:22" x14ac:dyDescent="0.35">
      <c r="A956">
        <v>10955</v>
      </c>
      <c r="B956" s="1">
        <v>45516</v>
      </c>
      <c r="C956">
        <f t="shared" si="84"/>
        <v>2024</v>
      </c>
      <c r="D956">
        <f t="shared" si="85"/>
        <v>8</v>
      </c>
      <c r="E956" t="str">
        <f>TEXT(Table2[[#This Row],[order_date]],"mmmm")</f>
        <v>August</v>
      </c>
      <c r="F956">
        <v>1407</v>
      </c>
      <c r="G956" t="s">
        <v>19</v>
      </c>
      <c r="H956" t="s">
        <v>17</v>
      </c>
      <c r="I956">
        <v>3</v>
      </c>
      <c r="J956">
        <v>195.91</v>
      </c>
      <c r="K956">
        <v>0.12</v>
      </c>
      <c r="L956">
        <f t="shared" si="86"/>
        <v>23.5092</v>
      </c>
      <c r="M956">
        <f t="shared" si="87"/>
        <v>587.73</v>
      </c>
      <c r="N956" t="s">
        <v>14</v>
      </c>
      <c r="O956" t="str">
        <f t="shared" si="88"/>
        <v>Delayed Delivery</v>
      </c>
      <c r="P956">
        <v>9</v>
      </c>
      <c r="Q956" t="str">
        <f t="shared" si="89"/>
        <v>Bad</v>
      </c>
      <c r="R956">
        <v>1</v>
      </c>
      <c r="S956">
        <v>517.20000000000005</v>
      </c>
      <c r="V956">
        <v>1930</v>
      </c>
    </row>
    <row r="957" spans="1:22" x14ac:dyDescent="0.35">
      <c r="A957">
        <v>10956</v>
      </c>
      <c r="B957" s="1">
        <v>45517</v>
      </c>
      <c r="C957">
        <f t="shared" si="84"/>
        <v>2024</v>
      </c>
      <c r="D957">
        <f t="shared" si="85"/>
        <v>8</v>
      </c>
      <c r="E957" t="str">
        <f>TEXT(Table2[[#This Row],[order_date]],"mmmm")</f>
        <v>August</v>
      </c>
      <c r="F957">
        <v>1667</v>
      </c>
      <c r="G957" t="s">
        <v>19</v>
      </c>
      <c r="H957" t="s">
        <v>17</v>
      </c>
      <c r="I957">
        <v>1</v>
      </c>
      <c r="J957">
        <v>391.26</v>
      </c>
      <c r="K957">
        <v>0.24</v>
      </c>
      <c r="L957">
        <f t="shared" si="86"/>
        <v>93.9024</v>
      </c>
      <c r="M957">
        <f t="shared" si="87"/>
        <v>391.26</v>
      </c>
      <c r="N957" t="s">
        <v>18</v>
      </c>
      <c r="O957" t="str">
        <f t="shared" si="88"/>
        <v>Delayed Delivery</v>
      </c>
      <c r="P957">
        <v>8</v>
      </c>
      <c r="Q957" t="str">
        <f t="shared" si="89"/>
        <v>Bad</v>
      </c>
      <c r="R957">
        <v>1.7</v>
      </c>
      <c r="S957">
        <v>297.36</v>
      </c>
      <c r="V957">
        <v>1787</v>
      </c>
    </row>
    <row r="958" spans="1:22" x14ac:dyDescent="0.35">
      <c r="A958">
        <v>10957</v>
      </c>
      <c r="B958" s="1">
        <v>45518</v>
      </c>
      <c r="C958">
        <f t="shared" si="84"/>
        <v>2024</v>
      </c>
      <c r="D958">
        <f t="shared" si="85"/>
        <v>8</v>
      </c>
      <c r="E958" t="str">
        <f>TEXT(Table2[[#This Row],[order_date]],"mmmm")</f>
        <v>August</v>
      </c>
      <c r="F958">
        <v>1372</v>
      </c>
      <c r="G958" t="s">
        <v>19</v>
      </c>
      <c r="H958" t="s">
        <v>17</v>
      </c>
      <c r="I958">
        <v>5</v>
      </c>
      <c r="J958">
        <v>531.09</v>
      </c>
      <c r="K958">
        <v>0.03</v>
      </c>
      <c r="L958">
        <f t="shared" si="86"/>
        <v>15.932700000000001</v>
      </c>
      <c r="M958">
        <f t="shared" si="87"/>
        <v>2655.4500000000003</v>
      </c>
      <c r="N958" t="s">
        <v>16</v>
      </c>
      <c r="O958" t="str">
        <f t="shared" si="88"/>
        <v>Delayed Delivery</v>
      </c>
      <c r="P958">
        <v>6</v>
      </c>
      <c r="Q958" t="str">
        <f t="shared" si="89"/>
        <v>Bad</v>
      </c>
      <c r="R958">
        <v>1.9</v>
      </c>
      <c r="S958">
        <v>2575.79</v>
      </c>
      <c r="V958">
        <v>1767</v>
      </c>
    </row>
    <row r="959" spans="1:22" x14ac:dyDescent="0.35">
      <c r="A959">
        <v>10958</v>
      </c>
      <c r="B959" s="1">
        <v>45519</v>
      </c>
      <c r="C959">
        <f t="shared" si="84"/>
        <v>2024</v>
      </c>
      <c r="D959">
        <f t="shared" si="85"/>
        <v>8</v>
      </c>
      <c r="E959" t="str">
        <f>TEXT(Table2[[#This Row],[order_date]],"mmmm")</f>
        <v>August</v>
      </c>
      <c r="F959">
        <v>1007</v>
      </c>
      <c r="G959" t="s">
        <v>12</v>
      </c>
      <c r="H959" t="s">
        <v>21</v>
      </c>
      <c r="I959">
        <v>5</v>
      </c>
      <c r="J959">
        <v>250.26</v>
      </c>
      <c r="K959">
        <v>0.31</v>
      </c>
      <c r="L959">
        <f t="shared" si="86"/>
        <v>77.58059999999999</v>
      </c>
      <c r="M959">
        <f t="shared" si="87"/>
        <v>1251.3</v>
      </c>
      <c r="N959" t="s">
        <v>18</v>
      </c>
      <c r="O959" t="str">
        <f t="shared" si="88"/>
        <v>On Time Delivery</v>
      </c>
      <c r="P959">
        <v>3</v>
      </c>
      <c r="Q959" t="str">
        <f t="shared" si="89"/>
        <v>Bad</v>
      </c>
      <c r="R959">
        <v>2.2000000000000002</v>
      </c>
      <c r="S959">
        <v>863.4</v>
      </c>
      <c r="V959">
        <v>1163</v>
      </c>
    </row>
    <row r="960" spans="1:22" x14ac:dyDescent="0.35">
      <c r="A960">
        <v>10959</v>
      </c>
      <c r="B960" s="1">
        <v>45520</v>
      </c>
      <c r="C960">
        <f t="shared" si="84"/>
        <v>2024</v>
      </c>
      <c r="D960">
        <f t="shared" si="85"/>
        <v>8</v>
      </c>
      <c r="E960" t="str">
        <f>TEXT(Table2[[#This Row],[order_date]],"mmmm")</f>
        <v>August</v>
      </c>
      <c r="F960">
        <v>1121</v>
      </c>
      <c r="G960" t="s">
        <v>22</v>
      </c>
      <c r="H960" t="s">
        <v>20</v>
      </c>
      <c r="I960">
        <v>3</v>
      </c>
      <c r="J960">
        <v>53.97</v>
      </c>
      <c r="K960">
        <v>0.32</v>
      </c>
      <c r="L960">
        <f t="shared" si="86"/>
        <v>17.270399999999999</v>
      </c>
      <c r="M960">
        <f t="shared" si="87"/>
        <v>161.91</v>
      </c>
      <c r="N960" t="s">
        <v>18</v>
      </c>
      <c r="O960" t="str">
        <f t="shared" si="88"/>
        <v>Delayed Delivery</v>
      </c>
      <c r="P960">
        <v>7</v>
      </c>
      <c r="Q960" t="str">
        <f t="shared" si="89"/>
        <v>Excellent</v>
      </c>
      <c r="R960">
        <v>4.5</v>
      </c>
      <c r="S960">
        <v>110.1</v>
      </c>
      <c r="V960">
        <v>1109</v>
      </c>
    </row>
    <row r="961" spans="1:22" x14ac:dyDescent="0.35">
      <c r="A961">
        <v>10960</v>
      </c>
      <c r="B961" s="1">
        <v>45521</v>
      </c>
      <c r="C961">
        <f t="shared" si="84"/>
        <v>2024</v>
      </c>
      <c r="D961">
        <f t="shared" si="85"/>
        <v>8</v>
      </c>
      <c r="E961" t="str">
        <f>TEXT(Table2[[#This Row],[order_date]],"mmmm")</f>
        <v>August</v>
      </c>
      <c r="F961">
        <v>1347</v>
      </c>
      <c r="G961" t="s">
        <v>12</v>
      </c>
      <c r="H961" t="s">
        <v>20</v>
      </c>
      <c r="I961">
        <v>4</v>
      </c>
      <c r="J961">
        <v>316.89</v>
      </c>
      <c r="K961">
        <v>0.04</v>
      </c>
      <c r="L961">
        <f t="shared" si="86"/>
        <v>12.675599999999999</v>
      </c>
      <c r="M961">
        <f t="shared" si="87"/>
        <v>1267.56</v>
      </c>
      <c r="N961" t="s">
        <v>16</v>
      </c>
      <c r="O961" t="str">
        <f t="shared" si="88"/>
        <v>Delayed Delivery</v>
      </c>
      <c r="P961">
        <v>10</v>
      </c>
      <c r="Q961" t="str">
        <f t="shared" si="89"/>
        <v>Good</v>
      </c>
      <c r="R961">
        <v>2.7</v>
      </c>
      <c r="S961">
        <v>1216.8599999999999</v>
      </c>
      <c r="V961">
        <v>1237</v>
      </c>
    </row>
    <row r="962" spans="1:22" x14ac:dyDescent="0.35">
      <c r="A962">
        <v>10961</v>
      </c>
      <c r="B962" s="1">
        <v>45522</v>
      </c>
      <c r="C962">
        <f t="shared" si="84"/>
        <v>2024</v>
      </c>
      <c r="D962">
        <f t="shared" si="85"/>
        <v>8</v>
      </c>
      <c r="E962" t="str">
        <f>TEXT(Table2[[#This Row],[order_date]],"mmmm")</f>
        <v>August</v>
      </c>
      <c r="F962">
        <v>1675</v>
      </c>
      <c r="G962" t="s">
        <v>15</v>
      </c>
      <c r="H962" t="s">
        <v>17</v>
      </c>
      <c r="I962">
        <v>4</v>
      </c>
      <c r="J962">
        <v>217.39</v>
      </c>
      <c r="K962">
        <v>0.35</v>
      </c>
      <c r="L962">
        <f t="shared" si="86"/>
        <v>76.086499999999987</v>
      </c>
      <c r="M962">
        <f t="shared" si="87"/>
        <v>869.56</v>
      </c>
      <c r="N962" t="s">
        <v>18</v>
      </c>
      <c r="O962" t="str">
        <f t="shared" si="88"/>
        <v>Delayed Delivery</v>
      </c>
      <c r="P962">
        <v>6</v>
      </c>
      <c r="Q962" t="str">
        <f t="shared" si="89"/>
        <v>Good</v>
      </c>
      <c r="R962">
        <v>3.7</v>
      </c>
      <c r="S962">
        <v>565.21</v>
      </c>
      <c r="V962">
        <v>1845</v>
      </c>
    </row>
    <row r="963" spans="1:22" x14ac:dyDescent="0.35">
      <c r="A963">
        <v>10962</v>
      </c>
      <c r="B963" s="1">
        <v>45523</v>
      </c>
      <c r="C963">
        <f t="shared" ref="C963:C1026" si="90">YEAR(B963)</f>
        <v>2024</v>
      </c>
      <c r="D963">
        <f t="shared" ref="D963:D1026" si="91">MONTH(B963)</f>
        <v>8</v>
      </c>
      <c r="E963" t="str">
        <f>TEXT(Table2[[#This Row],[order_date]],"mmmm")</f>
        <v>August</v>
      </c>
      <c r="F963">
        <v>1089</v>
      </c>
      <c r="G963" t="s">
        <v>19</v>
      </c>
      <c r="H963" t="s">
        <v>13</v>
      </c>
      <c r="I963">
        <v>1</v>
      </c>
      <c r="J963">
        <v>408.25</v>
      </c>
      <c r="K963">
        <v>0.1</v>
      </c>
      <c r="L963">
        <f t="shared" ref="L963:L1026" si="92">J963*K963</f>
        <v>40.825000000000003</v>
      </c>
      <c r="M963">
        <f t="shared" ref="M963:M1026" si="93">(J963*I963)</f>
        <v>408.25</v>
      </c>
      <c r="N963" t="s">
        <v>18</v>
      </c>
      <c r="O963" t="str">
        <f t="shared" ref="O963:O1026" si="94">IF(P963&lt;2,"Early Delivery",IF(P963&lt;5,"On Time Delivery","Delayed Delivery"))</f>
        <v>Delayed Delivery</v>
      </c>
      <c r="P963">
        <v>11</v>
      </c>
      <c r="Q963" t="str">
        <f t="shared" ref="Q963:Q1026" si="95">IF(R963&lt;2.5,"Bad",IF(R963 &lt;4,"Good","Excellent"))</f>
        <v>Bad</v>
      </c>
      <c r="R963">
        <v>1.1000000000000001</v>
      </c>
      <c r="S963">
        <v>367.42</v>
      </c>
      <c r="V963">
        <v>1259</v>
      </c>
    </row>
    <row r="964" spans="1:22" x14ac:dyDescent="0.35">
      <c r="A964">
        <v>10963</v>
      </c>
      <c r="B964" s="1">
        <v>45524</v>
      </c>
      <c r="C964">
        <f t="shared" si="90"/>
        <v>2024</v>
      </c>
      <c r="D964">
        <f t="shared" si="91"/>
        <v>8</v>
      </c>
      <c r="E964" t="str">
        <f>TEXT(Table2[[#This Row],[order_date]],"mmmm")</f>
        <v>August</v>
      </c>
      <c r="F964">
        <v>1647</v>
      </c>
      <c r="G964" t="s">
        <v>22</v>
      </c>
      <c r="H964" t="s">
        <v>21</v>
      </c>
      <c r="I964">
        <v>4</v>
      </c>
      <c r="J964">
        <v>571.35</v>
      </c>
      <c r="K964">
        <v>0.03</v>
      </c>
      <c r="L964">
        <f t="shared" si="92"/>
        <v>17.140499999999999</v>
      </c>
      <c r="M964">
        <f t="shared" si="93"/>
        <v>2285.4</v>
      </c>
      <c r="N964" t="s">
        <v>18</v>
      </c>
      <c r="O964" t="str">
        <f t="shared" si="94"/>
        <v>Delayed Delivery</v>
      </c>
      <c r="P964">
        <v>8</v>
      </c>
      <c r="Q964" t="str">
        <f t="shared" si="95"/>
        <v>Excellent</v>
      </c>
      <c r="R964">
        <v>4.3</v>
      </c>
      <c r="S964">
        <v>2216.84</v>
      </c>
      <c r="V964">
        <v>1741</v>
      </c>
    </row>
    <row r="965" spans="1:22" x14ac:dyDescent="0.35">
      <c r="A965">
        <v>10964</v>
      </c>
      <c r="B965" s="1">
        <v>45525</v>
      </c>
      <c r="C965">
        <f t="shared" si="90"/>
        <v>2024</v>
      </c>
      <c r="D965">
        <f t="shared" si="91"/>
        <v>8</v>
      </c>
      <c r="E965" t="str">
        <f>TEXT(Table2[[#This Row],[order_date]],"mmmm")</f>
        <v>August</v>
      </c>
      <c r="F965">
        <v>1697</v>
      </c>
      <c r="G965" t="s">
        <v>19</v>
      </c>
      <c r="H965" t="s">
        <v>17</v>
      </c>
      <c r="I965">
        <v>4</v>
      </c>
      <c r="J965">
        <v>299.08</v>
      </c>
      <c r="K965">
        <v>0</v>
      </c>
      <c r="L965">
        <f t="shared" si="92"/>
        <v>0</v>
      </c>
      <c r="M965">
        <f t="shared" si="93"/>
        <v>1196.32</v>
      </c>
      <c r="N965" t="s">
        <v>18</v>
      </c>
      <c r="O965" t="str">
        <f t="shared" si="94"/>
        <v>Delayed Delivery</v>
      </c>
      <c r="P965">
        <v>6</v>
      </c>
      <c r="Q965" t="str">
        <f t="shared" si="95"/>
        <v>Bad</v>
      </c>
      <c r="R965">
        <v>2</v>
      </c>
      <c r="S965">
        <v>1196.32</v>
      </c>
      <c r="V965">
        <v>1422</v>
      </c>
    </row>
    <row r="966" spans="1:22" x14ac:dyDescent="0.35">
      <c r="A966">
        <v>10965</v>
      </c>
      <c r="B966" s="1">
        <v>45526</v>
      </c>
      <c r="C966">
        <f t="shared" si="90"/>
        <v>2024</v>
      </c>
      <c r="D966">
        <f t="shared" si="91"/>
        <v>8</v>
      </c>
      <c r="E966" t="str">
        <f>TEXT(Table2[[#This Row],[order_date]],"mmmm")</f>
        <v>August</v>
      </c>
      <c r="F966">
        <v>1315</v>
      </c>
      <c r="G966" t="s">
        <v>19</v>
      </c>
      <c r="H966" t="s">
        <v>21</v>
      </c>
      <c r="I966">
        <v>4</v>
      </c>
      <c r="J966">
        <v>287.72000000000003</v>
      </c>
      <c r="K966">
        <v>0.14000000000000001</v>
      </c>
      <c r="L966">
        <f t="shared" si="92"/>
        <v>40.280800000000006</v>
      </c>
      <c r="M966">
        <f t="shared" si="93"/>
        <v>1150.8800000000001</v>
      </c>
      <c r="N966" t="s">
        <v>18</v>
      </c>
      <c r="O966" t="str">
        <f t="shared" si="94"/>
        <v>Delayed Delivery</v>
      </c>
      <c r="P966">
        <v>11</v>
      </c>
      <c r="Q966" t="str">
        <f t="shared" si="95"/>
        <v>Bad</v>
      </c>
      <c r="R966">
        <v>2.2000000000000002</v>
      </c>
      <c r="S966">
        <v>989.76</v>
      </c>
      <c r="V966">
        <v>1464</v>
      </c>
    </row>
    <row r="967" spans="1:22" x14ac:dyDescent="0.35">
      <c r="A967">
        <v>10966</v>
      </c>
      <c r="B967" s="1">
        <v>45527</v>
      </c>
      <c r="C967">
        <f t="shared" si="90"/>
        <v>2024</v>
      </c>
      <c r="D967">
        <f t="shared" si="91"/>
        <v>8</v>
      </c>
      <c r="E967" t="str">
        <f>TEXT(Table2[[#This Row],[order_date]],"mmmm")</f>
        <v>August</v>
      </c>
      <c r="F967">
        <v>1177</v>
      </c>
      <c r="G967" t="s">
        <v>19</v>
      </c>
      <c r="H967" t="s">
        <v>21</v>
      </c>
      <c r="I967">
        <v>2</v>
      </c>
      <c r="J967">
        <v>397.93</v>
      </c>
      <c r="K967">
        <v>0.22</v>
      </c>
      <c r="L967">
        <f t="shared" si="92"/>
        <v>87.544600000000003</v>
      </c>
      <c r="M967">
        <f t="shared" si="93"/>
        <v>795.86</v>
      </c>
      <c r="N967" t="s">
        <v>16</v>
      </c>
      <c r="O967" t="str">
        <f t="shared" si="94"/>
        <v>Delayed Delivery</v>
      </c>
      <c r="P967">
        <v>10</v>
      </c>
      <c r="Q967" t="str">
        <f t="shared" si="95"/>
        <v>Bad</v>
      </c>
      <c r="R967">
        <v>1.2</v>
      </c>
      <c r="S967">
        <v>620.77</v>
      </c>
      <c r="V967">
        <v>1231</v>
      </c>
    </row>
    <row r="968" spans="1:22" x14ac:dyDescent="0.35">
      <c r="A968">
        <v>10967</v>
      </c>
      <c r="B968" s="1">
        <v>45528</v>
      </c>
      <c r="C968">
        <f t="shared" si="90"/>
        <v>2024</v>
      </c>
      <c r="D968">
        <f t="shared" si="91"/>
        <v>8</v>
      </c>
      <c r="E968" t="str">
        <f>TEXT(Table2[[#This Row],[order_date]],"mmmm")</f>
        <v>August</v>
      </c>
      <c r="F968">
        <v>1539</v>
      </c>
      <c r="G968" t="s">
        <v>19</v>
      </c>
      <c r="H968" t="s">
        <v>20</v>
      </c>
      <c r="I968">
        <v>1</v>
      </c>
      <c r="J968">
        <v>75.55</v>
      </c>
      <c r="K968">
        <v>0.12</v>
      </c>
      <c r="L968">
        <f t="shared" si="92"/>
        <v>9.0659999999999989</v>
      </c>
      <c r="M968">
        <f t="shared" si="93"/>
        <v>75.55</v>
      </c>
      <c r="N968" t="s">
        <v>14</v>
      </c>
      <c r="O968" t="str">
        <f t="shared" si="94"/>
        <v>On Time Delivery</v>
      </c>
      <c r="P968">
        <v>4</v>
      </c>
      <c r="Q968" t="str">
        <f t="shared" si="95"/>
        <v>Good</v>
      </c>
      <c r="R968">
        <v>2.6</v>
      </c>
      <c r="S968">
        <v>66.48</v>
      </c>
      <c r="V968">
        <v>1650</v>
      </c>
    </row>
    <row r="969" spans="1:22" x14ac:dyDescent="0.35">
      <c r="A969">
        <v>10968</v>
      </c>
      <c r="B969" s="1">
        <v>45529</v>
      </c>
      <c r="C969">
        <f t="shared" si="90"/>
        <v>2024</v>
      </c>
      <c r="D969">
        <f t="shared" si="91"/>
        <v>8</v>
      </c>
      <c r="E969" t="str">
        <f>TEXT(Table2[[#This Row],[order_date]],"mmmm")</f>
        <v>August</v>
      </c>
      <c r="F969">
        <v>1731</v>
      </c>
      <c r="G969" t="s">
        <v>19</v>
      </c>
      <c r="H969" t="s">
        <v>17</v>
      </c>
      <c r="I969">
        <v>3</v>
      </c>
      <c r="J969">
        <v>163.30000000000001</v>
      </c>
      <c r="K969">
        <v>0.28999999999999998</v>
      </c>
      <c r="L969">
        <f t="shared" si="92"/>
        <v>47.356999999999999</v>
      </c>
      <c r="M969">
        <f t="shared" si="93"/>
        <v>489.90000000000003</v>
      </c>
      <c r="N969" t="s">
        <v>16</v>
      </c>
      <c r="O969" t="str">
        <f t="shared" si="94"/>
        <v>Delayed Delivery</v>
      </c>
      <c r="P969">
        <v>10</v>
      </c>
      <c r="Q969" t="str">
        <f t="shared" si="95"/>
        <v>Excellent</v>
      </c>
      <c r="R969">
        <v>4.4000000000000004</v>
      </c>
      <c r="S969">
        <v>347.83</v>
      </c>
      <c r="V969">
        <v>1210</v>
      </c>
    </row>
    <row r="970" spans="1:22" x14ac:dyDescent="0.35">
      <c r="A970">
        <v>10969</v>
      </c>
      <c r="B970" s="1">
        <v>45530</v>
      </c>
      <c r="C970">
        <f t="shared" si="90"/>
        <v>2024</v>
      </c>
      <c r="D970">
        <f t="shared" si="91"/>
        <v>8</v>
      </c>
      <c r="E970" t="str">
        <f>TEXT(Table2[[#This Row],[order_date]],"mmmm")</f>
        <v>August</v>
      </c>
      <c r="F970">
        <v>1868</v>
      </c>
      <c r="G970" t="s">
        <v>15</v>
      </c>
      <c r="H970" t="s">
        <v>20</v>
      </c>
      <c r="I970">
        <v>4</v>
      </c>
      <c r="J970">
        <v>552.6</v>
      </c>
      <c r="K970">
        <v>0.25</v>
      </c>
      <c r="L970">
        <f t="shared" si="92"/>
        <v>138.15</v>
      </c>
      <c r="M970">
        <f t="shared" si="93"/>
        <v>2210.4</v>
      </c>
      <c r="N970" t="s">
        <v>14</v>
      </c>
      <c r="O970" t="str">
        <f t="shared" si="94"/>
        <v>Delayed Delivery</v>
      </c>
      <c r="P970">
        <v>7</v>
      </c>
      <c r="Q970" t="str">
        <f t="shared" si="95"/>
        <v>Good</v>
      </c>
      <c r="R970">
        <v>2.5</v>
      </c>
      <c r="S970">
        <v>1657.8</v>
      </c>
      <c r="V970">
        <v>1367</v>
      </c>
    </row>
    <row r="971" spans="1:22" x14ac:dyDescent="0.35">
      <c r="A971">
        <v>10970</v>
      </c>
      <c r="B971" s="1">
        <v>45531</v>
      </c>
      <c r="C971">
        <f t="shared" si="90"/>
        <v>2024</v>
      </c>
      <c r="D971">
        <f t="shared" si="91"/>
        <v>8</v>
      </c>
      <c r="E971" t="str">
        <f>TEXT(Table2[[#This Row],[order_date]],"mmmm")</f>
        <v>August</v>
      </c>
      <c r="F971">
        <v>1040</v>
      </c>
      <c r="G971" t="s">
        <v>22</v>
      </c>
      <c r="H971" t="s">
        <v>17</v>
      </c>
      <c r="I971">
        <v>6</v>
      </c>
      <c r="J971">
        <v>406.92</v>
      </c>
      <c r="K971">
        <v>0.12</v>
      </c>
      <c r="L971">
        <f t="shared" si="92"/>
        <v>48.830399999999997</v>
      </c>
      <c r="M971">
        <f t="shared" si="93"/>
        <v>2441.52</v>
      </c>
      <c r="N971" t="s">
        <v>16</v>
      </c>
      <c r="O971" t="str">
        <f t="shared" si="94"/>
        <v>Delayed Delivery</v>
      </c>
      <c r="P971">
        <v>7</v>
      </c>
      <c r="Q971" t="str">
        <f t="shared" si="95"/>
        <v>Excellent</v>
      </c>
      <c r="R971">
        <v>4.5999999999999996</v>
      </c>
      <c r="S971">
        <v>2148.54</v>
      </c>
      <c r="V971">
        <v>1168</v>
      </c>
    </row>
    <row r="972" spans="1:22" x14ac:dyDescent="0.35">
      <c r="A972">
        <v>10971</v>
      </c>
      <c r="B972" s="1">
        <v>45532</v>
      </c>
      <c r="C972">
        <f t="shared" si="90"/>
        <v>2024</v>
      </c>
      <c r="D972">
        <f t="shared" si="91"/>
        <v>8</v>
      </c>
      <c r="E972" t="str">
        <f>TEXT(Table2[[#This Row],[order_date]],"mmmm")</f>
        <v>August</v>
      </c>
      <c r="F972">
        <v>1739</v>
      </c>
      <c r="G972" t="s">
        <v>19</v>
      </c>
      <c r="H972" t="s">
        <v>21</v>
      </c>
      <c r="I972">
        <v>7</v>
      </c>
      <c r="J972">
        <v>22.86</v>
      </c>
      <c r="K972">
        <v>0.26</v>
      </c>
      <c r="L972">
        <f t="shared" si="92"/>
        <v>5.9436</v>
      </c>
      <c r="M972">
        <f t="shared" si="93"/>
        <v>160.01999999999998</v>
      </c>
      <c r="N972" t="s">
        <v>16</v>
      </c>
      <c r="O972" t="str">
        <f t="shared" si="94"/>
        <v>Delayed Delivery</v>
      </c>
      <c r="P972">
        <v>11</v>
      </c>
      <c r="Q972" t="str">
        <f t="shared" si="95"/>
        <v>Excellent</v>
      </c>
      <c r="R972">
        <v>4.5</v>
      </c>
      <c r="S972">
        <v>118.41</v>
      </c>
      <c r="V972">
        <v>1420</v>
      </c>
    </row>
    <row r="973" spans="1:22" x14ac:dyDescent="0.35">
      <c r="A973">
        <v>10972</v>
      </c>
      <c r="B973" s="1">
        <v>45533</v>
      </c>
      <c r="C973">
        <f t="shared" si="90"/>
        <v>2024</v>
      </c>
      <c r="D973">
        <f t="shared" si="91"/>
        <v>8</v>
      </c>
      <c r="E973" t="str">
        <f>TEXT(Table2[[#This Row],[order_date]],"mmmm")</f>
        <v>August</v>
      </c>
      <c r="F973">
        <v>1703</v>
      </c>
      <c r="G973" t="s">
        <v>19</v>
      </c>
      <c r="H973" t="s">
        <v>20</v>
      </c>
      <c r="I973">
        <v>2</v>
      </c>
      <c r="J973">
        <v>134.71</v>
      </c>
      <c r="K973">
        <v>0.33</v>
      </c>
      <c r="L973">
        <f t="shared" si="92"/>
        <v>44.454300000000003</v>
      </c>
      <c r="M973">
        <f t="shared" si="93"/>
        <v>269.42</v>
      </c>
      <c r="N973" t="s">
        <v>18</v>
      </c>
      <c r="O973" t="str">
        <f t="shared" si="94"/>
        <v>Delayed Delivery</v>
      </c>
      <c r="P973">
        <v>8</v>
      </c>
      <c r="Q973" t="str">
        <f t="shared" si="95"/>
        <v>Bad</v>
      </c>
      <c r="R973">
        <v>1.2</v>
      </c>
      <c r="S973">
        <v>180.51</v>
      </c>
      <c r="V973">
        <v>1029</v>
      </c>
    </row>
    <row r="974" spans="1:22" x14ac:dyDescent="0.35">
      <c r="A974">
        <v>10973</v>
      </c>
      <c r="B974" s="1">
        <v>45534</v>
      </c>
      <c r="C974">
        <f t="shared" si="90"/>
        <v>2024</v>
      </c>
      <c r="D974">
        <f t="shared" si="91"/>
        <v>8</v>
      </c>
      <c r="E974" t="str">
        <f>TEXT(Table2[[#This Row],[order_date]],"mmmm")</f>
        <v>August</v>
      </c>
      <c r="F974">
        <v>1922</v>
      </c>
      <c r="G974" t="s">
        <v>22</v>
      </c>
      <c r="H974" t="s">
        <v>21</v>
      </c>
      <c r="I974">
        <v>4</v>
      </c>
      <c r="J974">
        <v>414.46</v>
      </c>
      <c r="K974">
        <v>0.03</v>
      </c>
      <c r="L974">
        <f t="shared" si="92"/>
        <v>12.4338</v>
      </c>
      <c r="M974">
        <f t="shared" si="93"/>
        <v>1657.84</v>
      </c>
      <c r="N974" t="s">
        <v>16</v>
      </c>
      <c r="O974" t="str">
        <f t="shared" si="94"/>
        <v>On Time Delivery</v>
      </c>
      <c r="P974">
        <v>2</v>
      </c>
      <c r="Q974" t="str">
        <f t="shared" si="95"/>
        <v>Bad</v>
      </c>
      <c r="R974">
        <v>2.2000000000000002</v>
      </c>
      <c r="S974">
        <v>1608.1</v>
      </c>
      <c r="V974">
        <v>1135</v>
      </c>
    </row>
    <row r="975" spans="1:22" x14ac:dyDescent="0.35">
      <c r="A975">
        <v>10974</v>
      </c>
      <c r="B975" s="1">
        <v>45535</v>
      </c>
      <c r="C975">
        <f t="shared" si="90"/>
        <v>2024</v>
      </c>
      <c r="D975">
        <f t="shared" si="91"/>
        <v>8</v>
      </c>
      <c r="E975" t="str">
        <f>TEXT(Table2[[#This Row],[order_date]],"mmmm")</f>
        <v>August</v>
      </c>
      <c r="F975">
        <v>1501</v>
      </c>
      <c r="G975" t="s">
        <v>19</v>
      </c>
      <c r="H975" t="s">
        <v>17</v>
      </c>
      <c r="I975">
        <v>7</v>
      </c>
      <c r="J975">
        <v>462.17</v>
      </c>
      <c r="K975">
        <v>0.11</v>
      </c>
      <c r="L975">
        <f t="shared" si="92"/>
        <v>50.838700000000003</v>
      </c>
      <c r="M975">
        <f t="shared" si="93"/>
        <v>3235.19</v>
      </c>
      <c r="N975" t="s">
        <v>14</v>
      </c>
      <c r="O975" t="str">
        <f t="shared" si="94"/>
        <v>Delayed Delivery</v>
      </c>
      <c r="P975">
        <v>11</v>
      </c>
      <c r="Q975" t="str">
        <f t="shared" si="95"/>
        <v>Excellent</v>
      </c>
      <c r="R975">
        <v>4.5999999999999996</v>
      </c>
      <c r="S975">
        <v>2879.32</v>
      </c>
      <c r="V975">
        <v>1999</v>
      </c>
    </row>
    <row r="976" spans="1:22" x14ac:dyDescent="0.35">
      <c r="A976">
        <v>10975</v>
      </c>
      <c r="B976" s="1">
        <v>45536</v>
      </c>
      <c r="C976">
        <f t="shared" si="90"/>
        <v>2024</v>
      </c>
      <c r="D976">
        <f t="shared" si="91"/>
        <v>9</v>
      </c>
      <c r="E976" t="str">
        <f>TEXT(Table2[[#This Row],[order_date]],"mmmm")</f>
        <v>September</v>
      </c>
      <c r="F976">
        <v>1958</v>
      </c>
      <c r="G976" t="s">
        <v>19</v>
      </c>
      <c r="H976" t="s">
        <v>13</v>
      </c>
      <c r="I976">
        <v>7</v>
      </c>
      <c r="J976">
        <v>506.32</v>
      </c>
      <c r="K976">
        <v>0.16</v>
      </c>
      <c r="L976">
        <f t="shared" si="92"/>
        <v>81.011200000000002</v>
      </c>
      <c r="M976">
        <f t="shared" si="93"/>
        <v>3544.24</v>
      </c>
      <c r="N976" t="s">
        <v>16</v>
      </c>
      <c r="O976" t="str">
        <f t="shared" si="94"/>
        <v>Delayed Delivery</v>
      </c>
      <c r="P976">
        <v>6</v>
      </c>
      <c r="Q976" t="str">
        <f t="shared" si="95"/>
        <v>Bad</v>
      </c>
      <c r="R976">
        <v>1.1000000000000001</v>
      </c>
      <c r="S976">
        <v>2977.16</v>
      </c>
      <c r="V976">
        <v>1056</v>
      </c>
    </row>
    <row r="977" spans="1:22" x14ac:dyDescent="0.35">
      <c r="A977">
        <v>10976</v>
      </c>
      <c r="B977" s="1">
        <v>45537</v>
      </c>
      <c r="C977">
        <f t="shared" si="90"/>
        <v>2024</v>
      </c>
      <c r="D977">
        <f t="shared" si="91"/>
        <v>9</v>
      </c>
      <c r="E977" t="str">
        <f>TEXT(Table2[[#This Row],[order_date]],"mmmm")</f>
        <v>September</v>
      </c>
      <c r="F977">
        <v>1144</v>
      </c>
      <c r="G977" t="s">
        <v>12</v>
      </c>
      <c r="H977" t="s">
        <v>20</v>
      </c>
      <c r="I977">
        <v>2</v>
      </c>
      <c r="J977">
        <v>185.92</v>
      </c>
      <c r="K977">
        <v>0.17</v>
      </c>
      <c r="L977">
        <f t="shared" si="92"/>
        <v>31.606400000000001</v>
      </c>
      <c r="M977">
        <f t="shared" si="93"/>
        <v>371.84</v>
      </c>
      <c r="N977" t="s">
        <v>18</v>
      </c>
      <c r="O977" t="str">
        <f t="shared" si="94"/>
        <v>On Time Delivery</v>
      </c>
      <c r="P977">
        <v>3</v>
      </c>
      <c r="Q977" t="str">
        <f t="shared" si="95"/>
        <v>Excellent</v>
      </c>
      <c r="R977">
        <v>4.0999999999999996</v>
      </c>
      <c r="S977">
        <v>308.63</v>
      </c>
      <c r="V977">
        <v>1940</v>
      </c>
    </row>
    <row r="978" spans="1:22" x14ac:dyDescent="0.35">
      <c r="A978">
        <v>10977</v>
      </c>
      <c r="B978" s="1">
        <v>45538</v>
      </c>
      <c r="C978">
        <f t="shared" si="90"/>
        <v>2024</v>
      </c>
      <c r="D978">
        <f t="shared" si="91"/>
        <v>9</v>
      </c>
      <c r="E978" t="str">
        <f>TEXT(Table2[[#This Row],[order_date]],"mmmm")</f>
        <v>September</v>
      </c>
      <c r="F978">
        <v>1200</v>
      </c>
      <c r="G978" t="s">
        <v>19</v>
      </c>
      <c r="H978" t="s">
        <v>20</v>
      </c>
      <c r="I978">
        <v>1</v>
      </c>
      <c r="J978">
        <v>559.65</v>
      </c>
      <c r="K978">
        <v>0.19</v>
      </c>
      <c r="L978">
        <f t="shared" si="92"/>
        <v>106.3335</v>
      </c>
      <c r="M978">
        <f t="shared" si="93"/>
        <v>559.65</v>
      </c>
      <c r="N978" t="s">
        <v>16</v>
      </c>
      <c r="O978" t="str">
        <f t="shared" si="94"/>
        <v>Delayed Delivery</v>
      </c>
      <c r="P978">
        <v>8</v>
      </c>
      <c r="Q978" t="str">
        <f t="shared" si="95"/>
        <v>Excellent</v>
      </c>
      <c r="R978">
        <v>4.5999999999999996</v>
      </c>
      <c r="S978">
        <v>453.32</v>
      </c>
      <c r="V978">
        <v>1765</v>
      </c>
    </row>
    <row r="979" spans="1:22" x14ac:dyDescent="0.35">
      <c r="A979">
        <v>10978</v>
      </c>
      <c r="B979" s="1">
        <v>45539</v>
      </c>
      <c r="C979">
        <f t="shared" si="90"/>
        <v>2024</v>
      </c>
      <c r="D979">
        <f t="shared" si="91"/>
        <v>9</v>
      </c>
      <c r="E979" t="str">
        <f>TEXT(Table2[[#This Row],[order_date]],"mmmm")</f>
        <v>September</v>
      </c>
      <c r="F979">
        <v>1928</v>
      </c>
      <c r="G979" t="s">
        <v>19</v>
      </c>
      <c r="H979" t="s">
        <v>21</v>
      </c>
      <c r="I979">
        <v>6</v>
      </c>
      <c r="J979">
        <v>338.47</v>
      </c>
      <c r="K979">
        <v>0.11</v>
      </c>
      <c r="L979">
        <f t="shared" si="92"/>
        <v>37.231700000000004</v>
      </c>
      <c r="M979">
        <f t="shared" si="93"/>
        <v>2030.8200000000002</v>
      </c>
      <c r="N979" t="s">
        <v>16</v>
      </c>
      <c r="O979" t="str">
        <f t="shared" si="94"/>
        <v>On Time Delivery</v>
      </c>
      <c r="P979">
        <v>4</v>
      </c>
      <c r="Q979" t="str">
        <f t="shared" si="95"/>
        <v>Excellent</v>
      </c>
      <c r="R979">
        <v>4.0999999999999996</v>
      </c>
      <c r="S979">
        <v>1807.43</v>
      </c>
      <c r="V979">
        <v>1874</v>
      </c>
    </row>
    <row r="980" spans="1:22" x14ac:dyDescent="0.35">
      <c r="A980">
        <v>10979</v>
      </c>
      <c r="B980" s="1">
        <v>45540</v>
      </c>
      <c r="C980">
        <f t="shared" si="90"/>
        <v>2024</v>
      </c>
      <c r="D980">
        <f t="shared" si="91"/>
        <v>9</v>
      </c>
      <c r="E980" t="str">
        <f>TEXT(Table2[[#This Row],[order_date]],"mmmm")</f>
        <v>September</v>
      </c>
      <c r="F980">
        <v>1723</v>
      </c>
      <c r="G980" t="s">
        <v>15</v>
      </c>
      <c r="H980" t="s">
        <v>21</v>
      </c>
      <c r="I980">
        <v>6</v>
      </c>
      <c r="J980">
        <v>422.48</v>
      </c>
      <c r="K980">
        <v>0.23</v>
      </c>
      <c r="L980">
        <f t="shared" si="92"/>
        <v>97.170400000000015</v>
      </c>
      <c r="M980">
        <f t="shared" si="93"/>
        <v>2534.88</v>
      </c>
      <c r="N980" t="s">
        <v>16</v>
      </c>
      <c r="O980" t="str">
        <f t="shared" si="94"/>
        <v>On Time Delivery</v>
      </c>
      <c r="P980">
        <v>4</v>
      </c>
      <c r="Q980" t="str">
        <f t="shared" si="95"/>
        <v>Excellent</v>
      </c>
      <c r="R980">
        <v>4</v>
      </c>
      <c r="S980">
        <v>1951.86</v>
      </c>
      <c r="V980">
        <v>1532</v>
      </c>
    </row>
    <row r="981" spans="1:22" x14ac:dyDescent="0.35">
      <c r="A981">
        <v>10980</v>
      </c>
      <c r="B981" s="1">
        <v>45541</v>
      </c>
      <c r="C981">
        <f t="shared" si="90"/>
        <v>2024</v>
      </c>
      <c r="D981">
        <f t="shared" si="91"/>
        <v>9</v>
      </c>
      <c r="E981" t="str">
        <f>TEXT(Table2[[#This Row],[order_date]],"mmmm")</f>
        <v>September</v>
      </c>
      <c r="F981">
        <v>1460</v>
      </c>
      <c r="G981" t="s">
        <v>19</v>
      </c>
      <c r="H981" t="s">
        <v>13</v>
      </c>
      <c r="I981">
        <v>6</v>
      </c>
      <c r="J981">
        <v>364.09</v>
      </c>
      <c r="K981">
        <v>0.23</v>
      </c>
      <c r="L981">
        <f t="shared" si="92"/>
        <v>83.740700000000004</v>
      </c>
      <c r="M981">
        <f t="shared" si="93"/>
        <v>2184.54</v>
      </c>
      <c r="N981" t="s">
        <v>18</v>
      </c>
      <c r="O981" t="str">
        <f t="shared" si="94"/>
        <v>On Time Delivery</v>
      </c>
      <c r="P981">
        <v>2</v>
      </c>
      <c r="Q981" t="str">
        <f t="shared" si="95"/>
        <v>Excellent</v>
      </c>
      <c r="R981">
        <v>4.4000000000000004</v>
      </c>
      <c r="S981">
        <v>1682.1</v>
      </c>
      <c r="V981">
        <v>1759</v>
      </c>
    </row>
    <row r="982" spans="1:22" x14ac:dyDescent="0.35">
      <c r="A982">
        <v>10981</v>
      </c>
      <c r="B982" s="1">
        <v>45542</v>
      </c>
      <c r="C982">
        <f t="shared" si="90"/>
        <v>2024</v>
      </c>
      <c r="D982">
        <f t="shared" si="91"/>
        <v>9</v>
      </c>
      <c r="E982" t="str">
        <f>TEXT(Table2[[#This Row],[order_date]],"mmmm")</f>
        <v>September</v>
      </c>
      <c r="F982">
        <v>1731</v>
      </c>
      <c r="G982" t="s">
        <v>15</v>
      </c>
      <c r="H982" t="s">
        <v>20</v>
      </c>
      <c r="I982">
        <v>4</v>
      </c>
      <c r="J982">
        <v>86.8</v>
      </c>
      <c r="K982">
        <v>0.2</v>
      </c>
      <c r="L982">
        <f t="shared" si="92"/>
        <v>17.36</v>
      </c>
      <c r="M982">
        <f t="shared" si="93"/>
        <v>347.2</v>
      </c>
      <c r="N982" t="s">
        <v>18</v>
      </c>
      <c r="O982" t="str">
        <f t="shared" si="94"/>
        <v>Delayed Delivery</v>
      </c>
      <c r="P982">
        <v>6</v>
      </c>
      <c r="Q982" t="str">
        <f t="shared" si="95"/>
        <v>Good</v>
      </c>
      <c r="R982">
        <v>3.7</v>
      </c>
      <c r="S982">
        <v>277.76</v>
      </c>
      <c r="V982">
        <v>1678</v>
      </c>
    </row>
    <row r="983" spans="1:22" x14ac:dyDescent="0.35">
      <c r="A983">
        <v>10982</v>
      </c>
      <c r="B983" s="1">
        <v>45543</v>
      </c>
      <c r="C983">
        <f t="shared" si="90"/>
        <v>2024</v>
      </c>
      <c r="D983">
        <f t="shared" si="91"/>
        <v>9</v>
      </c>
      <c r="E983" t="str">
        <f>TEXT(Table2[[#This Row],[order_date]],"mmmm")</f>
        <v>September</v>
      </c>
      <c r="F983">
        <v>1751</v>
      </c>
      <c r="G983" t="s">
        <v>22</v>
      </c>
      <c r="H983" t="s">
        <v>17</v>
      </c>
      <c r="I983">
        <v>2</v>
      </c>
      <c r="J983">
        <v>578.41999999999996</v>
      </c>
      <c r="K983">
        <v>0.04</v>
      </c>
      <c r="L983">
        <f t="shared" si="92"/>
        <v>23.136799999999997</v>
      </c>
      <c r="M983">
        <f t="shared" si="93"/>
        <v>1156.8399999999999</v>
      </c>
      <c r="N983" t="s">
        <v>18</v>
      </c>
      <c r="O983" t="str">
        <f t="shared" si="94"/>
        <v>Delayed Delivery</v>
      </c>
      <c r="P983">
        <v>6</v>
      </c>
      <c r="Q983" t="str">
        <f t="shared" si="95"/>
        <v>Good</v>
      </c>
      <c r="R983">
        <v>2.7</v>
      </c>
      <c r="S983">
        <v>1110.57</v>
      </c>
      <c r="V983">
        <v>1067</v>
      </c>
    </row>
    <row r="984" spans="1:22" x14ac:dyDescent="0.35">
      <c r="A984">
        <v>10983</v>
      </c>
      <c r="B984" s="1">
        <v>45544</v>
      </c>
      <c r="C984">
        <f t="shared" si="90"/>
        <v>2024</v>
      </c>
      <c r="D984">
        <f t="shared" si="91"/>
        <v>9</v>
      </c>
      <c r="E984" t="str">
        <f>TEXT(Table2[[#This Row],[order_date]],"mmmm")</f>
        <v>September</v>
      </c>
      <c r="F984">
        <v>1924</v>
      </c>
      <c r="G984" t="s">
        <v>19</v>
      </c>
      <c r="H984" t="s">
        <v>17</v>
      </c>
      <c r="I984">
        <v>6</v>
      </c>
      <c r="J984">
        <v>86.88</v>
      </c>
      <c r="K984">
        <v>0.17</v>
      </c>
      <c r="L984">
        <f t="shared" si="92"/>
        <v>14.769600000000001</v>
      </c>
      <c r="M984">
        <f t="shared" si="93"/>
        <v>521.28</v>
      </c>
      <c r="N984" t="s">
        <v>14</v>
      </c>
      <c r="O984" t="str">
        <f t="shared" si="94"/>
        <v>Early Delivery</v>
      </c>
      <c r="P984">
        <v>1</v>
      </c>
      <c r="Q984" t="str">
        <f t="shared" si="95"/>
        <v>Bad</v>
      </c>
      <c r="R984">
        <v>1.3</v>
      </c>
      <c r="S984">
        <v>432.66</v>
      </c>
      <c r="V984">
        <v>1679</v>
      </c>
    </row>
    <row r="985" spans="1:22" x14ac:dyDescent="0.35">
      <c r="A985">
        <v>10984</v>
      </c>
      <c r="B985" s="1">
        <v>45545</v>
      </c>
      <c r="C985">
        <f t="shared" si="90"/>
        <v>2024</v>
      </c>
      <c r="D985">
        <f t="shared" si="91"/>
        <v>9</v>
      </c>
      <c r="E985" t="str">
        <f>TEXT(Table2[[#This Row],[order_date]],"mmmm")</f>
        <v>September</v>
      </c>
      <c r="F985">
        <v>1908</v>
      </c>
      <c r="G985" t="s">
        <v>15</v>
      </c>
      <c r="H985" t="s">
        <v>20</v>
      </c>
      <c r="I985">
        <v>7</v>
      </c>
      <c r="J985">
        <v>164.11</v>
      </c>
      <c r="K985">
        <v>0.12</v>
      </c>
      <c r="L985">
        <f t="shared" si="92"/>
        <v>19.693200000000001</v>
      </c>
      <c r="M985">
        <f t="shared" si="93"/>
        <v>1148.77</v>
      </c>
      <c r="N985" t="s">
        <v>18</v>
      </c>
      <c r="O985" t="str">
        <f t="shared" si="94"/>
        <v>Delayed Delivery</v>
      </c>
      <c r="P985">
        <v>8</v>
      </c>
      <c r="Q985" t="str">
        <f t="shared" si="95"/>
        <v>Excellent</v>
      </c>
      <c r="R985">
        <v>4.2</v>
      </c>
      <c r="S985">
        <v>1010.92</v>
      </c>
      <c r="V985">
        <v>1485</v>
      </c>
    </row>
    <row r="986" spans="1:22" x14ac:dyDescent="0.35">
      <c r="A986">
        <v>10985</v>
      </c>
      <c r="B986" s="1">
        <v>45546</v>
      </c>
      <c r="C986">
        <f t="shared" si="90"/>
        <v>2024</v>
      </c>
      <c r="D986">
        <f t="shared" si="91"/>
        <v>9</v>
      </c>
      <c r="E986" t="str">
        <f>TEXT(Table2[[#This Row],[order_date]],"mmmm")</f>
        <v>September</v>
      </c>
      <c r="F986">
        <v>1557</v>
      </c>
      <c r="G986" t="s">
        <v>15</v>
      </c>
      <c r="H986" t="s">
        <v>20</v>
      </c>
      <c r="I986">
        <v>7</v>
      </c>
      <c r="J986">
        <v>490.97</v>
      </c>
      <c r="K986">
        <v>0.17</v>
      </c>
      <c r="L986">
        <f t="shared" si="92"/>
        <v>83.464900000000014</v>
      </c>
      <c r="M986">
        <f t="shared" si="93"/>
        <v>3436.79</v>
      </c>
      <c r="N986" t="s">
        <v>14</v>
      </c>
      <c r="O986" t="str">
        <f t="shared" si="94"/>
        <v>On Time Delivery</v>
      </c>
      <c r="P986">
        <v>3</v>
      </c>
      <c r="Q986" t="str">
        <f t="shared" si="95"/>
        <v>Excellent</v>
      </c>
      <c r="R986">
        <v>4.5999999999999996</v>
      </c>
      <c r="S986">
        <v>2852.54</v>
      </c>
      <c r="V986">
        <v>1433</v>
      </c>
    </row>
    <row r="987" spans="1:22" x14ac:dyDescent="0.35">
      <c r="A987">
        <v>10986</v>
      </c>
      <c r="B987" s="1">
        <v>45547</v>
      </c>
      <c r="C987">
        <f t="shared" si="90"/>
        <v>2024</v>
      </c>
      <c r="D987">
        <f t="shared" si="91"/>
        <v>9</v>
      </c>
      <c r="E987" t="str">
        <f>TEXT(Table2[[#This Row],[order_date]],"mmmm")</f>
        <v>September</v>
      </c>
      <c r="F987">
        <v>1546</v>
      </c>
      <c r="G987" t="s">
        <v>19</v>
      </c>
      <c r="H987" t="s">
        <v>20</v>
      </c>
      <c r="I987">
        <v>5</v>
      </c>
      <c r="J987">
        <v>376.88</v>
      </c>
      <c r="K987">
        <v>0.32</v>
      </c>
      <c r="L987">
        <f t="shared" si="92"/>
        <v>120.6016</v>
      </c>
      <c r="M987">
        <f t="shared" si="93"/>
        <v>1884.4</v>
      </c>
      <c r="N987" t="s">
        <v>16</v>
      </c>
      <c r="O987" t="str">
        <f t="shared" si="94"/>
        <v>Early Delivery</v>
      </c>
      <c r="P987">
        <v>1</v>
      </c>
      <c r="Q987" t="str">
        <f t="shared" si="95"/>
        <v>Good</v>
      </c>
      <c r="R987">
        <v>3</v>
      </c>
      <c r="S987">
        <v>1281.3900000000001</v>
      </c>
      <c r="V987">
        <v>1218</v>
      </c>
    </row>
    <row r="988" spans="1:22" x14ac:dyDescent="0.35">
      <c r="A988">
        <v>10987</v>
      </c>
      <c r="B988" s="1">
        <v>45548</v>
      </c>
      <c r="C988">
        <f t="shared" si="90"/>
        <v>2024</v>
      </c>
      <c r="D988">
        <f t="shared" si="91"/>
        <v>9</v>
      </c>
      <c r="E988" t="str">
        <f>TEXT(Table2[[#This Row],[order_date]],"mmmm")</f>
        <v>September</v>
      </c>
      <c r="F988">
        <v>1252</v>
      </c>
      <c r="G988" t="s">
        <v>15</v>
      </c>
      <c r="H988" t="s">
        <v>13</v>
      </c>
      <c r="I988">
        <v>5</v>
      </c>
      <c r="J988">
        <v>505.32</v>
      </c>
      <c r="K988">
        <v>0.17</v>
      </c>
      <c r="L988">
        <f t="shared" si="92"/>
        <v>85.90440000000001</v>
      </c>
      <c r="M988">
        <f t="shared" si="93"/>
        <v>2526.6</v>
      </c>
      <c r="N988" t="s">
        <v>16</v>
      </c>
      <c r="O988" t="str">
        <f t="shared" si="94"/>
        <v>Delayed Delivery</v>
      </c>
      <c r="P988">
        <v>10</v>
      </c>
      <c r="Q988" t="str">
        <f t="shared" si="95"/>
        <v>Good</v>
      </c>
      <c r="R988">
        <v>3.1</v>
      </c>
      <c r="S988">
        <v>2097.08</v>
      </c>
      <c r="V988">
        <v>1602</v>
      </c>
    </row>
    <row r="989" spans="1:22" x14ac:dyDescent="0.35">
      <c r="A989">
        <v>10988</v>
      </c>
      <c r="B989" s="1">
        <v>45549</v>
      </c>
      <c r="C989">
        <f t="shared" si="90"/>
        <v>2024</v>
      </c>
      <c r="D989">
        <f t="shared" si="91"/>
        <v>9</v>
      </c>
      <c r="E989" t="str">
        <f>TEXT(Table2[[#This Row],[order_date]],"mmmm")</f>
        <v>September</v>
      </c>
      <c r="F989">
        <v>1389</v>
      </c>
      <c r="G989" t="s">
        <v>19</v>
      </c>
      <c r="H989" t="s">
        <v>17</v>
      </c>
      <c r="I989">
        <v>2</v>
      </c>
      <c r="J989">
        <v>316.70999999999998</v>
      </c>
      <c r="K989">
        <v>0</v>
      </c>
      <c r="L989">
        <f t="shared" si="92"/>
        <v>0</v>
      </c>
      <c r="M989">
        <f t="shared" si="93"/>
        <v>633.41999999999996</v>
      </c>
      <c r="N989" t="s">
        <v>16</v>
      </c>
      <c r="O989" t="str">
        <f t="shared" si="94"/>
        <v>Early Delivery</v>
      </c>
      <c r="P989">
        <v>1</v>
      </c>
      <c r="Q989" t="str">
        <f t="shared" si="95"/>
        <v>Good</v>
      </c>
      <c r="R989">
        <v>2.6</v>
      </c>
      <c r="S989">
        <v>633.41999999999996</v>
      </c>
      <c r="V989">
        <v>1254</v>
      </c>
    </row>
    <row r="990" spans="1:22" x14ac:dyDescent="0.35">
      <c r="A990">
        <v>10989</v>
      </c>
      <c r="B990" s="1">
        <v>45550</v>
      </c>
      <c r="C990">
        <f t="shared" si="90"/>
        <v>2024</v>
      </c>
      <c r="D990">
        <f t="shared" si="91"/>
        <v>9</v>
      </c>
      <c r="E990" t="str">
        <f>TEXT(Table2[[#This Row],[order_date]],"mmmm")</f>
        <v>September</v>
      </c>
      <c r="F990">
        <v>1593</v>
      </c>
      <c r="G990" t="s">
        <v>15</v>
      </c>
      <c r="H990" t="s">
        <v>17</v>
      </c>
      <c r="I990">
        <v>4</v>
      </c>
      <c r="J990">
        <v>235.54</v>
      </c>
      <c r="K990">
        <v>0.15</v>
      </c>
      <c r="L990">
        <f t="shared" si="92"/>
        <v>35.330999999999996</v>
      </c>
      <c r="M990">
        <f t="shared" si="93"/>
        <v>942.16</v>
      </c>
      <c r="N990" t="s">
        <v>16</v>
      </c>
      <c r="O990" t="str">
        <f t="shared" si="94"/>
        <v>Early Delivery</v>
      </c>
      <c r="P990">
        <v>1</v>
      </c>
      <c r="Q990" t="str">
        <f t="shared" si="95"/>
        <v>Excellent</v>
      </c>
      <c r="R990">
        <v>4.4000000000000004</v>
      </c>
      <c r="S990">
        <v>800.84</v>
      </c>
      <c r="V990">
        <v>1479</v>
      </c>
    </row>
    <row r="991" spans="1:22" x14ac:dyDescent="0.35">
      <c r="A991">
        <v>10990</v>
      </c>
      <c r="B991" s="1">
        <v>45551</v>
      </c>
      <c r="C991">
        <f t="shared" si="90"/>
        <v>2024</v>
      </c>
      <c r="D991">
        <f t="shared" si="91"/>
        <v>9</v>
      </c>
      <c r="E991" t="str">
        <f>TEXT(Table2[[#This Row],[order_date]],"mmmm")</f>
        <v>September</v>
      </c>
      <c r="F991">
        <v>1882</v>
      </c>
      <c r="G991" t="s">
        <v>19</v>
      </c>
      <c r="H991" t="s">
        <v>21</v>
      </c>
      <c r="I991">
        <v>4</v>
      </c>
      <c r="J991">
        <v>554.28</v>
      </c>
      <c r="K991">
        <v>0.28999999999999998</v>
      </c>
      <c r="L991">
        <f t="shared" si="92"/>
        <v>160.74119999999999</v>
      </c>
      <c r="M991">
        <f t="shared" si="93"/>
        <v>2217.12</v>
      </c>
      <c r="N991" t="s">
        <v>18</v>
      </c>
      <c r="O991" t="str">
        <f t="shared" si="94"/>
        <v>Delayed Delivery</v>
      </c>
      <c r="P991">
        <v>5</v>
      </c>
      <c r="Q991" t="str">
        <f t="shared" si="95"/>
        <v>Bad</v>
      </c>
      <c r="R991">
        <v>1.1000000000000001</v>
      </c>
      <c r="S991">
        <v>1574.16</v>
      </c>
      <c r="V991">
        <v>1554</v>
      </c>
    </row>
    <row r="992" spans="1:22" x14ac:dyDescent="0.35">
      <c r="A992">
        <v>10991</v>
      </c>
      <c r="B992" s="1">
        <v>45552</v>
      </c>
      <c r="C992">
        <f t="shared" si="90"/>
        <v>2024</v>
      </c>
      <c r="D992">
        <f t="shared" si="91"/>
        <v>9</v>
      </c>
      <c r="E992" t="str">
        <f>TEXT(Table2[[#This Row],[order_date]],"mmmm")</f>
        <v>September</v>
      </c>
      <c r="F992">
        <v>1255</v>
      </c>
      <c r="G992" t="s">
        <v>15</v>
      </c>
      <c r="H992" t="s">
        <v>21</v>
      </c>
      <c r="I992">
        <v>1</v>
      </c>
      <c r="J992">
        <v>36.21</v>
      </c>
      <c r="K992">
        <v>0.27</v>
      </c>
      <c r="L992">
        <f t="shared" si="92"/>
        <v>9.7767000000000017</v>
      </c>
      <c r="M992">
        <f t="shared" si="93"/>
        <v>36.21</v>
      </c>
      <c r="N992" t="s">
        <v>18</v>
      </c>
      <c r="O992" t="str">
        <f t="shared" si="94"/>
        <v>Delayed Delivery</v>
      </c>
      <c r="P992">
        <v>5</v>
      </c>
      <c r="Q992" t="str">
        <f t="shared" si="95"/>
        <v>Good</v>
      </c>
      <c r="R992">
        <v>3.5</v>
      </c>
      <c r="S992">
        <v>26.43</v>
      </c>
      <c r="V992">
        <v>1332</v>
      </c>
    </row>
    <row r="993" spans="1:22" x14ac:dyDescent="0.35">
      <c r="A993">
        <v>10992</v>
      </c>
      <c r="B993" s="1">
        <v>45553</v>
      </c>
      <c r="C993">
        <f t="shared" si="90"/>
        <v>2024</v>
      </c>
      <c r="D993">
        <f t="shared" si="91"/>
        <v>9</v>
      </c>
      <c r="E993" t="str">
        <f>TEXT(Table2[[#This Row],[order_date]],"mmmm")</f>
        <v>September</v>
      </c>
      <c r="F993">
        <v>1708</v>
      </c>
      <c r="G993" t="s">
        <v>19</v>
      </c>
      <c r="H993" t="s">
        <v>20</v>
      </c>
      <c r="I993">
        <v>1</v>
      </c>
      <c r="J993">
        <v>515.84</v>
      </c>
      <c r="K993">
        <v>0.18</v>
      </c>
      <c r="L993">
        <f t="shared" si="92"/>
        <v>92.851200000000006</v>
      </c>
      <c r="M993">
        <f t="shared" si="93"/>
        <v>515.84</v>
      </c>
      <c r="N993" t="s">
        <v>18</v>
      </c>
      <c r="O993" t="str">
        <f t="shared" si="94"/>
        <v>Early Delivery</v>
      </c>
      <c r="P993">
        <v>1</v>
      </c>
      <c r="Q993" t="str">
        <f t="shared" si="95"/>
        <v>Excellent</v>
      </c>
      <c r="R993">
        <v>4.5999999999999996</v>
      </c>
      <c r="S993">
        <v>422.99</v>
      </c>
      <c r="V993">
        <v>1239</v>
      </c>
    </row>
    <row r="994" spans="1:22" x14ac:dyDescent="0.35">
      <c r="A994">
        <v>10993</v>
      </c>
      <c r="B994" s="1">
        <v>45554</v>
      </c>
      <c r="C994">
        <f t="shared" si="90"/>
        <v>2024</v>
      </c>
      <c r="D994">
        <f t="shared" si="91"/>
        <v>9</v>
      </c>
      <c r="E994" t="str">
        <f>TEXT(Table2[[#This Row],[order_date]],"mmmm")</f>
        <v>September</v>
      </c>
      <c r="F994">
        <v>1814</v>
      </c>
      <c r="G994" t="s">
        <v>22</v>
      </c>
      <c r="H994" t="s">
        <v>21</v>
      </c>
      <c r="I994">
        <v>6</v>
      </c>
      <c r="J994">
        <v>150.03</v>
      </c>
      <c r="K994">
        <v>0.09</v>
      </c>
      <c r="L994">
        <f t="shared" si="92"/>
        <v>13.502699999999999</v>
      </c>
      <c r="M994">
        <f t="shared" si="93"/>
        <v>900.18000000000006</v>
      </c>
      <c r="N994" t="s">
        <v>18</v>
      </c>
      <c r="O994" t="str">
        <f t="shared" si="94"/>
        <v>Delayed Delivery</v>
      </c>
      <c r="P994">
        <v>5</v>
      </c>
      <c r="Q994" t="str">
        <f t="shared" si="95"/>
        <v>Bad</v>
      </c>
      <c r="R994">
        <v>1.4</v>
      </c>
      <c r="S994">
        <v>819.16</v>
      </c>
      <c r="V994">
        <v>1289</v>
      </c>
    </row>
    <row r="995" spans="1:22" x14ac:dyDescent="0.35">
      <c r="A995">
        <v>10994</v>
      </c>
      <c r="B995" s="1">
        <v>45555</v>
      </c>
      <c r="C995">
        <f t="shared" si="90"/>
        <v>2024</v>
      </c>
      <c r="D995">
        <f t="shared" si="91"/>
        <v>9</v>
      </c>
      <c r="E995" t="str">
        <f>TEXT(Table2[[#This Row],[order_date]],"mmmm")</f>
        <v>September</v>
      </c>
      <c r="F995">
        <v>1920</v>
      </c>
      <c r="G995" t="s">
        <v>19</v>
      </c>
      <c r="H995" t="s">
        <v>13</v>
      </c>
      <c r="I995">
        <v>3</v>
      </c>
      <c r="J995">
        <v>511.51</v>
      </c>
      <c r="K995">
        <v>0.16</v>
      </c>
      <c r="L995">
        <f t="shared" si="92"/>
        <v>81.8416</v>
      </c>
      <c r="M995">
        <f t="shared" si="93"/>
        <v>1534.53</v>
      </c>
      <c r="N995" t="s">
        <v>14</v>
      </c>
      <c r="O995" t="str">
        <f t="shared" si="94"/>
        <v>Delayed Delivery</v>
      </c>
      <c r="P995">
        <v>7</v>
      </c>
      <c r="Q995" t="str">
        <f t="shared" si="95"/>
        <v>Excellent</v>
      </c>
      <c r="R995">
        <v>4.8</v>
      </c>
      <c r="S995">
        <v>1289.01</v>
      </c>
      <c r="V995">
        <v>1478</v>
      </c>
    </row>
    <row r="996" spans="1:22" x14ac:dyDescent="0.35">
      <c r="A996">
        <v>10995</v>
      </c>
      <c r="B996" s="1">
        <v>45556</v>
      </c>
      <c r="C996">
        <f t="shared" si="90"/>
        <v>2024</v>
      </c>
      <c r="D996">
        <f t="shared" si="91"/>
        <v>9</v>
      </c>
      <c r="E996" t="str">
        <f>TEXT(Table2[[#This Row],[order_date]],"mmmm")</f>
        <v>September</v>
      </c>
      <c r="F996">
        <v>1449</v>
      </c>
      <c r="G996" t="s">
        <v>15</v>
      </c>
      <c r="H996" t="s">
        <v>17</v>
      </c>
      <c r="I996">
        <v>7</v>
      </c>
      <c r="J996">
        <v>96.43</v>
      </c>
      <c r="K996">
        <v>0.2</v>
      </c>
      <c r="L996">
        <f t="shared" si="92"/>
        <v>19.286000000000001</v>
      </c>
      <c r="M996">
        <f t="shared" si="93"/>
        <v>675.01</v>
      </c>
      <c r="N996" t="s">
        <v>14</v>
      </c>
      <c r="O996" t="str">
        <f t="shared" si="94"/>
        <v>Delayed Delivery</v>
      </c>
      <c r="P996">
        <v>5</v>
      </c>
      <c r="Q996" t="str">
        <f t="shared" si="95"/>
        <v>Excellent</v>
      </c>
      <c r="R996">
        <v>4.9000000000000004</v>
      </c>
      <c r="S996">
        <v>540.01</v>
      </c>
      <c r="V996">
        <v>1486</v>
      </c>
    </row>
    <row r="997" spans="1:22" x14ac:dyDescent="0.35">
      <c r="A997">
        <v>10996</v>
      </c>
      <c r="B997" s="1">
        <v>45557</v>
      </c>
      <c r="C997">
        <f t="shared" si="90"/>
        <v>2024</v>
      </c>
      <c r="D997">
        <f t="shared" si="91"/>
        <v>9</v>
      </c>
      <c r="E997" t="str">
        <f>TEXT(Table2[[#This Row],[order_date]],"mmmm")</f>
        <v>September</v>
      </c>
      <c r="F997">
        <v>1009</v>
      </c>
      <c r="G997" t="s">
        <v>15</v>
      </c>
      <c r="H997" t="s">
        <v>17</v>
      </c>
      <c r="I997">
        <v>1</v>
      </c>
      <c r="J997">
        <v>354.43</v>
      </c>
      <c r="K997">
        <v>0.35</v>
      </c>
      <c r="L997">
        <f t="shared" si="92"/>
        <v>124.0505</v>
      </c>
      <c r="M997">
        <f t="shared" si="93"/>
        <v>354.43</v>
      </c>
      <c r="N997" t="s">
        <v>16</v>
      </c>
      <c r="O997" t="str">
        <f t="shared" si="94"/>
        <v>Delayed Delivery</v>
      </c>
      <c r="P997">
        <v>9</v>
      </c>
      <c r="Q997" t="str">
        <f t="shared" si="95"/>
        <v>Excellent</v>
      </c>
      <c r="R997">
        <v>4.7</v>
      </c>
      <c r="S997">
        <v>230.38</v>
      </c>
      <c r="V997">
        <v>1809</v>
      </c>
    </row>
    <row r="998" spans="1:22" x14ac:dyDescent="0.35">
      <c r="A998">
        <v>10997</v>
      </c>
      <c r="B998" s="1">
        <v>45558</v>
      </c>
      <c r="C998">
        <f t="shared" si="90"/>
        <v>2024</v>
      </c>
      <c r="D998">
        <f t="shared" si="91"/>
        <v>9</v>
      </c>
      <c r="E998" t="str">
        <f>TEXT(Table2[[#This Row],[order_date]],"mmmm")</f>
        <v>September</v>
      </c>
      <c r="F998">
        <v>1823</v>
      </c>
      <c r="G998" t="s">
        <v>22</v>
      </c>
      <c r="H998" t="s">
        <v>21</v>
      </c>
      <c r="I998">
        <v>4</v>
      </c>
      <c r="J998">
        <v>534.54</v>
      </c>
      <c r="K998">
        <v>0.23</v>
      </c>
      <c r="L998">
        <f t="shared" si="92"/>
        <v>122.9442</v>
      </c>
      <c r="M998">
        <f t="shared" si="93"/>
        <v>2138.16</v>
      </c>
      <c r="N998" t="s">
        <v>16</v>
      </c>
      <c r="O998" t="str">
        <f t="shared" si="94"/>
        <v>On Time Delivery</v>
      </c>
      <c r="P998">
        <v>4</v>
      </c>
      <c r="Q998" t="str">
        <f t="shared" si="95"/>
        <v>Good</v>
      </c>
      <c r="R998">
        <v>2.9</v>
      </c>
      <c r="S998">
        <v>1646.38</v>
      </c>
      <c r="V998">
        <v>1354</v>
      </c>
    </row>
    <row r="999" spans="1:22" x14ac:dyDescent="0.35">
      <c r="A999">
        <v>10998</v>
      </c>
      <c r="B999" s="1">
        <v>45559</v>
      </c>
      <c r="C999">
        <f t="shared" si="90"/>
        <v>2024</v>
      </c>
      <c r="D999">
        <f t="shared" si="91"/>
        <v>9</v>
      </c>
      <c r="E999" t="str">
        <f>TEXT(Table2[[#This Row],[order_date]],"mmmm")</f>
        <v>September</v>
      </c>
      <c r="F999">
        <v>1797</v>
      </c>
      <c r="G999" t="s">
        <v>15</v>
      </c>
      <c r="H999" t="s">
        <v>20</v>
      </c>
      <c r="I999">
        <v>7</v>
      </c>
      <c r="J999">
        <v>292.02</v>
      </c>
      <c r="K999">
        <v>0.24</v>
      </c>
      <c r="L999">
        <f t="shared" si="92"/>
        <v>70.084799999999987</v>
      </c>
      <c r="M999">
        <f t="shared" si="93"/>
        <v>2044.1399999999999</v>
      </c>
      <c r="N999" t="s">
        <v>16</v>
      </c>
      <c r="O999" t="str">
        <f t="shared" si="94"/>
        <v>Delayed Delivery</v>
      </c>
      <c r="P999">
        <v>9</v>
      </c>
      <c r="Q999" t="str">
        <f t="shared" si="95"/>
        <v>Good</v>
      </c>
      <c r="R999">
        <v>2.5</v>
      </c>
      <c r="S999">
        <v>1553.55</v>
      </c>
      <c r="V999">
        <v>1044</v>
      </c>
    </row>
    <row r="1000" spans="1:22" x14ac:dyDescent="0.35">
      <c r="A1000">
        <v>10999</v>
      </c>
      <c r="B1000" s="1">
        <v>45560</v>
      </c>
      <c r="C1000">
        <f t="shared" si="90"/>
        <v>2024</v>
      </c>
      <c r="D1000">
        <f t="shared" si="91"/>
        <v>9</v>
      </c>
      <c r="E1000" t="str">
        <f>TEXT(Table2[[#This Row],[order_date]],"mmmm")</f>
        <v>September</v>
      </c>
      <c r="F1000">
        <v>1241</v>
      </c>
      <c r="G1000" t="s">
        <v>22</v>
      </c>
      <c r="H1000" t="s">
        <v>21</v>
      </c>
      <c r="I1000">
        <v>3</v>
      </c>
      <c r="J1000">
        <v>451.74</v>
      </c>
      <c r="K1000">
        <v>0.17</v>
      </c>
      <c r="L1000">
        <f t="shared" si="92"/>
        <v>76.795800000000014</v>
      </c>
      <c r="M1000">
        <f t="shared" si="93"/>
        <v>1355.22</v>
      </c>
      <c r="N1000" t="s">
        <v>16</v>
      </c>
      <c r="O1000" t="str">
        <f t="shared" si="94"/>
        <v>Delayed Delivery</v>
      </c>
      <c r="P1000">
        <v>8</v>
      </c>
      <c r="Q1000" t="str">
        <f t="shared" si="95"/>
        <v>Good</v>
      </c>
      <c r="R1000">
        <v>3.8</v>
      </c>
      <c r="S1000">
        <v>1124.83</v>
      </c>
      <c r="V1000">
        <v>1527</v>
      </c>
    </row>
    <row r="1001" spans="1:22" x14ac:dyDescent="0.35">
      <c r="A1001">
        <v>11000</v>
      </c>
      <c r="B1001" s="1">
        <v>45561</v>
      </c>
      <c r="C1001">
        <f t="shared" si="90"/>
        <v>2024</v>
      </c>
      <c r="D1001">
        <f t="shared" si="91"/>
        <v>9</v>
      </c>
      <c r="E1001" t="str">
        <f>TEXT(Table2[[#This Row],[order_date]],"mmmm")</f>
        <v>September</v>
      </c>
      <c r="F1001">
        <v>1250</v>
      </c>
      <c r="G1001" t="s">
        <v>22</v>
      </c>
      <c r="H1001" t="s">
        <v>20</v>
      </c>
      <c r="I1001">
        <v>1</v>
      </c>
      <c r="J1001">
        <v>485.73</v>
      </c>
      <c r="K1001">
        <v>0.12</v>
      </c>
      <c r="L1001">
        <f t="shared" si="92"/>
        <v>58.287599999999998</v>
      </c>
      <c r="M1001">
        <f t="shared" si="93"/>
        <v>485.73</v>
      </c>
      <c r="N1001" t="s">
        <v>18</v>
      </c>
      <c r="O1001" t="str">
        <f t="shared" si="94"/>
        <v>Early Delivery</v>
      </c>
      <c r="P1001">
        <v>1</v>
      </c>
      <c r="Q1001" t="str">
        <f t="shared" si="95"/>
        <v>Bad</v>
      </c>
      <c r="R1001">
        <v>2.2999999999999998</v>
      </c>
      <c r="S1001">
        <v>427.44</v>
      </c>
    </row>
    <row r="1002" spans="1:22" x14ac:dyDescent="0.35">
      <c r="A1002">
        <v>11001</v>
      </c>
      <c r="B1002" s="1">
        <v>45562</v>
      </c>
      <c r="C1002">
        <f t="shared" si="90"/>
        <v>2024</v>
      </c>
      <c r="D1002">
        <f t="shared" si="91"/>
        <v>9</v>
      </c>
      <c r="E1002" t="str">
        <f>TEXT(Table2[[#This Row],[order_date]],"mmmm")</f>
        <v>September</v>
      </c>
      <c r="F1002">
        <v>1876</v>
      </c>
      <c r="G1002" t="s">
        <v>12</v>
      </c>
      <c r="H1002" t="s">
        <v>13</v>
      </c>
      <c r="I1002">
        <v>2</v>
      </c>
      <c r="J1002">
        <v>445.85</v>
      </c>
      <c r="K1002">
        <v>0.28000000000000003</v>
      </c>
      <c r="L1002">
        <f t="shared" si="92"/>
        <v>124.83800000000002</v>
      </c>
      <c r="M1002">
        <f t="shared" si="93"/>
        <v>891.7</v>
      </c>
      <c r="N1002" t="s">
        <v>18</v>
      </c>
      <c r="O1002" t="str">
        <f t="shared" si="94"/>
        <v>On Time Delivery</v>
      </c>
      <c r="P1002">
        <v>4</v>
      </c>
      <c r="Q1002" t="str">
        <f t="shared" si="95"/>
        <v>Bad</v>
      </c>
      <c r="R1002">
        <v>1.3</v>
      </c>
      <c r="S1002">
        <v>642.02</v>
      </c>
    </row>
    <row r="1003" spans="1:22" x14ac:dyDescent="0.35">
      <c r="A1003">
        <v>11002</v>
      </c>
      <c r="B1003" s="1">
        <v>45563</v>
      </c>
      <c r="C1003">
        <f t="shared" si="90"/>
        <v>2024</v>
      </c>
      <c r="D1003">
        <f t="shared" si="91"/>
        <v>9</v>
      </c>
      <c r="E1003" t="str">
        <f>TEXT(Table2[[#This Row],[order_date]],"mmmm")</f>
        <v>September</v>
      </c>
      <c r="F1003">
        <v>1004</v>
      </c>
      <c r="G1003" t="s">
        <v>19</v>
      </c>
      <c r="H1003" t="s">
        <v>17</v>
      </c>
      <c r="I1003">
        <v>5</v>
      </c>
      <c r="J1003">
        <v>556.32000000000005</v>
      </c>
      <c r="K1003">
        <v>0.17</v>
      </c>
      <c r="L1003">
        <f t="shared" si="92"/>
        <v>94.574400000000011</v>
      </c>
      <c r="M1003">
        <f t="shared" si="93"/>
        <v>2781.6000000000004</v>
      </c>
      <c r="N1003" t="s">
        <v>16</v>
      </c>
      <c r="O1003" t="str">
        <f t="shared" si="94"/>
        <v>Delayed Delivery</v>
      </c>
      <c r="P1003">
        <v>7</v>
      </c>
      <c r="Q1003" t="str">
        <f t="shared" si="95"/>
        <v>Excellent</v>
      </c>
      <c r="R1003">
        <v>4.5999999999999996</v>
      </c>
      <c r="S1003">
        <v>2308.73</v>
      </c>
    </row>
    <row r="1004" spans="1:22" x14ac:dyDescent="0.35">
      <c r="A1004">
        <v>11003</v>
      </c>
      <c r="B1004" s="1">
        <v>45564</v>
      </c>
      <c r="C1004">
        <f t="shared" si="90"/>
        <v>2024</v>
      </c>
      <c r="D1004">
        <f t="shared" si="91"/>
        <v>9</v>
      </c>
      <c r="E1004" t="str">
        <f>TEXT(Table2[[#This Row],[order_date]],"mmmm")</f>
        <v>September</v>
      </c>
      <c r="F1004">
        <v>1118</v>
      </c>
      <c r="G1004" t="s">
        <v>15</v>
      </c>
      <c r="H1004" t="s">
        <v>13</v>
      </c>
      <c r="I1004">
        <v>1</v>
      </c>
      <c r="J1004">
        <v>276.39999999999998</v>
      </c>
      <c r="K1004">
        <v>0.35</v>
      </c>
      <c r="L1004">
        <f t="shared" si="92"/>
        <v>96.739999999999981</v>
      </c>
      <c r="M1004">
        <f t="shared" si="93"/>
        <v>276.39999999999998</v>
      </c>
      <c r="N1004" t="s">
        <v>18</v>
      </c>
      <c r="O1004" t="str">
        <f t="shared" si="94"/>
        <v>Early Delivery</v>
      </c>
      <c r="P1004">
        <v>1</v>
      </c>
      <c r="Q1004" t="str">
        <f t="shared" si="95"/>
        <v>Good</v>
      </c>
      <c r="R1004">
        <v>3.5</v>
      </c>
      <c r="S1004">
        <v>179.66</v>
      </c>
    </row>
    <row r="1005" spans="1:22" x14ac:dyDescent="0.35">
      <c r="A1005">
        <v>11004</v>
      </c>
      <c r="B1005" s="1">
        <v>45565</v>
      </c>
      <c r="C1005">
        <f t="shared" si="90"/>
        <v>2024</v>
      </c>
      <c r="D1005">
        <f t="shared" si="91"/>
        <v>9</v>
      </c>
      <c r="E1005" t="str">
        <f>TEXT(Table2[[#This Row],[order_date]],"mmmm")</f>
        <v>September</v>
      </c>
      <c r="F1005">
        <v>1800</v>
      </c>
      <c r="G1005" t="s">
        <v>22</v>
      </c>
      <c r="H1005" t="s">
        <v>17</v>
      </c>
      <c r="I1005">
        <v>1</v>
      </c>
      <c r="J1005">
        <v>116.28</v>
      </c>
      <c r="K1005">
        <v>0.16</v>
      </c>
      <c r="L1005">
        <f t="shared" si="92"/>
        <v>18.604800000000001</v>
      </c>
      <c r="M1005">
        <f t="shared" si="93"/>
        <v>116.28</v>
      </c>
      <c r="N1005" t="s">
        <v>18</v>
      </c>
      <c r="O1005" t="str">
        <f t="shared" si="94"/>
        <v>Delayed Delivery</v>
      </c>
      <c r="P1005">
        <v>8</v>
      </c>
      <c r="Q1005" t="str">
        <f t="shared" si="95"/>
        <v>Bad</v>
      </c>
      <c r="R1005">
        <v>1.8</v>
      </c>
      <c r="S1005">
        <v>97.68</v>
      </c>
    </row>
    <row r="1006" spans="1:22" x14ac:dyDescent="0.35">
      <c r="A1006">
        <v>11005</v>
      </c>
      <c r="B1006" s="1">
        <v>45566</v>
      </c>
      <c r="C1006">
        <f t="shared" si="90"/>
        <v>2024</v>
      </c>
      <c r="D1006">
        <f t="shared" si="91"/>
        <v>10</v>
      </c>
      <c r="E1006" t="str">
        <f>TEXT(Table2[[#This Row],[order_date]],"mmmm")</f>
        <v>October</v>
      </c>
      <c r="F1006">
        <v>1373</v>
      </c>
      <c r="G1006" t="s">
        <v>12</v>
      </c>
      <c r="H1006" t="s">
        <v>13</v>
      </c>
      <c r="I1006">
        <v>2</v>
      </c>
      <c r="J1006">
        <v>42.97</v>
      </c>
      <c r="K1006">
        <v>0.02</v>
      </c>
      <c r="L1006">
        <f t="shared" si="92"/>
        <v>0.85939999999999994</v>
      </c>
      <c r="M1006">
        <f t="shared" si="93"/>
        <v>85.94</v>
      </c>
      <c r="N1006" t="s">
        <v>16</v>
      </c>
      <c r="O1006" t="str">
        <f t="shared" si="94"/>
        <v>Delayed Delivery</v>
      </c>
      <c r="P1006">
        <v>11</v>
      </c>
      <c r="Q1006" t="str">
        <f t="shared" si="95"/>
        <v>Bad</v>
      </c>
      <c r="R1006">
        <v>1.1000000000000001</v>
      </c>
      <c r="S1006">
        <v>84.22</v>
      </c>
    </row>
    <row r="1007" spans="1:22" x14ac:dyDescent="0.35">
      <c r="A1007">
        <v>11006</v>
      </c>
      <c r="B1007" s="1">
        <v>45567</v>
      </c>
      <c r="C1007">
        <f t="shared" si="90"/>
        <v>2024</v>
      </c>
      <c r="D1007">
        <f t="shared" si="91"/>
        <v>10</v>
      </c>
      <c r="E1007" t="str">
        <f>TEXT(Table2[[#This Row],[order_date]],"mmmm")</f>
        <v>October</v>
      </c>
      <c r="F1007">
        <v>1064</v>
      </c>
      <c r="G1007" t="s">
        <v>12</v>
      </c>
      <c r="H1007" t="s">
        <v>21</v>
      </c>
      <c r="I1007">
        <v>4</v>
      </c>
      <c r="J1007">
        <v>159.18</v>
      </c>
      <c r="K1007">
        <v>0.24</v>
      </c>
      <c r="L1007">
        <f t="shared" si="92"/>
        <v>38.203200000000002</v>
      </c>
      <c r="M1007">
        <f t="shared" si="93"/>
        <v>636.72</v>
      </c>
      <c r="N1007" t="s">
        <v>16</v>
      </c>
      <c r="O1007" t="str">
        <f t="shared" si="94"/>
        <v>On Time Delivery</v>
      </c>
      <c r="P1007">
        <v>2</v>
      </c>
      <c r="Q1007" t="str">
        <f t="shared" si="95"/>
        <v>Good</v>
      </c>
      <c r="R1007">
        <v>3.9</v>
      </c>
      <c r="S1007">
        <v>483.91</v>
      </c>
    </row>
    <row r="1008" spans="1:22" x14ac:dyDescent="0.35">
      <c r="A1008">
        <v>11007</v>
      </c>
      <c r="B1008" s="1">
        <v>45568</v>
      </c>
      <c r="C1008">
        <f t="shared" si="90"/>
        <v>2024</v>
      </c>
      <c r="D1008">
        <f t="shared" si="91"/>
        <v>10</v>
      </c>
      <c r="E1008" t="str">
        <f>TEXT(Table2[[#This Row],[order_date]],"mmmm")</f>
        <v>October</v>
      </c>
      <c r="F1008">
        <v>1145</v>
      </c>
      <c r="G1008" t="s">
        <v>15</v>
      </c>
      <c r="H1008" t="s">
        <v>13</v>
      </c>
      <c r="I1008">
        <v>6</v>
      </c>
      <c r="J1008">
        <v>98.77</v>
      </c>
      <c r="K1008">
        <v>0.02</v>
      </c>
      <c r="L1008">
        <f t="shared" si="92"/>
        <v>1.9754</v>
      </c>
      <c r="M1008">
        <f t="shared" si="93"/>
        <v>592.62</v>
      </c>
      <c r="N1008" t="s">
        <v>14</v>
      </c>
      <c r="O1008" t="str">
        <f t="shared" si="94"/>
        <v>Delayed Delivery</v>
      </c>
      <c r="P1008">
        <v>8</v>
      </c>
      <c r="Q1008" t="str">
        <f t="shared" si="95"/>
        <v>Excellent</v>
      </c>
      <c r="R1008">
        <v>4.4000000000000004</v>
      </c>
      <c r="S1008">
        <v>580.77</v>
      </c>
    </row>
    <row r="1009" spans="1:19" x14ac:dyDescent="0.35">
      <c r="A1009">
        <v>11008</v>
      </c>
      <c r="B1009" s="1">
        <v>45569</v>
      </c>
      <c r="C1009">
        <f t="shared" si="90"/>
        <v>2024</v>
      </c>
      <c r="D1009">
        <f t="shared" si="91"/>
        <v>10</v>
      </c>
      <c r="E1009" t="str">
        <f>TEXT(Table2[[#This Row],[order_date]],"mmmm")</f>
        <v>October</v>
      </c>
      <c r="F1009">
        <v>1223</v>
      </c>
      <c r="G1009" t="s">
        <v>19</v>
      </c>
      <c r="H1009" t="s">
        <v>13</v>
      </c>
      <c r="I1009">
        <v>2</v>
      </c>
      <c r="J1009">
        <v>341.4</v>
      </c>
      <c r="K1009">
        <v>0.09</v>
      </c>
      <c r="L1009">
        <f t="shared" si="92"/>
        <v>30.725999999999996</v>
      </c>
      <c r="M1009">
        <f t="shared" si="93"/>
        <v>682.8</v>
      </c>
      <c r="N1009" t="s">
        <v>18</v>
      </c>
      <c r="O1009" t="str">
        <f t="shared" si="94"/>
        <v>Delayed Delivery</v>
      </c>
      <c r="P1009">
        <v>11</v>
      </c>
      <c r="Q1009" t="str">
        <f t="shared" si="95"/>
        <v>Good</v>
      </c>
      <c r="R1009">
        <v>2.6</v>
      </c>
      <c r="S1009">
        <v>621.35</v>
      </c>
    </row>
    <row r="1010" spans="1:19" x14ac:dyDescent="0.35">
      <c r="A1010">
        <v>11009</v>
      </c>
      <c r="B1010" s="1">
        <v>45570</v>
      </c>
      <c r="C1010">
        <f t="shared" si="90"/>
        <v>2024</v>
      </c>
      <c r="D1010">
        <f t="shared" si="91"/>
        <v>10</v>
      </c>
      <c r="E1010" t="str">
        <f>TEXT(Table2[[#This Row],[order_date]],"mmmm")</f>
        <v>October</v>
      </c>
      <c r="F1010">
        <v>1238</v>
      </c>
      <c r="G1010" t="s">
        <v>15</v>
      </c>
      <c r="H1010" t="s">
        <v>21</v>
      </c>
      <c r="I1010">
        <v>6</v>
      </c>
      <c r="J1010">
        <v>123.19</v>
      </c>
      <c r="K1010">
        <v>0.12</v>
      </c>
      <c r="L1010">
        <f t="shared" si="92"/>
        <v>14.7828</v>
      </c>
      <c r="M1010">
        <f t="shared" si="93"/>
        <v>739.14</v>
      </c>
      <c r="N1010" t="s">
        <v>16</v>
      </c>
      <c r="O1010" t="str">
        <f t="shared" si="94"/>
        <v>On Time Delivery</v>
      </c>
      <c r="P1010">
        <v>4</v>
      </c>
      <c r="Q1010" t="str">
        <f t="shared" si="95"/>
        <v>Bad</v>
      </c>
      <c r="R1010">
        <v>1.3</v>
      </c>
      <c r="S1010">
        <v>650.44000000000005</v>
      </c>
    </row>
    <row r="1011" spans="1:19" x14ac:dyDescent="0.35">
      <c r="A1011">
        <v>11010</v>
      </c>
      <c r="B1011" s="1">
        <v>45571</v>
      </c>
      <c r="C1011">
        <f t="shared" si="90"/>
        <v>2024</v>
      </c>
      <c r="D1011">
        <f t="shared" si="91"/>
        <v>10</v>
      </c>
      <c r="E1011" t="str">
        <f>TEXT(Table2[[#This Row],[order_date]],"mmmm")</f>
        <v>October</v>
      </c>
      <c r="F1011">
        <v>1176</v>
      </c>
      <c r="G1011" t="s">
        <v>22</v>
      </c>
      <c r="H1011" t="s">
        <v>17</v>
      </c>
      <c r="I1011">
        <v>1</v>
      </c>
      <c r="J1011">
        <v>37.78</v>
      </c>
      <c r="K1011">
        <v>0.26</v>
      </c>
      <c r="L1011">
        <f t="shared" si="92"/>
        <v>9.8228000000000009</v>
      </c>
      <c r="M1011">
        <f t="shared" si="93"/>
        <v>37.78</v>
      </c>
      <c r="N1011" t="s">
        <v>16</v>
      </c>
      <c r="O1011" t="str">
        <f t="shared" si="94"/>
        <v>Delayed Delivery</v>
      </c>
      <c r="P1011">
        <v>8</v>
      </c>
      <c r="Q1011" t="str">
        <f t="shared" si="95"/>
        <v>Good</v>
      </c>
      <c r="R1011">
        <v>3.6</v>
      </c>
      <c r="S1011">
        <v>27.96</v>
      </c>
    </row>
    <row r="1012" spans="1:19" x14ac:dyDescent="0.35">
      <c r="A1012">
        <v>11011</v>
      </c>
      <c r="B1012" s="1">
        <v>45572</v>
      </c>
      <c r="C1012">
        <f t="shared" si="90"/>
        <v>2024</v>
      </c>
      <c r="D1012">
        <f t="shared" si="91"/>
        <v>10</v>
      </c>
      <c r="E1012" t="str">
        <f>TEXT(Table2[[#This Row],[order_date]],"mmmm")</f>
        <v>October</v>
      </c>
      <c r="F1012">
        <v>1778</v>
      </c>
      <c r="G1012" t="s">
        <v>15</v>
      </c>
      <c r="H1012" t="s">
        <v>17</v>
      </c>
      <c r="I1012">
        <v>4</v>
      </c>
      <c r="J1012">
        <v>36.049999999999997</v>
      </c>
      <c r="K1012">
        <v>0.17</v>
      </c>
      <c r="L1012">
        <f t="shared" si="92"/>
        <v>6.1284999999999998</v>
      </c>
      <c r="M1012">
        <f t="shared" si="93"/>
        <v>144.19999999999999</v>
      </c>
      <c r="N1012" t="s">
        <v>16</v>
      </c>
      <c r="O1012" t="str">
        <f t="shared" si="94"/>
        <v>Early Delivery</v>
      </c>
      <c r="P1012">
        <v>1</v>
      </c>
      <c r="Q1012" t="str">
        <f t="shared" si="95"/>
        <v>Bad</v>
      </c>
      <c r="R1012">
        <v>2.2000000000000002</v>
      </c>
      <c r="S1012">
        <v>119.69</v>
      </c>
    </row>
    <row r="1013" spans="1:19" x14ac:dyDescent="0.35">
      <c r="A1013">
        <v>11012</v>
      </c>
      <c r="B1013" s="1">
        <v>45573</v>
      </c>
      <c r="C1013">
        <f t="shared" si="90"/>
        <v>2024</v>
      </c>
      <c r="D1013">
        <f t="shared" si="91"/>
        <v>10</v>
      </c>
      <c r="E1013" t="str">
        <f>TEXT(Table2[[#This Row],[order_date]],"mmmm")</f>
        <v>October</v>
      </c>
      <c r="F1013">
        <v>1852</v>
      </c>
      <c r="G1013" t="s">
        <v>15</v>
      </c>
      <c r="H1013" t="s">
        <v>21</v>
      </c>
      <c r="I1013">
        <v>3</v>
      </c>
      <c r="J1013">
        <v>501.47</v>
      </c>
      <c r="K1013">
        <v>0.01</v>
      </c>
      <c r="L1013">
        <f t="shared" si="92"/>
        <v>5.0147000000000004</v>
      </c>
      <c r="M1013">
        <f t="shared" si="93"/>
        <v>1504.41</v>
      </c>
      <c r="N1013" t="s">
        <v>16</v>
      </c>
      <c r="O1013" t="str">
        <f t="shared" si="94"/>
        <v>Delayed Delivery</v>
      </c>
      <c r="P1013">
        <v>5</v>
      </c>
      <c r="Q1013" t="str">
        <f t="shared" si="95"/>
        <v>Bad</v>
      </c>
      <c r="R1013">
        <v>1.6</v>
      </c>
      <c r="S1013">
        <v>1489.37</v>
      </c>
    </row>
    <row r="1014" spans="1:19" x14ac:dyDescent="0.35">
      <c r="A1014">
        <v>11013</v>
      </c>
      <c r="B1014" s="1">
        <v>45574</v>
      </c>
      <c r="C1014">
        <f t="shared" si="90"/>
        <v>2024</v>
      </c>
      <c r="D1014">
        <f t="shared" si="91"/>
        <v>10</v>
      </c>
      <c r="E1014" t="str">
        <f>TEXT(Table2[[#This Row],[order_date]],"mmmm")</f>
        <v>October</v>
      </c>
      <c r="F1014">
        <v>1281</v>
      </c>
      <c r="G1014" t="s">
        <v>22</v>
      </c>
      <c r="H1014" t="s">
        <v>13</v>
      </c>
      <c r="I1014">
        <v>1</v>
      </c>
      <c r="J1014">
        <v>361</v>
      </c>
      <c r="K1014">
        <v>0.22</v>
      </c>
      <c r="L1014">
        <f t="shared" si="92"/>
        <v>79.42</v>
      </c>
      <c r="M1014">
        <f t="shared" si="93"/>
        <v>361</v>
      </c>
      <c r="N1014" t="s">
        <v>14</v>
      </c>
      <c r="O1014" t="str">
        <f t="shared" si="94"/>
        <v>Delayed Delivery</v>
      </c>
      <c r="P1014">
        <v>9</v>
      </c>
      <c r="Q1014" t="str">
        <f t="shared" si="95"/>
        <v>Good</v>
      </c>
      <c r="R1014">
        <v>3</v>
      </c>
      <c r="S1014">
        <v>281.58</v>
      </c>
    </row>
    <row r="1015" spans="1:19" x14ac:dyDescent="0.35">
      <c r="A1015">
        <v>11014</v>
      </c>
      <c r="B1015" s="1">
        <v>45575</v>
      </c>
      <c r="C1015">
        <f t="shared" si="90"/>
        <v>2024</v>
      </c>
      <c r="D1015">
        <f t="shared" si="91"/>
        <v>10</v>
      </c>
      <c r="E1015" t="str">
        <f>TEXT(Table2[[#This Row],[order_date]],"mmmm")</f>
        <v>October</v>
      </c>
      <c r="F1015">
        <v>1062</v>
      </c>
      <c r="G1015" t="s">
        <v>15</v>
      </c>
      <c r="H1015" t="s">
        <v>13</v>
      </c>
      <c r="I1015">
        <v>2</v>
      </c>
      <c r="J1015">
        <v>224.48</v>
      </c>
      <c r="K1015">
        <v>0.14000000000000001</v>
      </c>
      <c r="L1015">
        <f t="shared" si="92"/>
        <v>31.427200000000003</v>
      </c>
      <c r="M1015">
        <f t="shared" si="93"/>
        <v>448.96</v>
      </c>
      <c r="N1015" t="s">
        <v>16</v>
      </c>
      <c r="O1015" t="str">
        <f t="shared" si="94"/>
        <v>Delayed Delivery</v>
      </c>
      <c r="P1015">
        <v>7</v>
      </c>
      <c r="Q1015" t="str">
        <f t="shared" si="95"/>
        <v>Good</v>
      </c>
      <c r="R1015">
        <v>2.9</v>
      </c>
      <c r="S1015">
        <v>386.11</v>
      </c>
    </row>
    <row r="1016" spans="1:19" x14ac:dyDescent="0.35">
      <c r="A1016">
        <v>11015</v>
      </c>
      <c r="B1016" s="1">
        <v>45576</v>
      </c>
      <c r="C1016">
        <f t="shared" si="90"/>
        <v>2024</v>
      </c>
      <c r="D1016">
        <f t="shared" si="91"/>
        <v>10</v>
      </c>
      <c r="E1016" t="str">
        <f>TEXT(Table2[[#This Row],[order_date]],"mmmm")</f>
        <v>October</v>
      </c>
      <c r="F1016">
        <v>1216</v>
      </c>
      <c r="G1016" t="s">
        <v>12</v>
      </c>
      <c r="H1016" t="s">
        <v>13</v>
      </c>
      <c r="I1016">
        <v>3</v>
      </c>
      <c r="J1016">
        <v>538.12</v>
      </c>
      <c r="K1016">
        <v>0.32</v>
      </c>
      <c r="L1016">
        <f t="shared" si="92"/>
        <v>172.19839999999999</v>
      </c>
      <c r="M1016">
        <f t="shared" si="93"/>
        <v>1614.3600000000001</v>
      </c>
      <c r="N1016" t="s">
        <v>16</v>
      </c>
      <c r="O1016" t="str">
        <f t="shared" si="94"/>
        <v>On Time Delivery</v>
      </c>
      <c r="P1016">
        <v>3</v>
      </c>
      <c r="Q1016" t="str">
        <f t="shared" si="95"/>
        <v>Good</v>
      </c>
      <c r="R1016">
        <v>3.1</v>
      </c>
      <c r="S1016">
        <v>1097.76</v>
      </c>
    </row>
    <row r="1017" spans="1:19" x14ac:dyDescent="0.35">
      <c r="A1017">
        <v>11016</v>
      </c>
      <c r="B1017" s="1">
        <v>45577</v>
      </c>
      <c r="C1017">
        <f t="shared" si="90"/>
        <v>2024</v>
      </c>
      <c r="D1017">
        <f t="shared" si="91"/>
        <v>10</v>
      </c>
      <c r="E1017" t="str">
        <f>TEXT(Table2[[#This Row],[order_date]],"mmmm")</f>
        <v>October</v>
      </c>
      <c r="F1017">
        <v>1853</v>
      </c>
      <c r="G1017" t="s">
        <v>15</v>
      </c>
      <c r="H1017" t="s">
        <v>20</v>
      </c>
      <c r="I1017">
        <v>5</v>
      </c>
      <c r="J1017">
        <v>56.07</v>
      </c>
      <c r="K1017">
        <v>0.17</v>
      </c>
      <c r="L1017">
        <f t="shared" si="92"/>
        <v>9.5319000000000003</v>
      </c>
      <c r="M1017">
        <f t="shared" si="93"/>
        <v>280.35000000000002</v>
      </c>
      <c r="N1017" t="s">
        <v>16</v>
      </c>
      <c r="O1017" t="str">
        <f t="shared" si="94"/>
        <v>On Time Delivery</v>
      </c>
      <c r="P1017">
        <v>4</v>
      </c>
      <c r="Q1017" t="str">
        <f t="shared" si="95"/>
        <v>Excellent</v>
      </c>
      <c r="R1017">
        <v>4.3</v>
      </c>
      <c r="S1017">
        <v>232.69</v>
      </c>
    </row>
    <row r="1018" spans="1:19" x14ac:dyDescent="0.35">
      <c r="A1018">
        <v>11017</v>
      </c>
      <c r="B1018" s="1">
        <v>45578</v>
      </c>
      <c r="C1018">
        <f t="shared" si="90"/>
        <v>2024</v>
      </c>
      <c r="D1018">
        <f t="shared" si="91"/>
        <v>10</v>
      </c>
      <c r="E1018" t="str">
        <f>TEXT(Table2[[#This Row],[order_date]],"mmmm")</f>
        <v>October</v>
      </c>
      <c r="F1018">
        <v>1826</v>
      </c>
      <c r="G1018" t="s">
        <v>19</v>
      </c>
      <c r="H1018" t="s">
        <v>17</v>
      </c>
      <c r="I1018">
        <v>3</v>
      </c>
      <c r="J1018">
        <v>588.49</v>
      </c>
      <c r="K1018">
        <v>0.25</v>
      </c>
      <c r="L1018">
        <f t="shared" si="92"/>
        <v>147.1225</v>
      </c>
      <c r="M1018">
        <f t="shared" si="93"/>
        <v>1765.47</v>
      </c>
      <c r="N1018" t="s">
        <v>18</v>
      </c>
      <c r="O1018" t="str">
        <f t="shared" si="94"/>
        <v>Delayed Delivery</v>
      </c>
      <c r="P1018">
        <v>10</v>
      </c>
      <c r="Q1018" t="str">
        <f t="shared" si="95"/>
        <v>Good</v>
      </c>
      <c r="R1018">
        <v>2.9</v>
      </c>
      <c r="S1018">
        <v>1324.1</v>
      </c>
    </row>
    <row r="1019" spans="1:19" x14ac:dyDescent="0.35">
      <c r="A1019">
        <v>11018</v>
      </c>
      <c r="B1019" s="1">
        <v>45579</v>
      </c>
      <c r="C1019">
        <f t="shared" si="90"/>
        <v>2024</v>
      </c>
      <c r="D1019">
        <f t="shared" si="91"/>
        <v>10</v>
      </c>
      <c r="E1019" t="str">
        <f>TEXT(Table2[[#This Row],[order_date]],"mmmm")</f>
        <v>October</v>
      </c>
      <c r="F1019">
        <v>1794</v>
      </c>
      <c r="G1019" t="s">
        <v>15</v>
      </c>
      <c r="H1019" t="s">
        <v>13</v>
      </c>
      <c r="I1019">
        <v>2</v>
      </c>
      <c r="J1019">
        <v>375.53</v>
      </c>
      <c r="K1019">
        <v>0.08</v>
      </c>
      <c r="L1019">
        <f t="shared" si="92"/>
        <v>30.042399999999997</v>
      </c>
      <c r="M1019">
        <f t="shared" si="93"/>
        <v>751.06</v>
      </c>
      <c r="N1019" t="s">
        <v>16</v>
      </c>
      <c r="O1019" t="str">
        <f t="shared" si="94"/>
        <v>Delayed Delivery</v>
      </c>
      <c r="P1019">
        <v>7</v>
      </c>
      <c r="Q1019" t="str">
        <f t="shared" si="95"/>
        <v>Excellent</v>
      </c>
      <c r="R1019">
        <v>4.5999999999999996</v>
      </c>
      <c r="S1019">
        <v>690.98</v>
      </c>
    </row>
    <row r="1020" spans="1:19" x14ac:dyDescent="0.35">
      <c r="A1020">
        <v>11019</v>
      </c>
      <c r="B1020" s="1">
        <v>45580</v>
      </c>
      <c r="C1020">
        <f t="shared" si="90"/>
        <v>2024</v>
      </c>
      <c r="D1020">
        <f t="shared" si="91"/>
        <v>10</v>
      </c>
      <c r="E1020" t="str">
        <f>TEXT(Table2[[#This Row],[order_date]],"mmmm")</f>
        <v>October</v>
      </c>
      <c r="F1020">
        <v>1688</v>
      </c>
      <c r="G1020" t="s">
        <v>22</v>
      </c>
      <c r="H1020" t="s">
        <v>17</v>
      </c>
      <c r="I1020">
        <v>7</v>
      </c>
      <c r="J1020">
        <v>122.33</v>
      </c>
      <c r="K1020">
        <v>0.27</v>
      </c>
      <c r="L1020">
        <f t="shared" si="92"/>
        <v>33.0291</v>
      </c>
      <c r="M1020">
        <f t="shared" si="93"/>
        <v>856.31</v>
      </c>
      <c r="N1020" t="s">
        <v>16</v>
      </c>
      <c r="O1020" t="str">
        <f t="shared" si="94"/>
        <v>Delayed Delivery</v>
      </c>
      <c r="P1020">
        <v>6</v>
      </c>
      <c r="Q1020" t="str">
        <f t="shared" si="95"/>
        <v>Excellent</v>
      </c>
      <c r="R1020">
        <v>4.4000000000000004</v>
      </c>
      <c r="S1020">
        <v>625.11</v>
      </c>
    </row>
    <row r="1021" spans="1:19" x14ac:dyDescent="0.35">
      <c r="A1021">
        <v>11020</v>
      </c>
      <c r="B1021" s="1">
        <v>45581</v>
      </c>
      <c r="C1021">
        <f t="shared" si="90"/>
        <v>2024</v>
      </c>
      <c r="D1021">
        <f t="shared" si="91"/>
        <v>10</v>
      </c>
      <c r="E1021" t="str">
        <f>TEXT(Table2[[#This Row],[order_date]],"mmmm")</f>
        <v>October</v>
      </c>
      <c r="F1021">
        <v>1460</v>
      </c>
      <c r="G1021" t="s">
        <v>19</v>
      </c>
      <c r="H1021" t="s">
        <v>13</v>
      </c>
      <c r="I1021">
        <v>3</v>
      </c>
      <c r="J1021">
        <v>412.26</v>
      </c>
      <c r="K1021">
        <v>0.25</v>
      </c>
      <c r="L1021">
        <f t="shared" si="92"/>
        <v>103.065</v>
      </c>
      <c r="M1021">
        <f t="shared" si="93"/>
        <v>1236.78</v>
      </c>
      <c r="N1021" t="s">
        <v>18</v>
      </c>
      <c r="O1021" t="str">
        <f t="shared" si="94"/>
        <v>On Time Delivery</v>
      </c>
      <c r="P1021">
        <v>4</v>
      </c>
      <c r="Q1021" t="str">
        <f t="shared" si="95"/>
        <v>Good</v>
      </c>
      <c r="R1021">
        <v>3.6</v>
      </c>
      <c r="S1021">
        <v>927.58</v>
      </c>
    </row>
    <row r="1022" spans="1:19" x14ac:dyDescent="0.35">
      <c r="A1022">
        <v>11021</v>
      </c>
      <c r="B1022" s="1">
        <v>45582</v>
      </c>
      <c r="C1022">
        <f t="shared" si="90"/>
        <v>2024</v>
      </c>
      <c r="D1022">
        <f t="shared" si="91"/>
        <v>10</v>
      </c>
      <c r="E1022" t="str">
        <f>TEXT(Table2[[#This Row],[order_date]],"mmmm")</f>
        <v>October</v>
      </c>
      <c r="F1022">
        <v>1928</v>
      </c>
      <c r="G1022" t="s">
        <v>19</v>
      </c>
      <c r="H1022" t="s">
        <v>21</v>
      </c>
      <c r="I1022">
        <v>2</v>
      </c>
      <c r="J1022">
        <v>461.58</v>
      </c>
      <c r="K1022">
        <v>0.32</v>
      </c>
      <c r="L1022">
        <f t="shared" si="92"/>
        <v>147.7056</v>
      </c>
      <c r="M1022">
        <f t="shared" si="93"/>
        <v>923.16</v>
      </c>
      <c r="N1022" t="s">
        <v>16</v>
      </c>
      <c r="O1022" t="str">
        <f t="shared" si="94"/>
        <v>On Time Delivery</v>
      </c>
      <c r="P1022">
        <v>3</v>
      </c>
      <c r="Q1022" t="str">
        <f t="shared" si="95"/>
        <v>Bad</v>
      </c>
      <c r="R1022">
        <v>1.2</v>
      </c>
      <c r="S1022">
        <v>627.75</v>
      </c>
    </row>
    <row r="1023" spans="1:19" x14ac:dyDescent="0.35">
      <c r="A1023">
        <v>11022</v>
      </c>
      <c r="B1023" s="1">
        <v>45583</v>
      </c>
      <c r="C1023">
        <f t="shared" si="90"/>
        <v>2024</v>
      </c>
      <c r="D1023">
        <f t="shared" si="91"/>
        <v>10</v>
      </c>
      <c r="E1023" t="str">
        <f>TEXT(Table2[[#This Row],[order_date]],"mmmm")</f>
        <v>October</v>
      </c>
      <c r="F1023">
        <v>1609</v>
      </c>
      <c r="G1023" t="s">
        <v>12</v>
      </c>
      <c r="H1023" t="s">
        <v>21</v>
      </c>
      <c r="I1023">
        <v>7</v>
      </c>
      <c r="J1023">
        <v>266.17</v>
      </c>
      <c r="K1023">
        <v>0.01</v>
      </c>
      <c r="L1023">
        <f t="shared" si="92"/>
        <v>2.6617000000000002</v>
      </c>
      <c r="M1023">
        <f t="shared" si="93"/>
        <v>1863.19</v>
      </c>
      <c r="N1023" t="s">
        <v>16</v>
      </c>
      <c r="O1023" t="str">
        <f t="shared" si="94"/>
        <v>Delayed Delivery</v>
      </c>
      <c r="P1023">
        <v>11</v>
      </c>
      <c r="Q1023" t="str">
        <f t="shared" si="95"/>
        <v>Excellent</v>
      </c>
      <c r="R1023">
        <v>4.5</v>
      </c>
      <c r="S1023">
        <v>1844.56</v>
      </c>
    </row>
    <row r="1024" spans="1:19" x14ac:dyDescent="0.35">
      <c r="A1024">
        <v>11023</v>
      </c>
      <c r="B1024" s="1">
        <v>45584</v>
      </c>
      <c r="C1024">
        <f t="shared" si="90"/>
        <v>2024</v>
      </c>
      <c r="D1024">
        <f t="shared" si="91"/>
        <v>10</v>
      </c>
      <c r="E1024" t="str">
        <f>TEXT(Table2[[#This Row],[order_date]],"mmmm")</f>
        <v>October</v>
      </c>
      <c r="F1024">
        <v>1104</v>
      </c>
      <c r="G1024" t="s">
        <v>19</v>
      </c>
      <c r="H1024" t="s">
        <v>17</v>
      </c>
      <c r="I1024">
        <v>1</v>
      </c>
      <c r="J1024">
        <v>519.05999999999995</v>
      </c>
      <c r="K1024">
        <v>0.16</v>
      </c>
      <c r="L1024">
        <f t="shared" si="92"/>
        <v>83.049599999999998</v>
      </c>
      <c r="M1024">
        <f t="shared" si="93"/>
        <v>519.05999999999995</v>
      </c>
      <c r="N1024" t="s">
        <v>16</v>
      </c>
      <c r="O1024" t="str">
        <f t="shared" si="94"/>
        <v>On Time Delivery</v>
      </c>
      <c r="P1024">
        <v>2</v>
      </c>
      <c r="Q1024" t="str">
        <f t="shared" si="95"/>
        <v>Excellent</v>
      </c>
      <c r="R1024">
        <v>4.5999999999999996</v>
      </c>
      <c r="S1024">
        <v>436.01</v>
      </c>
    </row>
    <row r="1025" spans="1:19" x14ac:dyDescent="0.35">
      <c r="A1025">
        <v>11024</v>
      </c>
      <c r="B1025" s="1">
        <v>45585</v>
      </c>
      <c r="C1025">
        <f t="shared" si="90"/>
        <v>2024</v>
      </c>
      <c r="D1025">
        <f t="shared" si="91"/>
        <v>10</v>
      </c>
      <c r="E1025" t="str">
        <f>TEXT(Table2[[#This Row],[order_date]],"mmmm")</f>
        <v>October</v>
      </c>
      <c r="F1025">
        <v>1098</v>
      </c>
      <c r="G1025" t="s">
        <v>15</v>
      </c>
      <c r="H1025" t="s">
        <v>17</v>
      </c>
      <c r="I1025">
        <v>7</v>
      </c>
      <c r="J1025">
        <v>103.18</v>
      </c>
      <c r="K1025">
        <v>0.24</v>
      </c>
      <c r="L1025">
        <f t="shared" si="92"/>
        <v>24.763200000000001</v>
      </c>
      <c r="M1025">
        <f t="shared" si="93"/>
        <v>722.26</v>
      </c>
      <c r="N1025" t="s">
        <v>18</v>
      </c>
      <c r="O1025" t="str">
        <f t="shared" si="94"/>
        <v>Delayed Delivery</v>
      </c>
      <c r="P1025">
        <v>10</v>
      </c>
      <c r="Q1025" t="str">
        <f t="shared" si="95"/>
        <v>Good</v>
      </c>
      <c r="R1025">
        <v>2.5</v>
      </c>
      <c r="S1025">
        <v>548.91999999999996</v>
      </c>
    </row>
    <row r="1026" spans="1:19" x14ac:dyDescent="0.35">
      <c r="A1026">
        <v>11025</v>
      </c>
      <c r="B1026" s="1">
        <v>45586</v>
      </c>
      <c r="C1026">
        <f t="shared" si="90"/>
        <v>2024</v>
      </c>
      <c r="D1026">
        <f t="shared" si="91"/>
        <v>10</v>
      </c>
      <c r="E1026" t="str">
        <f>TEXT(Table2[[#This Row],[order_date]],"mmmm")</f>
        <v>October</v>
      </c>
      <c r="F1026">
        <v>1510</v>
      </c>
      <c r="G1026" t="s">
        <v>15</v>
      </c>
      <c r="H1026" t="s">
        <v>21</v>
      </c>
      <c r="I1026">
        <v>4</v>
      </c>
      <c r="J1026">
        <v>178.12</v>
      </c>
      <c r="K1026">
        <v>0.03</v>
      </c>
      <c r="L1026">
        <f t="shared" si="92"/>
        <v>5.3436000000000003</v>
      </c>
      <c r="M1026">
        <f t="shared" si="93"/>
        <v>712.48</v>
      </c>
      <c r="N1026" t="s">
        <v>14</v>
      </c>
      <c r="O1026" t="str">
        <f t="shared" si="94"/>
        <v>Delayed Delivery</v>
      </c>
      <c r="P1026">
        <v>9</v>
      </c>
      <c r="Q1026" t="str">
        <f t="shared" si="95"/>
        <v>Good</v>
      </c>
      <c r="R1026">
        <v>3.1</v>
      </c>
      <c r="S1026">
        <v>691.11</v>
      </c>
    </row>
    <row r="1027" spans="1:19" x14ac:dyDescent="0.35">
      <c r="A1027">
        <v>11026</v>
      </c>
      <c r="B1027" s="1">
        <v>45587</v>
      </c>
      <c r="C1027">
        <f t="shared" ref="C1027:C1090" si="96">YEAR(B1027)</f>
        <v>2024</v>
      </c>
      <c r="D1027">
        <f t="shared" ref="D1027:D1090" si="97">MONTH(B1027)</f>
        <v>10</v>
      </c>
      <c r="E1027" t="str">
        <f>TEXT(Table2[[#This Row],[order_date]],"mmmm")</f>
        <v>October</v>
      </c>
      <c r="F1027">
        <v>1384</v>
      </c>
      <c r="G1027" t="s">
        <v>15</v>
      </c>
      <c r="H1027" t="s">
        <v>20</v>
      </c>
      <c r="I1027">
        <v>5</v>
      </c>
      <c r="J1027">
        <v>69.69</v>
      </c>
      <c r="K1027">
        <v>0.14000000000000001</v>
      </c>
      <c r="L1027">
        <f t="shared" ref="L1027:L1090" si="98">J1027*K1027</f>
        <v>9.7566000000000006</v>
      </c>
      <c r="M1027">
        <f t="shared" ref="M1027:M1090" si="99">(J1027*I1027)</f>
        <v>348.45</v>
      </c>
      <c r="N1027" t="s">
        <v>16</v>
      </c>
      <c r="O1027" t="str">
        <f t="shared" ref="O1027:O1090" si="100">IF(P1027&lt;2,"Early Delivery",IF(P1027&lt;5,"On Time Delivery","Delayed Delivery"))</f>
        <v>On Time Delivery</v>
      </c>
      <c r="P1027">
        <v>3</v>
      </c>
      <c r="Q1027" t="str">
        <f t="shared" ref="Q1027:Q1090" si="101">IF(R1027&lt;2.5,"Bad",IF(R1027 &lt;4,"Good","Excellent"))</f>
        <v>Bad</v>
      </c>
      <c r="R1027">
        <v>2.1</v>
      </c>
      <c r="S1027">
        <v>299.67</v>
      </c>
    </row>
    <row r="1028" spans="1:19" x14ac:dyDescent="0.35">
      <c r="A1028">
        <v>11027</v>
      </c>
      <c r="B1028" s="1">
        <v>45588</v>
      </c>
      <c r="C1028">
        <f t="shared" si="96"/>
        <v>2024</v>
      </c>
      <c r="D1028">
        <f t="shared" si="97"/>
        <v>10</v>
      </c>
      <c r="E1028" t="str">
        <f>TEXT(Table2[[#This Row],[order_date]],"mmmm")</f>
        <v>October</v>
      </c>
      <c r="F1028">
        <v>1404</v>
      </c>
      <c r="G1028" t="s">
        <v>15</v>
      </c>
      <c r="H1028" t="s">
        <v>21</v>
      </c>
      <c r="I1028">
        <v>7</v>
      </c>
      <c r="J1028">
        <v>138.36000000000001</v>
      </c>
      <c r="K1028">
        <v>0.33</v>
      </c>
      <c r="L1028">
        <f t="shared" si="98"/>
        <v>45.658800000000006</v>
      </c>
      <c r="M1028">
        <f t="shared" si="99"/>
        <v>968.5200000000001</v>
      </c>
      <c r="N1028" t="s">
        <v>16</v>
      </c>
      <c r="O1028" t="str">
        <f t="shared" si="100"/>
        <v>Delayed Delivery</v>
      </c>
      <c r="P1028">
        <v>7</v>
      </c>
      <c r="Q1028" t="str">
        <f t="shared" si="101"/>
        <v>Bad</v>
      </c>
      <c r="R1028">
        <v>1.1000000000000001</v>
      </c>
      <c r="S1028">
        <v>648.91</v>
      </c>
    </row>
    <row r="1029" spans="1:19" x14ac:dyDescent="0.35">
      <c r="A1029">
        <v>11028</v>
      </c>
      <c r="B1029" s="1">
        <v>45589</v>
      </c>
      <c r="C1029">
        <f t="shared" si="96"/>
        <v>2024</v>
      </c>
      <c r="D1029">
        <f t="shared" si="97"/>
        <v>10</v>
      </c>
      <c r="E1029" t="str">
        <f>TEXT(Table2[[#This Row],[order_date]],"mmmm")</f>
        <v>October</v>
      </c>
      <c r="F1029">
        <v>1822</v>
      </c>
      <c r="G1029" t="s">
        <v>19</v>
      </c>
      <c r="H1029" t="s">
        <v>13</v>
      </c>
      <c r="I1029">
        <v>4</v>
      </c>
      <c r="J1029">
        <v>154.66</v>
      </c>
      <c r="K1029">
        <v>0.15</v>
      </c>
      <c r="L1029">
        <f t="shared" si="98"/>
        <v>23.198999999999998</v>
      </c>
      <c r="M1029">
        <f t="shared" si="99"/>
        <v>618.64</v>
      </c>
      <c r="N1029" t="s">
        <v>16</v>
      </c>
      <c r="O1029" t="str">
        <f t="shared" si="100"/>
        <v>Early Delivery</v>
      </c>
      <c r="P1029">
        <v>1</v>
      </c>
      <c r="Q1029" t="str">
        <f t="shared" si="101"/>
        <v>Good</v>
      </c>
      <c r="R1029">
        <v>2.9</v>
      </c>
      <c r="S1029">
        <v>525.84</v>
      </c>
    </row>
    <row r="1030" spans="1:19" x14ac:dyDescent="0.35">
      <c r="A1030">
        <v>11029</v>
      </c>
      <c r="B1030" s="1">
        <v>45590</v>
      </c>
      <c r="C1030">
        <f t="shared" si="96"/>
        <v>2024</v>
      </c>
      <c r="D1030">
        <f t="shared" si="97"/>
        <v>10</v>
      </c>
      <c r="E1030" t="str">
        <f>TEXT(Table2[[#This Row],[order_date]],"mmmm")</f>
        <v>October</v>
      </c>
      <c r="F1030">
        <v>1517</v>
      </c>
      <c r="G1030" t="s">
        <v>15</v>
      </c>
      <c r="H1030" t="s">
        <v>20</v>
      </c>
      <c r="I1030">
        <v>4</v>
      </c>
      <c r="J1030">
        <v>551.82000000000005</v>
      </c>
      <c r="K1030">
        <v>0.34</v>
      </c>
      <c r="L1030">
        <f t="shared" si="98"/>
        <v>187.61880000000002</v>
      </c>
      <c r="M1030">
        <f t="shared" si="99"/>
        <v>2207.2800000000002</v>
      </c>
      <c r="N1030" t="s">
        <v>18</v>
      </c>
      <c r="O1030" t="str">
        <f t="shared" si="100"/>
        <v>Delayed Delivery</v>
      </c>
      <c r="P1030">
        <v>8</v>
      </c>
      <c r="Q1030" t="str">
        <f t="shared" si="101"/>
        <v>Bad</v>
      </c>
      <c r="R1030">
        <v>1.5</v>
      </c>
      <c r="S1030">
        <v>1456.8</v>
      </c>
    </row>
    <row r="1031" spans="1:19" x14ac:dyDescent="0.35">
      <c r="A1031">
        <v>11030</v>
      </c>
      <c r="B1031" s="1">
        <v>45591</v>
      </c>
      <c r="C1031">
        <f t="shared" si="96"/>
        <v>2024</v>
      </c>
      <c r="D1031">
        <f t="shared" si="97"/>
        <v>10</v>
      </c>
      <c r="E1031" t="str">
        <f>TEXT(Table2[[#This Row],[order_date]],"mmmm")</f>
        <v>October</v>
      </c>
      <c r="F1031">
        <v>1475</v>
      </c>
      <c r="G1031" t="s">
        <v>15</v>
      </c>
      <c r="H1031" t="s">
        <v>21</v>
      </c>
      <c r="I1031">
        <v>4</v>
      </c>
      <c r="J1031">
        <v>60.69</v>
      </c>
      <c r="K1031">
        <v>0.02</v>
      </c>
      <c r="L1031">
        <f t="shared" si="98"/>
        <v>1.2138</v>
      </c>
      <c r="M1031">
        <f t="shared" si="99"/>
        <v>242.76</v>
      </c>
      <c r="N1031" t="s">
        <v>18</v>
      </c>
      <c r="O1031" t="str">
        <f t="shared" si="100"/>
        <v>Early Delivery</v>
      </c>
      <c r="P1031">
        <v>1</v>
      </c>
      <c r="Q1031" t="str">
        <f t="shared" si="101"/>
        <v>Bad</v>
      </c>
      <c r="R1031">
        <v>1.7</v>
      </c>
      <c r="S1031">
        <v>237.9</v>
      </c>
    </row>
    <row r="1032" spans="1:19" x14ac:dyDescent="0.35">
      <c r="A1032">
        <v>11031</v>
      </c>
      <c r="B1032" s="1">
        <v>45592</v>
      </c>
      <c r="C1032">
        <f t="shared" si="96"/>
        <v>2024</v>
      </c>
      <c r="D1032">
        <f t="shared" si="97"/>
        <v>10</v>
      </c>
      <c r="E1032" t="str">
        <f>TEXT(Table2[[#This Row],[order_date]],"mmmm")</f>
        <v>October</v>
      </c>
      <c r="F1032">
        <v>1976</v>
      </c>
      <c r="G1032" t="s">
        <v>22</v>
      </c>
      <c r="H1032" t="s">
        <v>20</v>
      </c>
      <c r="I1032">
        <v>7</v>
      </c>
      <c r="J1032">
        <v>265.04000000000002</v>
      </c>
      <c r="K1032">
        <v>0.25</v>
      </c>
      <c r="L1032">
        <f t="shared" si="98"/>
        <v>66.260000000000005</v>
      </c>
      <c r="M1032">
        <f t="shared" si="99"/>
        <v>1855.2800000000002</v>
      </c>
      <c r="N1032" t="s">
        <v>18</v>
      </c>
      <c r="O1032" t="str">
        <f t="shared" si="100"/>
        <v>On Time Delivery</v>
      </c>
      <c r="P1032">
        <v>2</v>
      </c>
      <c r="Q1032" t="str">
        <f t="shared" si="101"/>
        <v>Good</v>
      </c>
      <c r="R1032">
        <v>2.9</v>
      </c>
      <c r="S1032">
        <v>1391.46</v>
      </c>
    </row>
    <row r="1033" spans="1:19" x14ac:dyDescent="0.35">
      <c r="A1033">
        <v>11032</v>
      </c>
      <c r="B1033" s="1">
        <v>45593</v>
      </c>
      <c r="C1033">
        <f t="shared" si="96"/>
        <v>2024</v>
      </c>
      <c r="D1033">
        <f t="shared" si="97"/>
        <v>10</v>
      </c>
      <c r="E1033" t="str">
        <f>TEXT(Table2[[#This Row],[order_date]],"mmmm")</f>
        <v>October</v>
      </c>
      <c r="F1033">
        <v>1708</v>
      </c>
      <c r="G1033" t="s">
        <v>19</v>
      </c>
      <c r="H1033" t="s">
        <v>20</v>
      </c>
      <c r="I1033">
        <v>2</v>
      </c>
      <c r="J1033">
        <v>326.45</v>
      </c>
      <c r="K1033">
        <v>0.2</v>
      </c>
      <c r="L1033">
        <f t="shared" si="98"/>
        <v>65.290000000000006</v>
      </c>
      <c r="M1033">
        <f t="shared" si="99"/>
        <v>652.9</v>
      </c>
      <c r="N1033" t="s">
        <v>18</v>
      </c>
      <c r="O1033" t="str">
        <f t="shared" si="100"/>
        <v>Early Delivery</v>
      </c>
      <c r="P1033">
        <v>1</v>
      </c>
      <c r="Q1033" t="str">
        <f t="shared" si="101"/>
        <v>Excellent</v>
      </c>
      <c r="R1033">
        <v>4.5</v>
      </c>
      <c r="S1033">
        <v>522.32000000000005</v>
      </c>
    </row>
    <row r="1034" spans="1:19" x14ac:dyDescent="0.35">
      <c r="A1034">
        <v>11033</v>
      </c>
      <c r="B1034" s="1">
        <v>45594</v>
      </c>
      <c r="C1034">
        <f t="shared" si="96"/>
        <v>2024</v>
      </c>
      <c r="D1034">
        <f t="shared" si="97"/>
        <v>10</v>
      </c>
      <c r="E1034" t="str">
        <f>TEXT(Table2[[#This Row],[order_date]],"mmmm")</f>
        <v>October</v>
      </c>
      <c r="F1034">
        <v>1862</v>
      </c>
      <c r="G1034" t="s">
        <v>15</v>
      </c>
      <c r="H1034" t="s">
        <v>20</v>
      </c>
      <c r="I1034">
        <v>2</v>
      </c>
      <c r="J1034">
        <v>540.74</v>
      </c>
      <c r="K1034">
        <v>0.18</v>
      </c>
      <c r="L1034">
        <f t="shared" si="98"/>
        <v>97.333200000000005</v>
      </c>
      <c r="M1034">
        <f t="shared" si="99"/>
        <v>1081.48</v>
      </c>
      <c r="N1034" t="s">
        <v>14</v>
      </c>
      <c r="O1034" t="str">
        <f t="shared" si="100"/>
        <v>On Time Delivery</v>
      </c>
      <c r="P1034">
        <v>4</v>
      </c>
      <c r="Q1034" t="str">
        <f t="shared" si="101"/>
        <v>Excellent</v>
      </c>
      <c r="R1034">
        <v>4.4000000000000004</v>
      </c>
      <c r="S1034">
        <v>886.81</v>
      </c>
    </row>
    <row r="1035" spans="1:19" x14ac:dyDescent="0.35">
      <c r="A1035">
        <v>11034</v>
      </c>
      <c r="B1035" s="1">
        <v>45595</v>
      </c>
      <c r="C1035">
        <f t="shared" si="96"/>
        <v>2024</v>
      </c>
      <c r="D1035">
        <f t="shared" si="97"/>
        <v>10</v>
      </c>
      <c r="E1035" t="str">
        <f>TEXT(Table2[[#This Row],[order_date]],"mmmm")</f>
        <v>October</v>
      </c>
      <c r="F1035">
        <v>1644</v>
      </c>
      <c r="G1035" t="s">
        <v>19</v>
      </c>
      <c r="H1035" t="s">
        <v>17</v>
      </c>
      <c r="I1035">
        <v>5</v>
      </c>
      <c r="J1035">
        <v>598.65</v>
      </c>
      <c r="K1035">
        <v>0.34</v>
      </c>
      <c r="L1035">
        <f t="shared" si="98"/>
        <v>203.541</v>
      </c>
      <c r="M1035">
        <f t="shared" si="99"/>
        <v>2993.25</v>
      </c>
      <c r="N1035" t="s">
        <v>14</v>
      </c>
      <c r="O1035" t="str">
        <f t="shared" si="100"/>
        <v>On Time Delivery</v>
      </c>
      <c r="P1035">
        <v>2</v>
      </c>
      <c r="Q1035" t="str">
        <f t="shared" si="101"/>
        <v>Excellent</v>
      </c>
      <c r="R1035">
        <v>4.9000000000000004</v>
      </c>
      <c r="S1035">
        <v>1975.54</v>
      </c>
    </row>
    <row r="1036" spans="1:19" x14ac:dyDescent="0.35">
      <c r="A1036">
        <v>11035</v>
      </c>
      <c r="B1036" s="1">
        <v>45596</v>
      </c>
      <c r="C1036">
        <f t="shared" si="96"/>
        <v>2024</v>
      </c>
      <c r="D1036">
        <f t="shared" si="97"/>
        <v>10</v>
      </c>
      <c r="E1036" t="str">
        <f>TEXT(Table2[[#This Row],[order_date]],"mmmm")</f>
        <v>October</v>
      </c>
      <c r="F1036">
        <v>1869</v>
      </c>
      <c r="G1036" t="s">
        <v>19</v>
      </c>
      <c r="H1036" t="s">
        <v>21</v>
      </c>
      <c r="I1036">
        <v>2</v>
      </c>
      <c r="J1036">
        <v>455.73</v>
      </c>
      <c r="K1036">
        <v>0.05</v>
      </c>
      <c r="L1036">
        <f t="shared" si="98"/>
        <v>22.786500000000004</v>
      </c>
      <c r="M1036">
        <f t="shared" si="99"/>
        <v>911.46</v>
      </c>
      <c r="N1036" t="s">
        <v>18</v>
      </c>
      <c r="O1036" t="str">
        <f t="shared" si="100"/>
        <v>Early Delivery</v>
      </c>
      <c r="P1036">
        <v>1</v>
      </c>
      <c r="Q1036" t="str">
        <f t="shared" si="101"/>
        <v>Good</v>
      </c>
      <c r="R1036">
        <v>2.9</v>
      </c>
      <c r="S1036">
        <v>865.89</v>
      </c>
    </row>
    <row r="1037" spans="1:19" x14ac:dyDescent="0.35">
      <c r="A1037">
        <v>11036</v>
      </c>
      <c r="B1037" s="1">
        <v>45597</v>
      </c>
      <c r="C1037">
        <f t="shared" si="96"/>
        <v>2024</v>
      </c>
      <c r="D1037">
        <f t="shared" si="97"/>
        <v>11</v>
      </c>
      <c r="E1037" t="str">
        <f>TEXT(Table2[[#This Row],[order_date]],"mmmm")</f>
        <v>November</v>
      </c>
      <c r="F1037">
        <v>1770</v>
      </c>
      <c r="G1037" t="s">
        <v>19</v>
      </c>
      <c r="H1037" t="s">
        <v>17</v>
      </c>
      <c r="I1037">
        <v>6</v>
      </c>
      <c r="J1037">
        <v>582.91</v>
      </c>
      <c r="K1037">
        <v>0.31</v>
      </c>
      <c r="L1037">
        <f t="shared" si="98"/>
        <v>180.7021</v>
      </c>
      <c r="M1037">
        <f t="shared" si="99"/>
        <v>3497.46</v>
      </c>
      <c r="N1037" t="s">
        <v>18</v>
      </c>
      <c r="O1037" t="str">
        <f t="shared" si="100"/>
        <v>Early Delivery</v>
      </c>
      <c r="P1037">
        <v>1</v>
      </c>
      <c r="Q1037" t="str">
        <f t="shared" si="101"/>
        <v>Good</v>
      </c>
      <c r="R1037">
        <v>3.2</v>
      </c>
      <c r="S1037">
        <v>2413.25</v>
      </c>
    </row>
    <row r="1038" spans="1:19" x14ac:dyDescent="0.35">
      <c r="A1038">
        <v>11037</v>
      </c>
      <c r="B1038" s="1">
        <v>45598</v>
      </c>
      <c r="C1038">
        <f t="shared" si="96"/>
        <v>2024</v>
      </c>
      <c r="D1038">
        <f t="shared" si="97"/>
        <v>11</v>
      </c>
      <c r="E1038" t="str">
        <f>TEXT(Table2[[#This Row],[order_date]],"mmmm")</f>
        <v>November</v>
      </c>
      <c r="F1038">
        <v>1436</v>
      </c>
      <c r="G1038" t="s">
        <v>19</v>
      </c>
      <c r="H1038" t="s">
        <v>17</v>
      </c>
      <c r="I1038">
        <v>2</v>
      </c>
      <c r="J1038">
        <v>475.45</v>
      </c>
      <c r="K1038">
        <v>0.24</v>
      </c>
      <c r="L1038">
        <f t="shared" si="98"/>
        <v>114.10799999999999</v>
      </c>
      <c r="M1038">
        <f t="shared" si="99"/>
        <v>950.9</v>
      </c>
      <c r="N1038" t="s">
        <v>16</v>
      </c>
      <c r="O1038" t="str">
        <f t="shared" si="100"/>
        <v>On Time Delivery</v>
      </c>
      <c r="P1038">
        <v>2</v>
      </c>
      <c r="Q1038" t="str">
        <f t="shared" si="101"/>
        <v>Excellent</v>
      </c>
      <c r="R1038">
        <v>4.3</v>
      </c>
      <c r="S1038">
        <v>722.68</v>
      </c>
    </row>
    <row r="1039" spans="1:19" x14ac:dyDescent="0.35">
      <c r="A1039">
        <v>11038</v>
      </c>
      <c r="B1039" s="1">
        <v>45599</v>
      </c>
      <c r="C1039">
        <f t="shared" si="96"/>
        <v>2024</v>
      </c>
      <c r="D1039">
        <f t="shared" si="97"/>
        <v>11</v>
      </c>
      <c r="E1039" t="str">
        <f>TEXT(Table2[[#This Row],[order_date]],"mmmm")</f>
        <v>November</v>
      </c>
      <c r="F1039">
        <v>1022</v>
      </c>
      <c r="G1039" t="s">
        <v>22</v>
      </c>
      <c r="H1039" t="s">
        <v>13</v>
      </c>
      <c r="I1039">
        <v>2</v>
      </c>
      <c r="J1039">
        <v>578.47</v>
      </c>
      <c r="K1039">
        <v>0.09</v>
      </c>
      <c r="L1039">
        <f t="shared" si="98"/>
        <v>52.0623</v>
      </c>
      <c r="M1039">
        <f t="shared" si="99"/>
        <v>1156.94</v>
      </c>
      <c r="N1039" t="s">
        <v>18</v>
      </c>
      <c r="O1039" t="str">
        <f t="shared" si="100"/>
        <v>Delayed Delivery</v>
      </c>
      <c r="P1039">
        <v>6</v>
      </c>
      <c r="Q1039" t="str">
        <f t="shared" si="101"/>
        <v>Good</v>
      </c>
      <c r="R1039">
        <v>3.8</v>
      </c>
      <c r="S1039">
        <v>1052.82</v>
      </c>
    </row>
    <row r="1040" spans="1:19" x14ac:dyDescent="0.35">
      <c r="A1040">
        <v>11039</v>
      </c>
      <c r="B1040" s="1">
        <v>45600</v>
      </c>
      <c r="C1040">
        <f t="shared" si="96"/>
        <v>2024</v>
      </c>
      <c r="D1040">
        <f t="shared" si="97"/>
        <v>11</v>
      </c>
      <c r="E1040" t="str">
        <f>TEXT(Table2[[#This Row],[order_date]],"mmmm")</f>
        <v>November</v>
      </c>
      <c r="F1040">
        <v>1996</v>
      </c>
      <c r="G1040" t="s">
        <v>19</v>
      </c>
      <c r="H1040" t="s">
        <v>13</v>
      </c>
      <c r="I1040">
        <v>2</v>
      </c>
      <c r="J1040">
        <v>428.75</v>
      </c>
      <c r="K1040">
        <v>0.32</v>
      </c>
      <c r="L1040">
        <f t="shared" si="98"/>
        <v>137.20000000000002</v>
      </c>
      <c r="M1040">
        <f t="shared" si="99"/>
        <v>857.5</v>
      </c>
      <c r="N1040" t="s">
        <v>18</v>
      </c>
      <c r="O1040" t="str">
        <f t="shared" si="100"/>
        <v>On Time Delivery</v>
      </c>
      <c r="P1040">
        <v>2</v>
      </c>
      <c r="Q1040" t="str">
        <f t="shared" si="101"/>
        <v>Bad</v>
      </c>
      <c r="R1040">
        <v>1.7</v>
      </c>
      <c r="S1040">
        <v>583.1</v>
      </c>
    </row>
    <row r="1041" spans="1:19" x14ac:dyDescent="0.35">
      <c r="A1041">
        <v>11040</v>
      </c>
      <c r="B1041" s="1">
        <v>45601</v>
      </c>
      <c r="C1041">
        <f t="shared" si="96"/>
        <v>2024</v>
      </c>
      <c r="D1041">
        <f t="shared" si="97"/>
        <v>11</v>
      </c>
      <c r="E1041" t="str">
        <f>TEXT(Table2[[#This Row],[order_date]],"mmmm")</f>
        <v>November</v>
      </c>
      <c r="F1041">
        <v>1564</v>
      </c>
      <c r="G1041" t="s">
        <v>12</v>
      </c>
      <c r="H1041" t="s">
        <v>20</v>
      </c>
      <c r="I1041">
        <v>1</v>
      </c>
      <c r="J1041">
        <v>61.66</v>
      </c>
      <c r="K1041">
        <v>0.15</v>
      </c>
      <c r="L1041">
        <f t="shared" si="98"/>
        <v>9.2489999999999988</v>
      </c>
      <c r="M1041">
        <f t="shared" si="99"/>
        <v>61.66</v>
      </c>
      <c r="N1041" t="s">
        <v>18</v>
      </c>
      <c r="O1041" t="str">
        <f t="shared" si="100"/>
        <v>Delayed Delivery</v>
      </c>
      <c r="P1041">
        <v>11</v>
      </c>
      <c r="Q1041" t="str">
        <f t="shared" si="101"/>
        <v>Good</v>
      </c>
      <c r="R1041">
        <v>2.6</v>
      </c>
      <c r="S1041">
        <v>52.41</v>
      </c>
    </row>
    <row r="1042" spans="1:19" x14ac:dyDescent="0.35">
      <c r="A1042">
        <v>11041</v>
      </c>
      <c r="B1042" s="1">
        <v>45602</v>
      </c>
      <c r="C1042">
        <f t="shared" si="96"/>
        <v>2024</v>
      </c>
      <c r="D1042">
        <f t="shared" si="97"/>
        <v>11</v>
      </c>
      <c r="E1042" t="str">
        <f>TEXT(Table2[[#This Row],[order_date]],"mmmm")</f>
        <v>November</v>
      </c>
      <c r="F1042">
        <v>1676</v>
      </c>
      <c r="G1042" t="s">
        <v>12</v>
      </c>
      <c r="H1042" t="s">
        <v>20</v>
      </c>
      <c r="I1042">
        <v>5</v>
      </c>
      <c r="J1042">
        <v>250.12</v>
      </c>
      <c r="K1042">
        <v>0.28000000000000003</v>
      </c>
      <c r="L1042">
        <f t="shared" si="98"/>
        <v>70.033600000000007</v>
      </c>
      <c r="M1042">
        <f t="shared" si="99"/>
        <v>1250.5999999999999</v>
      </c>
      <c r="N1042" t="s">
        <v>16</v>
      </c>
      <c r="O1042" t="str">
        <f t="shared" si="100"/>
        <v>On Time Delivery</v>
      </c>
      <c r="P1042">
        <v>2</v>
      </c>
      <c r="Q1042" t="str">
        <f t="shared" si="101"/>
        <v>Excellent</v>
      </c>
      <c r="R1042">
        <v>4.7</v>
      </c>
      <c r="S1042">
        <v>900.43</v>
      </c>
    </row>
    <row r="1043" spans="1:19" x14ac:dyDescent="0.35">
      <c r="A1043">
        <v>11042</v>
      </c>
      <c r="B1043" s="1">
        <v>45603</v>
      </c>
      <c r="C1043">
        <f t="shared" si="96"/>
        <v>2024</v>
      </c>
      <c r="D1043">
        <f t="shared" si="97"/>
        <v>11</v>
      </c>
      <c r="E1043" t="str">
        <f>TEXT(Table2[[#This Row],[order_date]],"mmmm")</f>
        <v>November</v>
      </c>
      <c r="F1043">
        <v>1713</v>
      </c>
      <c r="G1043" t="s">
        <v>15</v>
      </c>
      <c r="H1043" t="s">
        <v>13</v>
      </c>
      <c r="I1043">
        <v>6</v>
      </c>
      <c r="J1043">
        <v>393.26</v>
      </c>
      <c r="K1043">
        <v>0.14000000000000001</v>
      </c>
      <c r="L1043">
        <f t="shared" si="98"/>
        <v>55.056400000000004</v>
      </c>
      <c r="M1043">
        <f t="shared" si="99"/>
        <v>2359.56</v>
      </c>
      <c r="N1043" t="s">
        <v>18</v>
      </c>
      <c r="O1043" t="str">
        <f t="shared" si="100"/>
        <v>Delayed Delivery</v>
      </c>
      <c r="P1043">
        <v>8</v>
      </c>
      <c r="Q1043" t="str">
        <f t="shared" si="101"/>
        <v>Bad</v>
      </c>
      <c r="R1043">
        <v>1.6</v>
      </c>
      <c r="S1043">
        <v>2029.22</v>
      </c>
    </row>
    <row r="1044" spans="1:19" x14ac:dyDescent="0.35">
      <c r="A1044">
        <v>11043</v>
      </c>
      <c r="B1044" s="1">
        <v>45604</v>
      </c>
      <c r="C1044">
        <f t="shared" si="96"/>
        <v>2024</v>
      </c>
      <c r="D1044">
        <f t="shared" si="97"/>
        <v>11</v>
      </c>
      <c r="E1044" t="str">
        <f>TEXT(Table2[[#This Row],[order_date]],"mmmm")</f>
        <v>November</v>
      </c>
      <c r="F1044">
        <v>1457</v>
      </c>
      <c r="G1044" t="s">
        <v>19</v>
      </c>
      <c r="H1044" t="s">
        <v>13</v>
      </c>
      <c r="I1044">
        <v>2</v>
      </c>
      <c r="J1044">
        <v>220.17</v>
      </c>
      <c r="K1044">
        <v>0.3</v>
      </c>
      <c r="L1044">
        <f t="shared" si="98"/>
        <v>66.050999999999988</v>
      </c>
      <c r="M1044">
        <f t="shared" si="99"/>
        <v>440.34</v>
      </c>
      <c r="N1044" t="s">
        <v>18</v>
      </c>
      <c r="O1044" t="str">
        <f t="shared" si="100"/>
        <v>Delayed Delivery</v>
      </c>
      <c r="P1044">
        <v>5</v>
      </c>
      <c r="Q1044" t="str">
        <f t="shared" si="101"/>
        <v>Bad</v>
      </c>
      <c r="R1044">
        <v>1.8</v>
      </c>
      <c r="S1044">
        <v>308.24</v>
      </c>
    </row>
    <row r="1045" spans="1:19" x14ac:dyDescent="0.35">
      <c r="A1045">
        <v>11044</v>
      </c>
      <c r="B1045" s="1">
        <v>45605</v>
      </c>
      <c r="C1045">
        <f t="shared" si="96"/>
        <v>2024</v>
      </c>
      <c r="D1045">
        <f t="shared" si="97"/>
        <v>11</v>
      </c>
      <c r="E1045" t="str">
        <f>TEXT(Table2[[#This Row],[order_date]],"mmmm")</f>
        <v>November</v>
      </c>
      <c r="F1045">
        <v>1082</v>
      </c>
      <c r="G1045" t="s">
        <v>15</v>
      </c>
      <c r="H1045" t="s">
        <v>21</v>
      </c>
      <c r="I1045">
        <v>5</v>
      </c>
      <c r="J1045">
        <v>174.93</v>
      </c>
      <c r="K1045">
        <v>0.22</v>
      </c>
      <c r="L1045">
        <f t="shared" si="98"/>
        <v>38.4846</v>
      </c>
      <c r="M1045">
        <f t="shared" si="99"/>
        <v>874.65000000000009</v>
      </c>
      <c r="N1045" t="s">
        <v>18</v>
      </c>
      <c r="O1045" t="str">
        <f t="shared" si="100"/>
        <v>Delayed Delivery</v>
      </c>
      <c r="P1045">
        <v>8</v>
      </c>
      <c r="Q1045" t="str">
        <f t="shared" si="101"/>
        <v>Good</v>
      </c>
      <c r="R1045">
        <v>2.6</v>
      </c>
      <c r="S1045">
        <v>682.23</v>
      </c>
    </row>
    <row r="1046" spans="1:19" x14ac:dyDescent="0.35">
      <c r="A1046">
        <v>11045</v>
      </c>
      <c r="B1046" s="1">
        <v>45606</v>
      </c>
      <c r="C1046">
        <f t="shared" si="96"/>
        <v>2024</v>
      </c>
      <c r="D1046">
        <f t="shared" si="97"/>
        <v>11</v>
      </c>
      <c r="E1046" t="str">
        <f>TEXT(Table2[[#This Row],[order_date]],"mmmm")</f>
        <v>November</v>
      </c>
      <c r="F1046">
        <v>1144</v>
      </c>
      <c r="G1046" t="s">
        <v>22</v>
      </c>
      <c r="H1046" t="s">
        <v>20</v>
      </c>
      <c r="I1046">
        <v>3</v>
      </c>
      <c r="J1046">
        <v>352.78</v>
      </c>
      <c r="K1046">
        <v>0.05</v>
      </c>
      <c r="L1046">
        <f t="shared" si="98"/>
        <v>17.638999999999999</v>
      </c>
      <c r="M1046">
        <f t="shared" si="99"/>
        <v>1058.3399999999999</v>
      </c>
      <c r="N1046" t="s">
        <v>16</v>
      </c>
      <c r="O1046" t="str">
        <f t="shared" si="100"/>
        <v>Delayed Delivery</v>
      </c>
      <c r="P1046">
        <v>8</v>
      </c>
      <c r="Q1046" t="str">
        <f t="shared" si="101"/>
        <v>Excellent</v>
      </c>
      <c r="R1046">
        <v>4.8</v>
      </c>
      <c r="S1046">
        <v>1005.42</v>
      </c>
    </row>
    <row r="1047" spans="1:19" x14ac:dyDescent="0.35">
      <c r="A1047">
        <v>11046</v>
      </c>
      <c r="B1047" s="1">
        <v>45607</v>
      </c>
      <c r="C1047">
        <f t="shared" si="96"/>
        <v>2024</v>
      </c>
      <c r="D1047">
        <f t="shared" si="97"/>
        <v>11</v>
      </c>
      <c r="E1047" t="str">
        <f>TEXT(Table2[[#This Row],[order_date]],"mmmm")</f>
        <v>November</v>
      </c>
      <c r="F1047">
        <v>1084</v>
      </c>
      <c r="G1047" t="s">
        <v>15</v>
      </c>
      <c r="H1047" t="s">
        <v>20</v>
      </c>
      <c r="I1047">
        <v>1</v>
      </c>
      <c r="J1047">
        <v>561.1</v>
      </c>
      <c r="K1047">
        <v>0.23</v>
      </c>
      <c r="L1047">
        <f t="shared" si="98"/>
        <v>129.053</v>
      </c>
      <c r="M1047">
        <f t="shared" si="99"/>
        <v>561.1</v>
      </c>
      <c r="N1047" t="s">
        <v>16</v>
      </c>
      <c r="O1047" t="str">
        <f t="shared" si="100"/>
        <v>On Time Delivery</v>
      </c>
      <c r="P1047">
        <v>2</v>
      </c>
      <c r="Q1047" t="str">
        <f t="shared" si="101"/>
        <v>Bad</v>
      </c>
      <c r="R1047">
        <v>1.5</v>
      </c>
      <c r="S1047">
        <v>432.05</v>
      </c>
    </row>
    <row r="1048" spans="1:19" x14ac:dyDescent="0.35">
      <c r="A1048">
        <v>11047</v>
      </c>
      <c r="B1048" s="1">
        <v>45608</v>
      </c>
      <c r="C1048">
        <f t="shared" si="96"/>
        <v>2024</v>
      </c>
      <c r="D1048">
        <f t="shared" si="97"/>
        <v>11</v>
      </c>
      <c r="E1048" t="str">
        <f>TEXT(Table2[[#This Row],[order_date]],"mmmm")</f>
        <v>November</v>
      </c>
      <c r="F1048">
        <v>1077</v>
      </c>
      <c r="G1048" t="s">
        <v>19</v>
      </c>
      <c r="H1048" t="s">
        <v>13</v>
      </c>
      <c r="I1048">
        <v>7</v>
      </c>
      <c r="J1048">
        <v>35.46</v>
      </c>
      <c r="K1048">
        <v>7.0000000000000007E-2</v>
      </c>
      <c r="L1048">
        <f t="shared" si="98"/>
        <v>2.4822000000000002</v>
      </c>
      <c r="M1048">
        <f t="shared" si="99"/>
        <v>248.22</v>
      </c>
      <c r="N1048" t="s">
        <v>16</v>
      </c>
      <c r="O1048" t="str">
        <f t="shared" si="100"/>
        <v>Delayed Delivery</v>
      </c>
      <c r="P1048">
        <v>7</v>
      </c>
      <c r="Q1048" t="str">
        <f t="shared" si="101"/>
        <v>Good</v>
      </c>
      <c r="R1048">
        <v>3.7</v>
      </c>
      <c r="S1048">
        <v>230.84</v>
      </c>
    </row>
    <row r="1049" spans="1:19" x14ac:dyDescent="0.35">
      <c r="A1049">
        <v>11048</v>
      </c>
      <c r="B1049" s="1">
        <v>45609</v>
      </c>
      <c r="C1049">
        <f t="shared" si="96"/>
        <v>2024</v>
      </c>
      <c r="D1049">
        <f t="shared" si="97"/>
        <v>11</v>
      </c>
      <c r="E1049" t="str">
        <f>TEXT(Table2[[#This Row],[order_date]],"mmmm")</f>
        <v>November</v>
      </c>
      <c r="F1049">
        <v>1456</v>
      </c>
      <c r="G1049" t="s">
        <v>15</v>
      </c>
      <c r="H1049" t="s">
        <v>21</v>
      </c>
      <c r="I1049">
        <v>2</v>
      </c>
      <c r="J1049">
        <v>465</v>
      </c>
      <c r="K1049">
        <v>0.14000000000000001</v>
      </c>
      <c r="L1049">
        <f t="shared" si="98"/>
        <v>65.100000000000009</v>
      </c>
      <c r="M1049">
        <f t="shared" si="99"/>
        <v>930</v>
      </c>
      <c r="N1049" t="s">
        <v>14</v>
      </c>
      <c r="O1049" t="str">
        <f t="shared" si="100"/>
        <v>Delayed Delivery</v>
      </c>
      <c r="P1049">
        <v>9</v>
      </c>
      <c r="Q1049" t="str">
        <f t="shared" si="101"/>
        <v>Bad</v>
      </c>
      <c r="R1049">
        <v>1.5</v>
      </c>
      <c r="S1049">
        <v>799.8</v>
      </c>
    </row>
    <row r="1050" spans="1:19" x14ac:dyDescent="0.35">
      <c r="A1050">
        <v>11049</v>
      </c>
      <c r="B1050" s="1">
        <v>45610</v>
      </c>
      <c r="C1050">
        <f t="shared" si="96"/>
        <v>2024</v>
      </c>
      <c r="D1050">
        <f t="shared" si="97"/>
        <v>11</v>
      </c>
      <c r="E1050" t="str">
        <f>TEXT(Table2[[#This Row],[order_date]],"mmmm")</f>
        <v>November</v>
      </c>
      <c r="F1050">
        <v>1877</v>
      </c>
      <c r="G1050" t="s">
        <v>22</v>
      </c>
      <c r="H1050" t="s">
        <v>13</v>
      </c>
      <c r="I1050">
        <v>6</v>
      </c>
      <c r="J1050">
        <v>437.8</v>
      </c>
      <c r="K1050">
        <v>0.06</v>
      </c>
      <c r="L1050">
        <f t="shared" si="98"/>
        <v>26.268000000000001</v>
      </c>
      <c r="M1050">
        <f t="shared" si="99"/>
        <v>2626.8</v>
      </c>
      <c r="N1050" t="s">
        <v>18</v>
      </c>
      <c r="O1050" t="str">
        <f t="shared" si="100"/>
        <v>Delayed Delivery</v>
      </c>
      <c r="P1050">
        <v>8</v>
      </c>
      <c r="Q1050" t="str">
        <f t="shared" si="101"/>
        <v>Good</v>
      </c>
      <c r="R1050">
        <v>3.1</v>
      </c>
      <c r="S1050">
        <v>2469.19</v>
      </c>
    </row>
    <row r="1051" spans="1:19" x14ac:dyDescent="0.35">
      <c r="A1051">
        <v>11050</v>
      </c>
      <c r="B1051" s="1">
        <v>45611</v>
      </c>
      <c r="C1051">
        <f t="shared" si="96"/>
        <v>2024</v>
      </c>
      <c r="D1051">
        <f t="shared" si="97"/>
        <v>11</v>
      </c>
      <c r="E1051" t="str">
        <f>TEXT(Table2[[#This Row],[order_date]],"mmmm")</f>
        <v>November</v>
      </c>
      <c r="F1051">
        <v>1000</v>
      </c>
      <c r="G1051" t="s">
        <v>22</v>
      </c>
      <c r="H1051" t="s">
        <v>13</v>
      </c>
      <c r="I1051">
        <v>1</v>
      </c>
      <c r="J1051">
        <v>578.91</v>
      </c>
      <c r="K1051">
        <v>0.01</v>
      </c>
      <c r="L1051">
        <f t="shared" si="98"/>
        <v>5.7890999999999995</v>
      </c>
      <c r="M1051">
        <f t="shared" si="99"/>
        <v>578.91</v>
      </c>
      <c r="N1051" t="s">
        <v>16</v>
      </c>
      <c r="O1051" t="str">
        <f t="shared" si="100"/>
        <v>Delayed Delivery</v>
      </c>
      <c r="P1051">
        <v>9</v>
      </c>
      <c r="Q1051" t="str">
        <f t="shared" si="101"/>
        <v>Good</v>
      </c>
      <c r="R1051">
        <v>3.1</v>
      </c>
      <c r="S1051">
        <v>573.12</v>
      </c>
    </row>
    <row r="1052" spans="1:19" x14ac:dyDescent="0.35">
      <c r="A1052">
        <v>11051</v>
      </c>
      <c r="B1052" s="1">
        <v>45612</v>
      </c>
      <c r="C1052">
        <f t="shared" si="96"/>
        <v>2024</v>
      </c>
      <c r="D1052">
        <f t="shared" si="97"/>
        <v>11</v>
      </c>
      <c r="E1052" t="str">
        <f>TEXT(Table2[[#This Row],[order_date]],"mmmm")</f>
        <v>November</v>
      </c>
      <c r="F1052">
        <v>1050</v>
      </c>
      <c r="G1052" t="s">
        <v>19</v>
      </c>
      <c r="H1052" t="s">
        <v>17</v>
      </c>
      <c r="I1052">
        <v>6</v>
      </c>
      <c r="J1052">
        <v>559.47</v>
      </c>
      <c r="K1052">
        <v>7.0000000000000007E-2</v>
      </c>
      <c r="L1052">
        <f t="shared" si="98"/>
        <v>39.162900000000008</v>
      </c>
      <c r="M1052">
        <f t="shared" si="99"/>
        <v>3356.82</v>
      </c>
      <c r="N1052" t="s">
        <v>16</v>
      </c>
      <c r="O1052" t="str">
        <f t="shared" si="100"/>
        <v>Delayed Delivery</v>
      </c>
      <c r="P1052">
        <v>8</v>
      </c>
      <c r="Q1052" t="str">
        <f t="shared" si="101"/>
        <v>Bad</v>
      </c>
      <c r="R1052">
        <v>1.2</v>
      </c>
      <c r="S1052">
        <v>3121.84</v>
      </c>
    </row>
    <row r="1053" spans="1:19" x14ac:dyDescent="0.35">
      <c r="A1053">
        <v>11052</v>
      </c>
      <c r="B1053" s="1">
        <v>45613</v>
      </c>
      <c r="C1053">
        <f t="shared" si="96"/>
        <v>2024</v>
      </c>
      <c r="D1053">
        <f t="shared" si="97"/>
        <v>11</v>
      </c>
      <c r="E1053" t="str">
        <f>TEXT(Table2[[#This Row],[order_date]],"mmmm")</f>
        <v>November</v>
      </c>
      <c r="F1053">
        <v>1684</v>
      </c>
      <c r="G1053" t="s">
        <v>22</v>
      </c>
      <c r="H1053" t="s">
        <v>20</v>
      </c>
      <c r="I1053">
        <v>7</v>
      </c>
      <c r="J1053">
        <v>460.91</v>
      </c>
      <c r="K1053">
        <v>0.19</v>
      </c>
      <c r="L1053">
        <f t="shared" si="98"/>
        <v>87.572900000000004</v>
      </c>
      <c r="M1053">
        <f t="shared" si="99"/>
        <v>3226.3700000000003</v>
      </c>
      <c r="N1053" t="s">
        <v>18</v>
      </c>
      <c r="O1053" t="str">
        <f t="shared" si="100"/>
        <v>On Time Delivery</v>
      </c>
      <c r="P1053">
        <v>4</v>
      </c>
      <c r="Q1053" t="str">
        <f t="shared" si="101"/>
        <v>Excellent</v>
      </c>
      <c r="R1053">
        <v>4.8</v>
      </c>
      <c r="S1053">
        <v>2613.36</v>
      </c>
    </row>
    <row r="1054" spans="1:19" x14ac:dyDescent="0.35">
      <c r="A1054">
        <v>11053</v>
      </c>
      <c r="B1054" s="1">
        <v>45614</v>
      </c>
      <c r="C1054">
        <f t="shared" si="96"/>
        <v>2024</v>
      </c>
      <c r="D1054">
        <f t="shared" si="97"/>
        <v>11</v>
      </c>
      <c r="E1054" t="str">
        <f>TEXT(Table2[[#This Row],[order_date]],"mmmm")</f>
        <v>November</v>
      </c>
      <c r="F1054">
        <v>1716</v>
      </c>
      <c r="G1054" t="s">
        <v>19</v>
      </c>
      <c r="H1054" t="s">
        <v>21</v>
      </c>
      <c r="I1054">
        <v>7</v>
      </c>
      <c r="J1054">
        <v>319.44</v>
      </c>
      <c r="K1054">
        <v>0.17</v>
      </c>
      <c r="L1054">
        <f t="shared" si="98"/>
        <v>54.3048</v>
      </c>
      <c r="M1054">
        <f t="shared" si="99"/>
        <v>2236.08</v>
      </c>
      <c r="N1054" t="s">
        <v>16</v>
      </c>
      <c r="O1054" t="str">
        <f t="shared" si="100"/>
        <v>Delayed Delivery</v>
      </c>
      <c r="P1054">
        <v>10</v>
      </c>
      <c r="Q1054" t="str">
        <f t="shared" si="101"/>
        <v>Excellent</v>
      </c>
      <c r="R1054">
        <v>4.2</v>
      </c>
      <c r="S1054">
        <v>1855.95</v>
      </c>
    </row>
    <row r="1055" spans="1:19" x14ac:dyDescent="0.35">
      <c r="A1055">
        <v>11054</v>
      </c>
      <c r="B1055" s="1">
        <v>45615</v>
      </c>
      <c r="C1055">
        <f t="shared" si="96"/>
        <v>2024</v>
      </c>
      <c r="D1055">
        <f t="shared" si="97"/>
        <v>11</v>
      </c>
      <c r="E1055" t="str">
        <f>TEXT(Table2[[#This Row],[order_date]],"mmmm")</f>
        <v>November</v>
      </c>
      <c r="F1055">
        <v>1771</v>
      </c>
      <c r="G1055" t="s">
        <v>19</v>
      </c>
      <c r="H1055" t="s">
        <v>17</v>
      </c>
      <c r="I1055">
        <v>1</v>
      </c>
      <c r="J1055">
        <v>134.5</v>
      </c>
      <c r="K1055">
        <v>0.18</v>
      </c>
      <c r="L1055">
        <f t="shared" si="98"/>
        <v>24.21</v>
      </c>
      <c r="M1055">
        <f t="shared" si="99"/>
        <v>134.5</v>
      </c>
      <c r="N1055" t="s">
        <v>14</v>
      </c>
      <c r="O1055" t="str">
        <f t="shared" si="100"/>
        <v>Delayed Delivery</v>
      </c>
      <c r="P1055">
        <v>7</v>
      </c>
      <c r="Q1055" t="str">
        <f t="shared" si="101"/>
        <v>Bad</v>
      </c>
      <c r="R1055">
        <v>2.2000000000000002</v>
      </c>
      <c r="S1055">
        <v>110.29</v>
      </c>
    </row>
    <row r="1056" spans="1:19" x14ac:dyDescent="0.35">
      <c r="A1056">
        <v>11055</v>
      </c>
      <c r="B1056" s="1">
        <v>45616</v>
      </c>
      <c r="C1056">
        <f t="shared" si="96"/>
        <v>2024</v>
      </c>
      <c r="D1056">
        <f t="shared" si="97"/>
        <v>11</v>
      </c>
      <c r="E1056" t="str">
        <f>TEXT(Table2[[#This Row],[order_date]],"mmmm")</f>
        <v>November</v>
      </c>
      <c r="F1056">
        <v>1445</v>
      </c>
      <c r="G1056" t="s">
        <v>12</v>
      </c>
      <c r="H1056" t="s">
        <v>20</v>
      </c>
      <c r="I1056">
        <v>3</v>
      </c>
      <c r="J1056">
        <v>333.96</v>
      </c>
      <c r="K1056">
        <v>0.09</v>
      </c>
      <c r="L1056">
        <f t="shared" si="98"/>
        <v>30.056399999999996</v>
      </c>
      <c r="M1056">
        <f t="shared" si="99"/>
        <v>1001.8799999999999</v>
      </c>
      <c r="N1056" t="s">
        <v>18</v>
      </c>
      <c r="O1056" t="str">
        <f t="shared" si="100"/>
        <v>Delayed Delivery</v>
      </c>
      <c r="P1056">
        <v>9</v>
      </c>
      <c r="Q1056" t="str">
        <f t="shared" si="101"/>
        <v>Bad</v>
      </c>
      <c r="R1056">
        <v>1.5</v>
      </c>
      <c r="S1056">
        <v>911.71</v>
      </c>
    </row>
    <row r="1057" spans="1:19" x14ac:dyDescent="0.35">
      <c r="A1057">
        <v>11056</v>
      </c>
      <c r="B1057" s="1">
        <v>45617</v>
      </c>
      <c r="C1057">
        <f t="shared" si="96"/>
        <v>2024</v>
      </c>
      <c r="D1057">
        <f t="shared" si="97"/>
        <v>11</v>
      </c>
      <c r="E1057" t="str">
        <f>TEXT(Table2[[#This Row],[order_date]],"mmmm")</f>
        <v>November</v>
      </c>
      <c r="F1057">
        <v>1448</v>
      </c>
      <c r="G1057" t="s">
        <v>19</v>
      </c>
      <c r="H1057" t="s">
        <v>13</v>
      </c>
      <c r="I1057">
        <v>5</v>
      </c>
      <c r="J1057">
        <v>462.73</v>
      </c>
      <c r="K1057">
        <v>0.24</v>
      </c>
      <c r="L1057">
        <f t="shared" si="98"/>
        <v>111.0552</v>
      </c>
      <c r="M1057">
        <f t="shared" si="99"/>
        <v>2313.65</v>
      </c>
      <c r="N1057" t="s">
        <v>16</v>
      </c>
      <c r="O1057" t="str">
        <f t="shared" si="100"/>
        <v>Delayed Delivery</v>
      </c>
      <c r="P1057">
        <v>9</v>
      </c>
      <c r="Q1057" t="str">
        <f t="shared" si="101"/>
        <v>Bad</v>
      </c>
      <c r="R1057">
        <v>2.4</v>
      </c>
      <c r="S1057">
        <v>1758.37</v>
      </c>
    </row>
    <row r="1058" spans="1:19" x14ac:dyDescent="0.35">
      <c r="A1058">
        <v>11057</v>
      </c>
      <c r="B1058" s="1">
        <v>45618</v>
      </c>
      <c r="C1058">
        <f t="shared" si="96"/>
        <v>2024</v>
      </c>
      <c r="D1058">
        <f t="shared" si="97"/>
        <v>11</v>
      </c>
      <c r="E1058" t="str">
        <f>TEXT(Table2[[#This Row],[order_date]],"mmmm")</f>
        <v>November</v>
      </c>
      <c r="F1058">
        <v>1880</v>
      </c>
      <c r="G1058" t="s">
        <v>19</v>
      </c>
      <c r="H1058" t="s">
        <v>21</v>
      </c>
      <c r="I1058">
        <v>1</v>
      </c>
      <c r="J1058">
        <v>538.97</v>
      </c>
      <c r="K1058">
        <v>0.25</v>
      </c>
      <c r="L1058">
        <f t="shared" si="98"/>
        <v>134.74250000000001</v>
      </c>
      <c r="M1058">
        <f t="shared" si="99"/>
        <v>538.97</v>
      </c>
      <c r="N1058" t="s">
        <v>18</v>
      </c>
      <c r="O1058" t="str">
        <f t="shared" si="100"/>
        <v>On Time Delivery</v>
      </c>
      <c r="P1058">
        <v>4</v>
      </c>
      <c r="Q1058" t="str">
        <f t="shared" si="101"/>
        <v>Excellent</v>
      </c>
      <c r="R1058">
        <v>4.5999999999999996</v>
      </c>
      <c r="S1058">
        <v>404.23</v>
      </c>
    </row>
    <row r="1059" spans="1:19" x14ac:dyDescent="0.35">
      <c r="A1059">
        <v>11058</v>
      </c>
      <c r="B1059" s="1">
        <v>45619</v>
      </c>
      <c r="C1059">
        <f t="shared" si="96"/>
        <v>2024</v>
      </c>
      <c r="D1059">
        <f t="shared" si="97"/>
        <v>11</v>
      </c>
      <c r="E1059" t="str">
        <f>TEXT(Table2[[#This Row],[order_date]],"mmmm")</f>
        <v>November</v>
      </c>
      <c r="F1059">
        <v>1487</v>
      </c>
      <c r="G1059" t="s">
        <v>19</v>
      </c>
      <c r="H1059" t="s">
        <v>20</v>
      </c>
      <c r="I1059">
        <v>4</v>
      </c>
      <c r="J1059">
        <v>476.98</v>
      </c>
      <c r="K1059">
        <v>0.13</v>
      </c>
      <c r="L1059">
        <f t="shared" si="98"/>
        <v>62.007400000000004</v>
      </c>
      <c r="M1059">
        <f t="shared" si="99"/>
        <v>1907.92</v>
      </c>
      <c r="N1059" t="s">
        <v>16</v>
      </c>
      <c r="O1059" t="str">
        <f t="shared" si="100"/>
        <v>Delayed Delivery</v>
      </c>
      <c r="P1059">
        <v>7</v>
      </c>
      <c r="Q1059" t="str">
        <f t="shared" si="101"/>
        <v>Bad</v>
      </c>
      <c r="R1059">
        <v>1.5</v>
      </c>
      <c r="S1059">
        <v>1659.89</v>
      </c>
    </row>
    <row r="1060" spans="1:19" x14ac:dyDescent="0.35">
      <c r="A1060">
        <v>11059</v>
      </c>
      <c r="B1060" s="1">
        <v>45620</v>
      </c>
      <c r="C1060">
        <f t="shared" si="96"/>
        <v>2024</v>
      </c>
      <c r="D1060">
        <f t="shared" si="97"/>
        <v>11</v>
      </c>
      <c r="E1060" t="str">
        <f>TEXT(Table2[[#This Row],[order_date]],"mmmm")</f>
        <v>November</v>
      </c>
      <c r="F1060">
        <v>1799</v>
      </c>
      <c r="G1060" t="s">
        <v>12</v>
      </c>
      <c r="H1060" t="s">
        <v>13</v>
      </c>
      <c r="I1060">
        <v>7</v>
      </c>
      <c r="J1060">
        <v>129.22999999999999</v>
      </c>
      <c r="K1060">
        <v>0.31</v>
      </c>
      <c r="L1060">
        <f t="shared" si="98"/>
        <v>40.061299999999996</v>
      </c>
      <c r="M1060">
        <f t="shared" si="99"/>
        <v>904.6099999999999</v>
      </c>
      <c r="N1060" t="s">
        <v>14</v>
      </c>
      <c r="O1060" t="str">
        <f t="shared" si="100"/>
        <v>Delayed Delivery</v>
      </c>
      <c r="P1060">
        <v>6</v>
      </c>
      <c r="Q1060" t="str">
        <f t="shared" si="101"/>
        <v>Bad</v>
      </c>
      <c r="R1060">
        <v>2.4</v>
      </c>
      <c r="S1060">
        <v>624.17999999999995</v>
      </c>
    </row>
    <row r="1061" spans="1:19" x14ac:dyDescent="0.35">
      <c r="A1061">
        <v>11060</v>
      </c>
      <c r="B1061" s="1">
        <v>45621</v>
      </c>
      <c r="C1061">
        <f t="shared" si="96"/>
        <v>2024</v>
      </c>
      <c r="D1061">
        <f t="shared" si="97"/>
        <v>11</v>
      </c>
      <c r="E1061" t="str">
        <f>TEXT(Table2[[#This Row],[order_date]],"mmmm")</f>
        <v>November</v>
      </c>
      <c r="F1061">
        <v>1033</v>
      </c>
      <c r="G1061" t="s">
        <v>22</v>
      </c>
      <c r="H1061" t="s">
        <v>17</v>
      </c>
      <c r="I1061">
        <v>3</v>
      </c>
      <c r="J1061">
        <v>365.82</v>
      </c>
      <c r="K1061">
        <v>0.23</v>
      </c>
      <c r="L1061">
        <f t="shared" si="98"/>
        <v>84.138599999999997</v>
      </c>
      <c r="M1061">
        <f t="shared" si="99"/>
        <v>1097.46</v>
      </c>
      <c r="N1061" t="s">
        <v>16</v>
      </c>
      <c r="O1061" t="str">
        <f t="shared" si="100"/>
        <v>On Time Delivery</v>
      </c>
      <c r="P1061">
        <v>3</v>
      </c>
      <c r="Q1061" t="str">
        <f t="shared" si="101"/>
        <v>Good</v>
      </c>
      <c r="R1061">
        <v>3</v>
      </c>
      <c r="S1061">
        <v>845.04</v>
      </c>
    </row>
    <row r="1062" spans="1:19" x14ac:dyDescent="0.35">
      <c r="A1062">
        <v>11061</v>
      </c>
      <c r="B1062" s="1">
        <v>45622</v>
      </c>
      <c r="C1062">
        <f t="shared" si="96"/>
        <v>2024</v>
      </c>
      <c r="D1062">
        <f t="shared" si="97"/>
        <v>11</v>
      </c>
      <c r="E1062" t="str">
        <f>TEXT(Table2[[#This Row],[order_date]],"mmmm")</f>
        <v>November</v>
      </c>
      <c r="F1062">
        <v>1347</v>
      </c>
      <c r="G1062" t="s">
        <v>15</v>
      </c>
      <c r="H1062" t="s">
        <v>21</v>
      </c>
      <c r="I1062">
        <v>7</v>
      </c>
      <c r="J1062">
        <v>209.32</v>
      </c>
      <c r="K1062">
        <v>0.25</v>
      </c>
      <c r="L1062">
        <f t="shared" si="98"/>
        <v>52.33</v>
      </c>
      <c r="M1062">
        <f t="shared" si="99"/>
        <v>1465.24</v>
      </c>
      <c r="N1062" t="s">
        <v>14</v>
      </c>
      <c r="O1062" t="str">
        <f t="shared" si="100"/>
        <v>Delayed Delivery</v>
      </c>
      <c r="P1062">
        <v>10</v>
      </c>
      <c r="Q1062" t="str">
        <f t="shared" si="101"/>
        <v>Bad</v>
      </c>
      <c r="R1062">
        <v>1.1000000000000001</v>
      </c>
      <c r="S1062">
        <v>1098.93</v>
      </c>
    </row>
    <row r="1063" spans="1:19" x14ac:dyDescent="0.35">
      <c r="A1063">
        <v>11062</v>
      </c>
      <c r="B1063" s="1">
        <v>45623</v>
      </c>
      <c r="C1063">
        <f t="shared" si="96"/>
        <v>2024</v>
      </c>
      <c r="D1063">
        <f t="shared" si="97"/>
        <v>11</v>
      </c>
      <c r="E1063" t="str">
        <f>TEXT(Table2[[#This Row],[order_date]],"mmmm")</f>
        <v>November</v>
      </c>
      <c r="F1063">
        <v>1094</v>
      </c>
      <c r="G1063" t="s">
        <v>22</v>
      </c>
      <c r="H1063" t="s">
        <v>20</v>
      </c>
      <c r="I1063">
        <v>4</v>
      </c>
      <c r="J1063">
        <v>20.39</v>
      </c>
      <c r="K1063">
        <v>0.1</v>
      </c>
      <c r="L1063">
        <f t="shared" si="98"/>
        <v>2.0390000000000001</v>
      </c>
      <c r="M1063">
        <f t="shared" si="99"/>
        <v>81.56</v>
      </c>
      <c r="N1063" t="s">
        <v>18</v>
      </c>
      <c r="O1063" t="str">
        <f t="shared" si="100"/>
        <v>Delayed Delivery</v>
      </c>
      <c r="P1063">
        <v>6</v>
      </c>
      <c r="Q1063" t="str">
        <f t="shared" si="101"/>
        <v>Bad</v>
      </c>
      <c r="R1063">
        <v>2.1</v>
      </c>
      <c r="S1063">
        <v>73.400000000000006</v>
      </c>
    </row>
    <row r="1064" spans="1:19" x14ac:dyDescent="0.35">
      <c r="A1064">
        <v>11063</v>
      </c>
      <c r="B1064" s="1">
        <v>45624</v>
      </c>
      <c r="C1064">
        <f t="shared" si="96"/>
        <v>2024</v>
      </c>
      <c r="D1064">
        <f t="shared" si="97"/>
        <v>11</v>
      </c>
      <c r="E1064" t="str">
        <f>TEXT(Table2[[#This Row],[order_date]],"mmmm")</f>
        <v>November</v>
      </c>
      <c r="F1064">
        <v>1071</v>
      </c>
      <c r="G1064" t="s">
        <v>19</v>
      </c>
      <c r="H1064" t="s">
        <v>17</v>
      </c>
      <c r="I1064">
        <v>3</v>
      </c>
      <c r="J1064">
        <v>132.13</v>
      </c>
      <c r="K1064">
        <v>0</v>
      </c>
      <c r="L1064">
        <f t="shared" si="98"/>
        <v>0</v>
      </c>
      <c r="M1064">
        <f t="shared" si="99"/>
        <v>396.39</v>
      </c>
      <c r="N1064" t="s">
        <v>14</v>
      </c>
      <c r="O1064" t="str">
        <f t="shared" si="100"/>
        <v>Delayed Delivery</v>
      </c>
      <c r="P1064">
        <v>8</v>
      </c>
      <c r="Q1064" t="str">
        <f t="shared" si="101"/>
        <v>Good</v>
      </c>
      <c r="R1064">
        <v>3.4</v>
      </c>
      <c r="S1064">
        <v>396.39</v>
      </c>
    </row>
    <row r="1065" spans="1:19" x14ac:dyDescent="0.35">
      <c r="A1065">
        <v>11064</v>
      </c>
      <c r="B1065" s="1">
        <v>45625</v>
      </c>
      <c r="C1065">
        <f t="shared" si="96"/>
        <v>2024</v>
      </c>
      <c r="D1065">
        <f t="shared" si="97"/>
        <v>11</v>
      </c>
      <c r="E1065" t="str">
        <f>TEXT(Table2[[#This Row],[order_date]],"mmmm")</f>
        <v>November</v>
      </c>
      <c r="F1065">
        <v>1550</v>
      </c>
      <c r="G1065" t="s">
        <v>15</v>
      </c>
      <c r="H1065" t="s">
        <v>13</v>
      </c>
      <c r="I1065">
        <v>7</v>
      </c>
      <c r="J1065">
        <v>81.23</v>
      </c>
      <c r="K1065">
        <v>0.3</v>
      </c>
      <c r="L1065">
        <f t="shared" si="98"/>
        <v>24.369</v>
      </c>
      <c r="M1065">
        <f t="shared" si="99"/>
        <v>568.61</v>
      </c>
      <c r="N1065" t="s">
        <v>16</v>
      </c>
      <c r="O1065" t="str">
        <f t="shared" si="100"/>
        <v>On Time Delivery</v>
      </c>
      <c r="P1065">
        <v>2</v>
      </c>
      <c r="Q1065" t="str">
        <f t="shared" si="101"/>
        <v>Bad</v>
      </c>
      <c r="R1065">
        <v>2.2999999999999998</v>
      </c>
      <c r="S1065">
        <v>398.03</v>
      </c>
    </row>
    <row r="1066" spans="1:19" x14ac:dyDescent="0.35">
      <c r="A1066">
        <v>11065</v>
      </c>
      <c r="B1066" s="1">
        <v>45626</v>
      </c>
      <c r="C1066">
        <f t="shared" si="96"/>
        <v>2024</v>
      </c>
      <c r="D1066">
        <f t="shared" si="97"/>
        <v>11</v>
      </c>
      <c r="E1066" t="str">
        <f>TEXT(Table2[[#This Row],[order_date]],"mmmm")</f>
        <v>November</v>
      </c>
      <c r="F1066">
        <v>1153</v>
      </c>
      <c r="G1066" t="s">
        <v>15</v>
      </c>
      <c r="H1066" t="s">
        <v>13</v>
      </c>
      <c r="I1066">
        <v>4</v>
      </c>
      <c r="J1066">
        <v>507.99</v>
      </c>
      <c r="K1066">
        <v>0.28999999999999998</v>
      </c>
      <c r="L1066">
        <f t="shared" si="98"/>
        <v>147.31709999999998</v>
      </c>
      <c r="M1066">
        <f t="shared" si="99"/>
        <v>2031.96</v>
      </c>
      <c r="N1066" t="s">
        <v>16</v>
      </c>
      <c r="O1066" t="str">
        <f t="shared" si="100"/>
        <v>On Time Delivery</v>
      </c>
      <c r="P1066">
        <v>3</v>
      </c>
      <c r="Q1066" t="str">
        <f t="shared" si="101"/>
        <v>Excellent</v>
      </c>
      <c r="R1066">
        <v>4.5</v>
      </c>
      <c r="S1066">
        <v>1442.69</v>
      </c>
    </row>
    <row r="1067" spans="1:19" x14ac:dyDescent="0.35">
      <c r="A1067">
        <v>11066</v>
      </c>
      <c r="B1067" s="1">
        <v>45627</v>
      </c>
      <c r="C1067">
        <f t="shared" si="96"/>
        <v>2024</v>
      </c>
      <c r="D1067">
        <f t="shared" si="97"/>
        <v>12</v>
      </c>
      <c r="E1067" t="str">
        <f>TEXT(Table2[[#This Row],[order_date]],"mmmm")</f>
        <v>December</v>
      </c>
      <c r="F1067">
        <v>1249</v>
      </c>
      <c r="G1067" t="s">
        <v>19</v>
      </c>
      <c r="H1067" t="s">
        <v>20</v>
      </c>
      <c r="I1067">
        <v>4</v>
      </c>
      <c r="J1067">
        <v>166.23</v>
      </c>
      <c r="K1067">
        <v>0.04</v>
      </c>
      <c r="L1067">
        <f t="shared" si="98"/>
        <v>6.6491999999999996</v>
      </c>
      <c r="M1067">
        <f t="shared" si="99"/>
        <v>664.92</v>
      </c>
      <c r="N1067" t="s">
        <v>18</v>
      </c>
      <c r="O1067" t="str">
        <f t="shared" si="100"/>
        <v>Delayed Delivery</v>
      </c>
      <c r="P1067">
        <v>8</v>
      </c>
      <c r="Q1067" t="str">
        <f t="shared" si="101"/>
        <v>Excellent</v>
      </c>
      <c r="R1067">
        <v>4.7</v>
      </c>
      <c r="S1067">
        <v>638.32000000000005</v>
      </c>
    </row>
    <row r="1068" spans="1:19" x14ac:dyDescent="0.35">
      <c r="A1068">
        <v>11067</v>
      </c>
      <c r="B1068" s="1">
        <v>45628</v>
      </c>
      <c r="C1068">
        <f t="shared" si="96"/>
        <v>2024</v>
      </c>
      <c r="D1068">
        <f t="shared" si="97"/>
        <v>12</v>
      </c>
      <c r="E1068" t="str">
        <f>TEXT(Table2[[#This Row],[order_date]],"mmmm")</f>
        <v>December</v>
      </c>
      <c r="F1068">
        <v>1673</v>
      </c>
      <c r="G1068" t="s">
        <v>15</v>
      </c>
      <c r="H1068" t="s">
        <v>13</v>
      </c>
      <c r="I1068">
        <v>7</v>
      </c>
      <c r="J1068">
        <v>181.55</v>
      </c>
      <c r="K1068">
        <v>0.13</v>
      </c>
      <c r="L1068">
        <f t="shared" si="98"/>
        <v>23.601500000000001</v>
      </c>
      <c r="M1068">
        <f t="shared" si="99"/>
        <v>1270.8500000000001</v>
      </c>
      <c r="N1068" t="s">
        <v>18</v>
      </c>
      <c r="O1068" t="str">
        <f t="shared" si="100"/>
        <v>On Time Delivery</v>
      </c>
      <c r="P1068">
        <v>4</v>
      </c>
      <c r="Q1068" t="str">
        <f t="shared" si="101"/>
        <v>Good</v>
      </c>
      <c r="R1068">
        <v>2.8</v>
      </c>
      <c r="S1068">
        <v>1105.6400000000001</v>
      </c>
    </row>
    <row r="1069" spans="1:19" x14ac:dyDescent="0.35">
      <c r="A1069">
        <v>11068</v>
      </c>
      <c r="B1069" s="1">
        <v>45629</v>
      </c>
      <c r="C1069">
        <f t="shared" si="96"/>
        <v>2024</v>
      </c>
      <c r="D1069">
        <f t="shared" si="97"/>
        <v>12</v>
      </c>
      <c r="E1069" t="str">
        <f>TEXT(Table2[[#This Row],[order_date]],"mmmm")</f>
        <v>December</v>
      </c>
      <c r="F1069">
        <v>1437</v>
      </c>
      <c r="G1069" t="s">
        <v>12</v>
      </c>
      <c r="H1069" t="s">
        <v>21</v>
      </c>
      <c r="I1069">
        <v>7</v>
      </c>
      <c r="J1069">
        <v>576.55999999999995</v>
      </c>
      <c r="K1069">
        <v>0.23</v>
      </c>
      <c r="L1069">
        <f t="shared" si="98"/>
        <v>132.6088</v>
      </c>
      <c r="M1069">
        <f t="shared" si="99"/>
        <v>4035.9199999999996</v>
      </c>
      <c r="N1069" t="s">
        <v>16</v>
      </c>
      <c r="O1069" t="str">
        <f t="shared" si="100"/>
        <v>On Time Delivery</v>
      </c>
      <c r="P1069">
        <v>4</v>
      </c>
      <c r="Q1069" t="str">
        <f t="shared" si="101"/>
        <v>Good</v>
      </c>
      <c r="R1069">
        <v>3.1</v>
      </c>
      <c r="S1069">
        <v>3107.66</v>
      </c>
    </row>
    <row r="1070" spans="1:19" x14ac:dyDescent="0.35">
      <c r="A1070">
        <v>11069</v>
      </c>
      <c r="B1070" s="1">
        <v>45630</v>
      </c>
      <c r="C1070">
        <f t="shared" si="96"/>
        <v>2024</v>
      </c>
      <c r="D1070">
        <f t="shared" si="97"/>
        <v>12</v>
      </c>
      <c r="E1070" t="str">
        <f>TEXT(Table2[[#This Row],[order_date]],"mmmm")</f>
        <v>December</v>
      </c>
      <c r="F1070">
        <v>1117</v>
      </c>
      <c r="G1070" t="s">
        <v>19</v>
      </c>
      <c r="H1070" t="s">
        <v>20</v>
      </c>
      <c r="I1070">
        <v>6</v>
      </c>
      <c r="J1070">
        <v>236.77</v>
      </c>
      <c r="K1070">
        <v>0.23</v>
      </c>
      <c r="L1070">
        <f t="shared" si="98"/>
        <v>54.457100000000004</v>
      </c>
      <c r="M1070">
        <f t="shared" si="99"/>
        <v>1420.6200000000001</v>
      </c>
      <c r="N1070" t="s">
        <v>16</v>
      </c>
      <c r="O1070" t="str">
        <f t="shared" si="100"/>
        <v>On Time Delivery</v>
      </c>
      <c r="P1070">
        <v>2</v>
      </c>
      <c r="Q1070" t="str">
        <f t="shared" si="101"/>
        <v>Good</v>
      </c>
      <c r="R1070">
        <v>3.5</v>
      </c>
      <c r="S1070">
        <v>1093.8800000000001</v>
      </c>
    </row>
    <row r="1071" spans="1:19" x14ac:dyDescent="0.35">
      <c r="A1071">
        <v>11070</v>
      </c>
      <c r="B1071" s="1">
        <v>45631</v>
      </c>
      <c r="C1071">
        <f t="shared" si="96"/>
        <v>2024</v>
      </c>
      <c r="D1071">
        <f t="shared" si="97"/>
        <v>12</v>
      </c>
      <c r="E1071" t="str">
        <f>TEXT(Table2[[#This Row],[order_date]],"mmmm")</f>
        <v>December</v>
      </c>
      <c r="F1071">
        <v>1770</v>
      </c>
      <c r="G1071" t="s">
        <v>19</v>
      </c>
      <c r="H1071" t="s">
        <v>17</v>
      </c>
      <c r="I1071">
        <v>1</v>
      </c>
      <c r="J1071">
        <v>20.61</v>
      </c>
      <c r="K1071">
        <v>0.3</v>
      </c>
      <c r="L1071">
        <f t="shared" si="98"/>
        <v>6.1829999999999998</v>
      </c>
      <c r="M1071">
        <f t="shared" si="99"/>
        <v>20.61</v>
      </c>
      <c r="N1071" t="s">
        <v>16</v>
      </c>
      <c r="O1071" t="str">
        <f t="shared" si="100"/>
        <v>Delayed Delivery</v>
      </c>
      <c r="P1071">
        <v>11</v>
      </c>
      <c r="Q1071" t="str">
        <f t="shared" si="101"/>
        <v>Good</v>
      </c>
      <c r="R1071">
        <v>3.7</v>
      </c>
      <c r="S1071">
        <v>14.43</v>
      </c>
    </row>
    <row r="1072" spans="1:19" x14ac:dyDescent="0.35">
      <c r="A1072">
        <v>11071</v>
      </c>
      <c r="B1072" s="1">
        <v>45632</v>
      </c>
      <c r="C1072">
        <f t="shared" si="96"/>
        <v>2024</v>
      </c>
      <c r="D1072">
        <f t="shared" si="97"/>
        <v>12</v>
      </c>
      <c r="E1072" t="str">
        <f>TEXT(Table2[[#This Row],[order_date]],"mmmm")</f>
        <v>December</v>
      </c>
      <c r="F1072">
        <v>1890</v>
      </c>
      <c r="G1072" t="s">
        <v>19</v>
      </c>
      <c r="H1072" t="s">
        <v>20</v>
      </c>
      <c r="I1072">
        <v>1</v>
      </c>
      <c r="J1072">
        <v>181.05</v>
      </c>
      <c r="K1072">
        <v>0.05</v>
      </c>
      <c r="L1072">
        <f t="shared" si="98"/>
        <v>9.0525000000000002</v>
      </c>
      <c r="M1072">
        <f t="shared" si="99"/>
        <v>181.05</v>
      </c>
      <c r="N1072" t="s">
        <v>18</v>
      </c>
      <c r="O1072" t="str">
        <f t="shared" si="100"/>
        <v>Delayed Delivery</v>
      </c>
      <c r="P1072">
        <v>10</v>
      </c>
      <c r="Q1072" t="str">
        <f t="shared" si="101"/>
        <v>Bad</v>
      </c>
      <c r="R1072">
        <v>1.3</v>
      </c>
      <c r="S1072">
        <v>172</v>
      </c>
    </row>
    <row r="1073" spans="1:19" x14ac:dyDescent="0.35">
      <c r="A1073">
        <v>11072</v>
      </c>
      <c r="B1073" s="1">
        <v>45633</v>
      </c>
      <c r="C1073">
        <f t="shared" si="96"/>
        <v>2024</v>
      </c>
      <c r="D1073">
        <f t="shared" si="97"/>
        <v>12</v>
      </c>
      <c r="E1073" t="str">
        <f>TEXT(Table2[[#This Row],[order_date]],"mmmm")</f>
        <v>December</v>
      </c>
      <c r="F1073">
        <v>1305</v>
      </c>
      <c r="G1073" t="s">
        <v>19</v>
      </c>
      <c r="H1073" t="s">
        <v>20</v>
      </c>
      <c r="I1073">
        <v>3</v>
      </c>
      <c r="J1073">
        <v>84.79</v>
      </c>
      <c r="K1073">
        <v>0.15</v>
      </c>
      <c r="L1073">
        <f t="shared" si="98"/>
        <v>12.718500000000001</v>
      </c>
      <c r="M1073">
        <f t="shared" si="99"/>
        <v>254.37</v>
      </c>
      <c r="N1073" t="s">
        <v>16</v>
      </c>
      <c r="O1073" t="str">
        <f t="shared" si="100"/>
        <v>Early Delivery</v>
      </c>
      <c r="P1073">
        <v>1</v>
      </c>
      <c r="Q1073" t="str">
        <f t="shared" si="101"/>
        <v>Bad</v>
      </c>
      <c r="R1073">
        <v>1.2</v>
      </c>
      <c r="S1073">
        <v>216.21</v>
      </c>
    </row>
    <row r="1074" spans="1:19" x14ac:dyDescent="0.35">
      <c r="A1074">
        <v>11073</v>
      </c>
      <c r="B1074" s="1">
        <v>45634</v>
      </c>
      <c r="C1074">
        <f t="shared" si="96"/>
        <v>2024</v>
      </c>
      <c r="D1074">
        <f t="shared" si="97"/>
        <v>12</v>
      </c>
      <c r="E1074" t="str">
        <f>TEXT(Table2[[#This Row],[order_date]],"mmmm")</f>
        <v>December</v>
      </c>
      <c r="F1074">
        <v>1267</v>
      </c>
      <c r="G1074" t="s">
        <v>12</v>
      </c>
      <c r="H1074" t="s">
        <v>17</v>
      </c>
      <c r="I1074">
        <v>5</v>
      </c>
      <c r="J1074">
        <v>75.14</v>
      </c>
      <c r="K1074">
        <v>0.03</v>
      </c>
      <c r="L1074">
        <f t="shared" si="98"/>
        <v>2.2542</v>
      </c>
      <c r="M1074">
        <f t="shared" si="99"/>
        <v>375.7</v>
      </c>
      <c r="N1074" t="s">
        <v>16</v>
      </c>
      <c r="O1074" t="str">
        <f t="shared" si="100"/>
        <v>Delayed Delivery</v>
      </c>
      <c r="P1074">
        <v>7</v>
      </c>
      <c r="Q1074" t="str">
        <f t="shared" si="101"/>
        <v>Excellent</v>
      </c>
      <c r="R1074">
        <v>4.5</v>
      </c>
      <c r="S1074">
        <v>364.43</v>
      </c>
    </row>
    <row r="1075" spans="1:19" x14ac:dyDescent="0.35">
      <c r="A1075">
        <v>11074</v>
      </c>
      <c r="B1075" s="1">
        <v>45635</v>
      </c>
      <c r="C1075">
        <f t="shared" si="96"/>
        <v>2024</v>
      </c>
      <c r="D1075">
        <f t="shared" si="97"/>
        <v>12</v>
      </c>
      <c r="E1075" t="str">
        <f>TEXT(Table2[[#This Row],[order_date]],"mmmm")</f>
        <v>December</v>
      </c>
      <c r="F1075">
        <v>1960</v>
      </c>
      <c r="G1075" t="s">
        <v>15</v>
      </c>
      <c r="H1075" t="s">
        <v>13</v>
      </c>
      <c r="I1075">
        <v>7</v>
      </c>
      <c r="J1075">
        <v>60.33</v>
      </c>
      <c r="K1075">
        <v>0.14000000000000001</v>
      </c>
      <c r="L1075">
        <f t="shared" si="98"/>
        <v>8.446200000000001</v>
      </c>
      <c r="M1075">
        <f t="shared" si="99"/>
        <v>422.31</v>
      </c>
      <c r="N1075" t="s">
        <v>16</v>
      </c>
      <c r="O1075" t="str">
        <f t="shared" si="100"/>
        <v>On Time Delivery</v>
      </c>
      <c r="P1075">
        <v>4</v>
      </c>
      <c r="Q1075" t="str">
        <f t="shared" si="101"/>
        <v>Bad</v>
      </c>
      <c r="R1075">
        <v>1.9</v>
      </c>
      <c r="S1075">
        <v>363.19</v>
      </c>
    </row>
    <row r="1076" spans="1:19" x14ac:dyDescent="0.35">
      <c r="A1076">
        <v>11075</v>
      </c>
      <c r="B1076" s="1">
        <v>45636</v>
      </c>
      <c r="C1076">
        <f t="shared" si="96"/>
        <v>2024</v>
      </c>
      <c r="D1076">
        <f t="shared" si="97"/>
        <v>12</v>
      </c>
      <c r="E1076" t="str">
        <f>TEXT(Table2[[#This Row],[order_date]],"mmmm")</f>
        <v>December</v>
      </c>
      <c r="F1076">
        <v>1053</v>
      </c>
      <c r="G1076" t="s">
        <v>15</v>
      </c>
      <c r="H1076" t="s">
        <v>17</v>
      </c>
      <c r="I1076">
        <v>6</v>
      </c>
      <c r="J1076">
        <v>362.06</v>
      </c>
      <c r="K1076">
        <v>0.01</v>
      </c>
      <c r="L1076">
        <f t="shared" si="98"/>
        <v>3.6206</v>
      </c>
      <c r="M1076">
        <f t="shared" si="99"/>
        <v>2172.36</v>
      </c>
      <c r="N1076" t="s">
        <v>16</v>
      </c>
      <c r="O1076" t="str">
        <f t="shared" si="100"/>
        <v>Delayed Delivery</v>
      </c>
      <c r="P1076">
        <v>6</v>
      </c>
      <c r="Q1076" t="str">
        <f t="shared" si="101"/>
        <v>Good</v>
      </c>
      <c r="R1076">
        <v>3.3</v>
      </c>
      <c r="S1076">
        <v>2150.64</v>
      </c>
    </row>
    <row r="1077" spans="1:19" x14ac:dyDescent="0.35">
      <c r="A1077">
        <v>11076</v>
      </c>
      <c r="B1077" s="1">
        <v>45637</v>
      </c>
      <c r="C1077">
        <f t="shared" si="96"/>
        <v>2024</v>
      </c>
      <c r="D1077">
        <f t="shared" si="97"/>
        <v>12</v>
      </c>
      <c r="E1077" t="str">
        <f>TEXT(Table2[[#This Row],[order_date]],"mmmm")</f>
        <v>December</v>
      </c>
      <c r="F1077">
        <v>1235</v>
      </c>
      <c r="G1077" t="s">
        <v>22</v>
      </c>
      <c r="H1077" t="s">
        <v>21</v>
      </c>
      <c r="I1077">
        <v>1</v>
      </c>
      <c r="J1077">
        <v>125.77</v>
      </c>
      <c r="K1077">
        <v>0.31</v>
      </c>
      <c r="L1077">
        <f t="shared" si="98"/>
        <v>38.988700000000001</v>
      </c>
      <c r="M1077">
        <f t="shared" si="99"/>
        <v>125.77</v>
      </c>
      <c r="N1077" t="s">
        <v>16</v>
      </c>
      <c r="O1077" t="str">
        <f t="shared" si="100"/>
        <v>Delayed Delivery</v>
      </c>
      <c r="P1077">
        <v>8</v>
      </c>
      <c r="Q1077" t="str">
        <f t="shared" si="101"/>
        <v>Good</v>
      </c>
      <c r="R1077">
        <v>3.5</v>
      </c>
      <c r="S1077">
        <v>86.78</v>
      </c>
    </row>
    <row r="1078" spans="1:19" x14ac:dyDescent="0.35">
      <c r="A1078">
        <v>11077</v>
      </c>
      <c r="B1078" s="1">
        <v>45638</v>
      </c>
      <c r="C1078">
        <f t="shared" si="96"/>
        <v>2024</v>
      </c>
      <c r="D1078">
        <f t="shared" si="97"/>
        <v>12</v>
      </c>
      <c r="E1078" t="str">
        <f>TEXT(Table2[[#This Row],[order_date]],"mmmm")</f>
        <v>December</v>
      </c>
      <c r="F1078">
        <v>1388</v>
      </c>
      <c r="G1078" t="s">
        <v>19</v>
      </c>
      <c r="H1078" t="s">
        <v>13</v>
      </c>
      <c r="I1078">
        <v>1</v>
      </c>
      <c r="J1078">
        <v>226.33</v>
      </c>
      <c r="K1078">
        <v>0.18</v>
      </c>
      <c r="L1078">
        <f t="shared" si="98"/>
        <v>40.739400000000003</v>
      </c>
      <c r="M1078">
        <f t="shared" si="99"/>
        <v>226.33</v>
      </c>
      <c r="N1078" t="s">
        <v>14</v>
      </c>
      <c r="O1078" t="str">
        <f t="shared" si="100"/>
        <v>Delayed Delivery</v>
      </c>
      <c r="P1078">
        <v>11</v>
      </c>
      <c r="Q1078" t="str">
        <f t="shared" si="101"/>
        <v>Bad</v>
      </c>
      <c r="R1078">
        <v>1.7</v>
      </c>
      <c r="S1078">
        <v>185.59</v>
      </c>
    </row>
    <row r="1079" spans="1:19" x14ac:dyDescent="0.35">
      <c r="A1079">
        <v>11078</v>
      </c>
      <c r="B1079" s="1">
        <v>45639</v>
      </c>
      <c r="C1079">
        <f t="shared" si="96"/>
        <v>2024</v>
      </c>
      <c r="D1079">
        <f t="shared" si="97"/>
        <v>12</v>
      </c>
      <c r="E1079" t="str">
        <f>TEXT(Table2[[#This Row],[order_date]],"mmmm")</f>
        <v>December</v>
      </c>
      <c r="F1079">
        <v>1989</v>
      </c>
      <c r="G1079" t="s">
        <v>15</v>
      </c>
      <c r="H1079" t="s">
        <v>20</v>
      </c>
      <c r="I1079">
        <v>6</v>
      </c>
      <c r="J1079">
        <v>519.28</v>
      </c>
      <c r="K1079">
        <v>0.3</v>
      </c>
      <c r="L1079">
        <f t="shared" si="98"/>
        <v>155.78399999999999</v>
      </c>
      <c r="M1079">
        <f t="shared" si="99"/>
        <v>3115.68</v>
      </c>
      <c r="N1079" t="s">
        <v>16</v>
      </c>
      <c r="O1079" t="str">
        <f t="shared" si="100"/>
        <v>Delayed Delivery</v>
      </c>
      <c r="P1079">
        <v>7</v>
      </c>
      <c r="Q1079" t="str">
        <f t="shared" si="101"/>
        <v>Excellent</v>
      </c>
      <c r="R1079">
        <v>4</v>
      </c>
      <c r="S1079">
        <v>2180.98</v>
      </c>
    </row>
    <row r="1080" spans="1:19" x14ac:dyDescent="0.35">
      <c r="A1080">
        <v>11079</v>
      </c>
      <c r="B1080" s="1">
        <v>45640</v>
      </c>
      <c r="C1080">
        <f t="shared" si="96"/>
        <v>2024</v>
      </c>
      <c r="D1080">
        <f t="shared" si="97"/>
        <v>12</v>
      </c>
      <c r="E1080" t="str">
        <f>TEXT(Table2[[#This Row],[order_date]],"mmmm")</f>
        <v>December</v>
      </c>
      <c r="F1080">
        <v>1733</v>
      </c>
      <c r="G1080" t="s">
        <v>15</v>
      </c>
      <c r="H1080" t="s">
        <v>13</v>
      </c>
      <c r="I1080">
        <v>2</v>
      </c>
      <c r="J1080">
        <v>263.24</v>
      </c>
      <c r="K1080">
        <v>0.02</v>
      </c>
      <c r="L1080">
        <f t="shared" si="98"/>
        <v>5.2648000000000001</v>
      </c>
      <c r="M1080">
        <f t="shared" si="99"/>
        <v>526.48</v>
      </c>
      <c r="N1080" t="s">
        <v>14</v>
      </c>
      <c r="O1080" t="str">
        <f t="shared" si="100"/>
        <v>Delayed Delivery</v>
      </c>
      <c r="P1080">
        <v>7</v>
      </c>
      <c r="Q1080" t="str">
        <f t="shared" si="101"/>
        <v>Excellent</v>
      </c>
      <c r="R1080">
        <v>4.5</v>
      </c>
      <c r="S1080">
        <v>515.95000000000005</v>
      </c>
    </row>
    <row r="1081" spans="1:19" x14ac:dyDescent="0.35">
      <c r="A1081">
        <v>11080</v>
      </c>
      <c r="B1081" s="1">
        <v>45641</v>
      </c>
      <c r="C1081">
        <f t="shared" si="96"/>
        <v>2024</v>
      </c>
      <c r="D1081">
        <f t="shared" si="97"/>
        <v>12</v>
      </c>
      <c r="E1081" t="str">
        <f>TEXT(Table2[[#This Row],[order_date]],"mmmm")</f>
        <v>December</v>
      </c>
      <c r="F1081">
        <v>1762</v>
      </c>
      <c r="G1081" t="s">
        <v>15</v>
      </c>
      <c r="H1081" t="s">
        <v>13</v>
      </c>
      <c r="I1081">
        <v>6</v>
      </c>
      <c r="J1081">
        <v>550.67999999999995</v>
      </c>
      <c r="K1081">
        <v>0.08</v>
      </c>
      <c r="L1081">
        <f t="shared" si="98"/>
        <v>44.054399999999994</v>
      </c>
      <c r="M1081">
        <f t="shared" si="99"/>
        <v>3304.08</v>
      </c>
      <c r="N1081" t="s">
        <v>16</v>
      </c>
      <c r="O1081" t="str">
        <f t="shared" si="100"/>
        <v>Delayed Delivery</v>
      </c>
      <c r="P1081">
        <v>6</v>
      </c>
      <c r="Q1081" t="str">
        <f t="shared" si="101"/>
        <v>Bad</v>
      </c>
      <c r="R1081">
        <v>2.1</v>
      </c>
      <c r="S1081">
        <v>3039.75</v>
      </c>
    </row>
    <row r="1082" spans="1:19" x14ac:dyDescent="0.35">
      <c r="A1082">
        <v>11081</v>
      </c>
      <c r="B1082" s="1">
        <v>45642</v>
      </c>
      <c r="C1082">
        <f t="shared" si="96"/>
        <v>2024</v>
      </c>
      <c r="D1082">
        <f t="shared" si="97"/>
        <v>12</v>
      </c>
      <c r="E1082" t="str">
        <f>TEXT(Table2[[#This Row],[order_date]],"mmmm")</f>
        <v>December</v>
      </c>
      <c r="F1082">
        <v>1824</v>
      </c>
      <c r="G1082" t="s">
        <v>12</v>
      </c>
      <c r="H1082" t="s">
        <v>21</v>
      </c>
      <c r="I1082">
        <v>1</v>
      </c>
      <c r="J1082">
        <v>306.29000000000002</v>
      </c>
      <c r="K1082">
        <v>0.09</v>
      </c>
      <c r="L1082">
        <f t="shared" si="98"/>
        <v>27.566100000000002</v>
      </c>
      <c r="M1082">
        <f t="shared" si="99"/>
        <v>306.29000000000002</v>
      </c>
      <c r="N1082" t="s">
        <v>16</v>
      </c>
      <c r="O1082" t="str">
        <f t="shared" si="100"/>
        <v>Delayed Delivery</v>
      </c>
      <c r="P1082">
        <v>11</v>
      </c>
      <c r="Q1082" t="str">
        <f t="shared" si="101"/>
        <v>Excellent</v>
      </c>
      <c r="R1082">
        <v>4.5</v>
      </c>
      <c r="S1082">
        <v>278.72000000000003</v>
      </c>
    </row>
    <row r="1083" spans="1:19" x14ac:dyDescent="0.35">
      <c r="A1083">
        <v>11082</v>
      </c>
      <c r="B1083" s="1">
        <v>45643</v>
      </c>
      <c r="C1083">
        <f t="shared" si="96"/>
        <v>2024</v>
      </c>
      <c r="D1083">
        <f t="shared" si="97"/>
        <v>12</v>
      </c>
      <c r="E1083" t="str">
        <f>TEXT(Table2[[#This Row],[order_date]],"mmmm")</f>
        <v>December</v>
      </c>
      <c r="F1083">
        <v>1400</v>
      </c>
      <c r="G1083" t="s">
        <v>22</v>
      </c>
      <c r="H1083" t="s">
        <v>13</v>
      </c>
      <c r="I1083">
        <v>5</v>
      </c>
      <c r="J1083">
        <v>248.32</v>
      </c>
      <c r="K1083">
        <v>0.14000000000000001</v>
      </c>
      <c r="L1083">
        <f t="shared" si="98"/>
        <v>34.764800000000001</v>
      </c>
      <c r="M1083">
        <f t="shared" si="99"/>
        <v>1241.5999999999999</v>
      </c>
      <c r="N1083" t="s">
        <v>16</v>
      </c>
      <c r="O1083" t="str">
        <f t="shared" si="100"/>
        <v>On Time Delivery</v>
      </c>
      <c r="P1083">
        <v>4</v>
      </c>
      <c r="Q1083" t="str">
        <f t="shared" si="101"/>
        <v>Bad</v>
      </c>
      <c r="R1083">
        <v>1.3</v>
      </c>
      <c r="S1083">
        <v>1067.78</v>
      </c>
    </row>
    <row r="1084" spans="1:19" x14ac:dyDescent="0.35">
      <c r="A1084">
        <v>11083</v>
      </c>
      <c r="B1084" s="1">
        <v>45644</v>
      </c>
      <c r="C1084">
        <f t="shared" si="96"/>
        <v>2024</v>
      </c>
      <c r="D1084">
        <f t="shared" si="97"/>
        <v>12</v>
      </c>
      <c r="E1084" t="str">
        <f>TEXT(Table2[[#This Row],[order_date]],"mmmm")</f>
        <v>December</v>
      </c>
      <c r="F1084">
        <v>1623</v>
      </c>
      <c r="G1084" t="s">
        <v>15</v>
      </c>
      <c r="H1084" t="s">
        <v>13</v>
      </c>
      <c r="I1084">
        <v>2</v>
      </c>
      <c r="J1084">
        <v>453.98</v>
      </c>
      <c r="K1084">
        <v>0.28000000000000003</v>
      </c>
      <c r="L1084">
        <f t="shared" si="98"/>
        <v>127.11440000000002</v>
      </c>
      <c r="M1084">
        <f t="shared" si="99"/>
        <v>907.96</v>
      </c>
      <c r="N1084" t="s">
        <v>18</v>
      </c>
      <c r="O1084" t="str">
        <f t="shared" si="100"/>
        <v>On Time Delivery</v>
      </c>
      <c r="P1084">
        <v>4</v>
      </c>
      <c r="Q1084" t="str">
        <f t="shared" si="101"/>
        <v>Excellent</v>
      </c>
      <c r="R1084">
        <v>4.2</v>
      </c>
      <c r="S1084">
        <v>653.73</v>
      </c>
    </row>
    <row r="1085" spans="1:19" x14ac:dyDescent="0.35">
      <c r="A1085">
        <v>11084</v>
      </c>
      <c r="B1085" s="1">
        <v>45645</v>
      </c>
      <c r="C1085">
        <f t="shared" si="96"/>
        <v>2024</v>
      </c>
      <c r="D1085">
        <f t="shared" si="97"/>
        <v>12</v>
      </c>
      <c r="E1085" t="str">
        <f>TEXT(Table2[[#This Row],[order_date]],"mmmm")</f>
        <v>December</v>
      </c>
      <c r="F1085">
        <v>1766</v>
      </c>
      <c r="G1085" t="s">
        <v>22</v>
      </c>
      <c r="H1085" t="s">
        <v>13</v>
      </c>
      <c r="I1085">
        <v>4</v>
      </c>
      <c r="J1085">
        <v>57.81</v>
      </c>
      <c r="K1085">
        <v>0.14000000000000001</v>
      </c>
      <c r="L1085">
        <f t="shared" si="98"/>
        <v>8.0934000000000008</v>
      </c>
      <c r="M1085">
        <f t="shared" si="99"/>
        <v>231.24</v>
      </c>
      <c r="N1085" t="s">
        <v>18</v>
      </c>
      <c r="O1085" t="str">
        <f t="shared" si="100"/>
        <v>Delayed Delivery</v>
      </c>
      <c r="P1085">
        <v>9</v>
      </c>
      <c r="Q1085" t="str">
        <f t="shared" si="101"/>
        <v>Good</v>
      </c>
      <c r="R1085">
        <v>3.6</v>
      </c>
      <c r="S1085">
        <v>198.87</v>
      </c>
    </row>
    <row r="1086" spans="1:19" x14ac:dyDescent="0.35">
      <c r="A1086">
        <v>11085</v>
      </c>
      <c r="B1086" s="1">
        <v>45646</v>
      </c>
      <c r="C1086">
        <f t="shared" si="96"/>
        <v>2024</v>
      </c>
      <c r="D1086">
        <f t="shared" si="97"/>
        <v>12</v>
      </c>
      <c r="E1086" t="str">
        <f>TEXT(Table2[[#This Row],[order_date]],"mmmm")</f>
        <v>December</v>
      </c>
      <c r="F1086">
        <v>1302</v>
      </c>
      <c r="G1086" t="s">
        <v>19</v>
      </c>
      <c r="H1086" t="s">
        <v>20</v>
      </c>
      <c r="I1086">
        <v>6</v>
      </c>
      <c r="J1086">
        <v>67.34</v>
      </c>
      <c r="K1086">
        <v>7.0000000000000007E-2</v>
      </c>
      <c r="L1086">
        <f t="shared" si="98"/>
        <v>4.7138000000000009</v>
      </c>
      <c r="M1086">
        <f t="shared" si="99"/>
        <v>404.04</v>
      </c>
      <c r="N1086" t="s">
        <v>18</v>
      </c>
      <c r="O1086" t="str">
        <f t="shared" si="100"/>
        <v>Delayed Delivery</v>
      </c>
      <c r="P1086">
        <v>11</v>
      </c>
      <c r="Q1086" t="str">
        <f t="shared" si="101"/>
        <v>Good</v>
      </c>
      <c r="R1086">
        <v>3.3</v>
      </c>
      <c r="S1086">
        <v>375.76</v>
      </c>
    </row>
    <row r="1087" spans="1:19" x14ac:dyDescent="0.35">
      <c r="A1087">
        <v>11086</v>
      </c>
      <c r="B1087" s="1">
        <v>45647</v>
      </c>
      <c r="C1087">
        <f t="shared" si="96"/>
        <v>2024</v>
      </c>
      <c r="D1087">
        <f t="shared" si="97"/>
        <v>12</v>
      </c>
      <c r="E1087" t="str">
        <f>TEXT(Table2[[#This Row],[order_date]],"mmmm")</f>
        <v>December</v>
      </c>
      <c r="F1087">
        <v>1918</v>
      </c>
      <c r="G1087" t="s">
        <v>19</v>
      </c>
      <c r="H1087" t="s">
        <v>13</v>
      </c>
      <c r="I1087">
        <v>4</v>
      </c>
      <c r="J1087">
        <v>396.4</v>
      </c>
      <c r="K1087">
        <v>0.02</v>
      </c>
      <c r="L1087">
        <f t="shared" si="98"/>
        <v>7.9279999999999999</v>
      </c>
      <c r="M1087">
        <f t="shared" si="99"/>
        <v>1585.6</v>
      </c>
      <c r="N1087" t="s">
        <v>16</v>
      </c>
      <c r="O1087" t="str">
        <f t="shared" si="100"/>
        <v>Delayed Delivery</v>
      </c>
      <c r="P1087">
        <v>5</v>
      </c>
      <c r="Q1087" t="str">
        <f t="shared" si="101"/>
        <v>Bad</v>
      </c>
      <c r="R1087">
        <v>1.9</v>
      </c>
      <c r="S1087">
        <v>1553.89</v>
      </c>
    </row>
    <row r="1088" spans="1:19" x14ac:dyDescent="0.35">
      <c r="A1088">
        <v>11087</v>
      </c>
      <c r="B1088" s="1">
        <v>45648</v>
      </c>
      <c r="C1088">
        <f t="shared" si="96"/>
        <v>2024</v>
      </c>
      <c r="D1088">
        <f t="shared" si="97"/>
        <v>12</v>
      </c>
      <c r="E1088" t="str">
        <f>TEXT(Table2[[#This Row],[order_date]],"mmmm")</f>
        <v>December</v>
      </c>
      <c r="F1088">
        <v>1206</v>
      </c>
      <c r="G1088" t="s">
        <v>19</v>
      </c>
      <c r="H1088" t="s">
        <v>17</v>
      </c>
      <c r="I1088">
        <v>2</v>
      </c>
      <c r="J1088">
        <v>299.86</v>
      </c>
      <c r="K1088">
        <v>0.03</v>
      </c>
      <c r="L1088">
        <f t="shared" si="98"/>
        <v>8.9958000000000009</v>
      </c>
      <c r="M1088">
        <f t="shared" si="99"/>
        <v>599.72</v>
      </c>
      <c r="N1088" t="s">
        <v>14</v>
      </c>
      <c r="O1088" t="str">
        <f t="shared" si="100"/>
        <v>Delayed Delivery</v>
      </c>
      <c r="P1088">
        <v>9</v>
      </c>
      <c r="Q1088" t="str">
        <f t="shared" si="101"/>
        <v>Bad</v>
      </c>
      <c r="R1088">
        <v>2.4</v>
      </c>
      <c r="S1088">
        <v>581.73</v>
      </c>
    </row>
    <row r="1089" spans="1:19" x14ac:dyDescent="0.35">
      <c r="A1089">
        <v>11088</v>
      </c>
      <c r="B1089" s="1">
        <v>45649</v>
      </c>
      <c r="C1089">
        <f t="shared" si="96"/>
        <v>2024</v>
      </c>
      <c r="D1089">
        <f t="shared" si="97"/>
        <v>12</v>
      </c>
      <c r="E1089" t="str">
        <f>TEXT(Table2[[#This Row],[order_date]],"mmmm")</f>
        <v>December</v>
      </c>
      <c r="F1089">
        <v>1228</v>
      </c>
      <c r="G1089" t="s">
        <v>19</v>
      </c>
      <c r="H1089" t="s">
        <v>13</v>
      </c>
      <c r="I1089">
        <v>2</v>
      </c>
      <c r="J1089">
        <v>477.39</v>
      </c>
      <c r="K1089">
        <v>0.27</v>
      </c>
      <c r="L1089">
        <f t="shared" si="98"/>
        <v>128.89529999999999</v>
      </c>
      <c r="M1089">
        <f t="shared" si="99"/>
        <v>954.78</v>
      </c>
      <c r="N1089" t="s">
        <v>14</v>
      </c>
      <c r="O1089" t="str">
        <f t="shared" si="100"/>
        <v>Delayed Delivery</v>
      </c>
      <c r="P1089">
        <v>11</v>
      </c>
      <c r="Q1089" t="str">
        <f t="shared" si="101"/>
        <v>Excellent</v>
      </c>
      <c r="R1089">
        <v>4.5999999999999996</v>
      </c>
      <c r="S1089">
        <v>696.99</v>
      </c>
    </row>
    <row r="1090" spans="1:19" x14ac:dyDescent="0.35">
      <c r="A1090">
        <v>11089</v>
      </c>
      <c r="B1090" s="1">
        <v>45650</v>
      </c>
      <c r="C1090">
        <f t="shared" si="96"/>
        <v>2024</v>
      </c>
      <c r="D1090">
        <f t="shared" si="97"/>
        <v>12</v>
      </c>
      <c r="E1090" t="str">
        <f>TEXT(Table2[[#This Row],[order_date]],"mmmm")</f>
        <v>December</v>
      </c>
      <c r="F1090">
        <v>1852</v>
      </c>
      <c r="G1090" t="s">
        <v>15</v>
      </c>
      <c r="H1090" t="s">
        <v>21</v>
      </c>
      <c r="I1090">
        <v>2</v>
      </c>
      <c r="J1090">
        <v>551.02</v>
      </c>
      <c r="K1090">
        <v>0.16</v>
      </c>
      <c r="L1090">
        <f t="shared" si="98"/>
        <v>88.163200000000003</v>
      </c>
      <c r="M1090">
        <f t="shared" si="99"/>
        <v>1102.04</v>
      </c>
      <c r="N1090" t="s">
        <v>16</v>
      </c>
      <c r="O1090" t="str">
        <f t="shared" si="100"/>
        <v>Delayed Delivery</v>
      </c>
      <c r="P1090">
        <v>9</v>
      </c>
      <c r="Q1090" t="str">
        <f t="shared" si="101"/>
        <v>Good</v>
      </c>
      <c r="R1090">
        <v>2.9</v>
      </c>
      <c r="S1090">
        <v>925.71</v>
      </c>
    </row>
    <row r="1091" spans="1:19" x14ac:dyDescent="0.35">
      <c r="A1091">
        <v>11090</v>
      </c>
      <c r="B1091" s="1">
        <v>45651</v>
      </c>
      <c r="C1091">
        <f t="shared" ref="C1091:C1154" si="102">YEAR(B1091)</f>
        <v>2024</v>
      </c>
      <c r="D1091">
        <f t="shared" ref="D1091:D1154" si="103">MONTH(B1091)</f>
        <v>12</v>
      </c>
      <c r="E1091" t="str">
        <f>TEXT(Table2[[#This Row],[order_date]],"mmmm")</f>
        <v>December</v>
      </c>
      <c r="F1091">
        <v>1909</v>
      </c>
      <c r="G1091" t="s">
        <v>15</v>
      </c>
      <c r="H1091" t="s">
        <v>13</v>
      </c>
      <c r="I1091">
        <v>3</v>
      </c>
      <c r="J1091">
        <v>242.19</v>
      </c>
      <c r="K1091">
        <v>0.25</v>
      </c>
      <c r="L1091">
        <f t="shared" ref="L1091:L1154" si="104">J1091*K1091</f>
        <v>60.547499999999999</v>
      </c>
      <c r="M1091">
        <f t="shared" ref="M1091:M1154" si="105">(J1091*I1091)</f>
        <v>726.56999999999994</v>
      </c>
      <c r="N1091" t="s">
        <v>18</v>
      </c>
      <c r="O1091" t="str">
        <f t="shared" ref="O1091:O1154" si="106">IF(P1091&lt;2,"Early Delivery",IF(P1091&lt;5,"On Time Delivery","Delayed Delivery"))</f>
        <v>On Time Delivery</v>
      </c>
      <c r="P1091">
        <v>4</v>
      </c>
      <c r="Q1091" t="str">
        <f t="shared" ref="Q1091:Q1154" si="107">IF(R1091&lt;2.5,"Bad",IF(R1091 &lt;4,"Good","Excellent"))</f>
        <v>Good</v>
      </c>
      <c r="R1091">
        <v>3.4</v>
      </c>
      <c r="S1091">
        <v>544.92999999999995</v>
      </c>
    </row>
    <row r="1092" spans="1:19" x14ac:dyDescent="0.35">
      <c r="A1092">
        <v>11091</v>
      </c>
      <c r="B1092" s="1">
        <v>45652</v>
      </c>
      <c r="C1092">
        <f t="shared" si="102"/>
        <v>2024</v>
      </c>
      <c r="D1092">
        <f t="shared" si="103"/>
        <v>12</v>
      </c>
      <c r="E1092" t="str">
        <f>TEXT(Table2[[#This Row],[order_date]],"mmmm")</f>
        <v>December</v>
      </c>
      <c r="F1092">
        <v>1577</v>
      </c>
      <c r="G1092" t="s">
        <v>12</v>
      </c>
      <c r="H1092" t="s">
        <v>13</v>
      </c>
      <c r="I1092">
        <v>6</v>
      </c>
      <c r="J1092">
        <v>363.9</v>
      </c>
      <c r="K1092">
        <v>0.24</v>
      </c>
      <c r="L1092">
        <f t="shared" si="104"/>
        <v>87.335999999999984</v>
      </c>
      <c r="M1092">
        <f t="shared" si="105"/>
        <v>2183.3999999999996</v>
      </c>
      <c r="N1092" t="s">
        <v>18</v>
      </c>
      <c r="O1092" t="str">
        <f t="shared" si="106"/>
        <v>On Time Delivery</v>
      </c>
      <c r="P1092">
        <v>2</v>
      </c>
      <c r="Q1092" t="str">
        <f t="shared" si="107"/>
        <v>Excellent</v>
      </c>
      <c r="R1092">
        <v>4.7</v>
      </c>
      <c r="S1092">
        <v>1659.38</v>
      </c>
    </row>
    <row r="1093" spans="1:19" x14ac:dyDescent="0.35">
      <c r="A1093">
        <v>11092</v>
      </c>
      <c r="B1093" s="1">
        <v>45653</v>
      </c>
      <c r="C1093">
        <f t="shared" si="102"/>
        <v>2024</v>
      </c>
      <c r="D1093">
        <f t="shared" si="103"/>
        <v>12</v>
      </c>
      <c r="E1093" t="str">
        <f>TEXT(Table2[[#This Row],[order_date]],"mmmm")</f>
        <v>December</v>
      </c>
      <c r="F1093">
        <v>1074</v>
      </c>
      <c r="G1093" t="s">
        <v>15</v>
      </c>
      <c r="H1093" t="s">
        <v>20</v>
      </c>
      <c r="I1093">
        <v>7</v>
      </c>
      <c r="J1093">
        <v>307.91000000000003</v>
      </c>
      <c r="K1093">
        <v>0.05</v>
      </c>
      <c r="L1093">
        <f t="shared" si="104"/>
        <v>15.395500000000002</v>
      </c>
      <c r="M1093">
        <f t="shared" si="105"/>
        <v>2155.3700000000003</v>
      </c>
      <c r="N1093" t="s">
        <v>16</v>
      </c>
      <c r="O1093" t="str">
        <f t="shared" si="106"/>
        <v>On Time Delivery</v>
      </c>
      <c r="P1093">
        <v>2</v>
      </c>
      <c r="Q1093" t="str">
        <f t="shared" si="107"/>
        <v>Good</v>
      </c>
      <c r="R1093">
        <v>2.9</v>
      </c>
      <c r="S1093">
        <v>2047.6</v>
      </c>
    </row>
    <row r="1094" spans="1:19" x14ac:dyDescent="0.35">
      <c r="A1094">
        <v>11093</v>
      </c>
      <c r="B1094" s="1">
        <v>45654</v>
      </c>
      <c r="C1094">
        <f t="shared" si="102"/>
        <v>2024</v>
      </c>
      <c r="D1094">
        <f t="shared" si="103"/>
        <v>12</v>
      </c>
      <c r="E1094" t="str">
        <f>TEXT(Table2[[#This Row],[order_date]],"mmmm")</f>
        <v>December</v>
      </c>
      <c r="F1094">
        <v>1434</v>
      </c>
      <c r="G1094" t="s">
        <v>15</v>
      </c>
      <c r="H1094" t="s">
        <v>17</v>
      </c>
      <c r="I1094">
        <v>5</v>
      </c>
      <c r="J1094">
        <v>589.24</v>
      </c>
      <c r="K1094">
        <v>0.05</v>
      </c>
      <c r="L1094">
        <f t="shared" si="104"/>
        <v>29.462000000000003</v>
      </c>
      <c r="M1094">
        <f t="shared" si="105"/>
        <v>2946.2</v>
      </c>
      <c r="N1094" t="s">
        <v>16</v>
      </c>
      <c r="O1094" t="str">
        <f t="shared" si="106"/>
        <v>Delayed Delivery</v>
      </c>
      <c r="P1094">
        <v>9</v>
      </c>
      <c r="Q1094" t="str">
        <f t="shared" si="107"/>
        <v>Good</v>
      </c>
      <c r="R1094">
        <v>2.6</v>
      </c>
      <c r="S1094">
        <v>2798.89</v>
      </c>
    </row>
    <row r="1095" spans="1:19" x14ac:dyDescent="0.35">
      <c r="A1095">
        <v>11094</v>
      </c>
      <c r="B1095" s="1">
        <v>45655</v>
      </c>
      <c r="C1095">
        <f t="shared" si="102"/>
        <v>2024</v>
      </c>
      <c r="D1095">
        <f t="shared" si="103"/>
        <v>12</v>
      </c>
      <c r="E1095" t="str">
        <f>TEXT(Table2[[#This Row],[order_date]],"mmmm")</f>
        <v>December</v>
      </c>
      <c r="F1095">
        <v>1102</v>
      </c>
      <c r="G1095" t="s">
        <v>19</v>
      </c>
      <c r="H1095" t="s">
        <v>13</v>
      </c>
      <c r="I1095">
        <v>5</v>
      </c>
      <c r="J1095">
        <v>501.18</v>
      </c>
      <c r="K1095">
        <v>0.26</v>
      </c>
      <c r="L1095">
        <f t="shared" si="104"/>
        <v>130.30680000000001</v>
      </c>
      <c r="M1095">
        <f t="shared" si="105"/>
        <v>2505.9</v>
      </c>
      <c r="N1095" t="s">
        <v>18</v>
      </c>
      <c r="O1095" t="str">
        <f t="shared" si="106"/>
        <v>Delayed Delivery</v>
      </c>
      <c r="P1095">
        <v>9</v>
      </c>
      <c r="Q1095" t="str">
        <f t="shared" si="107"/>
        <v>Excellent</v>
      </c>
      <c r="R1095">
        <v>4.5999999999999996</v>
      </c>
      <c r="S1095">
        <v>1854.37</v>
      </c>
    </row>
    <row r="1096" spans="1:19" x14ac:dyDescent="0.35">
      <c r="A1096">
        <v>11095</v>
      </c>
      <c r="B1096" s="1">
        <v>45656</v>
      </c>
      <c r="C1096">
        <f t="shared" si="102"/>
        <v>2024</v>
      </c>
      <c r="D1096">
        <f t="shared" si="103"/>
        <v>12</v>
      </c>
      <c r="E1096" t="str">
        <f>TEXT(Table2[[#This Row],[order_date]],"mmmm")</f>
        <v>December</v>
      </c>
      <c r="F1096">
        <v>1421</v>
      </c>
      <c r="G1096" t="s">
        <v>19</v>
      </c>
      <c r="H1096" t="s">
        <v>17</v>
      </c>
      <c r="I1096">
        <v>4</v>
      </c>
      <c r="J1096">
        <v>548.37</v>
      </c>
      <c r="K1096">
        <v>0.25</v>
      </c>
      <c r="L1096">
        <f t="shared" si="104"/>
        <v>137.0925</v>
      </c>
      <c r="M1096">
        <f t="shared" si="105"/>
        <v>2193.48</v>
      </c>
      <c r="N1096" t="s">
        <v>14</v>
      </c>
      <c r="O1096" t="str">
        <f t="shared" si="106"/>
        <v>On Time Delivery</v>
      </c>
      <c r="P1096">
        <v>3</v>
      </c>
      <c r="Q1096" t="str">
        <f t="shared" si="107"/>
        <v>Excellent</v>
      </c>
      <c r="R1096">
        <v>4.5999999999999996</v>
      </c>
      <c r="S1096">
        <v>1645.11</v>
      </c>
    </row>
    <row r="1097" spans="1:19" x14ac:dyDescent="0.35">
      <c r="A1097">
        <v>11096</v>
      </c>
      <c r="B1097" s="1">
        <v>45657</v>
      </c>
      <c r="C1097">
        <f t="shared" si="102"/>
        <v>2024</v>
      </c>
      <c r="D1097">
        <f t="shared" si="103"/>
        <v>12</v>
      </c>
      <c r="E1097" t="str">
        <f>TEXT(Table2[[#This Row],[order_date]],"mmmm")</f>
        <v>December</v>
      </c>
      <c r="F1097">
        <v>1703</v>
      </c>
      <c r="G1097" t="s">
        <v>15</v>
      </c>
      <c r="H1097" t="s">
        <v>21</v>
      </c>
      <c r="I1097">
        <v>4</v>
      </c>
      <c r="J1097">
        <v>163.79</v>
      </c>
      <c r="K1097">
        <v>0.13</v>
      </c>
      <c r="L1097">
        <f t="shared" si="104"/>
        <v>21.2927</v>
      </c>
      <c r="M1097">
        <f t="shared" si="105"/>
        <v>655.16</v>
      </c>
      <c r="N1097" t="s">
        <v>16</v>
      </c>
      <c r="O1097" t="str">
        <f t="shared" si="106"/>
        <v>Delayed Delivery</v>
      </c>
      <c r="P1097">
        <v>5</v>
      </c>
      <c r="Q1097" t="str">
        <f t="shared" si="107"/>
        <v>Bad</v>
      </c>
      <c r="R1097">
        <v>2.4</v>
      </c>
      <c r="S1097">
        <v>569.99</v>
      </c>
    </row>
    <row r="1098" spans="1:19" x14ac:dyDescent="0.35">
      <c r="A1098">
        <v>11097</v>
      </c>
      <c r="B1098" s="1">
        <v>45658</v>
      </c>
      <c r="C1098">
        <f t="shared" si="102"/>
        <v>2025</v>
      </c>
      <c r="D1098">
        <f t="shared" si="103"/>
        <v>1</v>
      </c>
      <c r="E1098" t="str">
        <f>TEXT(Table2[[#This Row],[order_date]],"mmmm")</f>
        <v>January</v>
      </c>
      <c r="F1098">
        <v>1763</v>
      </c>
      <c r="G1098" t="s">
        <v>15</v>
      </c>
      <c r="H1098" t="s">
        <v>20</v>
      </c>
      <c r="I1098">
        <v>7</v>
      </c>
      <c r="J1098">
        <v>466.93</v>
      </c>
      <c r="K1098">
        <v>0.03</v>
      </c>
      <c r="L1098">
        <f t="shared" si="104"/>
        <v>14.007899999999999</v>
      </c>
      <c r="M1098">
        <f t="shared" si="105"/>
        <v>3268.51</v>
      </c>
      <c r="N1098" t="s">
        <v>18</v>
      </c>
      <c r="O1098" t="str">
        <f t="shared" si="106"/>
        <v>Delayed Delivery</v>
      </c>
      <c r="P1098">
        <v>5</v>
      </c>
      <c r="Q1098" t="str">
        <f t="shared" si="107"/>
        <v>Good</v>
      </c>
      <c r="R1098">
        <v>3.4</v>
      </c>
      <c r="S1098">
        <v>3170.45</v>
      </c>
    </row>
    <row r="1099" spans="1:19" x14ac:dyDescent="0.35">
      <c r="A1099">
        <v>11098</v>
      </c>
      <c r="B1099" s="1">
        <v>45659</v>
      </c>
      <c r="C1099">
        <f t="shared" si="102"/>
        <v>2025</v>
      </c>
      <c r="D1099">
        <f t="shared" si="103"/>
        <v>1</v>
      </c>
      <c r="E1099" t="str">
        <f>TEXT(Table2[[#This Row],[order_date]],"mmmm")</f>
        <v>January</v>
      </c>
      <c r="F1099">
        <v>1737</v>
      </c>
      <c r="G1099" t="s">
        <v>22</v>
      </c>
      <c r="H1099" t="s">
        <v>17</v>
      </c>
      <c r="I1099">
        <v>4</v>
      </c>
      <c r="J1099">
        <v>170.3</v>
      </c>
      <c r="K1099">
        <v>0</v>
      </c>
      <c r="L1099">
        <f t="shared" si="104"/>
        <v>0</v>
      </c>
      <c r="M1099">
        <f t="shared" si="105"/>
        <v>681.2</v>
      </c>
      <c r="N1099" t="s">
        <v>14</v>
      </c>
      <c r="O1099" t="str">
        <f t="shared" si="106"/>
        <v>On Time Delivery</v>
      </c>
      <c r="P1099">
        <v>2</v>
      </c>
      <c r="Q1099" t="str">
        <f t="shared" si="107"/>
        <v>Excellent</v>
      </c>
      <c r="R1099">
        <v>4.9000000000000004</v>
      </c>
      <c r="S1099">
        <v>681.2</v>
      </c>
    </row>
    <row r="1100" spans="1:19" x14ac:dyDescent="0.35">
      <c r="A1100">
        <v>11099</v>
      </c>
      <c r="B1100" s="1">
        <v>45660</v>
      </c>
      <c r="C1100">
        <f t="shared" si="102"/>
        <v>2025</v>
      </c>
      <c r="D1100">
        <f t="shared" si="103"/>
        <v>1</v>
      </c>
      <c r="E1100" t="str">
        <f>TEXT(Table2[[#This Row],[order_date]],"mmmm")</f>
        <v>January</v>
      </c>
      <c r="F1100">
        <v>1805</v>
      </c>
      <c r="G1100" t="s">
        <v>19</v>
      </c>
      <c r="H1100" t="s">
        <v>20</v>
      </c>
      <c r="I1100">
        <v>6</v>
      </c>
      <c r="J1100">
        <v>137.11000000000001</v>
      </c>
      <c r="K1100">
        <v>0.1</v>
      </c>
      <c r="L1100">
        <f t="shared" si="104"/>
        <v>13.711000000000002</v>
      </c>
      <c r="M1100">
        <f t="shared" si="105"/>
        <v>822.66000000000008</v>
      </c>
      <c r="N1100" t="s">
        <v>16</v>
      </c>
      <c r="O1100" t="str">
        <f t="shared" si="106"/>
        <v>On Time Delivery</v>
      </c>
      <c r="P1100">
        <v>2</v>
      </c>
      <c r="Q1100" t="str">
        <f t="shared" si="107"/>
        <v>Bad</v>
      </c>
      <c r="R1100">
        <v>1.2</v>
      </c>
      <c r="S1100">
        <v>740.39</v>
      </c>
    </row>
    <row r="1101" spans="1:19" x14ac:dyDescent="0.35">
      <c r="A1101">
        <v>11100</v>
      </c>
      <c r="B1101" s="1">
        <v>45661</v>
      </c>
      <c r="C1101">
        <f t="shared" si="102"/>
        <v>2025</v>
      </c>
      <c r="D1101">
        <f t="shared" si="103"/>
        <v>1</v>
      </c>
      <c r="E1101" t="str">
        <f>TEXT(Table2[[#This Row],[order_date]],"mmmm")</f>
        <v>January</v>
      </c>
      <c r="F1101">
        <v>1305</v>
      </c>
      <c r="G1101" t="s">
        <v>19</v>
      </c>
      <c r="H1101" t="s">
        <v>13</v>
      </c>
      <c r="I1101">
        <v>1</v>
      </c>
      <c r="J1101">
        <v>567.4</v>
      </c>
      <c r="K1101">
        <v>0</v>
      </c>
      <c r="L1101">
        <f t="shared" si="104"/>
        <v>0</v>
      </c>
      <c r="M1101">
        <f t="shared" si="105"/>
        <v>567.4</v>
      </c>
      <c r="N1101" t="s">
        <v>16</v>
      </c>
      <c r="O1101" t="str">
        <f t="shared" si="106"/>
        <v>Delayed Delivery</v>
      </c>
      <c r="P1101">
        <v>10</v>
      </c>
      <c r="Q1101" t="str">
        <f t="shared" si="107"/>
        <v>Bad</v>
      </c>
      <c r="R1101">
        <v>1.2</v>
      </c>
      <c r="S1101">
        <v>567.4</v>
      </c>
    </row>
    <row r="1102" spans="1:19" x14ac:dyDescent="0.35">
      <c r="A1102">
        <v>11101</v>
      </c>
      <c r="B1102" s="1">
        <v>45662</v>
      </c>
      <c r="C1102">
        <f t="shared" si="102"/>
        <v>2025</v>
      </c>
      <c r="D1102">
        <f t="shared" si="103"/>
        <v>1</v>
      </c>
      <c r="E1102" t="str">
        <f>TEXT(Table2[[#This Row],[order_date]],"mmmm")</f>
        <v>January</v>
      </c>
      <c r="F1102">
        <v>1097</v>
      </c>
      <c r="G1102" t="s">
        <v>15</v>
      </c>
      <c r="H1102" t="s">
        <v>21</v>
      </c>
      <c r="I1102">
        <v>4</v>
      </c>
      <c r="J1102">
        <v>26.29</v>
      </c>
      <c r="K1102">
        <v>0.08</v>
      </c>
      <c r="L1102">
        <f t="shared" si="104"/>
        <v>2.1032000000000002</v>
      </c>
      <c r="M1102">
        <f t="shared" si="105"/>
        <v>105.16</v>
      </c>
      <c r="N1102" t="s">
        <v>18</v>
      </c>
      <c r="O1102" t="str">
        <f t="shared" si="106"/>
        <v>Early Delivery</v>
      </c>
      <c r="P1102">
        <v>1</v>
      </c>
      <c r="Q1102" t="str">
        <f t="shared" si="107"/>
        <v>Good</v>
      </c>
      <c r="R1102">
        <v>3.1</v>
      </c>
      <c r="S1102">
        <v>96.75</v>
      </c>
    </row>
    <row r="1103" spans="1:19" x14ac:dyDescent="0.35">
      <c r="A1103">
        <v>11102</v>
      </c>
      <c r="B1103" s="1">
        <v>45663</v>
      </c>
      <c r="C1103">
        <f t="shared" si="102"/>
        <v>2025</v>
      </c>
      <c r="D1103">
        <f t="shared" si="103"/>
        <v>1</v>
      </c>
      <c r="E1103" t="str">
        <f>TEXT(Table2[[#This Row],[order_date]],"mmmm")</f>
        <v>January</v>
      </c>
      <c r="F1103">
        <v>1849</v>
      </c>
      <c r="G1103" t="s">
        <v>19</v>
      </c>
      <c r="H1103" t="s">
        <v>20</v>
      </c>
      <c r="I1103">
        <v>2</v>
      </c>
      <c r="J1103">
        <v>579.75</v>
      </c>
      <c r="K1103">
        <v>0.15</v>
      </c>
      <c r="L1103">
        <f t="shared" si="104"/>
        <v>86.962499999999991</v>
      </c>
      <c r="M1103">
        <f t="shared" si="105"/>
        <v>1159.5</v>
      </c>
      <c r="N1103" t="s">
        <v>16</v>
      </c>
      <c r="O1103" t="str">
        <f t="shared" si="106"/>
        <v>On Time Delivery</v>
      </c>
      <c r="P1103">
        <v>2</v>
      </c>
      <c r="Q1103" t="str">
        <f t="shared" si="107"/>
        <v>Bad</v>
      </c>
      <c r="R1103">
        <v>2.2000000000000002</v>
      </c>
      <c r="S1103">
        <v>985.58</v>
      </c>
    </row>
    <row r="1104" spans="1:19" x14ac:dyDescent="0.35">
      <c r="A1104">
        <v>11103</v>
      </c>
      <c r="B1104" s="1">
        <v>45664</v>
      </c>
      <c r="C1104">
        <f t="shared" si="102"/>
        <v>2025</v>
      </c>
      <c r="D1104">
        <f t="shared" si="103"/>
        <v>1</v>
      </c>
      <c r="E1104" t="str">
        <f>TEXT(Table2[[#This Row],[order_date]],"mmmm")</f>
        <v>January</v>
      </c>
      <c r="F1104">
        <v>1797</v>
      </c>
      <c r="G1104" t="s">
        <v>19</v>
      </c>
      <c r="H1104" t="s">
        <v>13</v>
      </c>
      <c r="I1104">
        <v>4</v>
      </c>
      <c r="J1104">
        <v>102.32</v>
      </c>
      <c r="K1104">
        <v>0.04</v>
      </c>
      <c r="L1104">
        <f t="shared" si="104"/>
        <v>4.0927999999999995</v>
      </c>
      <c r="M1104">
        <f t="shared" si="105"/>
        <v>409.28</v>
      </c>
      <c r="N1104" t="s">
        <v>16</v>
      </c>
      <c r="O1104" t="str">
        <f t="shared" si="106"/>
        <v>Delayed Delivery</v>
      </c>
      <c r="P1104">
        <v>11</v>
      </c>
      <c r="Q1104" t="str">
        <f t="shared" si="107"/>
        <v>Good</v>
      </c>
      <c r="R1104">
        <v>3.3</v>
      </c>
      <c r="S1104">
        <v>392.91</v>
      </c>
    </row>
    <row r="1105" spans="1:19" x14ac:dyDescent="0.35">
      <c r="A1105">
        <v>11104</v>
      </c>
      <c r="B1105" s="1">
        <v>45665</v>
      </c>
      <c r="C1105">
        <f t="shared" si="102"/>
        <v>2025</v>
      </c>
      <c r="D1105">
        <f t="shared" si="103"/>
        <v>1</v>
      </c>
      <c r="E1105" t="str">
        <f>TEXT(Table2[[#This Row],[order_date]],"mmmm")</f>
        <v>January</v>
      </c>
      <c r="F1105">
        <v>1334</v>
      </c>
      <c r="G1105" t="s">
        <v>22</v>
      </c>
      <c r="H1105" t="s">
        <v>17</v>
      </c>
      <c r="I1105">
        <v>2</v>
      </c>
      <c r="J1105">
        <v>494.37</v>
      </c>
      <c r="K1105">
        <v>0.04</v>
      </c>
      <c r="L1105">
        <f t="shared" si="104"/>
        <v>19.774799999999999</v>
      </c>
      <c r="M1105">
        <f t="shared" si="105"/>
        <v>988.74</v>
      </c>
      <c r="N1105" t="s">
        <v>16</v>
      </c>
      <c r="O1105" t="str">
        <f t="shared" si="106"/>
        <v>Delayed Delivery</v>
      </c>
      <c r="P1105">
        <v>7</v>
      </c>
      <c r="Q1105" t="str">
        <f t="shared" si="107"/>
        <v>Good</v>
      </c>
      <c r="R1105">
        <v>3.9</v>
      </c>
      <c r="S1105">
        <v>949.19</v>
      </c>
    </row>
    <row r="1106" spans="1:19" x14ac:dyDescent="0.35">
      <c r="A1106">
        <v>11105</v>
      </c>
      <c r="B1106" s="1">
        <v>45666</v>
      </c>
      <c r="C1106">
        <f t="shared" si="102"/>
        <v>2025</v>
      </c>
      <c r="D1106">
        <f t="shared" si="103"/>
        <v>1</v>
      </c>
      <c r="E1106" t="str">
        <f>TEXT(Table2[[#This Row],[order_date]],"mmmm")</f>
        <v>January</v>
      </c>
      <c r="F1106">
        <v>1858</v>
      </c>
      <c r="G1106" t="s">
        <v>19</v>
      </c>
      <c r="H1106" t="s">
        <v>21</v>
      </c>
      <c r="I1106">
        <v>3</v>
      </c>
      <c r="J1106">
        <v>176.41</v>
      </c>
      <c r="K1106">
        <v>0.31</v>
      </c>
      <c r="L1106">
        <f t="shared" si="104"/>
        <v>54.687100000000001</v>
      </c>
      <c r="M1106">
        <f t="shared" si="105"/>
        <v>529.23</v>
      </c>
      <c r="N1106" t="s">
        <v>16</v>
      </c>
      <c r="O1106" t="str">
        <f t="shared" si="106"/>
        <v>Early Delivery</v>
      </c>
      <c r="P1106">
        <v>1</v>
      </c>
      <c r="Q1106" t="str">
        <f t="shared" si="107"/>
        <v>Bad</v>
      </c>
      <c r="R1106">
        <v>1.3</v>
      </c>
      <c r="S1106">
        <v>365.17</v>
      </c>
    </row>
    <row r="1107" spans="1:19" x14ac:dyDescent="0.35">
      <c r="A1107">
        <v>11106</v>
      </c>
      <c r="B1107" s="1">
        <v>45667</v>
      </c>
      <c r="C1107">
        <f t="shared" si="102"/>
        <v>2025</v>
      </c>
      <c r="D1107">
        <f t="shared" si="103"/>
        <v>1</v>
      </c>
      <c r="E1107" t="str">
        <f>TEXT(Table2[[#This Row],[order_date]],"mmmm")</f>
        <v>January</v>
      </c>
      <c r="F1107">
        <v>1434</v>
      </c>
      <c r="G1107" t="s">
        <v>15</v>
      </c>
      <c r="H1107" t="s">
        <v>21</v>
      </c>
      <c r="I1107">
        <v>1</v>
      </c>
      <c r="J1107">
        <v>220.16</v>
      </c>
      <c r="K1107">
        <v>0.2</v>
      </c>
      <c r="L1107">
        <f t="shared" si="104"/>
        <v>44.032000000000004</v>
      </c>
      <c r="M1107">
        <f t="shared" si="105"/>
        <v>220.16</v>
      </c>
      <c r="N1107" t="s">
        <v>14</v>
      </c>
      <c r="O1107" t="str">
        <f t="shared" si="106"/>
        <v>Early Delivery</v>
      </c>
      <c r="P1107">
        <v>1</v>
      </c>
      <c r="Q1107" t="str">
        <f t="shared" si="107"/>
        <v>Excellent</v>
      </c>
      <c r="R1107">
        <v>4.5</v>
      </c>
      <c r="S1107">
        <v>176.13</v>
      </c>
    </row>
    <row r="1108" spans="1:19" x14ac:dyDescent="0.35">
      <c r="A1108">
        <v>11107</v>
      </c>
      <c r="B1108" s="1">
        <v>45668</v>
      </c>
      <c r="C1108">
        <f t="shared" si="102"/>
        <v>2025</v>
      </c>
      <c r="D1108">
        <f t="shared" si="103"/>
        <v>1</v>
      </c>
      <c r="E1108" t="str">
        <f>TEXT(Table2[[#This Row],[order_date]],"mmmm")</f>
        <v>January</v>
      </c>
      <c r="F1108">
        <v>1446</v>
      </c>
      <c r="G1108" t="s">
        <v>19</v>
      </c>
      <c r="H1108" t="s">
        <v>17</v>
      </c>
      <c r="I1108">
        <v>1</v>
      </c>
      <c r="J1108">
        <v>141.80000000000001</v>
      </c>
      <c r="K1108">
        <v>0.33</v>
      </c>
      <c r="L1108">
        <f t="shared" si="104"/>
        <v>46.794000000000004</v>
      </c>
      <c r="M1108">
        <f t="shared" si="105"/>
        <v>141.80000000000001</v>
      </c>
      <c r="N1108" t="s">
        <v>18</v>
      </c>
      <c r="O1108" t="str">
        <f t="shared" si="106"/>
        <v>Delayed Delivery</v>
      </c>
      <c r="P1108">
        <v>9</v>
      </c>
      <c r="Q1108" t="str">
        <f t="shared" si="107"/>
        <v>Bad</v>
      </c>
      <c r="R1108">
        <v>2.1</v>
      </c>
      <c r="S1108">
        <v>95.01</v>
      </c>
    </row>
    <row r="1109" spans="1:19" x14ac:dyDescent="0.35">
      <c r="A1109">
        <v>11108</v>
      </c>
      <c r="B1109" s="1">
        <v>45669</v>
      </c>
      <c r="C1109">
        <f t="shared" si="102"/>
        <v>2025</v>
      </c>
      <c r="D1109">
        <f t="shared" si="103"/>
        <v>1</v>
      </c>
      <c r="E1109" t="str">
        <f>TEXT(Table2[[#This Row],[order_date]],"mmmm")</f>
        <v>January</v>
      </c>
      <c r="F1109">
        <v>1993</v>
      </c>
      <c r="G1109" t="s">
        <v>19</v>
      </c>
      <c r="H1109" t="s">
        <v>17</v>
      </c>
      <c r="I1109">
        <v>7</v>
      </c>
      <c r="J1109">
        <v>357.53</v>
      </c>
      <c r="K1109">
        <v>0.12</v>
      </c>
      <c r="L1109">
        <f t="shared" si="104"/>
        <v>42.903599999999997</v>
      </c>
      <c r="M1109">
        <f t="shared" si="105"/>
        <v>2502.71</v>
      </c>
      <c r="N1109" t="s">
        <v>16</v>
      </c>
      <c r="O1109" t="str">
        <f t="shared" si="106"/>
        <v>On Time Delivery</v>
      </c>
      <c r="P1109">
        <v>2</v>
      </c>
      <c r="Q1109" t="str">
        <f t="shared" si="107"/>
        <v>Good</v>
      </c>
      <c r="R1109">
        <v>2.5</v>
      </c>
      <c r="S1109">
        <v>2202.38</v>
      </c>
    </row>
    <row r="1110" spans="1:19" x14ac:dyDescent="0.35">
      <c r="A1110">
        <v>11109</v>
      </c>
      <c r="B1110" s="1">
        <v>45670</v>
      </c>
      <c r="C1110">
        <f t="shared" si="102"/>
        <v>2025</v>
      </c>
      <c r="D1110">
        <f t="shared" si="103"/>
        <v>1</v>
      </c>
      <c r="E1110" t="str">
        <f>TEXT(Table2[[#This Row],[order_date]],"mmmm")</f>
        <v>January</v>
      </c>
      <c r="F1110">
        <v>1307</v>
      </c>
      <c r="G1110" t="s">
        <v>15</v>
      </c>
      <c r="H1110" t="s">
        <v>21</v>
      </c>
      <c r="I1110">
        <v>6</v>
      </c>
      <c r="J1110">
        <v>218.64</v>
      </c>
      <c r="K1110">
        <v>0.24</v>
      </c>
      <c r="L1110">
        <f t="shared" si="104"/>
        <v>52.473599999999998</v>
      </c>
      <c r="M1110">
        <f t="shared" si="105"/>
        <v>1311.84</v>
      </c>
      <c r="N1110" t="s">
        <v>18</v>
      </c>
      <c r="O1110" t="str">
        <f t="shared" si="106"/>
        <v>Delayed Delivery</v>
      </c>
      <c r="P1110">
        <v>11</v>
      </c>
      <c r="Q1110" t="str">
        <f t="shared" si="107"/>
        <v>Bad</v>
      </c>
      <c r="R1110">
        <v>2.2999999999999998</v>
      </c>
      <c r="S1110">
        <v>997</v>
      </c>
    </row>
    <row r="1111" spans="1:19" x14ac:dyDescent="0.35">
      <c r="A1111">
        <v>11110</v>
      </c>
      <c r="B1111" s="1">
        <v>45671</v>
      </c>
      <c r="C1111">
        <f t="shared" si="102"/>
        <v>2025</v>
      </c>
      <c r="D1111">
        <f t="shared" si="103"/>
        <v>1</v>
      </c>
      <c r="E1111" t="str">
        <f>TEXT(Table2[[#This Row],[order_date]],"mmmm")</f>
        <v>January</v>
      </c>
      <c r="F1111">
        <v>1248</v>
      </c>
      <c r="G1111" t="s">
        <v>22</v>
      </c>
      <c r="H1111" t="s">
        <v>20</v>
      </c>
      <c r="I1111">
        <v>6</v>
      </c>
      <c r="J1111">
        <v>399.57</v>
      </c>
      <c r="K1111">
        <v>7.0000000000000007E-2</v>
      </c>
      <c r="L1111">
        <f t="shared" si="104"/>
        <v>27.969900000000003</v>
      </c>
      <c r="M1111">
        <f t="shared" si="105"/>
        <v>2397.42</v>
      </c>
      <c r="N1111" t="s">
        <v>14</v>
      </c>
      <c r="O1111" t="str">
        <f t="shared" si="106"/>
        <v>On Time Delivery</v>
      </c>
      <c r="P1111">
        <v>4</v>
      </c>
      <c r="Q1111" t="str">
        <f t="shared" si="107"/>
        <v>Excellent</v>
      </c>
      <c r="R1111">
        <v>4.4000000000000004</v>
      </c>
      <c r="S1111">
        <v>2229.6</v>
      </c>
    </row>
    <row r="1112" spans="1:19" x14ac:dyDescent="0.35">
      <c r="A1112">
        <v>11111</v>
      </c>
      <c r="B1112" s="1">
        <v>45672</v>
      </c>
      <c r="C1112">
        <f t="shared" si="102"/>
        <v>2025</v>
      </c>
      <c r="D1112">
        <f t="shared" si="103"/>
        <v>1</v>
      </c>
      <c r="E1112" t="str">
        <f>TEXT(Table2[[#This Row],[order_date]],"mmmm")</f>
        <v>January</v>
      </c>
      <c r="F1112">
        <v>1165</v>
      </c>
      <c r="G1112" t="s">
        <v>15</v>
      </c>
      <c r="H1112" t="s">
        <v>21</v>
      </c>
      <c r="I1112">
        <v>5</v>
      </c>
      <c r="J1112">
        <v>24.15</v>
      </c>
      <c r="K1112">
        <v>0.22</v>
      </c>
      <c r="L1112">
        <f t="shared" si="104"/>
        <v>5.3129999999999997</v>
      </c>
      <c r="M1112">
        <f t="shared" si="105"/>
        <v>120.75</v>
      </c>
      <c r="N1112" t="s">
        <v>16</v>
      </c>
      <c r="O1112" t="str">
        <f t="shared" si="106"/>
        <v>Delayed Delivery</v>
      </c>
      <c r="P1112">
        <v>11</v>
      </c>
      <c r="Q1112" t="str">
        <f t="shared" si="107"/>
        <v>Bad</v>
      </c>
      <c r="R1112">
        <v>1.7</v>
      </c>
      <c r="S1112">
        <v>94.18</v>
      </c>
    </row>
    <row r="1113" spans="1:19" x14ac:dyDescent="0.35">
      <c r="A1113">
        <v>11112</v>
      </c>
      <c r="B1113" s="1">
        <v>45673</v>
      </c>
      <c r="C1113">
        <f t="shared" si="102"/>
        <v>2025</v>
      </c>
      <c r="D1113">
        <f t="shared" si="103"/>
        <v>1</v>
      </c>
      <c r="E1113" t="str">
        <f>TEXT(Table2[[#This Row],[order_date]],"mmmm")</f>
        <v>January</v>
      </c>
      <c r="F1113">
        <v>1480</v>
      </c>
      <c r="G1113" t="s">
        <v>22</v>
      </c>
      <c r="H1113" t="s">
        <v>17</v>
      </c>
      <c r="I1113">
        <v>3</v>
      </c>
      <c r="J1113">
        <v>52.66</v>
      </c>
      <c r="K1113">
        <v>0.05</v>
      </c>
      <c r="L1113">
        <f t="shared" si="104"/>
        <v>2.633</v>
      </c>
      <c r="M1113">
        <f t="shared" si="105"/>
        <v>157.97999999999999</v>
      </c>
      <c r="N1113" t="s">
        <v>16</v>
      </c>
      <c r="O1113" t="str">
        <f t="shared" si="106"/>
        <v>On Time Delivery</v>
      </c>
      <c r="P1113">
        <v>3</v>
      </c>
      <c r="Q1113" t="str">
        <f t="shared" si="107"/>
        <v>Bad</v>
      </c>
      <c r="R1113">
        <v>1.1000000000000001</v>
      </c>
      <c r="S1113">
        <v>150.08000000000001</v>
      </c>
    </row>
    <row r="1114" spans="1:19" x14ac:dyDescent="0.35">
      <c r="A1114">
        <v>11113</v>
      </c>
      <c r="B1114" s="1">
        <v>45674</v>
      </c>
      <c r="C1114">
        <f t="shared" si="102"/>
        <v>2025</v>
      </c>
      <c r="D1114">
        <f t="shared" si="103"/>
        <v>1</v>
      </c>
      <c r="E1114" t="str">
        <f>TEXT(Table2[[#This Row],[order_date]],"mmmm")</f>
        <v>January</v>
      </c>
      <c r="F1114">
        <v>1983</v>
      </c>
      <c r="G1114" t="s">
        <v>19</v>
      </c>
      <c r="H1114" t="s">
        <v>20</v>
      </c>
      <c r="I1114">
        <v>7</v>
      </c>
      <c r="J1114">
        <v>73.3</v>
      </c>
      <c r="K1114">
        <v>0</v>
      </c>
      <c r="L1114">
        <f t="shared" si="104"/>
        <v>0</v>
      </c>
      <c r="M1114">
        <f t="shared" si="105"/>
        <v>513.1</v>
      </c>
      <c r="N1114" t="s">
        <v>14</v>
      </c>
      <c r="O1114" t="str">
        <f t="shared" si="106"/>
        <v>Delayed Delivery</v>
      </c>
      <c r="P1114">
        <v>11</v>
      </c>
      <c r="Q1114" t="str">
        <f t="shared" si="107"/>
        <v>Excellent</v>
      </c>
      <c r="R1114">
        <v>4.9000000000000004</v>
      </c>
      <c r="S1114">
        <v>513.1</v>
      </c>
    </row>
    <row r="1115" spans="1:19" x14ac:dyDescent="0.35">
      <c r="A1115">
        <v>11114</v>
      </c>
      <c r="B1115" s="1">
        <v>45675</v>
      </c>
      <c r="C1115">
        <f t="shared" si="102"/>
        <v>2025</v>
      </c>
      <c r="D1115">
        <f t="shared" si="103"/>
        <v>1</v>
      </c>
      <c r="E1115" t="str">
        <f>TEXT(Table2[[#This Row],[order_date]],"mmmm")</f>
        <v>January</v>
      </c>
      <c r="F1115">
        <v>1334</v>
      </c>
      <c r="G1115" t="s">
        <v>22</v>
      </c>
      <c r="H1115" t="s">
        <v>13</v>
      </c>
      <c r="I1115">
        <v>6</v>
      </c>
      <c r="J1115">
        <v>260.11</v>
      </c>
      <c r="K1115">
        <v>0.33</v>
      </c>
      <c r="L1115">
        <f t="shared" si="104"/>
        <v>85.836300000000008</v>
      </c>
      <c r="M1115">
        <f t="shared" si="105"/>
        <v>1560.66</v>
      </c>
      <c r="N1115" t="s">
        <v>14</v>
      </c>
      <c r="O1115" t="str">
        <f t="shared" si="106"/>
        <v>On Time Delivery</v>
      </c>
      <c r="P1115">
        <v>4</v>
      </c>
      <c r="Q1115" t="str">
        <f t="shared" si="107"/>
        <v>Excellent</v>
      </c>
      <c r="R1115">
        <v>4.9000000000000004</v>
      </c>
      <c r="S1115">
        <v>1045.6400000000001</v>
      </c>
    </row>
    <row r="1116" spans="1:19" x14ac:dyDescent="0.35">
      <c r="A1116">
        <v>11115</v>
      </c>
      <c r="B1116" s="1">
        <v>45676</v>
      </c>
      <c r="C1116">
        <f t="shared" si="102"/>
        <v>2025</v>
      </c>
      <c r="D1116">
        <f t="shared" si="103"/>
        <v>1</v>
      </c>
      <c r="E1116" t="str">
        <f>TEXT(Table2[[#This Row],[order_date]],"mmmm")</f>
        <v>January</v>
      </c>
      <c r="F1116">
        <v>1541</v>
      </c>
      <c r="G1116" t="s">
        <v>19</v>
      </c>
      <c r="H1116" t="s">
        <v>21</v>
      </c>
      <c r="I1116">
        <v>2</v>
      </c>
      <c r="J1116">
        <v>491.66</v>
      </c>
      <c r="K1116">
        <v>0.19</v>
      </c>
      <c r="L1116">
        <f t="shared" si="104"/>
        <v>93.415400000000005</v>
      </c>
      <c r="M1116">
        <f t="shared" si="105"/>
        <v>983.32</v>
      </c>
      <c r="N1116" t="s">
        <v>16</v>
      </c>
      <c r="O1116" t="str">
        <f t="shared" si="106"/>
        <v>Delayed Delivery</v>
      </c>
      <c r="P1116">
        <v>11</v>
      </c>
      <c r="Q1116" t="str">
        <f t="shared" si="107"/>
        <v>Bad</v>
      </c>
      <c r="R1116">
        <v>2</v>
      </c>
      <c r="S1116">
        <v>796.49</v>
      </c>
    </row>
    <row r="1117" spans="1:19" x14ac:dyDescent="0.35">
      <c r="A1117">
        <v>11116</v>
      </c>
      <c r="B1117" s="1">
        <v>45677</v>
      </c>
      <c r="C1117">
        <f t="shared" si="102"/>
        <v>2025</v>
      </c>
      <c r="D1117">
        <f t="shared" si="103"/>
        <v>1</v>
      </c>
      <c r="E1117" t="str">
        <f>TEXT(Table2[[#This Row],[order_date]],"mmmm")</f>
        <v>January</v>
      </c>
      <c r="F1117">
        <v>1758</v>
      </c>
      <c r="G1117" t="s">
        <v>22</v>
      </c>
      <c r="H1117" t="s">
        <v>17</v>
      </c>
      <c r="I1117">
        <v>3</v>
      </c>
      <c r="J1117">
        <v>534.58000000000004</v>
      </c>
      <c r="K1117">
        <v>0.32</v>
      </c>
      <c r="L1117">
        <f t="shared" si="104"/>
        <v>171.06560000000002</v>
      </c>
      <c r="M1117">
        <f t="shared" si="105"/>
        <v>1603.7400000000002</v>
      </c>
      <c r="N1117" t="s">
        <v>16</v>
      </c>
      <c r="O1117" t="str">
        <f t="shared" si="106"/>
        <v>Delayed Delivery</v>
      </c>
      <c r="P1117">
        <v>11</v>
      </c>
      <c r="Q1117" t="str">
        <f t="shared" si="107"/>
        <v>Bad</v>
      </c>
      <c r="R1117">
        <v>1</v>
      </c>
      <c r="S1117">
        <v>1090.54</v>
      </c>
    </row>
    <row r="1118" spans="1:19" x14ac:dyDescent="0.35">
      <c r="A1118">
        <v>11117</v>
      </c>
      <c r="B1118" s="1">
        <v>45678</v>
      </c>
      <c r="C1118">
        <f t="shared" si="102"/>
        <v>2025</v>
      </c>
      <c r="D1118">
        <f t="shared" si="103"/>
        <v>1</v>
      </c>
      <c r="E1118" t="str">
        <f>TEXT(Table2[[#This Row],[order_date]],"mmmm")</f>
        <v>January</v>
      </c>
      <c r="F1118">
        <v>1105</v>
      </c>
      <c r="G1118" t="s">
        <v>15</v>
      </c>
      <c r="H1118" t="s">
        <v>13</v>
      </c>
      <c r="I1118">
        <v>1</v>
      </c>
      <c r="J1118">
        <v>158.21</v>
      </c>
      <c r="K1118">
        <v>0.12</v>
      </c>
      <c r="L1118">
        <f t="shared" si="104"/>
        <v>18.985199999999999</v>
      </c>
      <c r="M1118">
        <f t="shared" si="105"/>
        <v>158.21</v>
      </c>
      <c r="N1118" t="s">
        <v>16</v>
      </c>
      <c r="O1118" t="str">
        <f t="shared" si="106"/>
        <v>Delayed Delivery</v>
      </c>
      <c r="P1118">
        <v>7</v>
      </c>
      <c r="Q1118" t="str">
        <f t="shared" si="107"/>
        <v>Good</v>
      </c>
      <c r="R1118">
        <v>3.6</v>
      </c>
      <c r="S1118">
        <v>139.22</v>
      </c>
    </row>
    <row r="1119" spans="1:19" x14ac:dyDescent="0.35">
      <c r="A1119">
        <v>11118</v>
      </c>
      <c r="B1119" s="1">
        <v>45679</v>
      </c>
      <c r="C1119">
        <f t="shared" si="102"/>
        <v>2025</v>
      </c>
      <c r="D1119">
        <f t="shared" si="103"/>
        <v>1</v>
      </c>
      <c r="E1119" t="str">
        <f>TEXT(Table2[[#This Row],[order_date]],"mmmm")</f>
        <v>January</v>
      </c>
      <c r="F1119">
        <v>1562</v>
      </c>
      <c r="G1119" t="s">
        <v>12</v>
      </c>
      <c r="H1119" t="s">
        <v>21</v>
      </c>
      <c r="I1119">
        <v>2</v>
      </c>
      <c r="J1119">
        <v>351.01</v>
      </c>
      <c r="K1119">
        <v>0.11</v>
      </c>
      <c r="L1119">
        <f t="shared" si="104"/>
        <v>38.6111</v>
      </c>
      <c r="M1119">
        <f t="shared" si="105"/>
        <v>702.02</v>
      </c>
      <c r="N1119" t="s">
        <v>16</v>
      </c>
      <c r="O1119" t="str">
        <f t="shared" si="106"/>
        <v>Delayed Delivery</v>
      </c>
      <c r="P1119">
        <v>10</v>
      </c>
      <c r="Q1119" t="str">
        <f t="shared" si="107"/>
        <v>Good</v>
      </c>
      <c r="R1119">
        <v>3.6</v>
      </c>
      <c r="S1119">
        <v>624.79999999999995</v>
      </c>
    </row>
    <row r="1120" spans="1:19" x14ac:dyDescent="0.35">
      <c r="A1120">
        <v>11119</v>
      </c>
      <c r="B1120" s="1">
        <v>45680</v>
      </c>
      <c r="C1120">
        <f t="shared" si="102"/>
        <v>2025</v>
      </c>
      <c r="D1120">
        <f t="shared" si="103"/>
        <v>1</v>
      </c>
      <c r="E1120" t="str">
        <f>TEXT(Table2[[#This Row],[order_date]],"mmmm")</f>
        <v>January</v>
      </c>
      <c r="F1120">
        <v>1080</v>
      </c>
      <c r="G1120" t="s">
        <v>15</v>
      </c>
      <c r="H1120" t="s">
        <v>21</v>
      </c>
      <c r="I1120">
        <v>7</v>
      </c>
      <c r="J1120">
        <v>464.49</v>
      </c>
      <c r="K1120">
        <v>0.14000000000000001</v>
      </c>
      <c r="L1120">
        <f t="shared" si="104"/>
        <v>65.028600000000012</v>
      </c>
      <c r="M1120">
        <f t="shared" si="105"/>
        <v>3251.4300000000003</v>
      </c>
      <c r="N1120" t="s">
        <v>18</v>
      </c>
      <c r="O1120" t="str">
        <f t="shared" si="106"/>
        <v>On Time Delivery</v>
      </c>
      <c r="P1120">
        <v>2</v>
      </c>
      <c r="Q1120" t="str">
        <f t="shared" si="107"/>
        <v>Excellent</v>
      </c>
      <c r="R1120">
        <v>4.8</v>
      </c>
      <c r="S1120">
        <v>2796.23</v>
      </c>
    </row>
    <row r="1121" spans="1:19" x14ac:dyDescent="0.35">
      <c r="A1121">
        <v>11120</v>
      </c>
      <c r="B1121" s="1">
        <v>45681</v>
      </c>
      <c r="C1121">
        <f t="shared" si="102"/>
        <v>2025</v>
      </c>
      <c r="D1121">
        <f t="shared" si="103"/>
        <v>1</v>
      </c>
      <c r="E1121" t="str">
        <f>TEXT(Table2[[#This Row],[order_date]],"mmmm")</f>
        <v>January</v>
      </c>
      <c r="F1121">
        <v>1132</v>
      </c>
      <c r="G1121" t="s">
        <v>19</v>
      </c>
      <c r="H1121" t="s">
        <v>20</v>
      </c>
      <c r="I1121">
        <v>7</v>
      </c>
      <c r="J1121">
        <v>183.97</v>
      </c>
      <c r="K1121">
        <v>0.25</v>
      </c>
      <c r="L1121">
        <f t="shared" si="104"/>
        <v>45.9925</v>
      </c>
      <c r="M1121">
        <f t="shared" si="105"/>
        <v>1287.79</v>
      </c>
      <c r="N1121" t="s">
        <v>16</v>
      </c>
      <c r="O1121" t="str">
        <f t="shared" si="106"/>
        <v>On Time Delivery</v>
      </c>
      <c r="P1121">
        <v>2</v>
      </c>
      <c r="Q1121" t="str">
        <f t="shared" si="107"/>
        <v>Bad</v>
      </c>
      <c r="R1121">
        <v>2.2000000000000002</v>
      </c>
      <c r="S1121">
        <v>965.84</v>
      </c>
    </row>
    <row r="1122" spans="1:19" x14ac:dyDescent="0.35">
      <c r="A1122">
        <v>11121</v>
      </c>
      <c r="B1122" s="1">
        <v>45682</v>
      </c>
      <c r="C1122">
        <f t="shared" si="102"/>
        <v>2025</v>
      </c>
      <c r="D1122">
        <f t="shared" si="103"/>
        <v>1</v>
      </c>
      <c r="E1122" t="str">
        <f>TEXT(Table2[[#This Row],[order_date]],"mmmm")</f>
        <v>January</v>
      </c>
      <c r="F1122">
        <v>1796</v>
      </c>
      <c r="G1122" t="s">
        <v>19</v>
      </c>
      <c r="H1122" t="s">
        <v>17</v>
      </c>
      <c r="I1122">
        <v>3</v>
      </c>
      <c r="J1122">
        <v>254.27</v>
      </c>
      <c r="K1122">
        <v>0.2</v>
      </c>
      <c r="L1122">
        <f t="shared" si="104"/>
        <v>50.854000000000006</v>
      </c>
      <c r="M1122">
        <f t="shared" si="105"/>
        <v>762.81000000000006</v>
      </c>
      <c r="N1122" t="s">
        <v>16</v>
      </c>
      <c r="O1122" t="str">
        <f t="shared" si="106"/>
        <v>Delayed Delivery</v>
      </c>
      <c r="P1122">
        <v>9</v>
      </c>
      <c r="Q1122" t="str">
        <f t="shared" si="107"/>
        <v>Bad</v>
      </c>
      <c r="R1122">
        <v>1.8</v>
      </c>
      <c r="S1122">
        <v>610.25</v>
      </c>
    </row>
    <row r="1123" spans="1:19" x14ac:dyDescent="0.35">
      <c r="A1123">
        <v>11122</v>
      </c>
      <c r="B1123" s="1">
        <v>45683</v>
      </c>
      <c r="C1123">
        <f t="shared" si="102"/>
        <v>2025</v>
      </c>
      <c r="D1123">
        <f t="shared" si="103"/>
        <v>1</v>
      </c>
      <c r="E1123" t="str">
        <f>TEXT(Table2[[#This Row],[order_date]],"mmmm")</f>
        <v>January</v>
      </c>
      <c r="F1123">
        <v>1899</v>
      </c>
      <c r="G1123" t="s">
        <v>22</v>
      </c>
      <c r="H1123" t="s">
        <v>13</v>
      </c>
      <c r="I1123">
        <v>1</v>
      </c>
      <c r="J1123">
        <v>321.52</v>
      </c>
      <c r="K1123">
        <v>0.32</v>
      </c>
      <c r="L1123">
        <f t="shared" si="104"/>
        <v>102.88639999999999</v>
      </c>
      <c r="M1123">
        <f t="shared" si="105"/>
        <v>321.52</v>
      </c>
      <c r="N1123" t="s">
        <v>18</v>
      </c>
      <c r="O1123" t="str">
        <f t="shared" si="106"/>
        <v>Delayed Delivery</v>
      </c>
      <c r="P1123">
        <v>6</v>
      </c>
      <c r="Q1123" t="str">
        <f t="shared" si="107"/>
        <v>Good</v>
      </c>
      <c r="R1123">
        <v>3.5</v>
      </c>
      <c r="S1123">
        <v>218.63</v>
      </c>
    </row>
    <row r="1124" spans="1:19" x14ac:dyDescent="0.35">
      <c r="A1124">
        <v>11123</v>
      </c>
      <c r="B1124" s="1">
        <v>45684</v>
      </c>
      <c r="C1124">
        <f t="shared" si="102"/>
        <v>2025</v>
      </c>
      <c r="D1124">
        <f t="shared" si="103"/>
        <v>1</v>
      </c>
      <c r="E1124" t="str">
        <f>TEXT(Table2[[#This Row],[order_date]],"mmmm")</f>
        <v>January</v>
      </c>
      <c r="F1124">
        <v>1137</v>
      </c>
      <c r="G1124" t="s">
        <v>15</v>
      </c>
      <c r="H1124" t="s">
        <v>21</v>
      </c>
      <c r="I1124">
        <v>6</v>
      </c>
      <c r="J1124">
        <v>93.9</v>
      </c>
      <c r="K1124">
        <v>0.01</v>
      </c>
      <c r="L1124">
        <f t="shared" si="104"/>
        <v>0.93900000000000006</v>
      </c>
      <c r="M1124">
        <f t="shared" si="105"/>
        <v>563.40000000000009</v>
      </c>
      <c r="N1124" t="s">
        <v>14</v>
      </c>
      <c r="O1124" t="str">
        <f t="shared" si="106"/>
        <v>Delayed Delivery</v>
      </c>
      <c r="P1124">
        <v>11</v>
      </c>
      <c r="Q1124" t="str">
        <f t="shared" si="107"/>
        <v>Good</v>
      </c>
      <c r="R1124">
        <v>3.3</v>
      </c>
      <c r="S1124">
        <v>557.77</v>
      </c>
    </row>
    <row r="1125" spans="1:19" x14ac:dyDescent="0.35">
      <c r="A1125">
        <v>11124</v>
      </c>
      <c r="B1125" s="1">
        <v>45685</v>
      </c>
      <c r="C1125">
        <f t="shared" si="102"/>
        <v>2025</v>
      </c>
      <c r="D1125">
        <f t="shared" si="103"/>
        <v>1</v>
      </c>
      <c r="E1125" t="str">
        <f>TEXT(Table2[[#This Row],[order_date]],"mmmm")</f>
        <v>January</v>
      </c>
      <c r="F1125">
        <v>1183</v>
      </c>
      <c r="G1125" t="s">
        <v>22</v>
      </c>
      <c r="H1125" t="s">
        <v>20</v>
      </c>
      <c r="I1125">
        <v>2</v>
      </c>
      <c r="J1125">
        <v>30.2</v>
      </c>
      <c r="K1125">
        <v>0.25</v>
      </c>
      <c r="L1125">
        <f t="shared" si="104"/>
        <v>7.55</v>
      </c>
      <c r="M1125">
        <f t="shared" si="105"/>
        <v>60.4</v>
      </c>
      <c r="N1125" t="s">
        <v>16</v>
      </c>
      <c r="O1125" t="str">
        <f t="shared" si="106"/>
        <v>Delayed Delivery</v>
      </c>
      <c r="P1125">
        <v>7</v>
      </c>
      <c r="Q1125" t="str">
        <f t="shared" si="107"/>
        <v>Good</v>
      </c>
      <c r="R1125">
        <v>3.9</v>
      </c>
      <c r="S1125">
        <v>45.3</v>
      </c>
    </row>
    <row r="1126" spans="1:19" x14ac:dyDescent="0.35">
      <c r="A1126">
        <v>11125</v>
      </c>
      <c r="B1126" s="1">
        <v>45686</v>
      </c>
      <c r="C1126">
        <f t="shared" si="102"/>
        <v>2025</v>
      </c>
      <c r="D1126">
        <f t="shared" si="103"/>
        <v>1</v>
      </c>
      <c r="E1126" t="str">
        <f>TEXT(Table2[[#This Row],[order_date]],"mmmm")</f>
        <v>January</v>
      </c>
      <c r="F1126">
        <v>1400</v>
      </c>
      <c r="G1126" t="s">
        <v>19</v>
      </c>
      <c r="H1126" t="s">
        <v>13</v>
      </c>
      <c r="I1126">
        <v>2</v>
      </c>
      <c r="J1126">
        <v>104.39</v>
      </c>
      <c r="K1126">
        <v>0.12</v>
      </c>
      <c r="L1126">
        <f t="shared" si="104"/>
        <v>12.5268</v>
      </c>
      <c r="M1126">
        <f t="shared" si="105"/>
        <v>208.78</v>
      </c>
      <c r="N1126" t="s">
        <v>16</v>
      </c>
      <c r="O1126" t="str">
        <f t="shared" si="106"/>
        <v>Delayed Delivery</v>
      </c>
      <c r="P1126">
        <v>5</v>
      </c>
      <c r="Q1126" t="str">
        <f t="shared" si="107"/>
        <v>Excellent</v>
      </c>
      <c r="R1126">
        <v>4.5</v>
      </c>
      <c r="S1126">
        <v>183.73</v>
      </c>
    </row>
    <row r="1127" spans="1:19" x14ac:dyDescent="0.35">
      <c r="A1127">
        <v>11126</v>
      </c>
      <c r="B1127" s="1">
        <v>45687</v>
      </c>
      <c r="C1127">
        <f t="shared" si="102"/>
        <v>2025</v>
      </c>
      <c r="D1127">
        <f t="shared" si="103"/>
        <v>1</v>
      </c>
      <c r="E1127" t="str">
        <f>TEXT(Table2[[#This Row],[order_date]],"mmmm")</f>
        <v>January</v>
      </c>
      <c r="F1127">
        <v>1329</v>
      </c>
      <c r="G1127" t="s">
        <v>19</v>
      </c>
      <c r="H1127" t="s">
        <v>13</v>
      </c>
      <c r="I1127">
        <v>1</v>
      </c>
      <c r="J1127">
        <v>381.71</v>
      </c>
      <c r="K1127">
        <v>0.06</v>
      </c>
      <c r="L1127">
        <f t="shared" si="104"/>
        <v>22.9026</v>
      </c>
      <c r="M1127">
        <f t="shared" si="105"/>
        <v>381.71</v>
      </c>
      <c r="N1127" t="s">
        <v>14</v>
      </c>
      <c r="O1127" t="str">
        <f t="shared" si="106"/>
        <v>Delayed Delivery</v>
      </c>
      <c r="P1127">
        <v>5</v>
      </c>
      <c r="Q1127" t="str">
        <f t="shared" si="107"/>
        <v>Good</v>
      </c>
      <c r="R1127">
        <v>3.2</v>
      </c>
      <c r="S1127">
        <v>358.81</v>
      </c>
    </row>
    <row r="1128" spans="1:19" x14ac:dyDescent="0.35">
      <c r="A1128">
        <v>11127</v>
      </c>
      <c r="B1128" s="1">
        <v>45688</v>
      </c>
      <c r="C1128">
        <f t="shared" si="102"/>
        <v>2025</v>
      </c>
      <c r="D1128">
        <f t="shared" si="103"/>
        <v>1</v>
      </c>
      <c r="E1128" t="str">
        <f>TEXT(Table2[[#This Row],[order_date]],"mmmm")</f>
        <v>January</v>
      </c>
      <c r="F1128">
        <v>1784</v>
      </c>
      <c r="G1128" t="s">
        <v>19</v>
      </c>
      <c r="H1128" t="s">
        <v>21</v>
      </c>
      <c r="I1128">
        <v>2</v>
      </c>
      <c r="J1128">
        <v>58.07</v>
      </c>
      <c r="K1128">
        <v>0.18</v>
      </c>
      <c r="L1128">
        <f t="shared" si="104"/>
        <v>10.4526</v>
      </c>
      <c r="M1128">
        <f t="shared" si="105"/>
        <v>116.14</v>
      </c>
      <c r="N1128" t="s">
        <v>18</v>
      </c>
      <c r="O1128" t="str">
        <f t="shared" si="106"/>
        <v>On Time Delivery</v>
      </c>
      <c r="P1128">
        <v>4</v>
      </c>
      <c r="Q1128" t="str">
        <f t="shared" si="107"/>
        <v>Bad</v>
      </c>
      <c r="R1128">
        <v>1.6</v>
      </c>
      <c r="S1128">
        <v>95.23</v>
      </c>
    </row>
    <row r="1129" spans="1:19" x14ac:dyDescent="0.35">
      <c r="A1129">
        <v>11128</v>
      </c>
      <c r="B1129" s="1">
        <v>45689</v>
      </c>
      <c r="C1129">
        <f t="shared" si="102"/>
        <v>2025</v>
      </c>
      <c r="D1129">
        <f t="shared" si="103"/>
        <v>2</v>
      </c>
      <c r="E1129" t="str">
        <f>TEXT(Table2[[#This Row],[order_date]],"mmmm")</f>
        <v>February</v>
      </c>
      <c r="F1129">
        <v>1507</v>
      </c>
      <c r="G1129" t="s">
        <v>12</v>
      </c>
      <c r="H1129" t="s">
        <v>13</v>
      </c>
      <c r="I1129">
        <v>6</v>
      </c>
      <c r="J1129">
        <v>125.97</v>
      </c>
      <c r="K1129">
        <v>0.18</v>
      </c>
      <c r="L1129">
        <f t="shared" si="104"/>
        <v>22.674599999999998</v>
      </c>
      <c r="M1129">
        <f t="shared" si="105"/>
        <v>755.81999999999994</v>
      </c>
      <c r="N1129" t="s">
        <v>16</v>
      </c>
      <c r="O1129" t="str">
        <f t="shared" si="106"/>
        <v>Delayed Delivery</v>
      </c>
      <c r="P1129">
        <v>8</v>
      </c>
      <c r="Q1129" t="str">
        <f t="shared" si="107"/>
        <v>Good</v>
      </c>
      <c r="R1129">
        <v>3.4</v>
      </c>
      <c r="S1129">
        <v>619.77</v>
      </c>
    </row>
    <row r="1130" spans="1:19" x14ac:dyDescent="0.35">
      <c r="A1130">
        <v>11129</v>
      </c>
      <c r="B1130" s="1">
        <v>45690</v>
      </c>
      <c r="C1130">
        <f t="shared" si="102"/>
        <v>2025</v>
      </c>
      <c r="D1130">
        <f t="shared" si="103"/>
        <v>2</v>
      </c>
      <c r="E1130" t="str">
        <f>TEXT(Table2[[#This Row],[order_date]],"mmmm")</f>
        <v>February</v>
      </c>
      <c r="F1130">
        <v>1851</v>
      </c>
      <c r="G1130" t="s">
        <v>22</v>
      </c>
      <c r="H1130" t="s">
        <v>21</v>
      </c>
      <c r="I1130">
        <v>6</v>
      </c>
      <c r="J1130">
        <v>212.64</v>
      </c>
      <c r="K1130">
        <v>0.05</v>
      </c>
      <c r="L1130">
        <f t="shared" si="104"/>
        <v>10.632</v>
      </c>
      <c r="M1130">
        <f t="shared" si="105"/>
        <v>1275.8399999999999</v>
      </c>
      <c r="N1130" t="s">
        <v>16</v>
      </c>
      <c r="O1130" t="str">
        <f t="shared" si="106"/>
        <v>Delayed Delivery</v>
      </c>
      <c r="P1130">
        <v>7</v>
      </c>
      <c r="Q1130" t="str">
        <f t="shared" si="107"/>
        <v>Good</v>
      </c>
      <c r="R1130">
        <v>2.5</v>
      </c>
      <c r="S1130">
        <v>1212.05</v>
      </c>
    </row>
    <row r="1131" spans="1:19" x14ac:dyDescent="0.35">
      <c r="A1131">
        <v>11130</v>
      </c>
      <c r="B1131" s="1">
        <v>45691</v>
      </c>
      <c r="C1131">
        <f t="shared" si="102"/>
        <v>2025</v>
      </c>
      <c r="D1131">
        <f t="shared" si="103"/>
        <v>2</v>
      </c>
      <c r="E1131" t="str">
        <f>TEXT(Table2[[#This Row],[order_date]],"mmmm")</f>
        <v>February</v>
      </c>
      <c r="F1131">
        <v>1983</v>
      </c>
      <c r="G1131" t="s">
        <v>12</v>
      </c>
      <c r="H1131" t="s">
        <v>20</v>
      </c>
      <c r="I1131">
        <v>6</v>
      </c>
      <c r="J1131">
        <v>60.55</v>
      </c>
      <c r="K1131">
        <v>7.0000000000000007E-2</v>
      </c>
      <c r="L1131">
        <f t="shared" si="104"/>
        <v>4.2385000000000002</v>
      </c>
      <c r="M1131">
        <f t="shared" si="105"/>
        <v>363.29999999999995</v>
      </c>
      <c r="N1131" t="s">
        <v>16</v>
      </c>
      <c r="O1131" t="str">
        <f t="shared" si="106"/>
        <v>Delayed Delivery</v>
      </c>
      <c r="P1131">
        <v>10</v>
      </c>
      <c r="Q1131" t="str">
        <f t="shared" si="107"/>
        <v>Good</v>
      </c>
      <c r="R1131">
        <v>2.8</v>
      </c>
      <c r="S1131">
        <v>337.87</v>
      </c>
    </row>
    <row r="1132" spans="1:19" x14ac:dyDescent="0.35">
      <c r="A1132">
        <v>11131</v>
      </c>
      <c r="B1132" s="1">
        <v>45692</v>
      </c>
      <c r="C1132">
        <f t="shared" si="102"/>
        <v>2025</v>
      </c>
      <c r="D1132">
        <f t="shared" si="103"/>
        <v>2</v>
      </c>
      <c r="E1132" t="str">
        <f>TEXT(Table2[[#This Row],[order_date]],"mmmm")</f>
        <v>February</v>
      </c>
      <c r="F1132">
        <v>1068</v>
      </c>
      <c r="G1132" t="s">
        <v>19</v>
      </c>
      <c r="H1132" t="s">
        <v>20</v>
      </c>
      <c r="I1132">
        <v>1</v>
      </c>
      <c r="J1132">
        <v>127.14</v>
      </c>
      <c r="K1132">
        <v>0.14000000000000001</v>
      </c>
      <c r="L1132">
        <f t="shared" si="104"/>
        <v>17.799600000000002</v>
      </c>
      <c r="M1132">
        <f t="shared" si="105"/>
        <v>127.14</v>
      </c>
      <c r="N1132" t="s">
        <v>18</v>
      </c>
      <c r="O1132" t="str">
        <f t="shared" si="106"/>
        <v>On Time Delivery</v>
      </c>
      <c r="P1132">
        <v>2</v>
      </c>
      <c r="Q1132" t="str">
        <f t="shared" si="107"/>
        <v>Excellent</v>
      </c>
      <c r="R1132">
        <v>4.8</v>
      </c>
      <c r="S1132">
        <v>109.34</v>
      </c>
    </row>
    <row r="1133" spans="1:19" x14ac:dyDescent="0.35">
      <c r="A1133">
        <v>11132</v>
      </c>
      <c r="B1133" s="1">
        <v>45693</v>
      </c>
      <c r="C1133">
        <f t="shared" si="102"/>
        <v>2025</v>
      </c>
      <c r="D1133">
        <f t="shared" si="103"/>
        <v>2</v>
      </c>
      <c r="E1133" t="str">
        <f>TEXT(Table2[[#This Row],[order_date]],"mmmm")</f>
        <v>February</v>
      </c>
      <c r="F1133">
        <v>1545</v>
      </c>
      <c r="G1133" t="s">
        <v>15</v>
      </c>
      <c r="H1133" t="s">
        <v>13</v>
      </c>
      <c r="I1133">
        <v>4</v>
      </c>
      <c r="J1133">
        <v>548.09</v>
      </c>
      <c r="K1133">
        <v>0.14000000000000001</v>
      </c>
      <c r="L1133">
        <f t="shared" si="104"/>
        <v>76.732600000000005</v>
      </c>
      <c r="M1133">
        <f t="shared" si="105"/>
        <v>2192.36</v>
      </c>
      <c r="N1133" t="s">
        <v>16</v>
      </c>
      <c r="O1133" t="str">
        <f t="shared" si="106"/>
        <v>On Time Delivery</v>
      </c>
      <c r="P1133">
        <v>2</v>
      </c>
      <c r="Q1133" t="str">
        <f t="shared" si="107"/>
        <v>Good</v>
      </c>
      <c r="R1133">
        <v>3.2</v>
      </c>
      <c r="S1133">
        <v>1885.43</v>
      </c>
    </row>
    <row r="1134" spans="1:19" x14ac:dyDescent="0.35">
      <c r="A1134">
        <v>11133</v>
      </c>
      <c r="B1134" s="1">
        <v>45694</v>
      </c>
      <c r="C1134">
        <f t="shared" si="102"/>
        <v>2025</v>
      </c>
      <c r="D1134">
        <f t="shared" si="103"/>
        <v>2</v>
      </c>
      <c r="E1134" t="str">
        <f>TEXT(Table2[[#This Row],[order_date]],"mmmm")</f>
        <v>February</v>
      </c>
      <c r="F1134">
        <v>1773</v>
      </c>
      <c r="G1134" t="s">
        <v>22</v>
      </c>
      <c r="H1134" t="s">
        <v>21</v>
      </c>
      <c r="I1134">
        <v>4</v>
      </c>
      <c r="J1134">
        <v>26.29</v>
      </c>
      <c r="K1134">
        <v>0.11</v>
      </c>
      <c r="L1134">
        <f t="shared" si="104"/>
        <v>2.8919000000000001</v>
      </c>
      <c r="M1134">
        <f t="shared" si="105"/>
        <v>105.16</v>
      </c>
      <c r="N1134" t="s">
        <v>16</v>
      </c>
      <c r="O1134" t="str">
        <f t="shared" si="106"/>
        <v>Delayed Delivery</v>
      </c>
      <c r="P1134">
        <v>6</v>
      </c>
      <c r="Q1134" t="str">
        <f t="shared" si="107"/>
        <v>Bad</v>
      </c>
      <c r="R1134">
        <v>1.6</v>
      </c>
      <c r="S1134">
        <v>93.59</v>
      </c>
    </row>
    <row r="1135" spans="1:19" x14ac:dyDescent="0.35">
      <c r="A1135">
        <v>11134</v>
      </c>
      <c r="B1135" s="1">
        <v>45695</v>
      </c>
      <c r="C1135">
        <f t="shared" si="102"/>
        <v>2025</v>
      </c>
      <c r="D1135">
        <f t="shared" si="103"/>
        <v>2</v>
      </c>
      <c r="E1135" t="str">
        <f>TEXT(Table2[[#This Row],[order_date]],"mmmm")</f>
        <v>February</v>
      </c>
      <c r="F1135">
        <v>1052</v>
      </c>
      <c r="G1135" t="s">
        <v>19</v>
      </c>
      <c r="H1135" t="s">
        <v>17</v>
      </c>
      <c r="I1135">
        <v>7</v>
      </c>
      <c r="J1135">
        <v>397.26</v>
      </c>
      <c r="K1135">
        <v>0.05</v>
      </c>
      <c r="L1135">
        <f t="shared" si="104"/>
        <v>19.863</v>
      </c>
      <c r="M1135">
        <f t="shared" si="105"/>
        <v>2780.8199999999997</v>
      </c>
      <c r="N1135" t="s">
        <v>16</v>
      </c>
      <c r="O1135" t="str">
        <f t="shared" si="106"/>
        <v>Delayed Delivery</v>
      </c>
      <c r="P1135">
        <v>11</v>
      </c>
      <c r="Q1135" t="str">
        <f t="shared" si="107"/>
        <v>Good</v>
      </c>
      <c r="R1135">
        <v>2.8</v>
      </c>
      <c r="S1135">
        <v>2641.78</v>
      </c>
    </row>
    <row r="1136" spans="1:19" x14ac:dyDescent="0.35">
      <c r="A1136">
        <v>11135</v>
      </c>
      <c r="B1136" s="1">
        <v>45696</v>
      </c>
      <c r="C1136">
        <f t="shared" si="102"/>
        <v>2025</v>
      </c>
      <c r="D1136">
        <f t="shared" si="103"/>
        <v>2</v>
      </c>
      <c r="E1136" t="str">
        <f>TEXT(Table2[[#This Row],[order_date]],"mmmm")</f>
        <v>February</v>
      </c>
      <c r="F1136">
        <v>1449</v>
      </c>
      <c r="G1136" t="s">
        <v>22</v>
      </c>
      <c r="H1136" t="s">
        <v>20</v>
      </c>
      <c r="I1136">
        <v>7</v>
      </c>
      <c r="J1136">
        <v>239.88</v>
      </c>
      <c r="K1136">
        <v>0</v>
      </c>
      <c r="L1136">
        <f t="shared" si="104"/>
        <v>0</v>
      </c>
      <c r="M1136">
        <f t="shared" si="105"/>
        <v>1679.1599999999999</v>
      </c>
      <c r="N1136" t="s">
        <v>16</v>
      </c>
      <c r="O1136" t="str">
        <f t="shared" si="106"/>
        <v>Early Delivery</v>
      </c>
      <c r="P1136">
        <v>1</v>
      </c>
      <c r="Q1136" t="str">
        <f t="shared" si="107"/>
        <v>Bad</v>
      </c>
      <c r="R1136">
        <v>1.9</v>
      </c>
      <c r="S1136">
        <v>1679.16</v>
      </c>
    </row>
    <row r="1137" spans="1:19" x14ac:dyDescent="0.35">
      <c r="A1137">
        <v>11136</v>
      </c>
      <c r="B1137" s="1">
        <v>45697</v>
      </c>
      <c r="C1137">
        <f t="shared" si="102"/>
        <v>2025</v>
      </c>
      <c r="D1137">
        <f t="shared" si="103"/>
        <v>2</v>
      </c>
      <c r="E1137" t="str">
        <f>TEXT(Table2[[#This Row],[order_date]],"mmmm")</f>
        <v>February</v>
      </c>
      <c r="F1137">
        <v>1204</v>
      </c>
      <c r="G1137" t="s">
        <v>12</v>
      </c>
      <c r="H1137" t="s">
        <v>21</v>
      </c>
      <c r="I1137">
        <v>2</v>
      </c>
      <c r="J1137">
        <v>408.5</v>
      </c>
      <c r="K1137">
        <v>0.34</v>
      </c>
      <c r="L1137">
        <f t="shared" si="104"/>
        <v>138.89000000000001</v>
      </c>
      <c r="M1137">
        <f t="shared" si="105"/>
        <v>817</v>
      </c>
      <c r="N1137" t="s">
        <v>18</v>
      </c>
      <c r="O1137" t="str">
        <f t="shared" si="106"/>
        <v>Delayed Delivery</v>
      </c>
      <c r="P1137">
        <v>7</v>
      </c>
      <c r="Q1137" t="str">
        <f t="shared" si="107"/>
        <v>Bad</v>
      </c>
      <c r="R1137">
        <v>1.5</v>
      </c>
      <c r="S1137">
        <v>539.22</v>
      </c>
    </row>
    <row r="1138" spans="1:19" x14ac:dyDescent="0.35">
      <c r="A1138">
        <v>11137</v>
      </c>
      <c r="B1138" s="1">
        <v>45698</v>
      </c>
      <c r="C1138">
        <f t="shared" si="102"/>
        <v>2025</v>
      </c>
      <c r="D1138">
        <f t="shared" si="103"/>
        <v>2</v>
      </c>
      <c r="E1138" t="str">
        <f>TEXT(Table2[[#This Row],[order_date]],"mmmm")</f>
        <v>February</v>
      </c>
      <c r="F1138">
        <v>1125</v>
      </c>
      <c r="G1138" t="s">
        <v>12</v>
      </c>
      <c r="H1138" t="s">
        <v>21</v>
      </c>
      <c r="I1138">
        <v>6</v>
      </c>
      <c r="J1138">
        <v>359.38</v>
      </c>
      <c r="K1138">
        <v>0.33</v>
      </c>
      <c r="L1138">
        <f t="shared" si="104"/>
        <v>118.5954</v>
      </c>
      <c r="M1138">
        <f t="shared" si="105"/>
        <v>2156.2799999999997</v>
      </c>
      <c r="N1138" t="s">
        <v>16</v>
      </c>
      <c r="O1138" t="str">
        <f t="shared" si="106"/>
        <v>Delayed Delivery</v>
      </c>
      <c r="P1138">
        <v>8</v>
      </c>
      <c r="Q1138" t="str">
        <f t="shared" si="107"/>
        <v>Good</v>
      </c>
      <c r="R1138">
        <v>3.8</v>
      </c>
      <c r="S1138">
        <v>1444.71</v>
      </c>
    </row>
    <row r="1139" spans="1:19" x14ac:dyDescent="0.35">
      <c r="A1139">
        <v>11138</v>
      </c>
      <c r="B1139" s="1">
        <v>45699</v>
      </c>
      <c r="C1139">
        <f t="shared" si="102"/>
        <v>2025</v>
      </c>
      <c r="D1139">
        <f t="shared" si="103"/>
        <v>2</v>
      </c>
      <c r="E1139" t="str">
        <f>TEXT(Table2[[#This Row],[order_date]],"mmmm")</f>
        <v>February</v>
      </c>
      <c r="F1139">
        <v>1746</v>
      </c>
      <c r="G1139" t="s">
        <v>22</v>
      </c>
      <c r="H1139" t="s">
        <v>21</v>
      </c>
      <c r="I1139">
        <v>2</v>
      </c>
      <c r="J1139">
        <v>145.75</v>
      </c>
      <c r="K1139">
        <v>0.17</v>
      </c>
      <c r="L1139">
        <f t="shared" si="104"/>
        <v>24.777500000000003</v>
      </c>
      <c r="M1139">
        <f t="shared" si="105"/>
        <v>291.5</v>
      </c>
      <c r="N1139" t="s">
        <v>16</v>
      </c>
      <c r="O1139" t="str">
        <f t="shared" si="106"/>
        <v>Delayed Delivery</v>
      </c>
      <c r="P1139">
        <v>10</v>
      </c>
      <c r="Q1139" t="str">
        <f t="shared" si="107"/>
        <v>Good</v>
      </c>
      <c r="R1139">
        <v>3.5</v>
      </c>
      <c r="S1139">
        <v>241.94</v>
      </c>
    </row>
    <row r="1140" spans="1:19" x14ac:dyDescent="0.35">
      <c r="A1140">
        <v>11139</v>
      </c>
      <c r="B1140" s="1">
        <v>45700</v>
      </c>
      <c r="C1140">
        <f t="shared" si="102"/>
        <v>2025</v>
      </c>
      <c r="D1140">
        <f t="shared" si="103"/>
        <v>2</v>
      </c>
      <c r="E1140" t="str">
        <f>TEXT(Table2[[#This Row],[order_date]],"mmmm")</f>
        <v>February</v>
      </c>
      <c r="F1140">
        <v>1042</v>
      </c>
      <c r="G1140" t="s">
        <v>19</v>
      </c>
      <c r="H1140" t="s">
        <v>13</v>
      </c>
      <c r="I1140">
        <v>1</v>
      </c>
      <c r="J1140">
        <v>510.62</v>
      </c>
      <c r="K1140">
        <v>0.35</v>
      </c>
      <c r="L1140">
        <f t="shared" si="104"/>
        <v>178.71699999999998</v>
      </c>
      <c r="M1140">
        <f t="shared" si="105"/>
        <v>510.62</v>
      </c>
      <c r="N1140" t="s">
        <v>14</v>
      </c>
      <c r="O1140" t="str">
        <f t="shared" si="106"/>
        <v>Delayed Delivery</v>
      </c>
      <c r="P1140">
        <v>8</v>
      </c>
      <c r="Q1140" t="str">
        <f t="shared" si="107"/>
        <v>Good</v>
      </c>
      <c r="R1140">
        <v>3</v>
      </c>
      <c r="S1140">
        <v>331.9</v>
      </c>
    </row>
    <row r="1141" spans="1:19" x14ac:dyDescent="0.35">
      <c r="A1141">
        <v>11140</v>
      </c>
      <c r="B1141" s="1">
        <v>45701</v>
      </c>
      <c r="C1141">
        <f t="shared" si="102"/>
        <v>2025</v>
      </c>
      <c r="D1141">
        <f t="shared" si="103"/>
        <v>2</v>
      </c>
      <c r="E1141" t="str">
        <f>TEXT(Table2[[#This Row],[order_date]],"mmmm")</f>
        <v>February</v>
      </c>
      <c r="F1141">
        <v>1751</v>
      </c>
      <c r="G1141" t="s">
        <v>19</v>
      </c>
      <c r="H1141" t="s">
        <v>17</v>
      </c>
      <c r="I1141">
        <v>2</v>
      </c>
      <c r="J1141">
        <v>302.79000000000002</v>
      </c>
      <c r="K1141">
        <v>0.24</v>
      </c>
      <c r="L1141">
        <f t="shared" si="104"/>
        <v>72.669600000000003</v>
      </c>
      <c r="M1141">
        <f t="shared" si="105"/>
        <v>605.58000000000004</v>
      </c>
      <c r="N1141" t="s">
        <v>18</v>
      </c>
      <c r="O1141" t="str">
        <f t="shared" si="106"/>
        <v>On Time Delivery</v>
      </c>
      <c r="P1141">
        <v>3</v>
      </c>
      <c r="Q1141" t="str">
        <f t="shared" si="107"/>
        <v>Good</v>
      </c>
      <c r="R1141">
        <v>2.7</v>
      </c>
      <c r="S1141">
        <v>460.24</v>
      </c>
    </row>
    <row r="1142" spans="1:19" x14ac:dyDescent="0.35">
      <c r="A1142">
        <v>11141</v>
      </c>
      <c r="B1142" s="1">
        <v>45702</v>
      </c>
      <c r="C1142">
        <f t="shared" si="102"/>
        <v>2025</v>
      </c>
      <c r="D1142">
        <f t="shared" si="103"/>
        <v>2</v>
      </c>
      <c r="E1142" t="str">
        <f>TEXT(Table2[[#This Row],[order_date]],"mmmm")</f>
        <v>February</v>
      </c>
      <c r="F1142">
        <v>1970</v>
      </c>
      <c r="G1142" t="s">
        <v>12</v>
      </c>
      <c r="H1142" t="s">
        <v>13</v>
      </c>
      <c r="I1142">
        <v>5</v>
      </c>
      <c r="J1142">
        <v>496.18</v>
      </c>
      <c r="K1142">
        <v>0.02</v>
      </c>
      <c r="L1142">
        <f t="shared" si="104"/>
        <v>9.9236000000000004</v>
      </c>
      <c r="M1142">
        <f t="shared" si="105"/>
        <v>2480.9</v>
      </c>
      <c r="N1142" t="s">
        <v>16</v>
      </c>
      <c r="O1142" t="str">
        <f t="shared" si="106"/>
        <v>Delayed Delivery</v>
      </c>
      <c r="P1142">
        <v>7</v>
      </c>
      <c r="Q1142" t="str">
        <f t="shared" si="107"/>
        <v>Bad</v>
      </c>
      <c r="R1142">
        <v>2.2999999999999998</v>
      </c>
      <c r="S1142">
        <v>2431.2800000000002</v>
      </c>
    </row>
    <row r="1143" spans="1:19" x14ac:dyDescent="0.35">
      <c r="A1143">
        <v>11142</v>
      </c>
      <c r="B1143" s="1">
        <v>45703</v>
      </c>
      <c r="C1143">
        <f t="shared" si="102"/>
        <v>2025</v>
      </c>
      <c r="D1143">
        <f t="shared" si="103"/>
        <v>2</v>
      </c>
      <c r="E1143" t="str">
        <f>TEXT(Table2[[#This Row],[order_date]],"mmmm")</f>
        <v>February</v>
      </c>
      <c r="F1143">
        <v>1882</v>
      </c>
      <c r="G1143" t="s">
        <v>19</v>
      </c>
      <c r="H1143" t="s">
        <v>20</v>
      </c>
      <c r="I1143">
        <v>4</v>
      </c>
      <c r="J1143">
        <v>252.52</v>
      </c>
      <c r="K1143">
        <v>0.04</v>
      </c>
      <c r="L1143">
        <f t="shared" si="104"/>
        <v>10.100800000000001</v>
      </c>
      <c r="M1143">
        <f t="shared" si="105"/>
        <v>1010.08</v>
      </c>
      <c r="N1143" t="s">
        <v>18</v>
      </c>
      <c r="O1143" t="str">
        <f t="shared" si="106"/>
        <v>Early Delivery</v>
      </c>
      <c r="P1143">
        <v>1</v>
      </c>
      <c r="Q1143" t="str">
        <f t="shared" si="107"/>
        <v>Bad</v>
      </c>
      <c r="R1143">
        <v>1.4</v>
      </c>
      <c r="S1143">
        <v>969.68</v>
      </c>
    </row>
    <row r="1144" spans="1:19" x14ac:dyDescent="0.35">
      <c r="A1144">
        <v>11143</v>
      </c>
      <c r="B1144" s="1">
        <v>45704</v>
      </c>
      <c r="C1144">
        <f t="shared" si="102"/>
        <v>2025</v>
      </c>
      <c r="D1144">
        <f t="shared" si="103"/>
        <v>2</v>
      </c>
      <c r="E1144" t="str">
        <f>TEXT(Table2[[#This Row],[order_date]],"mmmm")</f>
        <v>February</v>
      </c>
      <c r="F1144">
        <v>1110</v>
      </c>
      <c r="G1144" t="s">
        <v>22</v>
      </c>
      <c r="H1144" t="s">
        <v>13</v>
      </c>
      <c r="I1144">
        <v>2</v>
      </c>
      <c r="J1144">
        <v>591.04</v>
      </c>
      <c r="K1144">
        <v>0.32</v>
      </c>
      <c r="L1144">
        <f t="shared" si="104"/>
        <v>189.1328</v>
      </c>
      <c r="M1144">
        <f t="shared" si="105"/>
        <v>1182.08</v>
      </c>
      <c r="N1144" t="s">
        <v>16</v>
      </c>
      <c r="O1144" t="str">
        <f t="shared" si="106"/>
        <v>Delayed Delivery</v>
      </c>
      <c r="P1144">
        <v>11</v>
      </c>
      <c r="Q1144" t="str">
        <f t="shared" si="107"/>
        <v>Bad</v>
      </c>
      <c r="R1144">
        <v>2.2000000000000002</v>
      </c>
      <c r="S1144">
        <v>803.81</v>
      </c>
    </row>
    <row r="1145" spans="1:19" x14ac:dyDescent="0.35">
      <c r="A1145">
        <v>11144</v>
      </c>
      <c r="B1145" s="1">
        <v>45705</v>
      </c>
      <c r="C1145">
        <f t="shared" si="102"/>
        <v>2025</v>
      </c>
      <c r="D1145">
        <f t="shared" si="103"/>
        <v>2</v>
      </c>
      <c r="E1145" t="str">
        <f>TEXT(Table2[[#This Row],[order_date]],"mmmm")</f>
        <v>February</v>
      </c>
      <c r="F1145">
        <v>1760</v>
      </c>
      <c r="G1145" t="s">
        <v>22</v>
      </c>
      <c r="H1145" t="s">
        <v>21</v>
      </c>
      <c r="I1145">
        <v>2</v>
      </c>
      <c r="J1145">
        <v>465.74</v>
      </c>
      <c r="K1145">
        <v>0.22</v>
      </c>
      <c r="L1145">
        <f t="shared" si="104"/>
        <v>102.4628</v>
      </c>
      <c r="M1145">
        <f t="shared" si="105"/>
        <v>931.48</v>
      </c>
      <c r="N1145" t="s">
        <v>18</v>
      </c>
      <c r="O1145" t="str">
        <f t="shared" si="106"/>
        <v>On Time Delivery</v>
      </c>
      <c r="P1145">
        <v>3</v>
      </c>
      <c r="Q1145" t="str">
        <f t="shared" si="107"/>
        <v>Excellent</v>
      </c>
      <c r="R1145">
        <v>4.4000000000000004</v>
      </c>
      <c r="S1145">
        <v>726.55</v>
      </c>
    </row>
    <row r="1146" spans="1:19" x14ac:dyDescent="0.35">
      <c r="A1146">
        <v>11145</v>
      </c>
      <c r="B1146" s="1">
        <v>45706</v>
      </c>
      <c r="C1146">
        <f t="shared" si="102"/>
        <v>2025</v>
      </c>
      <c r="D1146">
        <f t="shared" si="103"/>
        <v>2</v>
      </c>
      <c r="E1146" t="str">
        <f>TEXT(Table2[[#This Row],[order_date]],"mmmm")</f>
        <v>February</v>
      </c>
      <c r="F1146">
        <v>1662</v>
      </c>
      <c r="G1146" t="s">
        <v>15</v>
      </c>
      <c r="H1146" t="s">
        <v>13</v>
      </c>
      <c r="I1146">
        <v>3</v>
      </c>
      <c r="J1146">
        <v>580.08000000000004</v>
      </c>
      <c r="K1146">
        <v>0.3</v>
      </c>
      <c r="L1146">
        <f t="shared" si="104"/>
        <v>174.024</v>
      </c>
      <c r="M1146">
        <f t="shared" si="105"/>
        <v>1740.2400000000002</v>
      </c>
      <c r="N1146" t="s">
        <v>18</v>
      </c>
      <c r="O1146" t="str">
        <f t="shared" si="106"/>
        <v>Delayed Delivery</v>
      </c>
      <c r="P1146">
        <v>6</v>
      </c>
      <c r="Q1146" t="str">
        <f t="shared" si="107"/>
        <v>Excellent</v>
      </c>
      <c r="R1146">
        <v>4.0999999999999996</v>
      </c>
      <c r="S1146">
        <v>1218.17</v>
      </c>
    </row>
    <row r="1147" spans="1:19" x14ac:dyDescent="0.35">
      <c r="A1147">
        <v>11146</v>
      </c>
      <c r="B1147" s="1">
        <v>45707</v>
      </c>
      <c r="C1147">
        <f t="shared" si="102"/>
        <v>2025</v>
      </c>
      <c r="D1147">
        <f t="shared" si="103"/>
        <v>2</v>
      </c>
      <c r="E1147" t="str">
        <f>TEXT(Table2[[#This Row],[order_date]],"mmmm")</f>
        <v>February</v>
      </c>
      <c r="F1147">
        <v>1182</v>
      </c>
      <c r="G1147" t="s">
        <v>12</v>
      </c>
      <c r="H1147" t="s">
        <v>21</v>
      </c>
      <c r="I1147">
        <v>2</v>
      </c>
      <c r="J1147">
        <v>315.88</v>
      </c>
      <c r="K1147">
        <v>0.31</v>
      </c>
      <c r="L1147">
        <f t="shared" si="104"/>
        <v>97.922799999999995</v>
      </c>
      <c r="M1147">
        <f t="shared" si="105"/>
        <v>631.76</v>
      </c>
      <c r="N1147" t="s">
        <v>18</v>
      </c>
      <c r="O1147" t="str">
        <f t="shared" si="106"/>
        <v>Delayed Delivery</v>
      </c>
      <c r="P1147">
        <v>9</v>
      </c>
      <c r="Q1147" t="str">
        <f t="shared" si="107"/>
        <v>Excellent</v>
      </c>
      <c r="R1147">
        <v>4.9000000000000004</v>
      </c>
      <c r="S1147">
        <v>435.91</v>
      </c>
    </row>
    <row r="1148" spans="1:19" x14ac:dyDescent="0.35">
      <c r="A1148">
        <v>11147</v>
      </c>
      <c r="B1148" s="1">
        <v>45708</v>
      </c>
      <c r="C1148">
        <f t="shared" si="102"/>
        <v>2025</v>
      </c>
      <c r="D1148">
        <f t="shared" si="103"/>
        <v>2</v>
      </c>
      <c r="E1148" t="str">
        <f>TEXT(Table2[[#This Row],[order_date]],"mmmm")</f>
        <v>February</v>
      </c>
      <c r="F1148">
        <v>1847</v>
      </c>
      <c r="G1148" t="s">
        <v>19</v>
      </c>
      <c r="H1148" t="s">
        <v>17</v>
      </c>
      <c r="I1148">
        <v>5</v>
      </c>
      <c r="J1148">
        <v>292.11</v>
      </c>
      <c r="K1148">
        <v>0.16</v>
      </c>
      <c r="L1148">
        <f t="shared" si="104"/>
        <v>46.7376</v>
      </c>
      <c r="M1148">
        <f t="shared" si="105"/>
        <v>1460.5500000000002</v>
      </c>
      <c r="N1148" t="s">
        <v>18</v>
      </c>
      <c r="O1148" t="str">
        <f t="shared" si="106"/>
        <v>Delayed Delivery</v>
      </c>
      <c r="P1148">
        <v>5</v>
      </c>
      <c r="Q1148" t="str">
        <f t="shared" si="107"/>
        <v>Good</v>
      </c>
      <c r="R1148">
        <v>3.6</v>
      </c>
      <c r="S1148">
        <v>1226.8599999999999</v>
      </c>
    </row>
    <row r="1149" spans="1:19" x14ac:dyDescent="0.35">
      <c r="A1149">
        <v>11148</v>
      </c>
      <c r="B1149" s="1">
        <v>45709</v>
      </c>
      <c r="C1149">
        <f t="shared" si="102"/>
        <v>2025</v>
      </c>
      <c r="D1149">
        <f t="shared" si="103"/>
        <v>2</v>
      </c>
      <c r="E1149" t="str">
        <f>TEXT(Table2[[#This Row],[order_date]],"mmmm")</f>
        <v>February</v>
      </c>
      <c r="F1149">
        <v>1094</v>
      </c>
      <c r="G1149" t="s">
        <v>19</v>
      </c>
      <c r="H1149" t="s">
        <v>13</v>
      </c>
      <c r="I1149">
        <v>4</v>
      </c>
      <c r="J1149">
        <v>456.94</v>
      </c>
      <c r="K1149">
        <v>0.02</v>
      </c>
      <c r="L1149">
        <f t="shared" si="104"/>
        <v>9.1387999999999998</v>
      </c>
      <c r="M1149">
        <f t="shared" si="105"/>
        <v>1827.76</v>
      </c>
      <c r="N1149" t="s">
        <v>16</v>
      </c>
      <c r="O1149" t="str">
        <f t="shared" si="106"/>
        <v>Delayed Delivery</v>
      </c>
      <c r="P1149">
        <v>5</v>
      </c>
      <c r="Q1149" t="str">
        <f t="shared" si="107"/>
        <v>Good</v>
      </c>
      <c r="R1149">
        <v>3.2</v>
      </c>
      <c r="S1149">
        <v>1791.2</v>
      </c>
    </row>
    <row r="1150" spans="1:19" x14ac:dyDescent="0.35">
      <c r="A1150">
        <v>11149</v>
      </c>
      <c r="B1150" s="1">
        <v>45710</v>
      </c>
      <c r="C1150">
        <f t="shared" si="102"/>
        <v>2025</v>
      </c>
      <c r="D1150">
        <f t="shared" si="103"/>
        <v>2</v>
      </c>
      <c r="E1150" t="str">
        <f>TEXT(Table2[[#This Row],[order_date]],"mmmm")</f>
        <v>February</v>
      </c>
      <c r="F1150">
        <v>1970</v>
      </c>
      <c r="G1150" t="s">
        <v>19</v>
      </c>
      <c r="H1150" t="s">
        <v>13</v>
      </c>
      <c r="I1150">
        <v>3</v>
      </c>
      <c r="J1150">
        <v>529.97</v>
      </c>
      <c r="K1150">
        <v>7.0000000000000007E-2</v>
      </c>
      <c r="L1150">
        <f t="shared" si="104"/>
        <v>37.097900000000003</v>
      </c>
      <c r="M1150">
        <f t="shared" si="105"/>
        <v>1589.91</v>
      </c>
      <c r="N1150" t="s">
        <v>18</v>
      </c>
      <c r="O1150" t="str">
        <f t="shared" si="106"/>
        <v>Delayed Delivery</v>
      </c>
      <c r="P1150">
        <v>9</v>
      </c>
      <c r="Q1150" t="str">
        <f t="shared" si="107"/>
        <v>Bad</v>
      </c>
      <c r="R1150">
        <v>2.2000000000000002</v>
      </c>
      <c r="S1150">
        <v>1478.62</v>
      </c>
    </row>
    <row r="1151" spans="1:19" x14ac:dyDescent="0.35">
      <c r="A1151">
        <v>11150</v>
      </c>
      <c r="B1151" s="1">
        <v>45711</v>
      </c>
      <c r="C1151">
        <f t="shared" si="102"/>
        <v>2025</v>
      </c>
      <c r="D1151">
        <f t="shared" si="103"/>
        <v>2</v>
      </c>
      <c r="E1151" t="str">
        <f>TEXT(Table2[[#This Row],[order_date]],"mmmm")</f>
        <v>February</v>
      </c>
      <c r="F1151">
        <v>1373</v>
      </c>
      <c r="G1151" t="s">
        <v>15</v>
      </c>
      <c r="H1151" t="s">
        <v>13</v>
      </c>
      <c r="I1151">
        <v>1</v>
      </c>
      <c r="J1151">
        <v>579.03</v>
      </c>
      <c r="K1151">
        <v>0.02</v>
      </c>
      <c r="L1151">
        <f t="shared" si="104"/>
        <v>11.5806</v>
      </c>
      <c r="M1151">
        <f t="shared" si="105"/>
        <v>579.03</v>
      </c>
      <c r="N1151" t="s">
        <v>16</v>
      </c>
      <c r="O1151" t="str">
        <f t="shared" si="106"/>
        <v>Delayed Delivery</v>
      </c>
      <c r="P1151">
        <v>9</v>
      </c>
      <c r="Q1151" t="str">
        <f t="shared" si="107"/>
        <v>Bad</v>
      </c>
      <c r="R1151">
        <v>1.3</v>
      </c>
      <c r="S1151">
        <v>567.45000000000005</v>
      </c>
    </row>
    <row r="1152" spans="1:19" x14ac:dyDescent="0.35">
      <c r="A1152">
        <v>11151</v>
      </c>
      <c r="B1152" s="1">
        <v>45712</v>
      </c>
      <c r="C1152">
        <f t="shared" si="102"/>
        <v>2025</v>
      </c>
      <c r="D1152">
        <f t="shared" si="103"/>
        <v>2</v>
      </c>
      <c r="E1152" t="str">
        <f>TEXT(Table2[[#This Row],[order_date]],"mmmm")</f>
        <v>February</v>
      </c>
      <c r="F1152">
        <v>1911</v>
      </c>
      <c r="G1152" t="s">
        <v>19</v>
      </c>
      <c r="H1152" t="s">
        <v>21</v>
      </c>
      <c r="I1152">
        <v>7</v>
      </c>
      <c r="J1152">
        <v>204.86</v>
      </c>
      <c r="K1152">
        <v>7.0000000000000007E-2</v>
      </c>
      <c r="L1152">
        <f t="shared" si="104"/>
        <v>14.340200000000003</v>
      </c>
      <c r="M1152">
        <f t="shared" si="105"/>
        <v>1434.02</v>
      </c>
      <c r="N1152" t="s">
        <v>16</v>
      </c>
      <c r="O1152" t="str">
        <f t="shared" si="106"/>
        <v>Delayed Delivery</v>
      </c>
      <c r="P1152">
        <v>6</v>
      </c>
      <c r="Q1152" t="str">
        <f t="shared" si="107"/>
        <v>Good</v>
      </c>
      <c r="R1152">
        <v>3.5</v>
      </c>
      <c r="S1152">
        <v>1333.64</v>
      </c>
    </row>
    <row r="1153" spans="1:19" x14ac:dyDescent="0.35">
      <c r="A1153">
        <v>11152</v>
      </c>
      <c r="B1153" s="1">
        <v>45713</v>
      </c>
      <c r="C1153">
        <f t="shared" si="102"/>
        <v>2025</v>
      </c>
      <c r="D1153">
        <f t="shared" si="103"/>
        <v>2</v>
      </c>
      <c r="E1153" t="str">
        <f>TEXT(Table2[[#This Row],[order_date]],"mmmm")</f>
        <v>February</v>
      </c>
      <c r="F1153">
        <v>1519</v>
      </c>
      <c r="G1153" t="s">
        <v>19</v>
      </c>
      <c r="H1153" t="s">
        <v>21</v>
      </c>
      <c r="I1153">
        <v>1</v>
      </c>
      <c r="J1153">
        <v>482.24</v>
      </c>
      <c r="K1153">
        <v>0.14000000000000001</v>
      </c>
      <c r="L1153">
        <f t="shared" si="104"/>
        <v>67.513600000000011</v>
      </c>
      <c r="M1153">
        <f t="shared" si="105"/>
        <v>482.24</v>
      </c>
      <c r="N1153" t="s">
        <v>14</v>
      </c>
      <c r="O1153" t="str">
        <f t="shared" si="106"/>
        <v>Delayed Delivery</v>
      </c>
      <c r="P1153">
        <v>5</v>
      </c>
      <c r="Q1153" t="str">
        <f t="shared" si="107"/>
        <v>Good</v>
      </c>
      <c r="R1153">
        <v>3</v>
      </c>
      <c r="S1153">
        <v>414.73</v>
      </c>
    </row>
    <row r="1154" spans="1:19" x14ac:dyDescent="0.35">
      <c r="A1154">
        <v>11153</v>
      </c>
      <c r="B1154" s="1">
        <v>45714</v>
      </c>
      <c r="C1154">
        <f t="shared" si="102"/>
        <v>2025</v>
      </c>
      <c r="D1154">
        <f t="shared" si="103"/>
        <v>2</v>
      </c>
      <c r="E1154" t="str">
        <f>TEXT(Table2[[#This Row],[order_date]],"mmmm")</f>
        <v>February</v>
      </c>
      <c r="F1154">
        <v>1899</v>
      </c>
      <c r="G1154" t="s">
        <v>22</v>
      </c>
      <c r="H1154" t="s">
        <v>13</v>
      </c>
      <c r="I1154">
        <v>4</v>
      </c>
      <c r="J1154">
        <v>138.22999999999999</v>
      </c>
      <c r="K1154">
        <v>0.04</v>
      </c>
      <c r="L1154">
        <f t="shared" si="104"/>
        <v>5.5291999999999994</v>
      </c>
      <c r="M1154">
        <f t="shared" si="105"/>
        <v>552.91999999999996</v>
      </c>
      <c r="N1154" t="s">
        <v>18</v>
      </c>
      <c r="O1154" t="str">
        <f t="shared" si="106"/>
        <v>Delayed Delivery</v>
      </c>
      <c r="P1154">
        <v>10</v>
      </c>
      <c r="Q1154" t="str">
        <f t="shared" si="107"/>
        <v>Excellent</v>
      </c>
      <c r="R1154">
        <v>4</v>
      </c>
      <c r="S1154">
        <v>530.79999999999995</v>
      </c>
    </row>
    <row r="1155" spans="1:19" x14ac:dyDescent="0.35">
      <c r="A1155">
        <v>11154</v>
      </c>
      <c r="B1155" s="1">
        <v>45715</v>
      </c>
      <c r="C1155">
        <f t="shared" ref="C1155:C1218" si="108">YEAR(B1155)</f>
        <v>2025</v>
      </c>
      <c r="D1155">
        <f t="shared" ref="D1155:D1218" si="109">MONTH(B1155)</f>
        <v>2</v>
      </c>
      <c r="E1155" t="str">
        <f>TEXT(Table2[[#This Row],[order_date]],"mmmm")</f>
        <v>February</v>
      </c>
      <c r="F1155">
        <v>1359</v>
      </c>
      <c r="G1155" t="s">
        <v>12</v>
      </c>
      <c r="H1155" t="s">
        <v>13</v>
      </c>
      <c r="I1155">
        <v>7</v>
      </c>
      <c r="J1155">
        <v>334.16</v>
      </c>
      <c r="K1155">
        <v>0.06</v>
      </c>
      <c r="L1155">
        <f t="shared" ref="L1155:L1218" si="110">J1155*K1155</f>
        <v>20.049600000000002</v>
      </c>
      <c r="M1155">
        <f t="shared" ref="M1155:M1218" si="111">(J1155*I1155)</f>
        <v>2339.1200000000003</v>
      </c>
      <c r="N1155" t="s">
        <v>14</v>
      </c>
      <c r="O1155" t="str">
        <f t="shared" ref="O1155:O1218" si="112">IF(P1155&lt;2,"Early Delivery",IF(P1155&lt;5,"On Time Delivery","Delayed Delivery"))</f>
        <v>On Time Delivery</v>
      </c>
      <c r="P1155">
        <v>2</v>
      </c>
      <c r="Q1155" t="str">
        <f t="shared" ref="Q1155:Q1218" si="113">IF(R1155&lt;2.5,"Bad",IF(R1155 &lt;4,"Good","Excellent"))</f>
        <v>Good</v>
      </c>
      <c r="R1155">
        <v>2.6</v>
      </c>
      <c r="S1155">
        <v>2198.77</v>
      </c>
    </row>
    <row r="1156" spans="1:19" x14ac:dyDescent="0.35">
      <c r="A1156">
        <v>11155</v>
      </c>
      <c r="B1156" s="1">
        <v>45716</v>
      </c>
      <c r="C1156">
        <f t="shared" si="108"/>
        <v>2025</v>
      </c>
      <c r="D1156">
        <f t="shared" si="109"/>
        <v>2</v>
      </c>
      <c r="E1156" t="str">
        <f>TEXT(Table2[[#This Row],[order_date]],"mmmm")</f>
        <v>February</v>
      </c>
      <c r="F1156">
        <v>1899</v>
      </c>
      <c r="G1156" t="s">
        <v>19</v>
      </c>
      <c r="H1156" t="s">
        <v>17</v>
      </c>
      <c r="I1156">
        <v>1</v>
      </c>
      <c r="J1156">
        <v>120.21</v>
      </c>
      <c r="K1156">
        <v>0.16</v>
      </c>
      <c r="L1156">
        <f t="shared" si="110"/>
        <v>19.233599999999999</v>
      </c>
      <c r="M1156">
        <f t="shared" si="111"/>
        <v>120.21</v>
      </c>
      <c r="N1156" t="s">
        <v>16</v>
      </c>
      <c r="O1156" t="str">
        <f t="shared" si="112"/>
        <v>Delayed Delivery</v>
      </c>
      <c r="P1156">
        <v>11</v>
      </c>
      <c r="Q1156" t="str">
        <f t="shared" si="113"/>
        <v>Excellent</v>
      </c>
      <c r="R1156">
        <v>4.9000000000000004</v>
      </c>
      <c r="S1156">
        <v>100.98</v>
      </c>
    </row>
    <row r="1157" spans="1:19" x14ac:dyDescent="0.35">
      <c r="A1157">
        <v>11156</v>
      </c>
      <c r="B1157" s="1">
        <v>45717</v>
      </c>
      <c r="C1157">
        <f t="shared" si="108"/>
        <v>2025</v>
      </c>
      <c r="D1157">
        <f t="shared" si="109"/>
        <v>3</v>
      </c>
      <c r="E1157" t="str">
        <f>TEXT(Table2[[#This Row],[order_date]],"mmmm")</f>
        <v>March</v>
      </c>
      <c r="F1157">
        <v>1695</v>
      </c>
      <c r="G1157" t="s">
        <v>15</v>
      </c>
      <c r="H1157" t="s">
        <v>17</v>
      </c>
      <c r="I1157">
        <v>5</v>
      </c>
      <c r="J1157">
        <v>218.23</v>
      </c>
      <c r="K1157">
        <v>0.12</v>
      </c>
      <c r="L1157">
        <f t="shared" si="110"/>
        <v>26.187599999999996</v>
      </c>
      <c r="M1157">
        <f t="shared" si="111"/>
        <v>1091.1499999999999</v>
      </c>
      <c r="N1157" t="s">
        <v>18</v>
      </c>
      <c r="O1157" t="str">
        <f t="shared" si="112"/>
        <v>Delayed Delivery</v>
      </c>
      <c r="P1157">
        <v>8</v>
      </c>
      <c r="Q1157" t="str">
        <f t="shared" si="113"/>
        <v>Good</v>
      </c>
      <c r="R1157">
        <v>2.6</v>
      </c>
      <c r="S1157">
        <v>960.21</v>
      </c>
    </row>
    <row r="1158" spans="1:19" x14ac:dyDescent="0.35">
      <c r="A1158">
        <v>11157</v>
      </c>
      <c r="B1158" s="1">
        <v>45718</v>
      </c>
      <c r="C1158">
        <f t="shared" si="108"/>
        <v>2025</v>
      </c>
      <c r="D1158">
        <f t="shared" si="109"/>
        <v>3</v>
      </c>
      <c r="E1158" t="str">
        <f>TEXT(Table2[[#This Row],[order_date]],"mmmm")</f>
        <v>March</v>
      </c>
      <c r="F1158">
        <v>1280</v>
      </c>
      <c r="G1158" t="s">
        <v>12</v>
      </c>
      <c r="H1158" t="s">
        <v>20</v>
      </c>
      <c r="I1158">
        <v>2</v>
      </c>
      <c r="J1158">
        <v>559.84</v>
      </c>
      <c r="K1158">
        <v>0.16</v>
      </c>
      <c r="L1158">
        <f t="shared" si="110"/>
        <v>89.574400000000011</v>
      </c>
      <c r="M1158">
        <f t="shared" si="111"/>
        <v>1119.68</v>
      </c>
      <c r="N1158" t="s">
        <v>16</v>
      </c>
      <c r="O1158" t="str">
        <f t="shared" si="112"/>
        <v>Delayed Delivery</v>
      </c>
      <c r="P1158">
        <v>8</v>
      </c>
      <c r="Q1158" t="str">
        <f t="shared" si="113"/>
        <v>Bad</v>
      </c>
      <c r="R1158">
        <v>2.2999999999999998</v>
      </c>
      <c r="S1158">
        <v>940.53</v>
      </c>
    </row>
    <row r="1159" spans="1:19" x14ac:dyDescent="0.35">
      <c r="A1159">
        <v>11158</v>
      </c>
      <c r="B1159" s="1">
        <v>45719</v>
      </c>
      <c r="C1159">
        <f t="shared" si="108"/>
        <v>2025</v>
      </c>
      <c r="D1159">
        <f t="shared" si="109"/>
        <v>3</v>
      </c>
      <c r="E1159" t="str">
        <f>TEXT(Table2[[#This Row],[order_date]],"mmmm")</f>
        <v>March</v>
      </c>
      <c r="F1159">
        <v>1194</v>
      </c>
      <c r="G1159" t="s">
        <v>19</v>
      </c>
      <c r="H1159" t="s">
        <v>17</v>
      </c>
      <c r="I1159">
        <v>4</v>
      </c>
      <c r="J1159">
        <v>100.46</v>
      </c>
      <c r="K1159">
        <v>0.15</v>
      </c>
      <c r="L1159">
        <f t="shared" si="110"/>
        <v>15.068999999999999</v>
      </c>
      <c r="M1159">
        <f t="shared" si="111"/>
        <v>401.84</v>
      </c>
      <c r="N1159" t="s">
        <v>18</v>
      </c>
      <c r="O1159" t="str">
        <f t="shared" si="112"/>
        <v>Delayed Delivery</v>
      </c>
      <c r="P1159">
        <v>7</v>
      </c>
      <c r="Q1159" t="str">
        <f t="shared" si="113"/>
        <v>Excellent</v>
      </c>
      <c r="R1159">
        <v>4.5</v>
      </c>
      <c r="S1159">
        <v>341.56</v>
      </c>
    </row>
    <row r="1160" spans="1:19" x14ac:dyDescent="0.35">
      <c r="A1160">
        <v>11159</v>
      </c>
      <c r="B1160" s="1">
        <v>45720</v>
      </c>
      <c r="C1160">
        <f t="shared" si="108"/>
        <v>2025</v>
      </c>
      <c r="D1160">
        <f t="shared" si="109"/>
        <v>3</v>
      </c>
      <c r="E1160" t="str">
        <f>TEXT(Table2[[#This Row],[order_date]],"mmmm")</f>
        <v>March</v>
      </c>
      <c r="F1160">
        <v>1863</v>
      </c>
      <c r="G1160" t="s">
        <v>19</v>
      </c>
      <c r="H1160" t="s">
        <v>17</v>
      </c>
      <c r="I1160">
        <v>7</v>
      </c>
      <c r="J1160">
        <v>384.95</v>
      </c>
      <c r="K1160">
        <v>0.23</v>
      </c>
      <c r="L1160">
        <f t="shared" si="110"/>
        <v>88.538499999999999</v>
      </c>
      <c r="M1160">
        <f t="shared" si="111"/>
        <v>2694.65</v>
      </c>
      <c r="N1160" t="s">
        <v>16</v>
      </c>
      <c r="O1160" t="str">
        <f t="shared" si="112"/>
        <v>Delayed Delivery</v>
      </c>
      <c r="P1160">
        <v>8</v>
      </c>
      <c r="Q1160" t="str">
        <f t="shared" si="113"/>
        <v>Good</v>
      </c>
      <c r="R1160">
        <v>2.6</v>
      </c>
      <c r="S1160">
        <v>2074.88</v>
      </c>
    </row>
    <row r="1161" spans="1:19" x14ac:dyDescent="0.35">
      <c r="A1161">
        <v>11160</v>
      </c>
      <c r="B1161" s="1">
        <v>45721</v>
      </c>
      <c r="C1161">
        <f t="shared" si="108"/>
        <v>2025</v>
      </c>
      <c r="D1161">
        <f t="shared" si="109"/>
        <v>3</v>
      </c>
      <c r="E1161" t="str">
        <f>TEXT(Table2[[#This Row],[order_date]],"mmmm")</f>
        <v>March</v>
      </c>
      <c r="F1161">
        <v>1194</v>
      </c>
      <c r="G1161" t="s">
        <v>19</v>
      </c>
      <c r="H1161" t="s">
        <v>17</v>
      </c>
      <c r="I1161">
        <v>3</v>
      </c>
      <c r="J1161">
        <v>361.88</v>
      </c>
      <c r="K1161">
        <v>0.33</v>
      </c>
      <c r="L1161">
        <f t="shared" si="110"/>
        <v>119.4204</v>
      </c>
      <c r="M1161">
        <f t="shared" si="111"/>
        <v>1085.6399999999999</v>
      </c>
      <c r="N1161" t="s">
        <v>16</v>
      </c>
      <c r="O1161" t="str">
        <f t="shared" si="112"/>
        <v>On Time Delivery</v>
      </c>
      <c r="P1161">
        <v>3</v>
      </c>
      <c r="Q1161" t="str">
        <f t="shared" si="113"/>
        <v>Excellent</v>
      </c>
      <c r="R1161">
        <v>4.5</v>
      </c>
      <c r="S1161">
        <v>727.38</v>
      </c>
    </row>
    <row r="1162" spans="1:19" x14ac:dyDescent="0.35">
      <c r="A1162">
        <v>11161</v>
      </c>
      <c r="B1162" s="1">
        <v>45722</v>
      </c>
      <c r="C1162">
        <f t="shared" si="108"/>
        <v>2025</v>
      </c>
      <c r="D1162">
        <f t="shared" si="109"/>
        <v>3</v>
      </c>
      <c r="E1162" t="str">
        <f>TEXT(Table2[[#This Row],[order_date]],"mmmm")</f>
        <v>March</v>
      </c>
      <c r="F1162">
        <v>1666</v>
      </c>
      <c r="G1162" t="s">
        <v>15</v>
      </c>
      <c r="H1162" t="s">
        <v>21</v>
      </c>
      <c r="I1162">
        <v>2</v>
      </c>
      <c r="J1162">
        <v>85.63</v>
      </c>
      <c r="K1162">
        <v>0.04</v>
      </c>
      <c r="L1162">
        <f t="shared" si="110"/>
        <v>3.4251999999999998</v>
      </c>
      <c r="M1162">
        <f t="shared" si="111"/>
        <v>171.26</v>
      </c>
      <c r="N1162" t="s">
        <v>16</v>
      </c>
      <c r="O1162" t="str">
        <f t="shared" si="112"/>
        <v>On Time Delivery</v>
      </c>
      <c r="P1162">
        <v>3</v>
      </c>
      <c r="Q1162" t="str">
        <f t="shared" si="113"/>
        <v>Bad</v>
      </c>
      <c r="R1162">
        <v>1.1000000000000001</v>
      </c>
      <c r="S1162">
        <v>164.41</v>
      </c>
    </row>
    <row r="1163" spans="1:19" x14ac:dyDescent="0.35">
      <c r="A1163">
        <v>11162</v>
      </c>
      <c r="B1163" s="1">
        <v>45723</v>
      </c>
      <c r="C1163">
        <f t="shared" si="108"/>
        <v>2025</v>
      </c>
      <c r="D1163">
        <f t="shared" si="109"/>
        <v>3</v>
      </c>
      <c r="E1163" t="str">
        <f>TEXT(Table2[[#This Row],[order_date]],"mmmm")</f>
        <v>March</v>
      </c>
      <c r="F1163">
        <v>1092</v>
      </c>
      <c r="G1163" t="s">
        <v>19</v>
      </c>
      <c r="H1163" t="s">
        <v>17</v>
      </c>
      <c r="I1163">
        <v>1</v>
      </c>
      <c r="J1163">
        <v>205.7</v>
      </c>
      <c r="K1163">
        <v>0.03</v>
      </c>
      <c r="L1163">
        <f t="shared" si="110"/>
        <v>6.1709999999999994</v>
      </c>
      <c r="M1163">
        <f t="shared" si="111"/>
        <v>205.7</v>
      </c>
      <c r="N1163" t="s">
        <v>18</v>
      </c>
      <c r="O1163" t="str">
        <f t="shared" si="112"/>
        <v>On Time Delivery</v>
      </c>
      <c r="P1163">
        <v>2</v>
      </c>
      <c r="Q1163" t="str">
        <f t="shared" si="113"/>
        <v>Good</v>
      </c>
      <c r="R1163">
        <v>3.8</v>
      </c>
      <c r="S1163">
        <v>199.53</v>
      </c>
    </row>
    <row r="1164" spans="1:19" x14ac:dyDescent="0.35">
      <c r="A1164">
        <v>11163</v>
      </c>
      <c r="B1164" s="1">
        <v>45724</v>
      </c>
      <c r="C1164">
        <f t="shared" si="108"/>
        <v>2025</v>
      </c>
      <c r="D1164">
        <f t="shared" si="109"/>
        <v>3</v>
      </c>
      <c r="E1164" t="str">
        <f>TEXT(Table2[[#This Row],[order_date]],"mmmm")</f>
        <v>March</v>
      </c>
      <c r="F1164">
        <v>1671</v>
      </c>
      <c r="G1164" t="s">
        <v>12</v>
      </c>
      <c r="H1164" t="s">
        <v>17</v>
      </c>
      <c r="I1164">
        <v>1</v>
      </c>
      <c r="J1164">
        <v>344.34</v>
      </c>
      <c r="K1164">
        <v>0.3</v>
      </c>
      <c r="L1164">
        <f t="shared" si="110"/>
        <v>103.30199999999999</v>
      </c>
      <c r="M1164">
        <f t="shared" si="111"/>
        <v>344.34</v>
      </c>
      <c r="N1164" t="s">
        <v>16</v>
      </c>
      <c r="O1164" t="str">
        <f t="shared" si="112"/>
        <v>Early Delivery</v>
      </c>
      <c r="P1164">
        <v>1</v>
      </c>
      <c r="Q1164" t="str">
        <f t="shared" si="113"/>
        <v>Bad</v>
      </c>
      <c r="R1164">
        <v>1.3</v>
      </c>
      <c r="S1164">
        <v>241.04</v>
      </c>
    </row>
    <row r="1165" spans="1:19" x14ac:dyDescent="0.35">
      <c r="A1165">
        <v>11164</v>
      </c>
      <c r="B1165" s="1">
        <v>45725</v>
      </c>
      <c r="C1165">
        <f t="shared" si="108"/>
        <v>2025</v>
      </c>
      <c r="D1165">
        <f t="shared" si="109"/>
        <v>3</v>
      </c>
      <c r="E1165" t="str">
        <f>TEXT(Table2[[#This Row],[order_date]],"mmmm")</f>
        <v>March</v>
      </c>
      <c r="F1165">
        <v>1945</v>
      </c>
      <c r="G1165" t="s">
        <v>15</v>
      </c>
      <c r="H1165" t="s">
        <v>13</v>
      </c>
      <c r="I1165">
        <v>3</v>
      </c>
      <c r="J1165">
        <v>124.5</v>
      </c>
      <c r="K1165">
        <v>0.18</v>
      </c>
      <c r="L1165">
        <f t="shared" si="110"/>
        <v>22.41</v>
      </c>
      <c r="M1165">
        <f t="shared" si="111"/>
        <v>373.5</v>
      </c>
      <c r="N1165" t="s">
        <v>14</v>
      </c>
      <c r="O1165" t="str">
        <f t="shared" si="112"/>
        <v>On Time Delivery</v>
      </c>
      <c r="P1165">
        <v>3</v>
      </c>
      <c r="Q1165" t="str">
        <f t="shared" si="113"/>
        <v>Bad</v>
      </c>
      <c r="R1165">
        <v>1.6</v>
      </c>
      <c r="S1165">
        <v>306.27</v>
      </c>
    </row>
    <row r="1166" spans="1:19" x14ac:dyDescent="0.35">
      <c r="A1166">
        <v>11165</v>
      </c>
      <c r="B1166" s="1">
        <v>45726</v>
      </c>
      <c r="C1166">
        <f t="shared" si="108"/>
        <v>2025</v>
      </c>
      <c r="D1166">
        <f t="shared" si="109"/>
        <v>3</v>
      </c>
      <c r="E1166" t="str">
        <f>TEXT(Table2[[#This Row],[order_date]],"mmmm")</f>
        <v>March</v>
      </c>
      <c r="F1166">
        <v>1060</v>
      </c>
      <c r="G1166" t="s">
        <v>15</v>
      </c>
      <c r="H1166" t="s">
        <v>21</v>
      </c>
      <c r="I1166">
        <v>5</v>
      </c>
      <c r="J1166">
        <v>483.36</v>
      </c>
      <c r="K1166">
        <v>0.27</v>
      </c>
      <c r="L1166">
        <f t="shared" si="110"/>
        <v>130.50720000000001</v>
      </c>
      <c r="M1166">
        <f t="shared" si="111"/>
        <v>2416.8000000000002</v>
      </c>
      <c r="N1166" t="s">
        <v>16</v>
      </c>
      <c r="O1166" t="str">
        <f t="shared" si="112"/>
        <v>On Time Delivery</v>
      </c>
      <c r="P1166">
        <v>3</v>
      </c>
      <c r="Q1166" t="str">
        <f t="shared" si="113"/>
        <v>Good</v>
      </c>
      <c r="R1166">
        <v>3.8</v>
      </c>
      <c r="S1166">
        <v>1764.26</v>
      </c>
    </row>
    <row r="1167" spans="1:19" x14ac:dyDescent="0.35">
      <c r="A1167">
        <v>11166</v>
      </c>
      <c r="B1167" s="1">
        <v>45727</v>
      </c>
      <c r="C1167">
        <f t="shared" si="108"/>
        <v>2025</v>
      </c>
      <c r="D1167">
        <f t="shared" si="109"/>
        <v>3</v>
      </c>
      <c r="E1167" t="str">
        <f>TEXT(Table2[[#This Row],[order_date]],"mmmm")</f>
        <v>March</v>
      </c>
      <c r="F1167">
        <v>1633</v>
      </c>
      <c r="G1167" t="s">
        <v>19</v>
      </c>
      <c r="H1167" t="s">
        <v>20</v>
      </c>
      <c r="I1167">
        <v>3</v>
      </c>
      <c r="J1167">
        <v>583.71</v>
      </c>
      <c r="K1167">
        <v>0.08</v>
      </c>
      <c r="L1167">
        <f t="shared" si="110"/>
        <v>46.696800000000003</v>
      </c>
      <c r="M1167">
        <f t="shared" si="111"/>
        <v>1751.13</v>
      </c>
      <c r="N1167" t="s">
        <v>16</v>
      </c>
      <c r="O1167" t="str">
        <f t="shared" si="112"/>
        <v>Delayed Delivery</v>
      </c>
      <c r="P1167">
        <v>7</v>
      </c>
      <c r="Q1167" t="str">
        <f t="shared" si="113"/>
        <v>Bad</v>
      </c>
      <c r="R1167">
        <v>2.2000000000000002</v>
      </c>
      <c r="S1167">
        <v>1611.04</v>
      </c>
    </row>
    <row r="1168" spans="1:19" x14ac:dyDescent="0.35">
      <c r="A1168">
        <v>11167</v>
      </c>
      <c r="B1168" s="1">
        <v>45728</v>
      </c>
      <c r="C1168">
        <f t="shared" si="108"/>
        <v>2025</v>
      </c>
      <c r="D1168">
        <f t="shared" si="109"/>
        <v>3</v>
      </c>
      <c r="E1168" t="str">
        <f>TEXT(Table2[[#This Row],[order_date]],"mmmm")</f>
        <v>March</v>
      </c>
      <c r="F1168">
        <v>1050</v>
      </c>
      <c r="G1168" t="s">
        <v>15</v>
      </c>
      <c r="H1168" t="s">
        <v>20</v>
      </c>
      <c r="I1168">
        <v>4</v>
      </c>
      <c r="J1168">
        <v>140.63</v>
      </c>
      <c r="K1168">
        <v>0.28999999999999998</v>
      </c>
      <c r="L1168">
        <f t="shared" si="110"/>
        <v>40.782699999999998</v>
      </c>
      <c r="M1168">
        <f t="shared" si="111"/>
        <v>562.52</v>
      </c>
      <c r="N1168" t="s">
        <v>16</v>
      </c>
      <c r="O1168" t="str">
        <f t="shared" si="112"/>
        <v>Delayed Delivery</v>
      </c>
      <c r="P1168">
        <v>10</v>
      </c>
      <c r="Q1168" t="str">
        <f t="shared" si="113"/>
        <v>Bad</v>
      </c>
      <c r="R1168">
        <v>1.8</v>
      </c>
      <c r="S1168">
        <v>399.39</v>
      </c>
    </row>
    <row r="1169" spans="1:19" x14ac:dyDescent="0.35">
      <c r="A1169">
        <v>11168</v>
      </c>
      <c r="B1169" s="1">
        <v>45729</v>
      </c>
      <c r="C1169">
        <f t="shared" si="108"/>
        <v>2025</v>
      </c>
      <c r="D1169">
        <f t="shared" si="109"/>
        <v>3</v>
      </c>
      <c r="E1169" t="str">
        <f>TEXT(Table2[[#This Row],[order_date]],"mmmm")</f>
        <v>March</v>
      </c>
      <c r="F1169">
        <v>1402</v>
      </c>
      <c r="G1169" t="s">
        <v>22</v>
      </c>
      <c r="H1169" t="s">
        <v>17</v>
      </c>
      <c r="I1169">
        <v>3</v>
      </c>
      <c r="J1169">
        <v>124.34</v>
      </c>
      <c r="K1169">
        <v>0.32</v>
      </c>
      <c r="L1169">
        <f t="shared" si="110"/>
        <v>39.788800000000002</v>
      </c>
      <c r="M1169">
        <f t="shared" si="111"/>
        <v>373.02</v>
      </c>
      <c r="N1169" t="s">
        <v>14</v>
      </c>
      <c r="O1169" t="str">
        <f t="shared" si="112"/>
        <v>Delayed Delivery</v>
      </c>
      <c r="P1169">
        <v>9</v>
      </c>
      <c r="Q1169" t="str">
        <f t="shared" si="113"/>
        <v>Excellent</v>
      </c>
      <c r="R1169">
        <v>4.2</v>
      </c>
      <c r="S1169">
        <v>253.65</v>
      </c>
    </row>
    <row r="1170" spans="1:19" x14ac:dyDescent="0.35">
      <c r="A1170">
        <v>11169</v>
      </c>
      <c r="B1170" s="1">
        <v>45730</v>
      </c>
      <c r="C1170">
        <f t="shared" si="108"/>
        <v>2025</v>
      </c>
      <c r="D1170">
        <f t="shared" si="109"/>
        <v>3</v>
      </c>
      <c r="E1170" t="str">
        <f>TEXT(Table2[[#This Row],[order_date]],"mmmm")</f>
        <v>March</v>
      </c>
      <c r="F1170">
        <v>1788</v>
      </c>
      <c r="G1170" t="s">
        <v>22</v>
      </c>
      <c r="H1170" t="s">
        <v>20</v>
      </c>
      <c r="I1170">
        <v>1</v>
      </c>
      <c r="J1170">
        <v>281.14</v>
      </c>
      <c r="K1170">
        <v>0.22</v>
      </c>
      <c r="L1170">
        <f t="shared" si="110"/>
        <v>61.8508</v>
      </c>
      <c r="M1170">
        <f t="shared" si="111"/>
        <v>281.14</v>
      </c>
      <c r="N1170" t="s">
        <v>16</v>
      </c>
      <c r="O1170" t="str">
        <f t="shared" si="112"/>
        <v>Early Delivery</v>
      </c>
      <c r="P1170">
        <v>1</v>
      </c>
      <c r="Q1170" t="str">
        <f t="shared" si="113"/>
        <v>Excellent</v>
      </c>
      <c r="R1170">
        <v>4.8</v>
      </c>
      <c r="S1170">
        <v>219.29</v>
      </c>
    </row>
    <row r="1171" spans="1:19" x14ac:dyDescent="0.35">
      <c r="A1171">
        <v>11170</v>
      </c>
      <c r="B1171" s="1">
        <v>45731</v>
      </c>
      <c r="C1171">
        <f t="shared" si="108"/>
        <v>2025</v>
      </c>
      <c r="D1171">
        <f t="shared" si="109"/>
        <v>3</v>
      </c>
      <c r="E1171" t="str">
        <f>TEXT(Table2[[#This Row],[order_date]],"mmmm")</f>
        <v>March</v>
      </c>
      <c r="F1171">
        <v>1004</v>
      </c>
      <c r="G1171" t="s">
        <v>22</v>
      </c>
      <c r="H1171" t="s">
        <v>20</v>
      </c>
      <c r="I1171">
        <v>5</v>
      </c>
      <c r="J1171">
        <v>452.44</v>
      </c>
      <c r="K1171">
        <v>0.04</v>
      </c>
      <c r="L1171">
        <f t="shared" si="110"/>
        <v>18.0976</v>
      </c>
      <c r="M1171">
        <f t="shared" si="111"/>
        <v>2262.1999999999998</v>
      </c>
      <c r="N1171" t="s">
        <v>16</v>
      </c>
      <c r="O1171" t="str">
        <f t="shared" si="112"/>
        <v>Delayed Delivery</v>
      </c>
      <c r="P1171">
        <v>8</v>
      </c>
      <c r="Q1171" t="str">
        <f t="shared" si="113"/>
        <v>Bad</v>
      </c>
      <c r="R1171">
        <v>1.9</v>
      </c>
      <c r="S1171">
        <v>2171.71</v>
      </c>
    </row>
    <row r="1172" spans="1:19" x14ac:dyDescent="0.35">
      <c r="A1172">
        <v>11171</v>
      </c>
      <c r="B1172" s="1">
        <v>45732</v>
      </c>
      <c r="C1172">
        <f t="shared" si="108"/>
        <v>2025</v>
      </c>
      <c r="D1172">
        <f t="shared" si="109"/>
        <v>3</v>
      </c>
      <c r="E1172" t="str">
        <f>TEXT(Table2[[#This Row],[order_date]],"mmmm")</f>
        <v>March</v>
      </c>
      <c r="F1172">
        <v>1465</v>
      </c>
      <c r="G1172" t="s">
        <v>15</v>
      </c>
      <c r="H1172" t="s">
        <v>20</v>
      </c>
      <c r="I1172">
        <v>5</v>
      </c>
      <c r="J1172">
        <v>179.74</v>
      </c>
      <c r="K1172">
        <v>0.31</v>
      </c>
      <c r="L1172">
        <f t="shared" si="110"/>
        <v>55.7194</v>
      </c>
      <c r="M1172">
        <f t="shared" si="111"/>
        <v>898.7</v>
      </c>
      <c r="N1172" t="s">
        <v>18</v>
      </c>
      <c r="O1172" t="str">
        <f t="shared" si="112"/>
        <v>Early Delivery</v>
      </c>
      <c r="P1172">
        <v>1</v>
      </c>
      <c r="Q1172" t="str">
        <f t="shared" si="113"/>
        <v>Bad</v>
      </c>
      <c r="R1172">
        <v>2.2999999999999998</v>
      </c>
      <c r="S1172">
        <v>620.1</v>
      </c>
    </row>
    <row r="1173" spans="1:19" x14ac:dyDescent="0.35">
      <c r="A1173">
        <v>11172</v>
      </c>
      <c r="B1173" s="1">
        <v>45733</v>
      </c>
      <c r="C1173">
        <f t="shared" si="108"/>
        <v>2025</v>
      </c>
      <c r="D1173">
        <f t="shared" si="109"/>
        <v>3</v>
      </c>
      <c r="E1173" t="str">
        <f>TEXT(Table2[[#This Row],[order_date]],"mmmm")</f>
        <v>March</v>
      </c>
      <c r="F1173">
        <v>1603</v>
      </c>
      <c r="G1173" t="s">
        <v>12</v>
      </c>
      <c r="H1173" t="s">
        <v>17</v>
      </c>
      <c r="I1173">
        <v>6</v>
      </c>
      <c r="J1173">
        <v>26.63</v>
      </c>
      <c r="K1173">
        <v>0.28000000000000003</v>
      </c>
      <c r="L1173">
        <f t="shared" si="110"/>
        <v>7.4564000000000004</v>
      </c>
      <c r="M1173">
        <f t="shared" si="111"/>
        <v>159.78</v>
      </c>
      <c r="N1173" t="s">
        <v>16</v>
      </c>
      <c r="O1173" t="str">
        <f t="shared" si="112"/>
        <v>On Time Delivery</v>
      </c>
      <c r="P1173">
        <v>3</v>
      </c>
      <c r="Q1173" t="str">
        <f t="shared" si="113"/>
        <v>Good</v>
      </c>
      <c r="R1173">
        <v>3.9</v>
      </c>
      <c r="S1173">
        <v>115.04</v>
      </c>
    </row>
    <row r="1174" spans="1:19" x14ac:dyDescent="0.35">
      <c r="A1174">
        <v>11173</v>
      </c>
      <c r="B1174" s="1">
        <v>45734</v>
      </c>
      <c r="C1174">
        <f t="shared" si="108"/>
        <v>2025</v>
      </c>
      <c r="D1174">
        <f t="shared" si="109"/>
        <v>3</v>
      </c>
      <c r="E1174" t="str">
        <f>TEXT(Table2[[#This Row],[order_date]],"mmmm")</f>
        <v>March</v>
      </c>
      <c r="F1174">
        <v>1681</v>
      </c>
      <c r="G1174" t="s">
        <v>22</v>
      </c>
      <c r="H1174" t="s">
        <v>20</v>
      </c>
      <c r="I1174">
        <v>3</v>
      </c>
      <c r="J1174">
        <v>331.61</v>
      </c>
      <c r="K1174">
        <v>0.26</v>
      </c>
      <c r="L1174">
        <f t="shared" si="110"/>
        <v>86.218600000000009</v>
      </c>
      <c r="M1174">
        <f t="shared" si="111"/>
        <v>994.83</v>
      </c>
      <c r="N1174" t="s">
        <v>18</v>
      </c>
      <c r="O1174" t="str">
        <f t="shared" si="112"/>
        <v>On Time Delivery</v>
      </c>
      <c r="P1174">
        <v>4</v>
      </c>
      <c r="Q1174" t="str">
        <f t="shared" si="113"/>
        <v>Excellent</v>
      </c>
      <c r="R1174">
        <v>4.3</v>
      </c>
      <c r="S1174">
        <v>736.17</v>
      </c>
    </row>
    <row r="1175" spans="1:19" x14ac:dyDescent="0.35">
      <c r="A1175">
        <v>11174</v>
      </c>
      <c r="B1175" s="1">
        <v>45735</v>
      </c>
      <c r="C1175">
        <f t="shared" si="108"/>
        <v>2025</v>
      </c>
      <c r="D1175">
        <f t="shared" si="109"/>
        <v>3</v>
      </c>
      <c r="E1175" t="str">
        <f>TEXT(Table2[[#This Row],[order_date]],"mmmm")</f>
        <v>March</v>
      </c>
      <c r="F1175">
        <v>1828</v>
      </c>
      <c r="G1175" t="s">
        <v>22</v>
      </c>
      <c r="H1175" t="s">
        <v>17</v>
      </c>
      <c r="I1175">
        <v>4</v>
      </c>
      <c r="J1175">
        <v>574.61</v>
      </c>
      <c r="K1175">
        <v>0.01</v>
      </c>
      <c r="L1175">
        <f t="shared" si="110"/>
        <v>5.7461000000000002</v>
      </c>
      <c r="M1175">
        <f t="shared" si="111"/>
        <v>2298.44</v>
      </c>
      <c r="N1175" t="s">
        <v>16</v>
      </c>
      <c r="O1175" t="str">
        <f t="shared" si="112"/>
        <v>Delayed Delivery</v>
      </c>
      <c r="P1175">
        <v>11</v>
      </c>
      <c r="Q1175" t="str">
        <f t="shared" si="113"/>
        <v>Excellent</v>
      </c>
      <c r="R1175">
        <v>5</v>
      </c>
      <c r="S1175">
        <v>2275.46</v>
      </c>
    </row>
    <row r="1176" spans="1:19" x14ac:dyDescent="0.35">
      <c r="A1176">
        <v>11175</v>
      </c>
      <c r="B1176" s="1">
        <v>45736</v>
      </c>
      <c r="C1176">
        <f t="shared" si="108"/>
        <v>2025</v>
      </c>
      <c r="D1176">
        <f t="shared" si="109"/>
        <v>3</v>
      </c>
      <c r="E1176" t="str">
        <f>TEXT(Table2[[#This Row],[order_date]],"mmmm")</f>
        <v>March</v>
      </c>
      <c r="F1176">
        <v>1533</v>
      </c>
      <c r="G1176" t="s">
        <v>19</v>
      </c>
      <c r="H1176" t="s">
        <v>13</v>
      </c>
      <c r="I1176">
        <v>1</v>
      </c>
      <c r="J1176">
        <v>243.9</v>
      </c>
      <c r="K1176">
        <v>0.28000000000000003</v>
      </c>
      <c r="L1176">
        <f t="shared" si="110"/>
        <v>68.292000000000002</v>
      </c>
      <c r="M1176">
        <f t="shared" si="111"/>
        <v>243.9</v>
      </c>
      <c r="N1176" t="s">
        <v>18</v>
      </c>
      <c r="O1176" t="str">
        <f t="shared" si="112"/>
        <v>Delayed Delivery</v>
      </c>
      <c r="P1176">
        <v>8</v>
      </c>
      <c r="Q1176" t="str">
        <f t="shared" si="113"/>
        <v>Bad</v>
      </c>
      <c r="R1176">
        <v>2.1</v>
      </c>
      <c r="S1176">
        <v>175.61</v>
      </c>
    </row>
    <row r="1177" spans="1:19" x14ac:dyDescent="0.35">
      <c r="A1177">
        <v>11176</v>
      </c>
      <c r="B1177" s="1">
        <v>45737</v>
      </c>
      <c r="C1177">
        <f t="shared" si="108"/>
        <v>2025</v>
      </c>
      <c r="D1177">
        <f t="shared" si="109"/>
        <v>3</v>
      </c>
      <c r="E1177" t="str">
        <f>TEXT(Table2[[#This Row],[order_date]],"mmmm")</f>
        <v>March</v>
      </c>
      <c r="F1177">
        <v>1404</v>
      </c>
      <c r="G1177" t="s">
        <v>19</v>
      </c>
      <c r="H1177" t="s">
        <v>13</v>
      </c>
      <c r="I1177">
        <v>2</v>
      </c>
      <c r="J1177">
        <v>260.77999999999997</v>
      </c>
      <c r="K1177">
        <v>0.05</v>
      </c>
      <c r="L1177">
        <f t="shared" si="110"/>
        <v>13.039</v>
      </c>
      <c r="M1177">
        <f t="shared" si="111"/>
        <v>521.55999999999995</v>
      </c>
      <c r="N1177" t="s">
        <v>16</v>
      </c>
      <c r="O1177" t="str">
        <f t="shared" si="112"/>
        <v>Early Delivery</v>
      </c>
      <c r="P1177">
        <v>1</v>
      </c>
      <c r="Q1177" t="str">
        <f t="shared" si="113"/>
        <v>Good</v>
      </c>
      <c r="R1177">
        <v>3.2</v>
      </c>
      <c r="S1177">
        <v>495.48</v>
      </c>
    </row>
    <row r="1178" spans="1:19" x14ac:dyDescent="0.35">
      <c r="A1178">
        <v>11177</v>
      </c>
      <c r="B1178" s="1">
        <v>45738</v>
      </c>
      <c r="C1178">
        <f t="shared" si="108"/>
        <v>2025</v>
      </c>
      <c r="D1178">
        <f t="shared" si="109"/>
        <v>3</v>
      </c>
      <c r="E1178" t="str">
        <f>TEXT(Table2[[#This Row],[order_date]],"mmmm")</f>
        <v>March</v>
      </c>
      <c r="F1178">
        <v>1837</v>
      </c>
      <c r="G1178" t="s">
        <v>19</v>
      </c>
      <c r="H1178" t="s">
        <v>20</v>
      </c>
      <c r="I1178">
        <v>5</v>
      </c>
      <c r="J1178">
        <v>581.80999999999995</v>
      </c>
      <c r="K1178">
        <v>0.08</v>
      </c>
      <c r="L1178">
        <f t="shared" si="110"/>
        <v>46.544799999999995</v>
      </c>
      <c r="M1178">
        <f t="shared" si="111"/>
        <v>2909.0499999999997</v>
      </c>
      <c r="N1178" t="s">
        <v>18</v>
      </c>
      <c r="O1178" t="str">
        <f t="shared" si="112"/>
        <v>On Time Delivery</v>
      </c>
      <c r="P1178">
        <v>2</v>
      </c>
      <c r="Q1178" t="str">
        <f t="shared" si="113"/>
        <v>Bad</v>
      </c>
      <c r="R1178">
        <v>1.5</v>
      </c>
      <c r="S1178">
        <v>2676.33</v>
      </c>
    </row>
    <row r="1179" spans="1:19" x14ac:dyDescent="0.35">
      <c r="A1179">
        <v>11178</v>
      </c>
      <c r="B1179" s="1">
        <v>45739</v>
      </c>
      <c r="C1179">
        <f t="shared" si="108"/>
        <v>2025</v>
      </c>
      <c r="D1179">
        <f t="shared" si="109"/>
        <v>3</v>
      </c>
      <c r="E1179" t="str">
        <f>TEXT(Table2[[#This Row],[order_date]],"mmmm")</f>
        <v>March</v>
      </c>
      <c r="F1179">
        <v>1512</v>
      </c>
      <c r="G1179" t="s">
        <v>22</v>
      </c>
      <c r="H1179" t="s">
        <v>13</v>
      </c>
      <c r="I1179">
        <v>3</v>
      </c>
      <c r="J1179">
        <v>421.35</v>
      </c>
      <c r="K1179">
        <v>0.2</v>
      </c>
      <c r="L1179">
        <f t="shared" si="110"/>
        <v>84.27000000000001</v>
      </c>
      <c r="M1179">
        <f t="shared" si="111"/>
        <v>1264.0500000000002</v>
      </c>
      <c r="N1179" t="s">
        <v>18</v>
      </c>
      <c r="O1179" t="str">
        <f t="shared" si="112"/>
        <v>Delayed Delivery</v>
      </c>
      <c r="P1179">
        <v>11</v>
      </c>
      <c r="Q1179" t="str">
        <f t="shared" si="113"/>
        <v>Bad</v>
      </c>
      <c r="R1179">
        <v>2.2999999999999998</v>
      </c>
      <c r="S1179">
        <v>1011.24</v>
      </c>
    </row>
    <row r="1180" spans="1:19" x14ac:dyDescent="0.35">
      <c r="A1180">
        <v>11179</v>
      </c>
      <c r="B1180" s="1">
        <v>45740</v>
      </c>
      <c r="C1180">
        <f t="shared" si="108"/>
        <v>2025</v>
      </c>
      <c r="D1180">
        <f t="shared" si="109"/>
        <v>3</v>
      </c>
      <c r="E1180" t="str">
        <f>TEXT(Table2[[#This Row],[order_date]],"mmmm")</f>
        <v>March</v>
      </c>
      <c r="F1180">
        <v>1644</v>
      </c>
      <c r="G1180" t="s">
        <v>15</v>
      </c>
      <c r="H1180" t="s">
        <v>17</v>
      </c>
      <c r="I1180">
        <v>6</v>
      </c>
      <c r="J1180">
        <v>435.72</v>
      </c>
      <c r="K1180">
        <v>0.09</v>
      </c>
      <c r="L1180">
        <f t="shared" si="110"/>
        <v>39.214800000000004</v>
      </c>
      <c r="M1180">
        <f t="shared" si="111"/>
        <v>2614.3200000000002</v>
      </c>
      <c r="N1180" t="s">
        <v>18</v>
      </c>
      <c r="O1180" t="str">
        <f t="shared" si="112"/>
        <v>Delayed Delivery</v>
      </c>
      <c r="P1180">
        <v>5</v>
      </c>
      <c r="Q1180" t="str">
        <f t="shared" si="113"/>
        <v>Bad</v>
      </c>
      <c r="R1180">
        <v>1.2</v>
      </c>
      <c r="S1180">
        <v>2379.0300000000002</v>
      </c>
    </row>
    <row r="1181" spans="1:19" x14ac:dyDescent="0.35">
      <c r="A1181">
        <v>11180</v>
      </c>
      <c r="B1181" s="1">
        <v>45741</v>
      </c>
      <c r="C1181">
        <f t="shared" si="108"/>
        <v>2025</v>
      </c>
      <c r="D1181">
        <f t="shared" si="109"/>
        <v>3</v>
      </c>
      <c r="E1181" t="str">
        <f>TEXT(Table2[[#This Row],[order_date]],"mmmm")</f>
        <v>March</v>
      </c>
      <c r="F1181">
        <v>1232</v>
      </c>
      <c r="G1181" t="s">
        <v>15</v>
      </c>
      <c r="H1181" t="s">
        <v>13</v>
      </c>
      <c r="I1181">
        <v>4</v>
      </c>
      <c r="J1181">
        <v>344.18</v>
      </c>
      <c r="K1181">
        <v>0.23</v>
      </c>
      <c r="L1181">
        <f t="shared" si="110"/>
        <v>79.1614</v>
      </c>
      <c r="M1181">
        <f t="shared" si="111"/>
        <v>1376.72</v>
      </c>
      <c r="N1181" t="s">
        <v>18</v>
      </c>
      <c r="O1181" t="str">
        <f t="shared" si="112"/>
        <v>Delayed Delivery</v>
      </c>
      <c r="P1181">
        <v>6</v>
      </c>
      <c r="Q1181" t="str">
        <f t="shared" si="113"/>
        <v>Bad</v>
      </c>
      <c r="R1181">
        <v>1.8</v>
      </c>
      <c r="S1181">
        <v>1060.07</v>
      </c>
    </row>
    <row r="1182" spans="1:19" x14ac:dyDescent="0.35">
      <c r="A1182">
        <v>11181</v>
      </c>
      <c r="B1182" s="1">
        <v>45742</v>
      </c>
      <c r="C1182">
        <f t="shared" si="108"/>
        <v>2025</v>
      </c>
      <c r="D1182">
        <f t="shared" si="109"/>
        <v>3</v>
      </c>
      <c r="E1182" t="str">
        <f>TEXT(Table2[[#This Row],[order_date]],"mmmm")</f>
        <v>March</v>
      </c>
      <c r="F1182">
        <v>1523</v>
      </c>
      <c r="G1182" t="s">
        <v>12</v>
      </c>
      <c r="H1182" t="s">
        <v>20</v>
      </c>
      <c r="I1182">
        <v>4</v>
      </c>
      <c r="J1182">
        <v>585.15</v>
      </c>
      <c r="K1182">
        <v>0.21</v>
      </c>
      <c r="L1182">
        <f t="shared" si="110"/>
        <v>122.88149999999999</v>
      </c>
      <c r="M1182">
        <f t="shared" si="111"/>
        <v>2340.6</v>
      </c>
      <c r="N1182" t="s">
        <v>14</v>
      </c>
      <c r="O1182" t="str">
        <f t="shared" si="112"/>
        <v>Delayed Delivery</v>
      </c>
      <c r="P1182">
        <v>5</v>
      </c>
      <c r="Q1182" t="str">
        <f t="shared" si="113"/>
        <v>Good</v>
      </c>
      <c r="R1182">
        <v>3</v>
      </c>
      <c r="S1182">
        <v>1849.07</v>
      </c>
    </row>
    <row r="1183" spans="1:19" x14ac:dyDescent="0.35">
      <c r="A1183">
        <v>11182</v>
      </c>
      <c r="B1183" s="1">
        <v>45743</v>
      </c>
      <c r="C1183">
        <f t="shared" si="108"/>
        <v>2025</v>
      </c>
      <c r="D1183">
        <f t="shared" si="109"/>
        <v>3</v>
      </c>
      <c r="E1183" t="str">
        <f>TEXT(Table2[[#This Row],[order_date]],"mmmm")</f>
        <v>March</v>
      </c>
      <c r="F1183">
        <v>1345</v>
      </c>
      <c r="G1183" t="s">
        <v>12</v>
      </c>
      <c r="H1183" t="s">
        <v>17</v>
      </c>
      <c r="I1183">
        <v>7</v>
      </c>
      <c r="J1183">
        <v>417.99</v>
      </c>
      <c r="K1183">
        <v>0.04</v>
      </c>
      <c r="L1183">
        <f t="shared" si="110"/>
        <v>16.7196</v>
      </c>
      <c r="M1183">
        <f t="shared" si="111"/>
        <v>2925.9300000000003</v>
      </c>
      <c r="N1183" t="s">
        <v>16</v>
      </c>
      <c r="O1183" t="str">
        <f t="shared" si="112"/>
        <v>On Time Delivery</v>
      </c>
      <c r="P1183">
        <v>3</v>
      </c>
      <c r="Q1183" t="str">
        <f t="shared" si="113"/>
        <v>Bad</v>
      </c>
      <c r="R1183">
        <v>1.7</v>
      </c>
      <c r="S1183">
        <v>2808.89</v>
      </c>
    </row>
    <row r="1184" spans="1:19" x14ac:dyDescent="0.35">
      <c r="A1184">
        <v>11183</v>
      </c>
      <c r="B1184" s="1">
        <v>45744</v>
      </c>
      <c r="C1184">
        <f t="shared" si="108"/>
        <v>2025</v>
      </c>
      <c r="D1184">
        <f t="shared" si="109"/>
        <v>3</v>
      </c>
      <c r="E1184" t="str">
        <f>TEXT(Table2[[#This Row],[order_date]],"mmmm")</f>
        <v>March</v>
      </c>
      <c r="F1184">
        <v>1045</v>
      </c>
      <c r="G1184" t="s">
        <v>12</v>
      </c>
      <c r="H1184" t="s">
        <v>21</v>
      </c>
      <c r="I1184">
        <v>1</v>
      </c>
      <c r="J1184">
        <v>538.59</v>
      </c>
      <c r="K1184">
        <v>0.23</v>
      </c>
      <c r="L1184">
        <f t="shared" si="110"/>
        <v>123.87570000000001</v>
      </c>
      <c r="M1184">
        <f t="shared" si="111"/>
        <v>538.59</v>
      </c>
      <c r="N1184" t="s">
        <v>16</v>
      </c>
      <c r="O1184" t="str">
        <f t="shared" si="112"/>
        <v>Delayed Delivery</v>
      </c>
      <c r="P1184">
        <v>10</v>
      </c>
      <c r="Q1184" t="str">
        <f t="shared" si="113"/>
        <v>Excellent</v>
      </c>
      <c r="R1184">
        <v>4.5999999999999996</v>
      </c>
      <c r="S1184">
        <v>414.71</v>
      </c>
    </row>
    <row r="1185" spans="1:19" x14ac:dyDescent="0.35">
      <c r="A1185">
        <v>11184</v>
      </c>
      <c r="B1185" s="1">
        <v>45745</v>
      </c>
      <c r="C1185">
        <f t="shared" si="108"/>
        <v>2025</v>
      </c>
      <c r="D1185">
        <f t="shared" si="109"/>
        <v>3</v>
      </c>
      <c r="E1185" t="str">
        <f>TEXT(Table2[[#This Row],[order_date]],"mmmm")</f>
        <v>March</v>
      </c>
      <c r="F1185">
        <v>1545</v>
      </c>
      <c r="G1185" t="s">
        <v>19</v>
      </c>
      <c r="H1185" t="s">
        <v>17</v>
      </c>
      <c r="I1185">
        <v>5</v>
      </c>
      <c r="J1185">
        <v>424.14</v>
      </c>
      <c r="K1185">
        <v>0.32</v>
      </c>
      <c r="L1185">
        <f t="shared" si="110"/>
        <v>135.72479999999999</v>
      </c>
      <c r="M1185">
        <f t="shared" si="111"/>
        <v>2120.6999999999998</v>
      </c>
      <c r="N1185" t="s">
        <v>18</v>
      </c>
      <c r="O1185" t="str">
        <f t="shared" si="112"/>
        <v>Delayed Delivery</v>
      </c>
      <c r="P1185">
        <v>7</v>
      </c>
      <c r="Q1185" t="str">
        <f t="shared" si="113"/>
        <v>Good</v>
      </c>
      <c r="R1185">
        <v>3.8</v>
      </c>
      <c r="S1185">
        <v>1442.08</v>
      </c>
    </row>
    <row r="1186" spans="1:19" x14ac:dyDescent="0.35">
      <c r="A1186">
        <v>11185</v>
      </c>
      <c r="B1186" s="1">
        <v>45746</v>
      </c>
      <c r="C1186">
        <f t="shared" si="108"/>
        <v>2025</v>
      </c>
      <c r="D1186">
        <f t="shared" si="109"/>
        <v>3</v>
      </c>
      <c r="E1186" t="str">
        <f>TEXT(Table2[[#This Row],[order_date]],"mmmm")</f>
        <v>March</v>
      </c>
      <c r="F1186">
        <v>1944</v>
      </c>
      <c r="G1186" t="s">
        <v>22</v>
      </c>
      <c r="H1186" t="s">
        <v>13</v>
      </c>
      <c r="I1186">
        <v>1</v>
      </c>
      <c r="J1186">
        <v>445.04</v>
      </c>
      <c r="K1186">
        <v>0.06</v>
      </c>
      <c r="L1186">
        <f t="shared" si="110"/>
        <v>26.702400000000001</v>
      </c>
      <c r="M1186">
        <f t="shared" si="111"/>
        <v>445.04</v>
      </c>
      <c r="N1186" t="s">
        <v>18</v>
      </c>
      <c r="O1186" t="str">
        <f t="shared" si="112"/>
        <v>Early Delivery</v>
      </c>
      <c r="P1186">
        <v>1</v>
      </c>
      <c r="Q1186" t="str">
        <f t="shared" si="113"/>
        <v>Bad</v>
      </c>
      <c r="R1186">
        <v>1.1000000000000001</v>
      </c>
      <c r="S1186">
        <v>418.34</v>
      </c>
    </row>
    <row r="1187" spans="1:19" x14ac:dyDescent="0.35">
      <c r="A1187">
        <v>11186</v>
      </c>
      <c r="B1187" s="1">
        <v>45747</v>
      </c>
      <c r="C1187">
        <f t="shared" si="108"/>
        <v>2025</v>
      </c>
      <c r="D1187">
        <f t="shared" si="109"/>
        <v>3</v>
      </c>
      <c r="E1187" t="str">
        <f>TEXT(Table2[[#This Row],[order_date]],"mmmm")</f>
        <v>March</v>
      </c>
      <c r="F1187">
        <v>1077</v>
      </c>
      <c r="G1187" t="s">
        <v>19</v>
      </c>
      <c r="H1187" t="s">
        <v>21</v>
      </c>
      <c r="I1187">
        <v>6</v>
      </c>
      <c r="J1187">
        <v>184.89</v>
      </c>
      <c r="K1187">
        <v>0.21</v>
      </c>
      <c r="L1187">
        <f t="shared" si="110"/>
        <v>38.826899999999995</v>
      </c>
      <c r="M1187">
        <f t="shared" si="111"/>
        <v>1109.3399999999999</v>
      </c>
      <c r="N1187" t="s">
        <v>16</v>
      </c>
      <c r="O1187" t="str">
        <f t="shared" si="112"/>
        <v>On Time Delivery</v>
      </c>
      <c r="P1187">
        <v>2</v>
      </c>
      <c r="Q1187" t="str">
        <f t="shared" si="113"/>
        <v>Excellent</v>
      </c>
      <c r="R1187">
        <v>4.5</v>
      </c>
      <c r="S1187">
        <v>876.38</v>
      </c>
    </row>
    <row r="1188" spans="1:19" x14ac:dyDescent="0.35">
      <c r="A1188">
        <v>11187</v>
      </c>
      <c r="B1188" s="1">
        <v>45748</v>
      </c>
      <c r="C1188">
        <f t="shared" si="108"/>
        <v>2025</v>
      </c>
      <c r="D1188">
        <f t="shared" si="109"/>
        <v>4</v>
      </c>
      <c r="E1188" t="str">
        <f>TEXT(Table2[[#This Row],[order_date]],"mmmm")</f>
        <v>April</v>
      </c>
      <c r="F1188">
        <v>1729</v>
      </c>
      <c r="G1188" t="s">
        <v>19</v>
      </c>
      <c r="H1188" t="s">
        <v>17</v>
      </c>
      <c r="I1188">
        <v>2</v>
      </c>
      <c r="J1188">
        <v>192.54</v>
      </c>
      <c r="K1188">
        <v>0.12</v>
      </c>
      <c r="L1188">
        <f t="shared" si="110"/>
        <v>23.104799999999997</v>
      </c>
      <c r="M1188">
        <f t="shared" si="111"/>
        <v>385.08</v>
      </c>
      <c r="N1188" t="s">
        <v>18</v>
      </c>
      <c r="O1188" t="str">
        <f t="shared" si="112"/>
        <v>Delayed Delivery</v>
      </c>
      <c r="P1188">
        <v>11</v>
      </c>
      <c r="Q1188" t="str">
        <f t="shared" si="113"/>
        <v>Excellent</v>
      </c>
      <c r="R1188">
        <v>4.9000000000000004</v>
      </c>
      <c r="S1188">
        <v>338.87</v>
      </c>
    </row>
    <row r="1189" spans="1:19" x14ac:dyDescent="0.35">
      <c r="A1189">
        <v>11188</v>
      </c>
      <c r="B1189" s="1">
        <v>45749</v>
      </c>
      <c r="C1189">
        <f t="shared" si="108"/>
        <v>2025</v>
      </c>
      <c r="D1189">
        <f t="shared" si="109"/>
        <v>4</v>
      </c>
      <c r="E1189" t="str">
        <f>TEXT(Table2[[#This Row],[order_date]],"mmmm")</f>
        <v>April</v>
      </c>
      <c r="F1189">
        <v>1812</v>
      </c>
      <c r="G1189" t="s">
        <v>19</v>
      </c>
      <c r="H1189" t="s">
        <v>21</v>
      </c>
      <c r="I1189">
        <v>2</v>
      </c>
      <c r="J1189">
        <v>473.05</v>
      </c>
      <c r="K1189">
        <v>0.16</v>
      </c>
      <c r="L1189">
        <f t="shared" si="110"/>
        <v>75.688000000000002</v>
      </c>
      <c r="M1189">
        <f t="shared" si="111"/>
        <v>946.1</v>
      </c>
      <c r="N1189" t="s">
        <v>16</v>
      </c>
      <c r="O1189" t="str">
        <f t="shared" si="112"/>
        <v>Delayed Delivery</v>
      </c>
      <c r="P1189">
        <v>9</v>
      </c>
      <c r="Q1189" t="str">
        <f t="shared" si="113"/>
        <v>Good</v>
      </c>
      <c r="R1189">
        <v>3</v>
      </c>
      <c r="S1189">
        <v>794.72</v>
      </c>
    </row>
    <row r="1190" spans="1:19" x14ac:dyDescent="0.35">
      <c r="A1190">
        <v>11189</v>
      </c>
      <c r="B1190" s="1">
        <v>45750</v>
      </c>
      <c r="C1190">
        <f t="shared" si="108"/>
        <v>2025</v>
      </c>
      <c r="D1190">
        <f t="shared" si="109"/>
        <v>4</v>
      </c>
      <c r="E1190" t="str">
        <f>TEXT(Table2[[#This Row],[order_date]],"mmmm")</f>
        <v>April</v>
      </c>
      <c r="F1190">
        <v>1922</v>
      </c>
      <c r="G1190" t="s">
        <v>19</v>
      </c>
      <c r="H1190" t="s">
        <v>21</v>
      </c>
      <c r="I1190">
        <v>2</v>
      </c>
      <c r="J1190">
        <v>188.57</v>
      </c>
      <c r="K1190">
        <v>0.1</v>
      </c>
      <c r="L1190">
        <f t="shared" si="110"/>
        <v>18.856999999999999</v>
      </c>
      <c r="M1190">
        <f t="shared" si="111"/>
        <v>377.14</v>
      </c>
      <c r="N1190" t="s">
        <v>18</v>
      </c>
      <c r="O1190" t="str">
        <f t="shared" si="112"/>
        <v>On Time Delivery</v>
      </c>
      <c r="P1190">
        <v>4</v>
      </c>
      <c r="Q1190" t="str">
        <f t="shared" si="113"/>
        <v>Bad</v>
      </c>
      <c r="R1190">
        <v>2.2999999999999998</v>
      </c>
      <c r="S1190">
        <v>339.43</v>
      </c>
    </row>
    <row r="1191" spans="1:19" x14ac:dyDescent="0.35">
      <c r="A1191">
        <v>11190</v>
      </c>
      <c r="B1191" s="1">
        <v>45751</v>
      </c>
      <c r="C1191">
        <f t="shared" si="108"/>
        <v>2025</v>
      </c>
      <c r="D1191">
        <f t="shared" si="109"/>
        <v>4</v>
      </c>
      <c r="E1191" t="str">
        <f>TEXT(Table2[[#This Row],[order_date]],"mmmm")</f>
        <v>April</v>
      </c>
      <c r="F1191">
        <v>1072</v>
      </c>
      <c r="G1191" t="s">
        <v>15</v>
      </c>
      <c r="H1191" t="s">
        <v>21</v>
      </c>
      <c r="I1191">
        <v>4</v>
      </c>
      <c r="J1191">
        <v>344.22</v>
      </c>
      <c r="K1191">
        <v>0.12</v>
      </c>
      <c r="L1191">
        <f t="shared" si="110"/>
        <v>41.306400000000004</v>
      </c>
      <c r="M1191">
        <f t="shared" si="111"/>
        <v>1376.88</v>
      </c>
      <c r="N1191" t="s">
        <v>14</v>
      </c>
      <c r="O1191" t="str">
        <f t="shared" si="112"/>
        <v>Delayed Delivery</v>
      </c>
      <c r="P1191">
        <v>8</v>
      </c>
      <c r="Q1191" t="str">
        <f t="shared" si="113"/>
        <v>Bad</v>
      </c>
      <c r="R1191">
        <v>2.1</v>
      </c>
      <c r="S1191">
        <v>1211.6500000000001</v>
      </c>
    </row>
    <row r="1192" spans="1:19" x14ac:dyDescent="0.35">
      <c r="A1192">
        <v>11191</v>
      </c>
      <c r="B1192" s="1">
        <v>45752</v>
      </c>
      <c r="C1192">
        <f t="shared" si="108"/>
        <v>2025</v>
      </c>
      <c r="D1192">
        <f t="shared" si="109"/>
        <v>4</v>
      </c>
      <c r="E1192" t="str">
        <f>TEXT(Table2[[#This Row],[order_date]],"mmmm")</f>
        <v>April</v>
      </c>
      <c r="F1192">
        <v>1793</v>
      </c>
      <c r="G1192" t="s">
        <v>22</v>
      </c>
      <c r="H1192" t="s">
        <v>17</v>
      </c>
      <c r="I1192">
        <v>5</v>
      </c>
      <c r="J1192">
        <v>160.87</v>
      </c>
      <c r="K1192">
        <v>0.01</v>
      </c>
      <c r="L1192">
        <f t="shared" si="110"/>
        <v>1.6087</v>
      </c>
      <c r="M1192">
        <f t="shared" si="111"/>
        <v>804.35</v>
      </c>
      <c r="N1192" t="s">
        <v>18</v>
      </c>
      <c r="O1192" t="str">
        <f t="shared" si="112"/>
        <v>Delayed Delivery</v>
      </c>
      <c r="P1192">
        <v>9</v>
      </c>
      <c r="Q1192" t="str">
        <f t="shared" si="113"/>
        <v>Bad</v>
      </c>
      <c r="R1192">
        <v>1.3</v>
      </c>
      <c r="S1192">
        <v>796.31</v>
      </c>
    </row>
    <row r="1193" spans="1:19" x14ac:dyDescent="0.35">
      <c r="A1193">
        <v>11192</v>
      </c>
      <c r="B1193" s="1">
        <v>45753</v>
      </c>
      <c r="C1193">
        <f t="shared" si="108"/>
        <v>2025</v>
      </c>
      <c r="D1193">
        <f t="shared" si="109"/>
        <v>4</v>
      </c>
      <c r="E1193" t="str">
        <f>TEXT(Table2[[#This Row],[order_date]],"mmmm")</f>
        <v>April</v>
      </c>
      <c r="F1193">
        <v>1248</v>
      </c>
      <c r="G1193" t="s">
        <v>19</v>
      </c>
      <c r="H1193" t="s">
        <v>13</v>
      </c>
      <c r="I1193">
        <v>1</v>
      </c>
      <c r="J1193">
        <v>492.94</v>
      </c>
      <c r="K1193">
        <v>0.34</v>
      </c>
      <c r="L1193">
        <f t="shared" si="110"/>
        <v>167.59960000000001</v>
      </c>
      <c r="M1193">
        <f t="shared" si="111"/>
        <v>492.94</v>
      </c>
      <c r="N1193" t="s">
        <v>16</v>
      </c>
      <c r="O1193" t="str">
        <f t="shared" si="112"/>
        <v>Delayed Delivery</v>
      </c>
      <c r="P1193">
        <v>7</v>
      </c>
      <c r="Q1193" t="str">
        <f t="shared" si="113"/>
        <v>Good</v>
      </c>
      <c r="R1193">
        <v>3</v>
      </c>
      <c r="S1193">
        <v>325.33999999999997</v>
      </c>
    </row>
    <row r="1194" spans="1:19" x14ac:dyDescent="0.35">
      <c r="A1194">
        <v>11193</v>
      </c>
      <c r="B1194" s="1">
        <v>45754</v>
      </c>
      <c r="C1194">
        <f t="shared" si="108"/>
        <v>2025</v>
      </c>
      <c r="D1194">
        <f t="shared" si="109"/>
        <v>4</v>
      </c>
      <c r="E1194" t="str">
        <f>TEXT(Table2[[#This Row],[order_date]],"mmmm")</f>
        <v>April</v>
      </c>
      <c r="F1194">
        <v>1046</v>
      </c>
      <c r="G1194" t="s">
        <v>22</v>
      </c>
      <c r="H1194" t="s">
        <v>17</v>
      </c>
      <c r="I1194">
        <v>1</v>
      </c>
      <c r="J1194">
        <v>79.64</v>
      </c>
      <c r="K1194">
        <v>0.22</v>
      </c>
      <c r="L1194">
        <f t="shared" si="110"/>
        <v>17.520800000000001</v>
      </c>
      <c r="M1194">
        <f t="shared" si="111"/>
        <v>79.64</v>
      </c>
      <c r="N1194" t="s">
        <v>18</v>
      </c>
      <c r="O1194" t="str">
        <f t="shared" si="112"/>
        <v>Early Delivery</v>
      </c>
      <c r="P1194">
        <v>1</v>
      </c>
      <c r="Q1194" t="str">
        <f t="shared" si="113"/>
        <v>Bad</v>
      </c>
      <c r="R1194">
        <v>1.2</v>
      </c>
      <c r="S1194">
        <v>62.12</v>
      </c>
    </row>
    <row r="1195" spans="1:19" x14ac:dyDescent="0.35">
      <c r="A1195">
        <v>11194</v>
      </c>
      <c r="B1195" s="1">
        <v>45755</v>
      </c>
      <c r="C1195">
        <f t="shared" si="108"/>
        <v>2025</v>
      </c>
      <c r="D1195">
        <f t="shared" si="109"/>
        <v>4</v>
      </c>
      <c r="E1195" t="str">
        <f>TEXT(Table2[[#This Row],[order_date]],"mmmm")</f>
        <v>April</v>
      </c>
      <c r="F1195">
        <v>1120</v>
      </c>
      <c r="G1195" t="s">
        <v>15</v>
      </c>
      <c r="H1195" t="s">
        <v>13</v>
      </c>
      <c r="I1195">
        <v>6</v>
      </c>
      <c r="J1195">
        <v>500.23</v>
      </c>
      <c r="K1195">
        <v>0.18</v>
      </c>
      <c r="L1195">
        <f t="shared" si="110"/>
        <v>90.041399999999996</v>
      </c>
      <c r="M1195">
        <f t="shared" si="111"/>
        <v>3001.38</v>
      </c>
      <c r="N1195" t="s">
        <v>18</v>
      </c>
      <c r="O1195" t="str">
        <f t="shared" si="112"/>
        <v>Delayed Delivery</v>
      </c>
      <c r="P1195">
        <v>5</v>
      </c>
      <c r="Q1195" t="str">
        <f t="shared" si="113"/>
        <v>Good</v>
      </c>
      <c r="R1195">
        <v>3</v>
      </c>
      <c r="S1195">
        <v>2461.13</v>
      </c>
    </row>
    <row r="1196" spans="1:19" x14ac:dyDescent="0.35">
      <c r="A1196">
        <v>11195</v>
      </c>
      <c r="B1196" s="1">
        <v>45756</v>
      </c>
      <c r="C1196">
        <f t="shared" si="108"/>
        <v>2025</v>
      </c>
      <c r="D1196">
        <f t="shared" si="109"/>
        <v>4</v>
      </c>
      <c r="E1196" t="str">
        <f>TEXT(Table2[[#This Row],[order_date]],"mmmm")</f>
        <v>April</v>
      </c>
      <c r="F1196">
        <v>1213</v>
      </c>
      <c r="G1196" t="s">
        <v>19</v>
      </c>
      <c r="H1196" t="s">
        <v>17</v>
      </c>
      <c r="I1196">
        <v>2</v>
      </c>
      <c r="J1196">
        <v>367.6</v>
      </c>
      <c r="K1196">
        <v>0.13</v>
      </c>
      <c r="L1196">
        <f t="shared" si="110"/>
        <v>47.788000000000004</v>
      </c>
      <c r="M1196">
        <f t="shared" si="111"/>
        <v>735.2</v>
      </c>
      <c r="N1196" t="s">
        <v>16</v>
      </c>
      <c r="O1196" t="str">
        <f t="shared" si="112"/>
        <v>Delayed Delivery</v>
      </c>
      <c r="P1196">
        <v>6</v>
      </c>
      <c r="Q1196" t="str">
        <f t="shared" si="113"/>
        <v>Bad</v>
      </c>
      <c r="R1196">
        <v>2</v>
      </c>
      <c r="S1196">
        <v>639.62</v>
      </c>
    </row>
    <row r="1197" spans="1:19" x14ac:dyDescent="0.35">
      <c r="A1197">
        <v>11196</v>
      </c>
      <c r="B1197" s="1">
        <v>45757</v>
      </c>
      <c r="C1197">
        <f t="shared" si="108"/>
        <v>2025</v>
      </c>
      <c r="D1197">
        <f t="shared" si="109"/>
        <v>4</v>
      </c>
      <c r="E1197" t="str">
        <f>TEXT(Table2[[#This Row],[order_date]],"mmmm")</f>
        <v>April</v>
      </c>
      <c r="F1197">
        <v>1238</v>
      </c>
      <c r="G1197" t="s">
        <v>15</v>
      </c>
      <c r="H1197" t="s">
        <v>17</v>
      </c>
      <c r="I1197">
        <v>5</v>
      </c>
      <c r="J1197">
        <v>124.34</v>
      </c>
      <c r="K1197">
        <v>0.19</v>
      </c>
      <c r="L1197">
        <f t="shared" si="110"/>
        <v>23.624600000000001</v>
      </c>
      <c r="M1197">
        <f t="shared" si="111"/>
        <v>621.70000000000005</v>
      </c>
      <c r="N1197" t="s">
        <v>18</v>
      </c>
      <c r="O1197" t="str">
        <f t="shared" si="112"/>
        <v>Delayed Delivery</v>
      </c>
      <c r="P1197">
        <v>11</v>
      </c>
      <c r="Q1197" t="str">
        <f t="shared" si="113"/>
        <v>Good</v>
      </c>
      <c r="R1197">
        <v>2.9</v>
      </c>
      <c r="S1197">
        <v>503.58</v>
      </c>
    </row>
    <row r="1198" spans="1:19" x14ac:dyDescent="0.35">
      <c r="A1198">
        <v>11197</v>
      </c>
      <c r="B1198" s="1">
        <v>45758</v>
      </c>
      <c r="C1198">
        <f t="shared" si="108"/>
        <v>2025</v>
      </c>
      <c r="D1198">
        <f t="shared" si="109"/>
        <v>4</v>
      </c>
      <c r="E1198" t="str">
        <f>TEXT(Table2[[#This Row],[order_date]],"mmmm")</f>
        <v>April</v>
      </c>
      <c r="F1198">
        <v>1055</v>
      </c>
      <c r="G1198" t="s">
        <v>19</v>
      </c>
      <c r="H1198" t="s">
        <v>17</v>
      </c>
      <c r="I1198">
        <v>5</v>
      </c>
      <c r="J1198">
        <v>332.09</v>
      </c>
      <c r="K1198">
        <v>0.13</v>
      </c>
      <c r="L1198">
        <f t="shared" si="110"/>
        <v>43.171700000000001</v>
      </c>
      <c r="M1198">
        <f t="shared" si="111"/>
        <v>1660.4499999999998</v>
      </c>
      <c r="N1198" t="s">
        <v>14</v>
      </c>
      <c r="O1198" t="str">
        <f t="shared" si="112"/>
        <v>Delayed Delivery</v>
      </c>
      <c r="P1198">
        <v>8</v>
      </c>
      <c r="Q1198" t="str">
        <f t="shared" si="113"/>
        <v>Good</v>
      </c>
      <c r="R1198">
        <v>2.7</v>
      </c>
      <c r="S1198">
        <v>1444.59</v>
      </c>
    </row>
    <row r="1199" spans="1:19" x14ac:dyDescent="0.35">
      <c r="A1199">
        <v>11198</v>
      </c>
      <c r="B1199" s="1">
        <v>45759</v>
      </c>
      <c r="C1199">
        <f t="shared" si="108"/>
        <v>2025</v>
      </c>
      <c r="D1199">
        <f t="shared" si="109"/>
        <v>4</v>
      </c>
      <c r="E1199" t="str">
        <f>TEXT(Table2[[#This Row],[order_date]],"mmmm")</f>
        <v>April</v>
      </c>
      <c r="F1199">
        <v>1349</v>
      </c>
      <c r="G1199" t="s">
        <v>15</v>
      </c>
      <c r="H1199" t="s">
        <v>13</v>
      </c>
      <c r="I1199">
        <v>6</v>
      </c>
      <c r="J1199">
        <v>180.26</v>
      </c>
      <c r="K1199">
        <v>0.13</v>
      </c>
      <c r="L1199">
        <f t="shared" si="110"/>
        <v>23.433799999999998</v>
      </c>
      <c r="M1199">
        <f t="shared" si="111"/>
        <v>1081.56</v>
      </c>
      <c r="N1199" t="s">
        <v>16</v>
      </c>
      <c r="O1199" t="str">
        <f t="shared" si="112"/>
        <v>Delayed Delivery</v>
      </c>
      <c r="P1199">
        <v>10</v>
      </c>
      <c r="Q1199" t="str">
        <f t="shared" si="113"/>
        <v>Bad</v>
      </c>
      <c r="R1199">
        <v>2.2000000000000002</v>
      </c>
      <c r="S1199">
        <v>940.96</v>
      </c>
    </row>
    <row r="1200" spans="1:19" x14ac:dyDescent="0.35">
      <c r="A1200">
        <v>11199</v>
      </c>
      <c r="B1200" s="1">
        <v>45760</v>
      </c>
      <c r="C1200">
        <f t="shared" si="108"/>
        <v>2025</v>
      </c>
      <c r="D1200">
        <f t="shared" si="109"/>
        <v>4</v>
      </c>
      <c r="E1200" t="str">
        <f>TEXT(Table2[[#This Row],[order_date]],"mmmm")</f>
        <v>April</v>
      </c>
      <c r="F1200">
        <v>1106</v>
      </c>
      <c r="G1200" t="s">
        <v>15</v>
      </c>
      <c r="H1200" t="s">
        <v>17</v>
      </c>
      <c r="I1200">
        <v>3</v>
      </c>
      <c r="J1200">
        <v>204.23</v>
      </c>
      <c r="K1200">
        <v>0.16</v>
      </c>
      <c r="L1200">
        <f t="shared" si="110"/>
        <v>32.6768</v>
      </c>
      <c r="M1200">
        <f t="shared" si="111"/>
        <v>612.68999999999994</v>
      </c>
      <c r="N1200" t="s">
        <v>16</v>
      </c>
      <c r="O1200" t="str">
        <f t="shared" si="112"/>
        <v>Delayed Delivery</v>
      </c>
      <c r="P1200">
        <v>8</v>
      </c>
      <c r="Q1200" t="str">
        <f t="shared" si="113"/>
        <v>Good</v>
      </c>
      <c r="R1200">
        <v>2.8</v>
      </c>
      <c r="S1200">
        <v>514.66</v>
      </c>
    </row>
    <row r="1201" spans="1:19" x14ac:dyDescent="0.35">
      <c r="A1201">
        <v>11200</v>
      </c>
      <c r="B1201" s="1">
        <v>45761</v>
      </c>
      <c r="C1201">
        <f t="shared" si="108"/>
        <v>2025</v>
      </c>
      <c r="D1201">
        <f t="shared" si="109"/>
        <v>4</v>
      </c>
      <c r="E1201" t="str">
        <f>TEXT(Table2[[#This Row],[order_date]],"mmmm")</f>
        <v>April</v>
      </c>
      <c r="F1201">
        <v>1830</v>
      </c>
      <c r="G1201" t="s">
        <v>19</v>
      </c>
      <c r="H1201" t="s">
        <v>21</v>
      </c>
      <c r="I1201">
        <v>5</v>
      </c>
      <c r="J1201">
        <v>220.64</v>
      </c>
      <c r="K1201">
        <v>0.1</v>
      </c>
      <c r="L1201">
        <f t="shared" si="110"/>
        <v>22.064</v>
      </c>
      <c r="M1201">
        <f t="shared" si="111"/>
        <v>1103.1999999999998</v>
      </c>
      <c r="N1201" t="s">
        <v>16</v>
      </c>
      <c r="O1201" t="str">
        <f t="shared" si="112"/>
        <v>Delayed Delivery</v>
      </c>
      <c r="P1201">
        <v>9</v>
      </c>
      <c r="Q1201" t="str">
        <f t="shared" si="113"/>
        <v>Good</v>
      </c>
      <c r="R1201">
        <v>2.9</v>
      </c>
      <c r="S1201">
        <v>992.88</v>
      </c>
    </row>
    <row r="1202" spans="1:19" x14ac:dyDescent="0.35">
      <c r="A1202">
        <v>11201</v>
      </c>
      <c r="B1202" s="1">
        <v>45762</v>
      </c>
      <c r="C1202">
        <f t="shared" si="108"/>
        <v>2025</v>
      </c>
      <c r="D1202">
        <f t="shared" si="109"/>
        <v>4</v>
      </c>
      <c r="E1202" t="str">
        <f>TEXT(Table2[[#This Row],[order_date]],"mmmm")</f>
        <v>April</v>
      </c>
      <c r="F1202">
        <v>1047</v>
      </c>
      <c r="G1202" t="s">
        <v>19</v>
      </c>
      <c r="H1202" t="s">
        <v>17</v>
      </c>
      <c r="I1202">
        <v>5</v>
      </c>
      <c r="J1202">
        <v>52.04</v>
      </c>
      <c r="K1202">
        <v>0.06</v>
      </c>
      <c r="L1202">
        <f t="shared" si="110"/>
        <v>3.1223999999999998</v>
      </c>
      <c r="M1202">
        <f t="shared" si="111"/>
        <v>260.2</v>
      </c>
      <c r="N1202" t="s">
        <v>18</v>
      </c>
      <c r="O1202" t="str">
        <f t="shared" si="112"/>
        <v>Delayed Delivery</v>
      </c>
      <c r="P1202">
        <v>9</v>
      </c>
      <c r="Q1202" t="str">
        <f t="shared" si="113"/>
        <v>Excellent</v>
      </c>
      <c r="R1202">
        <v>4.3</v>
      </c>
      <c r="S1202">
        <v>244.59</v>
      </c>
    </row>
    <row r="1203" spans="1:19" x14ac:dyDescent="0.35">
      <c r="A1203">
        <v>11202</v>
      </c>
      <c r="B1203" s="1">
        <v>45763</v>
      </c>
      <c r="C1203">
        <f t="shared" si="108"/>
        <v>2025</v>
      </c>
      <c r="D1203">
        <f t="shared" si="109"/>
        <v>4</v>
      </c>
      <c r="E1203" t="str">
        <f>TEXT(Table2[[#This Row],[order_date]],"mmmm")</f>
        <v>April</v>
      </c>
      <c r="F1203">
        <v>1572</v>
      </c>
      <c r="G1203" t="s">
        <v>15</v>
      </c>
      <c r="H1203" t="s">
        <v>21</v>
      </c>
      <c r="I1203">
        <v>1</v>
      </c>
      <c r="J1203">
        <v>591.79</v>
      </c>
      <c r="K1203">
        <v>0.19</v>
      </c>
      <c r="L1203">
        <f t="shared" si="110"/>
        <v>112.4401</v>
      </c>
      <c r="M1203">
        <f t="shared" si="111"/>
        <v>591.79</v>
      </c>
      <c r="N1203" t="s">
        <v>14</v>
      </c>
      <c r="O1203" t="str">
        <f t="shared" si="112"/>
        <v>On Time Delivery</v>
      </c>
      <c r="P1203">
        <v>4</v>
      </c>
      <c r="Q1203" t="str">
        <f t="shared" si="113"/>
        <v>Good</v>
      </c>
      <c r="R1203">
        <v>3.7</v>
      </c>
      <c r="S1203">
        <v>479.35</v>
      </c>
    </row>
    <row r="1204" spans="1:19" x14ac:dyDescent="0.35">
      <c r="A1204">
        <v>11203</v>
      </c>
      <c r="B1204" s="1">
        <v>45764</v>
      </c>
      <c r="C1204">
        <f t="shared" si="108"/>
        <v>2025</v>
      </c>
      <c r="D1204">
        <f t="shared" si="109"/>
        <v>4</v>
      </c>
      <c r="E1204" t="str">
        <f>TEXT(Table2[[#This Row],[order_date]],"mmmm")</f>
        <v>April</v>
      </c>
      <c r="F1204">
        <v>1336</v>
      </c>
      <c r="G1204" t="s">
        <v>12</v>
      </c>
      <c r="H1204" t="s">
        <v>20</v>
      </c>
      <c r="I1204">
        <v>6</v>
      </c>
      <c r="J1204">
        <v>33.450000000000003</v>
      </c>
      <c r="K1204">
        <v>0.28999999999999998</v>
      </c>
      <c r="L1204">
        <f t="shared" si="110"/>
        <v>9.7004999999999999</v>
      </c>
      <c r="M1204">
        <f t="shared" si="111"/>
        <v>200.70000000000002</v>
      </c>
      <c r="N1204" t="s">
        <v>18</v>
      </c>
      <c r="O1204" t="str">
        <f t="shared" si="112"/>
        <v>Delayed Delivery</v>
      </c>
      <c r="P1204">
        <v>6</v>
      </c>
      <c r="Q1204" t="str">
        <f t="shared" si="113"/>
        <v>Good</v>
      </c>
      <c r="R1204">
        <v>2.7</v>
      </c>
      <c r="S1204">
        <v>142.5</v>
      </c>
    </row>
    <row r="1205" spans="1:19" x14ac:dyDescent="0.35">
      <c r="A1205">
        <v>11204</v>
      </c>
      <c r="B1205" s="1">
        <v>45765</v>
      </c>
      <c r="C1205">
        <f t="shared" si="108"/>
        <v>2025</v>
      </c>
      <c r="D1205">
        <f t="shared" si="109"/>
        <v>4</v>
      </c>
      <c r="E1205" t="str">
        <f>TEXT(Table2[[#This Row],[order_date]],"mmmm")</f>
        <v>April</v>
      </c>
      <c r="F1205">
        <v>1025</v>
      </c>
      <c r="G1205" t="s">
        <v>19</v>
      </c>
      <c r="H1205" t="s">
        <v>20</v>
      </c>
      <c r="I1205">
        <v>5</v>
      </c>
      <c r="J1205">
        <v>402.56</v>
      </c>
      <c r="K1205">
        <v>0.05</v>
      </c>
      <c r="L1205">
        <f t="shared" si="110"/>
        <v>20.128</v>
      </c>
      <c r="M1205">
        <f t="shared" si="111"/>
        <v>2012.8</v>
      </c>
      <c r="N1205" t="s">
        <v>16</v>
      </c>
      <c r="O1205" t="str">
        <f t="shared" si="112"/>
        <v>On Time Delivery</v>
      </c>
      <c r="P1205">
        <v>3</v>
      </c>
      <c r="Q1205" t="str">
        <f t="shared" si="113"/>
        <v>Excellent</v>
      </c>
      <c r="R1205">
        <v>4.5999999999999996</v>
      </c>
      <c r="S1205">
        <v>1912.16</v>
      </c>
    </row>
    <row r="1206" spans="1:19" x14ac:dyDescent="0.35">
      <c r="A1206">
        <v>11205</v>
      </c>
      <c r="B1206" s="1">
        <v>45766</v>
      </c>
      <c r="C1206">
        <f t="shared" si="108"/>
        <v>2025</v>
      </c>
      <c r="D1206">
        <f t="shared" si="109"/>
        <v>4</v>
      </c>
      <c r="E1206" t="str">
        <f>TEXT(Table2[[#This Row],[order_date]],"mmmm")</f>
        <v>April</v>
      </c>
      <c r="F1206">
        <v>1803</v>
      </c>
      <c r="G1206" t="s">
        <v>22</v>
      </c>
      <c r="H1206" t="s">
        <v>13</v>
      </c>
      <c r="I1206">
        <v>5</v>
      </c>
      <c r="J1206">
        <v>232.17</v>
      </c>
      <c r="K1206">
        <v>0.01</v>
      </c>
      <c r="L1206">
        <f t="shared" si="110"/>
        <v>2.3216999999999999</v>
      </c>
      <c r="M1206">
        <f t="shared" si="111"/>
        <v>1160.8499999999999</v>
      </c>
      <c r="N1206" t="s">
        <v>18</v>
      </c>
      <c r="O1206" t="str">
        <f t="shared" si="112"/>
        <v>Early Delivery</v>
      </c>
      <c r="P1206">
        <v>1</v>
      </c>
      <c r="Q1206" t="str">
        <f t="shared" si="113"/>
        <v>Excellent</v>
      </c>
      <c r="R1206">
        <v>4</v>
      </c>
      <c r="S1206">
        <v>1149.24</v>
      </c>
    </row>
    <row r="1207" spans="1:19" x14ac:dyDescent="0.35">
      <c r="A1207">
        <v>11206</v>
      </c>
      <c r="B1207" s="1">
        <v>45767</v>
      </c>
      <c r="C1207">
        <f t="shared" si="108"/>
        <v>2025</v>
      </c>
      <c r="D1207">
        <f t="shared" si="109"/>
        <v>4</v>
      </c>
      <c r="E1207" t="str">
        <f>TEXT(Table2[[#This Row],[order_date]],"mmmm")</f>
        <v>April</v>
      </c>
      <c r="F1207">
        <v>1256</v>
      </c>
      <c r="G1207" t="s">
        <v>22</v>
      </c>
      <c r="H1207" t="s">
        <v>13</v>
      </c>
      <c r="I1207">
        <v>1</v>
      </c>
      <c r="J1207">
        <v>392.92</v>
      </c>
      <c r="K1207">
        <v>0.09</v>
      </c>
      <c r="L1207">
        <f t="shared" si="110"/>
        <v>35.3628</v>
      </c>
      <c r="M1207">
        <f t="shared" si="111"/>
        <v>392.92</v>
      </c>
      <c r="N1207" t="s">
        <v>18</v>
      </c>
      <c r="O1207" t="str">
        <f t="shared" si="112"/>
        <v>Delayed Delivery</v>
      </c>
      <c r="P1207">
        <v>6</v>
      </c>
      <c r="Q1207" t="str">
        <f t="shared" si="113"/>
        <v>Bad</v>
      </c>
      <c r="R1207">
        <v>1.3</v>
      </c>
      <c r="S1207">
        <v>357.56</v>
      </c>
    </row>
    <row r="1208" spans="1:19" x14ac:dyDescent="0.35">
      <c r="A1208">
        <v>11207</v>
      </c>
      <c r="B1208" s="1">
        <v>45768</v>
      </c>
      <c r="C1208">
        <f t="shared" si="108"/>
        <v>2025</v>
      </c>
      <c r="D1208">
        <f t="shared" si="109"/>
        <v>4</v>
      </c>
      <c r="E1208" t="str">
        <f>TEXT(Table2[[#This Row],[order_date]],"mmmm")</f>
        <v>April</v>
      </c>
      <c r="F1208">
        <v>1007</v>
      </c>
      <c r="G1208" t="s">
        <v>12</v>
      </c>
      <c r="H1208" t="s">
        <v>20</v>
      </c>
      <c r="I1208">
        <v>5</v>
      </c>
      <c r="J1208">
        <v>223.41</v>
      </c>
      <c r="K1208">
        <v>0.34</v>
      </c>
      <c r="L1208">
        <f t="shared" si="110"/>
        <v>75.959400000000002</v>
      </c>
      <c r="M1208">
        <f t="shared" si="111"/>
        <v>1117.05</v>
      </c>
      <c r="N1208" t="s">
        <v>18</v>
      </c>
      <c r="O1208" t="str">
        <f t="shared" si="112"/>
        <v>Early Delivery</v>
      </c>
      <c r="P1208">
        <v>1</v>
      </c>
      <c r="Q1208" t="str">
        <f t="shared" si="113"/>
        <v>Bad</v>
      </c>
      <c r="R1208">
        <v>1.6</v>
      </c>
      <c r="S1208">
        <v>737.25</v>
      </c>
    </row>
    <row r="1209" spans="1:19" x14ac:dyDescent="0.35">
      <c r="A1209">
        <v>11208</v>
      </c>
      <c r="B1209" s="1">
        <v>45769</v>
      </c>
      <c r="C1209">
        <f t="shared" si="108"/>
        <v>2025</v>
      </c>
      <c r="D1209">
        <f t="shared" si="109"/>
        <v>4</v>
      </c>
      <c r="E1209" t="str">
        <f>TEXT(Table2[[#This Row],[order_date]],"mmmm")</f>
        <v>April</v>
      </c>
      <c r="F1209">
        <v>1624</v>
      </c>
      <c r="G1209" t="s">
        <v>22</v>
      </c>
      <c r="H1209" t="s">
        <v>17</v>
      </c>
      <c r="I1209">
        <v>1</v>
      </c>
      <c r="J1209">
        <v>409.14</v>
      </c>
      <c r="K1209">
        <v>0.28999999999999998</v>
      </c>
      <c r="L1209">
        <f t="shared" si="110"/>
        <v>118.65059999999998</v>
      </c>
      <c r="M1209">
        <f t="shared" si="111"/>
        <v>409.14</v>
      </c>
      <c r="N1209" t="s">
        <v>16</v>
      </c>
      <c r="O1209" t="str">
        <f t="shared" si="112"/>
        <v>Delayed Delivery</v>
      </c>
      <c r="P1209">
        <v>9</v>
      </c>
      <c r="Q1209" t="str">
        <f t="shared" si="113"/>
        <v>Bad</v>
      </c>
      <c r="R1209">
        <v>1.3</v>
      </c>
      <c r="S1209">
        <v>290.49</v>
      </c>
    </row>
    <row r="1210" spans="1:19" x14ac:dyDescent="0.35">
      <c r="A1210">
        <v>11209</v>
      </c>
      <c r="B1210" s="1">
        <v>45770</v>
      </c>
      <c r="C1210">
        <f t="shared" si="108"/>
        <v>2025</v>
      </c>
      <c r="D1210">
        <f t="shared" si="109"/>
        <v>4</v>
      </c>
      <c r="E1210" t="str">
        <f>TEXT(Table2[[#This Row],[order_date]],"mmmm")</f>
        <v>April</v>
      </c>
      <c r="F1210">
        <v>1866</v>
      </c>
      <c r="G1210" t="s">
        <v>15</v>
      </c>
      <c r="H1210" t="s">
        <v>17</v>
      </c>
      <c r="I1210">
        <v>3</v>
      </c>
      <c r="J1210">
        <v>441.6</v>
      </c>
      <c r="K1210">
        <v>0.21</v>
      </c>
      <c r="L1210">
        <f t="shared" si="110"/>
        <v>92.736000000000004</v>
      </c>
      <c r="M1210">
        <f t="shared" si="111"/>
        <v>1324.8000000000002</v>
      </c>
      <c r="N1210" t="s">
        <v>18</v>
      </c>
      <c r="O1210" t="str">
        <f t="shared" si="112"/>
        <v>Delayed Delivery</v>
      </c>
      <c r="P1210">
        <v>11</v>
      </c>
      <c r="Q1210" t="str">
        <f t="shared" si="113"/>
        <v>Bad</v>
      </c>
      <c r="R1210">
        <v>2.2999999999999998</v>
      </c>
      <c r="S1210">
        <v>1046.5899999999999</v>
      </c>
    </row>
    <row r="1211" spans="1:19" x14ac:dyDescent="0.35">
      <c r="A1211">
        <v>11210</v>
      </c>
      <c r="B1211" s="1">
        <v>45771</v>
      </c>
      <c r="C1211">
        <f t="shared" si="108"/>
        <v>2025</v>
      </c>
      <c r="D1211">
        <f t="shared" si="109"/>
        <v>4</v>
      </c>
      <c r="E1211" t="str">
        <f>TEXT(Table2[[#This Row],[order_date]],"mmmm")</f>
        <v>April</v>
      </c>
      <c r="F1211">
        <v>1252</v>
      </c>
      <c r="G1211" t="s">
        <v>22</v>
      </c>
      <c r="H1211" t="s">
        <v>17</v>
      </c>
      <c r="I1211">
        <v>4</v>
      </c>
      <c r="J1211">
        <v>418.97</v>
      </c>
      <c r="K1211">
        <v>0.33</v>
      </c>
      <c r="L1211">
        <f t="shared" si="110"/>
        <v>138.26010000000002</v>
      </c>
      <c r="M1211">
        <f t="shared" si="111"/>
        <v>1675.88</v>
      </c>
      <c r="N1211" t="s">
        <v>16</v>
      </c>
      <c r="O1211" t="str">
        <f t="shared" si="112"/>
        <v>Delayed Delivery</v>
      </c>
      <c r="P1211">
        <v>6</v>
      </c>
      <c r="Q1211" t="str">
        <f t="shared" si="113"/>
        <v>Good</v>
      </c>
      <c r="R1211">
        <v>2.7</v>
      </c>
      <c r="S1211">
        <v>1122.8399999999999</v>
      </c>
    </row>
    <row r="1212" spans="1:19" x14ac:dyDescent="0.35">
      <c r="A1212">
        <v>11211</v>
      </c>
      <c r="B1212" s="1">
        <v>45772</v>
      </c>
      <c r="C1212">
        <f t="shared" si="108"/>
        <v>2025</v>
      </c>
      <c r="D1212">
        <f t="shared" si="109"/>
        <v>4</v>
      </c>
      <c r="E1212" t="str">
        <f>TEXT(Table2[[#This Row],[order_date]],"mmmm")</f>
        <v>April</v>
      </c>
      <c r="F1212">
        <v>1691</v>
      </c>
      <c r="G1212" t="s">
        <v>12</v>
      </c>
      <c r="H1212" t="s">
        <v>20</v>
      </c>
      <c r="I1212">
        <v>7</v>
      </c>
      <c r="J1212">
        <v>81.67</v>
      </c>
      <c r="K1212">
        <v>0.16</v>
      </c>
      <c r="L1212">
        <f t="shared" si="110"/>
        <v>13.0672</v>
      </c>
      <c r="M1212">
        <f t="shared" si="111"/>
        <v>571.69000000000005</v>
      </c>
      <c r="N1212" t="s">
        <v>16</v>
      </c>
      <c r="O1212" t="str">
        <f t="shared" si="112"/>
        <v>Early Delivery</v>
      </c>
      <c r="P1212">
        <v>1</v>
      </c>
      <c r="Q1212" t="str">
        <f t="shared" si="113"/>
        <v>Good</v>
      </c>
      <c r="R1212">
        <v>3</v>
      </c>
      <c r="S1212">
        <v>480.22</v>
      </c>
    </row>
    <row r="1213" spans="1:19" x14ac:dyDescent="0.35">
      <c r="A1213">
        <v>11212</v>
      </c>
      <c r="B1213" s="1">
        <v>45773</v>
      </c>
      <c r="C1213">
        <f t="shared" si="108"/>
        <v>2025</v>
      </c>
      <c r="D1213">
        <f t="shared" si="109"/>
        <v>4</v>
      </c>
      <c r="E1213" t="str">
        <f>TEXT(Table2[[#This Row],[order_date]],"mmmm")</f>
        <v>April</v>
      </c>
      <c r="F1213">
        <v>1718</v>
      </c>
      <c r="G1213" t="s">
        <v>15</v>
      </c>
      <c r="H1213" t="s">
        <v>21</v>
      </c>
      <c r="I1213">
        <v>1</v>
      </c>
      <c r="J1213">
        <v>399.28</v>
      </c>
      <c r="K1213">
        <v>0.34</v>
      </c>
      <c r="L1213">
        <f t="shared" si="110"/>
        <v>135.7552</v>
      </c>
      <c r="M1213">
        <f t="shared" si="111"/>
        <v>399.28</v>
      </c>
      <c r="N1213" t="s">
        <v>18</v>
      </c>
      <c r="O1213" t="str">
        <f t="shared" si="112"/>
        <v>Delayed Delivery</v>
      </c>
      <c r="P1213">
        <v>11</v>
      </c>
      <c r="Q1213" t="str">
        <f t="shared" si="113"/>
        <v>Excellent</v>
      </c>
      <c r="R1213">
        <v>4.4000000000000004</v>
      </c>
      <c r="S1213">
        <v>263.52</v>
      </c>
    </row>
    <row r="1214" spans="1:19" x14ac:dyDescent="0.35">
      <c r="A1214">
        <v>11213</v>
      </c>
      <c r="B1214" s="1">
        <v>45774</v>
      </c>
      <c r="C1214">
        <f t="shared" si="108"/>
        <v>2025</v>
      </c>
      <c r="D1214">
        <f t="shared" si="109"/>
        <v>4</v>
      </c>
      <c r="E1214" t="str">
        <f>TEXT(Table2[[#This Row],[order_date]],"mmmm")</f>
        <v>April</v>
      </c>
      <c r="F1214">
        <v>1302</v>
      </c>
      <c r="G1214" t="s">
        <v>19</v>
      </c>
      <c r="H1214" t="s">
        <v>13</v>
      </c>
      <c r="I1214">
        <v>1</v>
      </c>
      <c r="J1214">
        <v>178.79</v>
      </c>
      <c r="K1214">
        <v>0.1</v>
      </c>
      <c r="L1214">
        <f t="shared" si="110"/>
        <v>17.879000000000001</v>
      </c>
      <c r="M1214">
        <f t="shared" si="111"/>
        <v>178.79</v>
      </c>
      <c r="N1214" t="s">
        <v>14</v>
      </c>
      <c r="O1214" t="str">
        <f t="shared" si="112"/>
        <v>On Time Delivery</v>
      </c>
      <c r="P1214">
        <v>3</v>
      </c>
      <c r="Q1214" t="str">
        <f t="shared" si="113"/>
        <v>Bad</v>
      </c>
      <c r="R1214">
        <v>1.1000000000000001</v>
      </c>
      <c r="S1214">
        <v>160.91</v>
      </c>
    </row>
    <row r="1215" spans="1:19" x14ac:dyDescent="0.35">
      <c r="A1215">
        <v>11214</v>
      </c>
      <c r="B1215" s="1">
        <v>45775</v>
      </c>
      <c r="C1215">
        <f t="shared" si="108"/>
        <v>2025</v>
      </c>
      <c r="D1215">
        <f t="shared" si="109"/>
        <v>4</v>
      </c>
      <c r="E1215" t="str">
        <f>TEXT(Table2[[#This Row],[order_date]],"mmmm")</f>
        <v>April</v>
      </c>
      <c r="F1215">
        <v>1638</v>
      </c>
      <c r="G1215" t="s">
        <v>19</v>
      </c>
      <c r="H1215" t="s">
        <v>21</v>
      </c>
      <c r="I1215">
        <v>5</v>
      </c>
      <c r="J1215">
        <v>31.85</v>
      </c>
      <c r="K1215">
        <v>0.08</v>
      </c>
      <c r="L1215">
        <f t="shared" si="110"/>
        <v>2.548</v>
      </c>
      <c r="M1215">
        <f t="shared" si="111"/>
        <v>159.25</v>
      </c>
      <c r="N1215" t="s">
        <v>16</v>
      </c>
      <c r="O1215" t="str">
        <f t="shared" si="112"/>
        <v>Early Delivery</v>
      </c>
      <c r="P1215">
        <v>1</v>
      </c>
      <c r="Q1215" t="str">
        <f t="shared" si="113"/>
        <v>Good</v>
      </c>
      <c r="R1215">
        <v>2.7</v>
      </c>
      <c r="S1215">
        <v>146.51</v>
      </c>
    </row>
    <row r="1216" spans="1:19" x14ac:dyDescent="0.35">
      <c r="A1216">
        <v>11215</v>
      </c>
      <c r="B1216" s="1">
        <v>45776</v>
      </c>
      <c r="C1216">
        <f t="shared" si="108"/>
        <v>2025</v>
      </c>
      <c r="D1216">
        <f t="shared" si="109"/>
        <v>4</v>
      </c>
      <c r="E1216" t="str">
        <f>TEXT(Table2[[#This Row],[order_date]],"mmmm")</f>
        <v>April</v>
      </c>
      <c r="F1216">
        <v>1055</v>
      </c>
      <c r="G1216" t="s">
        <v>22</v>
      </c>
      <c r="H1216" t="s">
        <v>20</v>
      </c>
      <c r="I1216">
        <v>1</v>
      </c>
      <c r="J1216">
        <v>257.68</v>
      </c>
      <c r="K1216">
        <v>0.22</v>
      </c>
      <c r="L1216">
        <f t="shared" si="110"/>
        <v>56.689599999999999</v>
      </c>
      <c r="M1216">
        <f t="shared" si="111"/>
        <v>257.68</v>
      </c>
      <c r="N1216" t="s">
        <v>14</v>
      </c>
      <c r="O1216" t="str">
        <f t="shared" si="112"/>
        <v>On Time Delivery</v>
      </c>
      <c r="P1216">
        <v>2</v>
      </c>
      <c r="Q1216" t="str">
        <f t="shared" si="113"/>
        <v>Good</v>
      </c>
      <c r="R1216">
        <v>2.6</v>
      </c>
      <c r="S1216">
        <v>200.99</v>
      </c>
    </row>
    <row r="1217" spans="1:19" x14ac:dyDescent="0.35">
      <c r="A1217">
        <v>11216</v>
      </c>
      <c r="B1217" s="1">
        <v>45777</v>
      </c>
      <c r="C1217">
        <f t="shared" si="108"/>
        <v>2025</v>
      </c>
      <c r="D1217">
        <f t="shared" si="109"/>
        <v>4</v>
      </c>
      <c r="E1217" t="str">
        <f>TEXT(Table2[[#This Row],[order_date]],"mmmm")</f>
        <v>April</v>
      </c>
      <c r="F1217">
        <v>1725</v>
      </c>
      <c r="G1217" t="s">
        <v>22</v>
      </c>
      <c r="H1217" t="s">
        <v>21</v>
      </c>
      <c r="I1217">
        <v>6</v>
      </c>
      <c r="J1217">
        <v>268.62</v>
      </c>
      <c r="K1217">
        <v>0.13</v>
      </c>
      <c r="L1217">
        <f t="shared" si="110"/>
        <v>34.9206</v>
      </c>
      <c r="M1217">
        <f t="shared" si="111"/>
        <v>1611.72</v>
      </c>
      <c r="N1217" t="s">
        <v>16</v>
      </c>
      <c r="O1217" t="str">
        <f t="shared" si="112"/>
        <v>Delayed Delivery</v>
      </c>
      <c r="P1217">
        <v>6</v>
      </c>
      <c r="Q1217" t="str">
        <f t="shared" si="113"/>
        <v>Excellent</v>
      </c>
      <c r="R1217">
        <v>4.8</v>
      </c>
      <c r="S1217">
        <v>1402.2</v>
      </c>
    </row>
    <row r="1218" spans="1:19" x14ac:dyDescent="0.35">
      <c r="A1218">
        <v>11217</v>
      </c>
      <c r="B1218" s="1">
        <v>45778</v>
      </c>
      <c r="C1218">
        <f t="shared" si="108"/>
        <v>2025</v>
      </c>
      <c r="D1218">
        <f t="shared" si="109"/>
        <v>5</v>
      </c>
      <c r="E1218" t="str">
        <f>TEXT(Table2[[#This Row],[order_date]],"mmmm")</f>
        <v>May</v>
      </c>
      <c r="F1218">
        <v>1525</v>
      </c>
      <c r="G1218" t="s">
        <v>19</v>
      </c>
      <c r="H1218" t="s">
        <v>17</v>
      </c>
      <c r="I1218">
        <v>2</v>
      </c>
      <c r="J1218">
        <v>288.3</v>
      </c>
      <c r="K1218">
        <v>0.22</v>
      </c>
      <c r="L1218">
        <f t="shared" si="110"/>
        <v>63.426000000000002</v>
      </c>
      <c r="M1218">
        <f t="shared" si="111"/>
        <v>576.6</v>
      </c>
      <c r="N1218" t="s">
        <v>18</v>
      </c>
      <c r="O1218" t="str">
        <f t="shared" si="112"/>
        <v>Delayed Delivery</v>
      </c>
      <c r="P1218">
        <v>7</v>
      </c>
      <c r="Q1218" t="str">
        <f t="shared" si="113"/>
        <v>Bad</v>
      </c>
      <c r="R1218">
        <v>2</v>
      </c>
      <c r="S1218">
        <v>449.75</v>
      </c>
    </row>
    <row r="1219" spans="1:19" x14ac:dyDescent="0.35">
      <c r="A1219">
        <v>11218</v>
      </c>
      <c r="B1219" s="1">
        <v>45779</v>
      </c>
      <c r="C1219">
        <f t="shared" ref="C1219:C1282" si="114">YEAR(B1219)</f>
        <v>2025</v>
      </c>
      <c r="D1219">
        <f t="shared" ref="D1219:D1282" si="115">MONTH(B1219)</f>
        <v>5</v>
      </c>
      <c r="E1219" t="str">
        <f>TEXT(Table2[[#This Row],[order_date]],"mmmm")</f>
        <v>May</v>
      </c>
      <c r="F1219">
        <v>1473</v>
      </c>
      <c r="G1219" t="s">
        <v>15</v>
      </c>
      <c r="H1219" t="s">
        <v>17</v>
      </c>
      <c r="I1219">
        <v>2</v>
      </c>
      <c r="J1219">
        <v>427.32</v>
      </c>
      <c r="K1219">
        <v>0.11</v>
      </c>
      <c r="L1219">
        <f t="shared" ref="L1219:L1282" si="116">J1219*K1219</f>
        <v>47.005200000000002</v>
      </c>
      <c r="M1219">
        <f t="shared" ref="M1219:M1282" si="117">(J1219*I1219)</f>
        <v>854.64</v>
      </c>
      <c r="N1219" t="s">
        <v>16</v>
      </c>
      <c r="O1219" t="str">
        <f t="shared" ref="O1219:O1282" si="118">IF(P1219&lt;2,"Early Delivery",IF(P1219&lt;5,"On Time Delivery","Delayed Delivery"))</f>
        <v>Early Delivery</v>
      </c>
      <c r="P1219">
        <v>1</v>
      </c>
      <c r="Q1219" t="str">
        <f t="shared" ref="Q1219:Q1282" si="119">IF(R1219&lt;2.5,"Bad",IF(R1219 &lt;4,"Good","Excellent"))</f>
        <v>Bad</v>
      </c>
      <c r="R1219">
        <v>1.5</v>
      </c>
      <c r="S1219">
        <v>760.63</v>
      </c>
    </row>
    <row r="1220" spans="1:19" x14ac:dyDescent="0.35">
      <c r="A1220">
        <v>11219</v>
      </c>
      <c r="B1220" s="1">
        <v>45780</v>
      </c>
      <c r="C1220">
        <f t="shared" si="114"/>
        <v>2025</v>
      </c>
      <c r="D1220">
        <f t="shared" si="115"/>
        <v>5</v>
      </c>
      <c r="E1220" t="str">
        <f>TEXT(Table2[[#This Row],[order_date]],"mmmm")</f>
        <v>May</v>
      </c>
      <c r="F1220">
        <v>1027</v>
      </c>
      <c r="G1220" t="s">
        <v>15</v>
      </c>
      <c r="H1220" t="s">
        <v>21</v>
      </c>
      <c r="I1220">
        <v>3</v>
      </c>
      <c r="J1220">
        <v>195.67</v>
      </c>
      <c r="K1220">
        <v>0.22</v>
      </c>
      <c r="L1220">
        <f t="shared" si="116"/>
        <v>43.047399999999996</v>
      </c>
      <c r="M1220">
        <f t="shared" si="117"/>
        <v>587.01</v>
      </c>
      <c r="N1220" t="s">
        <v>16</v>
      </c>
      <c r="O1220" t="str">
        <f t="shared" si="118"/>
        <v>Delayed Delivery</v>
      </c>
      <c r="P1220">
        <v>10</v>
      </c>
      <c r="Q1220" t="str">
        <f t="shared" si="119"/>
        <v>Bad</v>
      </c>
      <c r="R1220">
        <v>1.6</v>
      </c>
      <c r="S1220">
        <v>457.87</v>
      </c>
    </row>
    <row r="1221" spans="1:19" x14ac:dyDescent="0.35">
      <c r="A1221">
        <v>11220</v>
      </c>
      <c r="B1221" s="1">
        <v>45781</v>
      </c>
      <c r="C1221">
        <f t="shared" si="114"/>
        <v>2025</v>
      </c>
      <c r="D1221">
        <f t="shared" si="115"/>
        <v>5</v>
      </c>
      <c r="E1221" t="str">
        <f>TEXT(Table2[[#This Row],[order_date]],"mmmm")</f>
        <v>May</v>
      </c>
      <c r="F1221">
        <v>1982</v>
      </c>
      <c r="G1221" t="s">
        <v>19</v>
      </c>
      <c r="H1221" t="s">
        <v>20</v>
      </c>
      <c r="I1221">
        <v>1</v>
      </c>
      <c r="J1221">
        <v>199.44</v>
      </c>
      <c r="K1221">
        <v>0.1</v>
      </c>
      <c r="L1221">
        <f t="shared" si="116"/>
        <v>19.944000000000003</v>
      </c>
      <c r="M1221">
        <f t="shared" si="117"/>
        <v>199.44</v>
      </c>
      <c r="N1221" t="s">
        <v>18</v>
      </c>
      <c r="O1221" t="str">
        <f t="shared" si="118"/>
        <v>Delayed Delivery</v>
      </c>
      <c r="P1221">
        <v>5</v>
      </c>
      <c r="Q1221" t="str">
        <f t="shared" si="119"/>
        <v>Good</v>
      </c>
      <c r="R1221">
        <v>3.1</v>
      </c>
      <c r="S1221">
        <v>179.5</v>
      </c>
    </row>
    <row r="1222" spans="1:19" x14ac:dyDescent="0.35">
      <c r="A1222">
        <v>11221</v>
      </c>
      <c r="B1222" s="1">
        <v>45782</v>
      </c>
      <c r="C1222">
        <f t="shared" si="114"/>
        <v>2025</v>
      </c>
      <c r="D1222">
        <f t="shared" si="115"/>
        <v>5</v>
      </c>
      <c r="E1222" t="str">
        <f>TEXT(Table2[[#This Row],[order_date]],"mmmm")</f>
        <v>May</v>
      </c>
      <c r="F1222">
        <v>1077</v>
      </c>
      <c r="G1222" t="s">
        <v>12</v>
      </c>
      <c r="H1222" t="s">
        <v>21</v>
      </c>
      <c r="I1222">
        <v>6</v>
      </c>
      <c r="J1222">
        <v>50.42</v>
      </c>
      <c r="K1222">
        <v>0.02</v>
      </c>
      <c r="L1222">
        <f t="shared" si="116"/>
        <v>1.0084</v>
      </c>
      <c r="M1222">
        <f t="shared" si="117"/>
        <v>302.52</v>
      </c>
      <c r="N1222" t="s">
        <v>18</v>
      </c>
      <c r="O1222" t="str">
        <f t="shared" si="118"/>
        <v>Delayed Delivery</v>
      </c>
      <c r="P1222">
        <v>6</v>
      </c>
      <c r="Q1222" t="str">
        <f t="shared" si="119"/>
        <v>Good</v>
      </c>
      <c r="R1222">
        <v>2.6</v>
      </c>
      <c r="S1222">
        <v>296.47000000000003</v>
      </c>
    </row>
    <row r="1223" spans="1:19" x14ac:dyDescent="0.35">
      <c r="A1223">
        <v>11222</v>
      </c>
      <c r="B1223" s="1">
        <v>45783</v>
      </c>
      <c r="C1223">
        <f t="shared" si="114"/>
        <v>2025</v>
      </c>
      <c r="D1223">
        <f t="shared" si="115"/>
        <v>5</v>
      </c>
      <c r="E1223" t="str">
        <f>TEXT(Table2[[#This Row],[order_date]],"mmmm")</f>
        <v>May</v>
      </c>
      <c r="F1223">
        <v>1215</v>
      </c>
      <c r="G1223" t="s">
        <v>19</v>
      </c>
      <c r="H1223" t="s">
        <v>17</v>
      </c>
      <c r="I1223">
        <v>5</v>
      </c>
      <c r="J1223">
        <v>416.79</v>
      </c>
      <c r="K1223">
        <v>0.32</v>
      </c>
      <c r="L1223">
        <f t="shared" si="116"/>
        <v>133.37280000000001</v>
      </c>
      <c r="M1223">
        <f t="shared" si="117"/>
        <v>2083.9500000000003</v>
      </c>
      <c r="N1223" t="s">
        <v>18</v>
      </c>
      <c r="O1223" t="str">
        <f t="shared" si="118"/>
        <v>On Time Delivery</v>
      </c>
      <c r="P1223">
        <v>4</v>
      </c>
      <c r="Q1223" t="str">
        <f t="shared" si="119"/>
        <v>Excellent</v>
      </c>
      <c r="R1223">
        <v>4</v>
      </c>
      <c r="S1223">
        <v>1417.09</v>
      </c>
    </row>
    <row r="1224" spans="1:19" x14ac:dyDescent="0.35">
      <c r="A1224">
        <v>11223</v>
      </c>
      <c r="B1224" s="1">
        <v>45784</v>
      </c>
      <c r="C1224">
        <f t="shared" si="114"/>
        <v>2025</v>
      </c>
      <c r="D1224">
        <f t="shared" si="115"/>
        <v>5</v>
      </c>
      <c r="E1224" t="str">
        <f>TEXT(Table2[[#This Row],[order_date]],"mmmm")</f>
        <v>May</v>
      </c>
      <c r="F1224">
        <v>1385</v>
      </c>
      <c r="G1224" t="s">
        <v>19</v>
      </c>
      <c r="H1224" t="s">
        <v>17</v>
      </c>
      <c r="I1224">
        <v>5</v>
      </c>
      <c r="J1224">
        <v>347.18</v>
      </c>
      <c r="K1224">
        <v>0.31</v>
      </c>
      <c r="L1224">
        <f t="shared" si="116"/>
        <v>107.6258</v>
      </c>
      <c r="M1224">
        <f t="shared" si="117"/>
        <v>1735.9</v>
      </c>
      <c r="N1224" t="s">
        <v>18</v>
      </c>
      <c r="O1224" t="str">
        <f t="shared" si="118"/>
        <v>Delayed Delivery</v>
      </c>
      <c r="P1224">
        <v>6</v>
      </c>
      <c r="Q1224" t="str">
        <f t="shared" si="119"/>
        <v>Bad</v>
      </c>
      <c r="R1224">
        <v>2.2999999999999998</v>
      </c>
      <c r="S1224">
        <v>1197.77</v>
      </c>
    </row>
    <row r="1225" spans="1:19" x14ac:dyDescent="0.35">
      <c r="A1225">
        <v>11224</v>
      </c>
      <c r="B1225" s="1">
        <v>45785</v>
      </c>
      <c r="C1225">
        <f t="shared" si="114"/>
        <v>2025</v>
      </c>
      <c r="D1225">
        <f t="shared" si="115"/>
        <v>5</v>
      </c>
      <c r="E1225" t="str">
        <f>TEXT(Table2[[#This Row],[order_date]],"mmmm")</f>
        <v>May</v>
      </c>
      <c r="F1225">
        <v>1364</v>
      </c>
      <c r="G1225" t="s">
        <v>15</v>
      </c>
      <c r="H1225" t="s">
        <v>20</v>
      </c>
      <c r="I1225">
        <v>7</v>
      </c>
      <c r="J1225">
        <v>219.41</v>
      </c>
      <c r="K1225">
        <v>0.34</v>
      </c>
      <c r="L1225">
        <f t="shared" si="116"/>
        <v>74.599400000000003</v>
      </c>
      <c r="M1225">
        <f t="shared" si="117"/>
        <v>1535.87</v>
      </c>
      <c r="N1225" t="s">
        <v>18</v>
      </c>
      <c r="O1225" t="str">
        <f t="shared" si="118"/>
        <v>Delayed Delivery</v>
      </c>
      <c r="P1225">
        <v>5</v>
      </c>
      <c r="Q1225" t="str">
        <f t="shared" si="119"/>
        <v>Bad</v>
      </c>
      <c r="R1225">
        <v>1.5</v>
      </c>
      <c r="S1225">
        <v>1013.67</v>
      </c>
    </row>
    <row r="1226" spans="1:19" x14ac:dyDescent="0.35">
      <c r="A1226">
        <v>11225</v>
      </c>
      <c r="B1226" s="1">
        <v>45786</v>
      </c>
      <c r="C1226">
        <f t="shared" si="114"/>
        <v>2025</v>
      </c>
      <c r="D1226">
        <f t="shared" si="115"/>
        <v>5</v>
      </c>
      <c r="E1226" t="str">
        <f>TEXT(Table2[[#This Row],[order_date]],"mmmm")</f>
        <v>May</v>
      </c>
      <c r="F1226">
        <v>1665</v>
      </c>
      <c r="G1226" t="s">
        <v>22</v>
      </c>
      <c r="H1226" t="s">
        <v>21</v>
      </c>
      <c r="I1226">
        <v>4</v>
      </c>
      <c r="J1226">
        <v>427.54</v>
      </c>
      <c r="K1226">
        <v>0.25</v>
      </c>
      <c r="L1226">
        <f t="shared" si="116"/>
        <v>106.88500000000001</v>
      </c>
      <c r="M1226">
        <f t="shared" si="117"/>
        <v>1710.16</v>
      </c>
      <c r="N1226" t="s">
        <v>14</v>
      </c>
      <c r="O1226" t="str">
        <f t="shared" si="118"/>
        <v>Delayed Delivery</v>
      </c>
      <c r="P1226">
        <v>11</v>
      </c>
      <c r="Q1226" t="str">
        <f t="shared" si="119"/>
        <v>Good</v>
      </c>
      <c r="R1226">
        <v>2.5</v>
      </c>
      <c r="S1226">
        <v>1282.6199999999999</v>
      </c>
    </row>
    <row r="1227" spans="1:19" x14ac:dyDescent="0.35">
      <c r="A1227">
        <v>11226</v>
      </c>
      <c r="B1227" s="1">
        <v>45787</v>
      </c>
      <c r="C1227">
        <f t="shared" si="114"/>
        <v>2025</v>
      </c>
      <c r="D1227">
        <f t="shared" si="115"/>
        <v>5</v>
      </c>
      <c r="E1227" t="str">
        <f>TEXT(Table2[[#This Row],[order_date]],"mmmm")</f>
        <v>May</v>
      </c>
      <c r="F1227">
        <v>1525</v>
      </c>
      <c r="G1227" t="s">
        <v>19</v>
      </c>
      <c r="H1227" t="s">
        <v>17</v>
      </c>
      <c r="I1227">
        <v>3</v>
      </c>
      <c r="J1227">
        <v>329.35</v>
      </c>
      <c r="K1227">
        <v>0.24</v>
      </c>
      <c r="L1227">
        <f t="shared" si="116"/>
        <v>79.043999999999997</v>
      </c>
      <c r="M1227">
        <f t="shared" si="117"/>
        <v>988.05000000000007</v>
      </c>
      <c r="N1227" t="s">
        <v>18</v>
      </c>
      <c r="O1227" t="str">
        <f t="shared" si="118"/>
        <v>Delayed Delivery</v>
      </c>
      <c r="P1227">
        <v>7</v>
      </c>
      <c r="Q1227" t="str">
        <f t="shared" si="119"/>
        <v>Excellent</v>
      </c>
      <c r="R1227">
        <v>4.5</v>
      </c>
      <c r="S1227">
        <v>750.92</v>
      </c>
    </row>
    <row r="1228" spans="1:19" x14ac:dyDescent="0.35">
      <c r="A1228">
        <v>11227</v>
      </c>
      <c r="B1228" s="1">
        <v>45788</v>
      </c>
      <c r="C1228">
        <f t="shared" si="114"/>
        <v>2025</v>
      </c>
      <c r="D1228">
        <f t="shared" si="115"/>
        <v>5</v>
      </c>
      <c r="E1228" t="str">
        <f>TEXT(Table2[[#This Row],[order_date]],"mmmm")</f>
        <v>May</v>
      </c>
      <c r="F1228">
        <v>1698</v>
      </c>
      <c r="G1228" t="s">
        <v>22</v>
      </c>
      <c r="H1228" t="s">
        <v>17</v>
      </c>
      <c r="I1228">
        <v>6</v>
      </c>
      <c r="J1228">
        <v>289.51</v>
      </c>
      <c r="K1228">
        <v>0.2</v>
      </c>
      <c r="L1228">
        <f t="shared" si="116"/>
        <v>57.902000000000001</v>
      </c>
      <c r="M1228">
        <f t="shared" si="117"/>
        <v>1737.06</v>
      </c>
      <c r="N1228" t="s">
        <v>16</v>
      </c>
      <c r="O1228" t="str">
        <f t="shared" si="118"/>
        <v>On Time Delivery</v>
      </c>
      <c r="P1228">
        <v>4</v>
      </c>
      <c r="Q1228" t="str">
        <f t="shared" si="119"/>
        <v>Good</v>
      </c>
      <c r="R1228">
        <v>2.6</v>
      </c>
      <c r="S1228">
        <v>1389.65</v>
      </c>
    </row>
    <row r="1229" spans="1:19" x14ac:dyDescent="0.35">
      <c r="A1229">
        <v>11228</v>
      </c>
      <c r="B1229" s="1">
        <v>45789</v>
      </c>
      <c r="C1229">
        <f t="shared" si="114"/>
        <v>2025</v>
      </c>
      <c r="D1229">
        <f t="shared" si="115"/>
        <v>5</v>
      </c>
      <c r="E1229" t="str">
        <f>TEXT(Table2[[#This Row],[order_date]],"mmmm")</f>
        <v>May</v>
      </c>
      <c r="F1229">
        <v>1311</v>
      </c>
      <c r="G1229" t="s">
        <v>15</v>
      </c>
      <c r="H1229" t="s">
        <v>21</v>
      </c>
      <c r="I1229">
        <v>6</v>
      </c>
      <c r="J1229">
        <v>314.12</v>
      </c>
      <c r="K1229">
        <v>0.04</v>
      </c>
      <c r="L1229">
        <f t="shared" si="116"/>
        <v>12.5648</v>
      </c>
      <c r="M1229">
        <f t="shared" si="117"/>
        <v>1884.72</v>
      </c>
      <c r="N1229" t="s">
        <v>16</v>
      </c>
      <c r="O1229" t="str">
        <f t="shared" si="118"/>
        <v>Early Delivery</v>
      </c>
      <c r="P1229">
        <v>1</v>
      </c>
      <c r="Q1229" t="str">
        <f t="shared" si="119"/>
        <v>Excellent</v>
      </c>
      <c r="R1229">
        <v>4.3</v>
      </c>
      <c r="S1229">
        <v>1809.33</v>
      </c>
    </row>
    <row r="1230" spans="1:19" x14ac:dyDescent="0.35">
      <c r="A1230">
        <v>11229</v>
      </c>
      <c r="B1230" s="1">
        <v>45790</v>
      </c>
      <c r="C1230">
        <f t="shared" si="114"/>
        <v>2025</v>
      </c>
      <c r="D1230">
        <f t="shared" si="115"/>
        <v>5</v>
      </c>
      <c r="E1230" t="str">
        <f>TEXT(Table2[[#This Row],[order_date]],"mmmm")</f>
        <v>May</v>
      </c>
      <c r="F1230">
        <v>1882</v>
      </c>
      <c r="G1230" t="s">
        <v>19</v>
      </c>
      <c r="H1230" t="s">
        <v>21</v>
      </c>
      <c r="I1230">
        <v>7</v>
      </c>
      <c r="J1230">
        <v>387.26</v>
      </c>
      <c r="K1230">
        <v>7.0000000000000007E-2</v>
      </c>
      <c r="L1230">
        <f t="shared" si="116"/>
        <v>27.108200000000004</v>
      </c>
      <c r="M1230">
        <f t="shared" si="117"/>
        <v>2710.8199999999997</v>
      </c>
      <c r="N1230" t="s">
        <v>16</v>
      </c>
      <c r="O1230" t="str">
        <f t="shared" si="118"/>
        <v>On Time Delivery</v>
      </c>
      <c r="P1230">
        <v>2</v>
      </c>
      <c r="Q1230" t="str">
        <f t="shared" si="119"/>
        <v>Good</v>
      </c>
      <c r="R1230">
        <v>2.5</v>
      </c>
      <c r="S1230">
        <v>2521.06</v>
      </c>
    </row>
    <row r="1231" spans="1:19" x14ac:dyDescent="0.35">
      <c r="A1231">
        <v>11230</v>
      </c>
      <c r="B1231" s="1">
        <v>45791</v>
      </c>
      <c r="C1231">
        <f t="shared" si="114"/>
        <v>2025</v>
      </c>
      <c r="D1231">
        <f t="shared" si="115"/>
        <v>5</v>
      </c>
      <c r="E1231" t="str">
        <f>TEXT(Table2[[#This Row],[order_date]],"mmmm")</f>
        <v>May</v>
      </c>
      <c r="F1231">
        <v>1006</v>
      </c>
      <c r="G1231" t="s">
        <v>19</v>
      </c>
      <c r="H1231" t="s">
        <v>13</v>
      </c>
      <c r="I1231">
        <v>7</v>
      </c>
      <c r="J1231">
        <v>401.1</v>
      </c>
      <c r="K1231">
        <v>0.1</v>
      </c>
      <c r="L1231">
        <f t="shared" si="116"/>
        <v>40.110000000000007</v>
      </c>
      <c r="M1231">
        <f t="shared" si="117"/>
        <v>2807.7000000000003</v>
      </c>
      <c r="N1231" t="s">
        <v>18</v>
      </c>
      <c r="O1231" t="str">
        <f t="shared" si="118"/>
        <v>Delayed Delivery</v>
      </c>
      <c r="P1231">
        <v>6</v>
      </c>
      <c r="Q1231" t="str">
        <f t="shared" si="119"/>
        <v>Bad</v>
      </c>
      <c r="R1231">
        <v>2.1</v>
      </c>
      <c r="S1231">
        <v>2526.9299999999998</v>
      </c>
    </row>
    <row r="1232" spans="1:19" x14ac:dyDescent="0.35">
      <c r="A1232">
        <v>11231</v>
      </c>
      <c r="B1232" s="1">
        <v>45792</v>
      </c>
      <c r="C1232">
        <f t="shared" si="114"/>
        <v>2025</v>
      </c>
      <c r="D1232">
        <f t="shared" si="115"/>
        <v>5</v>
      </c>
      <c r="E1232" t="str">
        <f>TEXT(Table2[[#This Row],[order_date]],"mmmm")</f>
        <v>May</v>
      </c>
      <c r="F1232">
        <v>1002</v>
      </c>
      <c r="G1232" t="s">
        <v>15</v>
      </c>
      <c r="H1232" t="s">
        <v>20</v>
      </c>
      <c r="I1232">
        <v>5</v>
      </c>
      <c r="J1232">
        <v>184.04</v>
      </c>
      <c r="K1232">
        <v>0.31</v>
      </c>
      <c r="L1232">
        <f t="shared" si="116"/>
        <v>57.052399999999999</v>
      </c>
      <c r="M1232">
        <f t="shared" si="117"/>
        <v>920.19999999999993</v>
      </c>
      <c r="N1232" t="s">
        <v>16</v>
      </c>
      <c r="O1232" t="str">
        <f t="shared" si="118"/>
        <v>Delayed Delivery</v>
      </c>
      <c r="P1232">
        <v>10</v>
      </c>
      <c r="Q1232" t="str">
        <f t="shared" si="119"/>
        <v>Excellent</v>
      </c>
      <c r="R1232">
        <v>4.0999999999999996</v>
      </c>
      <c r="S1232">
        <v>634.94000000000005</v>
      </c>
    </row>
    <row r="1233" spans="1:19" x14ac:dyDescent="0.35">
      <c r="A1233">
        <v>11232</v>
      </c>
      <c r="B1233" s="1">
        <v>45793</v>
      </c>
      <c r="C1233">
        <f t="shared" si="114"/>
        <v>2025</v>
      </c>
      <c r="D1233">
        <f t="shared" si="115"/>
        <v>5</v>
      </c>
      <c r="E1233" t="str">
        <f>TEXT(Table2[[#This Row],[order_date]],"mmmm")</f>
        <v>May</v>
      </c>
      <c r="F1233">
        <v>1622</v>
      </c>
      <c r="G1233" t="s">
        <v>19</v>
      </c>
      <c r="H1233" t="s">
        <v>20</v>
      </c>
      <c r="I1233">
        <v>4</v>
      </c>
      <c r="J1233">
        <v>97.33</v>
      </c>
      <c r="K1233">
        <v>0.06</v>
      </c>
      <c r="L1233">
        <f t="shared" si="116"/>
        <v>5.8397999999999994</v>
      </c>
      <c r="M1233">
        <f t="shared" si="117"/>
        <v>389.32</v>
      </c>
      <c r="N1233" t="s">
        <v>16</v>
      </c>
      <c r="O1233" t="str">
        <f t="shared" si="118"/>
        <v>Delayed Delivery</v>
      </c>
      <c r="P1233">
        <v>11</v>
      </c>
      <c r="Q1233" t="str">
        <f t="shared" si="119"/>
        <v>Bad</v>
      </c>
      <c r="R1233">
        <v>1.8</v>
      </c>
      <c r="S1233">
        <v>365.96</v>
      </c>
    </row>
    <row r="1234" spans="1:19" x14ac:dyDescent="0.35">
      <c r="A1234">
        <v>11233</v>
      </c>
      <c r="B1234" s="1">
        <v>45794</v>
      </c>
      <c r="C1234">
        <f t="shared" si="114"/>
        <v>2025</v>
      </c>
      <c r="D1234">
        <f t="shared" si="115"/>
        <v>5</v>
      </c>
      <c r="E1234" t="str">
        <f>TEXT(Table2[[#This Row],[order_date]],"mmmm")</f>
        <v>May</v>
      </c>
      <c r="F1234">
        <v>1918</v>
      </c>
      <c r="G1234" t="s">
        <v>12</v>
      </c>
      <c r="H1234" t="s">
        <v>21</v>
      </c>
      <c r="I1234">
        <v>5</v>
      </c>
      <c r="J1234">
        <v>106.63</v>
      </c>
      <c r="K1234">
        <v>0.32</v>
      </c>
      <c r="L1234">
        <f t="shared" si="116"/>
        <v>34.121600000000001</v>
      </c>
      <c r="M1234">
        <f t="shared" si="117"/>
        <v>533.15</v>
      </c>
      <c r="N1234" t="s">
        <v>16</v>
      </c>
      <c r="O1234" t="str">
        <f t="shared" si="118"/>
        <v>On Time Delivery</v>
      </c>
      <c r="P1234">
        <v>2</v>
      </c>
      <c r="Q1234" t="str">
        <f t="shared" si="119"/>
        <v>Bad</v>
      </c>
      <c r="R1234">
        <v>1.9</v>
      </c>
      <c r="S1234">
        <v>362.54</v>
      </c>
    </row>
    <row r="1235" spans="1:19" x14ac:dyDescent="0.35">
      <c r="A1235">
        <v>11234</v>
      </c>
      <c r="B1235" s="1">
        <v>45795</v>
      </c>
      <c r="C1235">
        <f t="shared" si="114"/>
        <v>2025</v>
      </c>
      <c r="D1235">
        <f t="shared" si="115"/>
        <v>5</v>
      </c>
      <c r="E1235" t="str">
        <f>TEXT(Table2[[#This Row],[order_date]],"mmmm")</f>
        <v>May</v>
      </c>
      <c r="F1235">
        <v>1749</v>
      </c>
      <c r="G1235" t="s">
        <v>22</v>
      </c>
      <c r="H1235" t="s">
        <v>20</v>
      </c>
      <c r="I1235">
        <v>4</v>
      </c>
      <c r="J1235">
        <v>389.04</v>
      </c>
      <c r="K1235">
        <v>0.18</v>
      </c>
      <c r="L1235">
        <f t="shared" si="116"/>
        <v>70.027200000000008</v>
      </c>
      <c r="M1235">
        <f t="shared" si="117"/>
        <v>1556.16</v>
      </c>
      <c r="N1235" t="s">
        <v>18</v>
      </c>
      <c r="O1235" t="str">
        <f t="shared" si="118"/>
        <v>Delayed Delivery</v>
      </c>
      <c r="P1235">
        <v>5</v>
      </c>
      <c r="Q1235" t="str">
        <f t="shared" si="119"/>
        <v>Bad</v>
      </c>
      <c r="R1235">
        <v>1.2</v>
      </c>
      <c r="S1235">
        <v>1276.05</v>
      </c>
    </row>
    <row r="1236" spans="1:19" x14ac:dyDescent="0.35">
      <c r="A1236">
        <v>11235</v>
      </c>
      <c r="B1236" s="1">
        <v>45796</v>
      </c>
      <c r="C1236">
        <f t="shared" si="114"/>
        <v>2025</v>
      </c>
      <c r="D1236">
        <f t="shared" si="115"/>
        <v>5</v>
      </c>
      <c r="E1236" t="str">
        <f>TEXT(Table2[[#This Row],[order_date]],"mmmm")</f>
        <v>May</v>
      </c>
      <c r="F1236">
        <v>1362</v>
      </c>
      <c r="G1236" t="s">
        <v>12</v>
      </c>
      <c r="H1236" t="s">
        <v>17</v>
      </c>
      <c r="I1236">
        <v>2</v>
      </c>
      <c r="J1236">
        <v>525.63</v>
      </c>
      <c r="K1236">
        <v>0.25</v>
      </c>
      <c r="L1236">
        <f t="shared" si="116"/>
        <v>131.4075</v>
      </c>
      <c r="M1236">
        <f t="shared" si="117"/>
        <v>1051.26</v>
      </c>
      <c r="N1236" t="s">
        <v>16</v>
      </c>
      <c r="O1236" t="str">
        <f t="shared" si="118"/>
        <v>On Time Delivery</v>
      </c>
      <c r="P1236">
        <v>4</v>
      </c>
      <c r="Q1236" t="str">
        <f t="shared" si="119"/>
        <v>Bad</v>
      </c>
      <c r="R1236">
        <v>1.8</v>
      </c>
      <c r="S1236">
        <v>788.44</v>
      </c>
    </row>
    <row r="1237" spans="1:19" x14ac:dyDescent="0.35">
      <c r="A1237">
        <v>11236</v>
      </c>
      <c r="B1237" s="1">
        <v>45797</v>
      </c>
      <c r="C1237">
        <f t="shared" si="114"/>
        <v>2025</v>
      </c>
      <c r="D1237">
        <f t="shared" si="115"/>
        <v>5</v>
      </c>
      <c r="E1237" t="str">
        <f>TEXT(Table2[[#This Row],[order_date]],"mmmm")</f>
        <v>May</v>
      </c>
      <c r="F1237">
        <v>1750</v>
      </c>
      <c r="G1237" t="s">
        <v>19</v>
      </c>
      <c r="H1237" t="s">
        <v>21</v>
      </c>
      <c r="I1237">
        <v>6</v>
      </c>
      <c r="J1237">
        <v>254.56</v>
      </c>
      <c r="K1237">
        <v>0.04</v>
      </c>
      <c r="L1237">
        <f t="shared" si="116"/>
        <v>10.182399999999999</v>
      </c>
      <c r="M1237">
        <f t="shared" si="117"/>
        <v>1527.3600000000001</v>
      </c>
      <c r="N1237" t="s">
        <v>16</v>
      </c>
      <c r="O1237" t="str">
        <f t="shared" si="118"/>
        <v>Delayed Delivery</v>
      </c>
      <c r="P1237">
        <v>7</v>
      </c>
      <c r="Q1237" t="str">
        <f t="shared" si="119"/>
        <v>Good</v>
      </c>
      <c r="R1237">
        <v>2.5</v>
      </c>
      <c r="S1237">
        <v>1466.27</v>
      </c>
    </row>
    <row r="1238" spans="1:19" x14ac:dyDescent="0.35">
      <c r="A1238">
        <v>11237</v>
      </c>
      <c r="B1238" s="1">
        <v>45798</v>
      </c>
      <c r="C1238">
        <f t="shared" si="114"/>
        <v>2025</v>
      </c>
      <c r="D1238">
        <f t="shared" si="115"/>
        <v>5</v>
      </c>
      <c r="E1238" t="str">
        <f>TEXT(Table2[[#This Row],[order_date]],"mmmm")</f>
        <v>May</v>
      </c>
      <c r="F1238">
        <v>1507</v>
      </c>
      <c r="G1238" t="s">
        <v>12</v>
      </c>
      <c r="H1238" t="s">
        <v>21</v>
      </c>
      <c r="I1238">
        <v>7</v>
      </c>
      <c r="J1238">
        <v>114.17</v>
      </c>
      <c r="K1238">
        <v>0.09</v>
      </c>
      <c r="L1238">
        <f t="shared" si="116"/>
        <v>10.2753</v>
      </c>
      <c r="M1238">
        <f t="shared" si="117"/>
        <v>799.19</v>
      </c>
      <c r="N1238" t="s">
        <v>18</v>
      </c>
      <c r="O1238" t="str">
        <f t="shared" si="118"/>
        <v>On Time Delivery</v>
      </c>
      <c r="P1238">
        <v>4</v>
      </c>
      <c r="Q1238" t="str">
        <f t="shared" si="119"/>
        <v>Good</v>
      </c>
      <c r="R1238">
        <v>2.6</v>
      </c>
      <c r="S1238">
        <v>727.26</v>
      </c>
    </row>
    <row r="1239" spans="1:19" x14ac:dyDescent="0.35">
      <c r="A1239">
        <v>11238</v>
      </c>
      <c r="B1239" s="1">
        <v>45799</v>
      </c>
      <c r="C1239">
        <f t="shared" si="114"/>
        <v>2025</v>
      </c>
      <c r="D1239">
        <f t="shared" si="115"/>
        <v>5</v>
      </c>
      <c r="E1239" t="str">
        <f>TEXT(Table2[[#This Row],[order_date]],"mmmm")</f>
        <v>May</v>
      </c>
      <c r="F1239">
        <v>1273</v>
      </c>
      <c r="G1239" t="s">
        <v>15</v>
      </c>
      <c r="H1239" t="s">
        <v>21</v>
      </c>
      <c r="I1239">
        <v>2</v>
      </c>
      <c r="J1239">
        <v>457.61</v>
      </c>
      <c r="K1239">
        <v>0.34</v>
      </c>
      <c r="L1239">
        <f t="shared" si="116"/>
        <v>155.5874</v>
      </c>
      <c r="M1239">
        <f t="shared" si="117"/>
        <v>915.22</v>
      </c>
      <c r="N1239" t="s">
        <v>18</v>
      </c>
      <c r="O1239" t="str">
        <f t="shared" si="118"/>
        <v>Delayed Delivery</v>
      </c>
      <c r="P1239">
        <v>7</v>
      </c>
      <c r="Q1239" t="str">
        <f t="shared" si="119"/>
        <v>Good</v>
      </c>
      <c r="R1239">
        <v>2.7</v>
      </c>
      <c r="S1239">
        <v>604.04999999999995</v>
      </c>
    </row>
    <row r="1240" spans="1:19" x14ac:dyDescent="0.35">
      <c r="A1240">
        <v>11239</v>
      </c>
      <c r="B1240" s="1">
        <v>45800</v>
      </c>
      <c r="C1240">
        <f t="shared" si="114"/>
        <v>2025</v>
      </c>
      <c r="D1240">
        <f t="shared" si="115"/>
        <v>5</v>
      </c>
      <c r="E1240" t="str">
        <f>TEXT(Table2[[#This Row],[order_date]],"mmmm")</f>
        <v>May</v>
      </c>
      <c r="F1240">
        <v>1505</v>
      </c>
      <c r="G1240" t="s">
        <v>19</v>
      </c>
      <c r="H1240" t="s">
        <v>13</v>
      </c>
      <c r="I1240">
        <v>5</v>
      </c>
      <c r="J1240">
        <v>502.01</v>
      </c>
      <c r="K1240">
        <v>0.09</v>
      </c>
      <c r="L1240">
        <f t="shared" si="116"/>
        <v>45.180899999999994</v>
      </c>
      <c r="M1240">
        <f t="shared" si="117"/>
        <v>2510.0500000000002</v>
      </c>
      <c r="N1240" t="s">
        <v>16</v>
      </c>
      <c r="O1240" t="str">
        <f t="shared" si="118"/>
        <v>Delayed Delivery</v>
      </c>
      <c r="P1240">
        <v>11</v>
      </c>
      <c r="Q1240" t="str">
        <f t="shared" si="119"/>
        <v>Good</v>
      </c>
      <c r="R1240">
        <v>2.9</v>
      </c>
      <c r="S1240">
        <v>2284.15</v>
      </c>
    </row>
    <row r="1241" spans="1:19" x14ac:dyDescent="0.35">
      <c r="A1241">
        <v>11240</v>
      </c>
      <c r="B1241" s="1">
        <v>45801</v>
      </c>
      <c r="C1241">
        <f t="shared" si="114"/>
        <v>2025</v>
      </c>
      <c r="D1241">
        <f t="shared" si="115"/>
        <v>5</v>
      </c>
      <c r="E1241" t="str">
        <f>TEXT(Table2[[#This Row],[order_date]],"mmmm")</f>
        <v>May</v>
      </c>
      <c r="F1241">
        <v>1805</v>
      </c>
      <c r="G1241" t="s">
        <v>19</v>
      </c>
      <c r="H1241" t="s">
        <v>20</v>
      </c>
      <c r="I1241">
        <v>3</v>
      </c>
      <c r="J1241">
        <v>530.14</v>
      </c>
      <c r="K1241">
        <v>0.1</v>
      </c>
      <c r="L1241">
        <f t="shared" si="116"/>
        <v>53.014000000000003</v>
      </c>
      <c r="M1241">
        <f t="shared" si="117"/>
        <v>1590.42</v>
      </c>
      <c r="N1241" t="s">
        <v>18</v>
      </c>
      <c r="O1241" t="str">
        <f t="shared" si="118"/>
        <v>Delayed Delivery</v>
      </c>
      <c r="P1241">
        <v>8</v>
      </c>
      <c r="Q1241" t="str">
        <f t="shared" si="119"/>
        <v>Good</v>
      </c>
      <c r="R1241">
        <v>3.3</v>
      </c>
      <c r="S1241">
        <v>1431.38</v>
      </c>
    </row>
    <row r="1242" spans="1:19" x14ac:dyDescent="0.35">
      <c r="A1242">
        <v>11241</v>
      </c>
      <c r="B1242" s="1">
        <v>45802</v>
      </c>
      <c r="C1242">
        <f t="shared" si="114"/>
        <v>2025</v>
      </c>
      <c r="D1242">
        <f t="shared" si="115"/>
        <v>5</v>
      </c>
      <c r="E1242" t="str">
        <f>TEXT(Table2[[#This Row],[order_date]],"mmmm")</f>
        <v>May</v>
      </c>
      <c r="F1242">
        <v>1738</v>
      </c>
      <c r="G1242" t="s">
        <v>19</v>
      </c>
      <c r="H1242" t="s">
        <v>13</v>
      </c>
      <c r="I1242">
        <v>1</v>
      </c>
      <c r="J1242">
        <v>370</v>
      </c>
      <c r="K1242">
        <v>7.0000000000000007E-2</v>
      </c>
      <c r="L1242">
        <f t="shared" si="116"/>
        <v>25.900000000000002</v>
      </c>
      <c r="M1242">
        <f t="shared" si="117"/>
        <v>370</v>
      </c>
      <c r="N1242" t="s">
        <v>16</v>
      </c>
      <c r="O1242" t="str">
        <f t="shared" si="118"/>
        <v>Delayed Delivery</v>
      </c>
      <c r="P1242">
        <v>7</v>
      </c>
      <c r="Q1242" t="str">
        <f t="shared" si="119"/>
        <v>Bad</v>
      </c>
      <c r="R1242">
        <v>1.8</v>
      </c>
      <c r="S1242">
        <v>344.1</v>
      </c>
    </row>
    <row r="1243" spans="1:19" x14ac:dyDescent="0.35">
      <c r="A1243">
        <v>11242</v>
      </c>
      <c r="B1243" s="1">
        <v>45803</v>
      </c>
      <c r="C1243">
        <f t="shared" si="114"/>
        <v>2025</v>
      </c>
      <c r="D1243">
        <f t="shared" si="115"/>
        <v>5</v>
      </c>
      <c r="E1243" t="str">
        <f>TEXT(Table2[[#This Row],[order_date]],"mmmm")</f>
        <v>May</v>
      </c>
      <c r="F1243">
        <v>1882</v>
      </c>
      <c r="G1243" t="s">
        <v>22</v>
      </c>
      <c r="H1243" t="s">
        <v>17</v>
      </c>
      <c r="I1243">
        <v>3</v>
      </c>
      <c r="J1243">
        <v>518.53</v>
      </c>
      <c r="K1243">
        <v>0.05</v>
      </c>
      <c r="L1243">
        <f t="shared" si="116"/>
        <v>25.926500000000001</v>
      </c>
      <c r="M1243">
        <f t="shared" si="117"/>
        <v>1555.59</v>
      </c>
      <c r="N1243" t="s">
        <v>14</v>
      </c>
      <c r="O1243" t="str">
        <f t="shared" si="118"/>
        <v>On Time Delivery</v>
      </c>
      <c r="P1243">
        <v>2</v>
      </c>
      <c r="Q1243" t="str">
        <f t="shared" si="119"/>
        <v>Good</v>
      </c>
      <c r="R1243">
        <v>3.5</v>
      </c>
      <c r="S1243">
        <v>1477.81</v>
      </c>
    </row>
    <row r="1244" spans="1:19" x14ac:dyDescent="0.35">
      <c r="A1244">
        <v>11243</v>
      </c>
      <c r="B1244" s="1">
        <v>45804</v>
      </c>
      <c r="C1244">
        <f t="shared" si="114"/>
        <v>2025</v>
      </c>
      <c r="D1244">
        <f t="shared" si="115"/>
        <v>5</v>
      </c>
      <c r="E1244" t="str">
        <f>TEXT(Table2[[#This Row],[order_date]],"mmmm")</f>
        <v>May</v>
      </c>
      <c r="F1244">
        <v>1014</v>
      </c>
      <c r="G1244" t="s">
        <v>15</v>
      </c>
      <c r="H1244" t="s">
        <v>20</v>
      </c>
      <c r="I1244">
        <v>3</v>
      </c>
      <c r="J1244">
        <v>24.02</v>
      </c>
      <c r="K1244">
        <v>0.08</v>
      </c>
      <c r="L1244">
        <f t="shared" si="116"/>
        <v>1.9216</v>
      </c>
      <c r="M1244">
        <f t="shared" si="117"/>
        <v>72.06</v>
      </c>
      <c r="N1244" t="s">
        <v>16</v>
      </c>
      <c r="O1244" t="str">
        <f t="shared" si="118"/>
        <v>Delayed Delivery</v>
      </c>
      <c r="P1244">
        <v>11</v>
      </c>
      <c r="Q1244" t="str">
        <f t="shared" si="119"/>
        <v>Bad</v>
      </c>
      <c r="R1244">
        <v>2.2999999999999998</v>
      </c>
      <c r="S1244">
        <v>66.3</v>
      </c>
    </row>
    <row r="1245" spans="1:19" x14ac:dyDescent="0.35">
      <c r="A1245">
        <v>11244</v>
      </c>
      <c r="B1245" s="1">
        <v>45805</v>
      </c>
      <c r="C1245">
        <f t="shared" si="114"/>
        <v>2025</v>
      </c>
      <c r="D1245">
        <f t="shared" si="115"/>
        <v>5</v>
      </c>
      <c r="E1245" t="str">
        <f>TEXT(Table2[[#This Row],[order_date]],"mmmm")</f>
        <v>May</v>
      </c>
      <c r="F1245">
        <v>1191</v>
      </c>
      <c r="G1245" t="s">
        <v>19</v>
      </c>
      <c r="H1245" t="s">
        <v>13</v>
      </c>
      <c r="I1245">
        <v>1</v>
      </c>
      <c r="J1245">
        <v>77.73</v>
      </c>
      <c r="K1245">
        <v>0.22</v>
      </c>
      <c r="L1245">
        <f t="shared" si="116"/>
        <v>17.1006</v>
      </c>
      <c r="M1245">
        <f t="shared" si="117"/>
        <v>77.73</v>
      </c>
      <c r="N1245" t="s">
        <v>14</v>
      </c>
      <c r="O1245" t="str">
        <f t="shared" si="118"/>
        <v>Early Delivery</v>
      </c>
      <c r="P1245">
        <v>1</v>
      </c>
      <c r="Q1245" t="str">
        <f t="shared" si="119"/>
        <v>Good</v>
      </c>
      <c r="R1245">
        <v>3.9</v>
      </c>
      <c r="S1245">
        <v>60.63</v>
      </c>
    </row>
    <row r="1246" spans="1:19" x14ac:dyDescent="0.35">
      <c r="A1246">
        <v>11245</v>
      </c>
      <c r="B1246" s="1">
        <v>45806</v>
      </c>
      <c r="C1246">
        <f t="shared" si="114"/>
        <v>2025</v>
      </c>
      <c r="D1246">
        <f t="shared" si="115"/>
        <v>5</v>
      </c>
      <c r="E1246" t="str">
        <f>TEXT(Table2[[#This Row],[order_date]],"mmmm")</f>
        <v>May</v>
      </c>
      <c r="F1246">
        <v>1984</v>
      </c>
      <c r="G1246" t="s">
        <v>15</v>
      </c>
      <c r="H1246" t="s">
        <v>21</v>
      </c>
      <c r="I1246">
        <v>6</v>
      </c>
      <c r="J1246">
        <v>69.16</v>
      </c>
      <c r="K1246">
        <v>0.16</v>
      </c>
      <c r="L1246">
        <f t="shared" si="116"/>
        <v>11.0656</v>
      </c>
      <c r="M1246">
        <f t="shared" si="117"/>
        <v>414.96</v>
      </c>
      <c r="N1246" t="s">
        <v>14</v>
      </c>
      <c r="O1246" t="str">
        <f t="shared" si="118"/>
        <v>Delayed Delivery</v>
      </c>
      <c r="P1246">
        <v>5</v>
      </c>
      <c r="Q1246" t="str">
        <f t="shared" si="119"/>
        <v>Good</v>
      </c>
      <c r="R1246">
        <v>3.2</v>
      </c>
      <c r="S1246">
        <v>348.57</v>
      </c>
    </row>
    <row r="1247" spans="1:19" x14ac:dyDescent="0.35">
      <c r="A1247">
        <v>11246</v>
      </c>
      <c r="B1247" s="1">
        <v>45807</v>
      </c>
      <c r="C1247">
        <f t="shared" si="114"/>
        <v>2025</v>
      </c>
      <c r="D1247">
        <f t="shared" si="115"/>
        <v>5</v>
      </c>
      <c r="E1247" t="str">
        <f>TEXT(Table2[[#This Row],[order_date]],"mmmm")</f>
        <v>May</v>
      </c>
      <c r="F1247">
        <v>1630</v>
      </c>
      <c r="G1247" t="s">
        <v>19</v>
      </c>
      <c r="H1247" t="s">
        <v>13</v>
      </c>
      <c r="I1247">
        <v>2</v>
      </c>
      <c r="J1247">
        <v>431.87</v>
      </c>
      <c r="K1247">
        <v>0.19</v>
      </c>
      <c r="L1247">
        <f t="shared" si="116"/>
        <v>82.055300000000003</v>
      </c>
      <c r="M1247">
        <f t="shared" si="117"/>
        <v>863.74</v>
      </c>
      <c r="N1247" t="s">
        <v>18</v>
      </c>
      <c r="O1247" t="str">
        <f t="shared" si="118"/>
        <v>Delayed Delivery</v>
      </c>
      <c r="P1247">
        <v>7</v>
      </c>
      <c r="Q1247" t="str">
        <f t="shared" si="119"/>
        <v>Good</v>
      </c>
      <c r="R1247">
        <v>3.2</v>
      </c>
      <c r="S1247">
        <v>699.63</v>
      </c>
    </row>
    <row r="1248" spans="1:19" x14ac:dyDescent="0.35">
      <c r="A1248">
        <v>11247</v>
      </c>
      <c r="B1248" s="1">
        <v>45808</v>
      </c>
      <c r="C1248">
        <f t="shared" si="114"/>
        <v>2025</v>
      </c>
      <c r="D1248">
        <f t="shared" si="115"/>
        <v>5</v>
      </c>
      <c r="E1248" t="str">
        <f>TEXT(Table2[[#This Row],[order_date]],"mmmm")</f>
        <v>May</v>
      </c>
      <c r="F1248">
        <v>1484</v>
      </c>
      <c r="G1248" t="s">
        <v>15</v>
      </c>
      <c r="H1248" t="s">
        <v>21</v>
      </c>
      <c r="I1248">
        <v>2</v>
      </c>
      <c r="J1248">
        <v>55.71</v>
      </c>
      <c r="K1248">
        <v>0.04</v>
      </c>
      <c r="L1248">
        <f t="shared" si="116"/>
        <v>2.2284000000000002</v>
      </c>
      <c r="M1248">
        <f t="shared" si="117"/>
        <v>111.42</v>
      </c>
      <c r="N1248" t="s">
        <v>16</v>
      </c>
      <c r="O1248" t="str">
        <f t="shared" si="118"/>
        <v>Early Delivery</v>
      </c>
      <c r="P1248">
        <v>1</v>
      </c>
      <c r="Q1248" t="str">
        <f t="shared" si="119"/>
        <v>Good</v>
      </c>
      <c r="R1248">
        <v>3.7</v>
      </c>
      <c r="S1248">
        <v>106.96</v>
      </c>
    </row>
    <row r="1249" spans="1:19" x14ac:dyDescent="0.35">
      <c r="A1249">
        <v>11248</v>
      </c>
      <c r="B1249" s="1">
        <v>45809</v>
      </c>
      <c r="C1249">
        <f t="shared" si="114"/>
        <v>2025</v>
      </c>
      <c r="D1249">
        <f t="shared" si="115"/>
        <v>6</v>
      </c>
      <c r="E1249" t="str">
        <f>TEXT(Table2[[#This Row],[order_date]],"mmmm")</f>
        <v>June</v>
      </c>
      <c r="F1249">
        <v>1027</v>
      </c>
      <c r="G1249" t="s">
        <v>15</v>
      </c>
      <c r="H1249" t="s">
        <v>13</v>
      </c>
      <c r="I1249">
        <v>6</v>
      </c>
      <c r="J1249">
        <v>305.37</v>
      </c>
      <c r="K1249">
        <v>0.28000000000000003</v>
      </c>
      <c r="L1249">
        <f t="shared" si="116"/>
        <v>85.503600000000006</v>
      </c>
      <c r="M1249">
        <f t="shared" si="117"/>
        <v>1832.22</v>
      </c>
      <c r="N1249" t="s">
        <v>18</v>
      </c>
      <c r="O1249" t="str">
        <f t="shared" si="118"/>
        <v>Delayed Delivery</v>
      </c>
      <c r="P1249">
        <v>11</v>
      </c>
      <c r="Q1249" t="str">
        <f t="shared" si="119"/>
        <v>Bad</v>
      </c>
      <c r="R1249">
        <v>2.2999999999999998</v>
      </c>
      <c r="S1249">
        <v>1319.2</v>
      </c>
    </row>
    <row r="1250" spans="1:19" x14ac:dyDescent="0.35">
      <c r="A1250">
        <v>11249</v>
      </c>
      <c r="B1250" s="1">
        <v>45810</v>
      </c>
      <c r="C1250">
        <f t="shared" si="114"/>
        <v>2025</v>
      </c>
      <c r="D1250">
        <f t="shared" si="115"/>
        <v>6</v>
      </c>
      <c r="E1250" t="str">
        <f>TEXT(Table2[[#This Row],[order_date]],"mmmm")</f>
        <v>June</v>
      </c>
      <c r="F1250">
        <v>1713</v>
      </c>
      <c r="G1250" t="s">
        <v>22</v>
      </c>
      <c r="H1250" t="s">
        <v>13</v>
      </c>
      <c r="I1250">
        <v>1</v>
      </c>
      <c r="J1250">
        <v>291.52999999999997</v>
      </c>
      <c r="K1250">
        <v>0.27</v>
      </c>
      <c r="L1250">
        <f t="shared" si="116"/>
        <v>78.713099999999997</v>
      </c>
      <c r="M1250">
        <f t="shared" si="117"/>
        <v>291.52999999999997</v>
      </c>
      <c r="N1250" t="s">
        <v>16</v>
      </c>
      <c r="O1250" t="str">
        <f t="shared" si="118"/>
        <v>Delayed Delivery</v>
      </c>
      <c r="P1250">
        <v>8</v>
      </c>
      <c r="Q1250" t="str">
        <f t="shared" si="119"/>
        <v>Good</v>
      </c>
      <c r="R1250">
        <v>2.7</v>
      </c>
      <c r="S1250">
        <v>212.82</v>
      </c>
    </row>
    <row r="1251" spans="1:19" x14ac:dyDescent="0.35">
      <c r="A1251">
        <v>11250</v>
      </c>
      <c r="B1251" s="1">
        <v>45811</v>
      </c>
      <c r="C1251">
        <f t="shared" si="114"/>
        <v>2025</v>
      </c>
      <c r="D1251">
        <f t="shared" si="115"/>
        <v>6</v>
      </c>
      <c r="E1251" t="str">
        <f>TEXT(Table2[[#This Row],[order_date]],"mmmm")</f>
        <v>June</v>
      </c>
      <c r="F1251">
        <v>1038</v>
      </c>
      <c r="G1251" t="s">
        <v>22</v>
      </c>
      <c r="H1251" t="s">
        <v>13</v>
      </c>
      <c r="I1251">
        <v>4</v>
      </c>
      <c r="J1251">
        <v>196.76</v>
      </c>
      <c r="K1251">
        <v>0.01</v>
      </c>
      <c r="L1251">
        <f t="shared" si="116"/>
        <v>1.9676</v>
      </c>
      <c r="M1251">
        <f t="shared" si="117"/>
        <v>787.04</v>
      </c>
      <c r="N1251" t="s">
        <v>14</v>
      </c>
      <c r="O1251" t="str">
        <f t="shared" si="118"/>
        <v>On Time Delivery</v>
      </c>
      <c r="P1251">
        <v>3</v>
      </c>
      <c r="Q1251" t="str">
        <f t="shared" si="119"/>
        <v>Good</v>
      </c>
      <c r="R1251">
        <v>3.3</v>
      </c>
      <c r="S1251">
        <v>779.17</v>
      </c>
    </row>
    <row r="1252" spans="1:19" x14ac:dyDescent="0.35">
      <c r="A1252">
        <v>11251</v>
      </c>
      <c r="B1252" s="1">
        <v>45812</v>
      </c>
      <c r="C1252">
        <f t="shared" si="114"/>
        <v>2025</v>
      </c>
      <c r="D1252">
        <f t="shared" si="115"/>
        <v>6</v>
      </c>
      <c r="E1252" t="str">
        <f>TEXT(Table2[[#This Row],[order_date]],"mmmm")</f>
        <v>June</v>
      </c>
      <c r="F1252">
        <v>1952</v>
      </c>
      <c r="G1252" t="s">
        <v>15</v>
      </c>
      <c r="H1252" t="s">
        <v>21</v>
      </c>
      <c r="I1252">
        <v>3</v>
      </c>
      <c r="J1252">
        <v>524.19000000000005</v>
      </c>
      <c r="K1252">
        <v>0.13</v>
      </c>
      <c r="L1252">
        <f t="shared" si="116"/>
        <v>68.144700000000014</v>
      </c>
      <c r="M1252">
        <f t="shared" si="117"/>
        <v>1572.5700000000002</v>
      </c>
      <c r="N1252" t="s">
        <v>18</v>
      </c>
      <c r="O1252" t="str">
        <f t="shared" si="118"/>
        <v>Delayed Delivery</v>
      </c>
      <c r="P1252">
        <v>7</v>
      </c>
      <c r="Q1252" t="str">
        <f t="shared" si="119"/>
        <v>Good</v>
      </c>
      <c r="R1252">
        <v>2.7</v>
      </c>
      <c r="S1252">
        <v>1368.14</v>
      </c>
    </row>
    <row r="1253" spans="1:19" x14ac:dyDescent="0.35">
      <c r="A1253">
        <v>11252</v>
      </c>
      <c r="B1253" s="1">
        <v>45813</v>
      </c>
      <c r="C1253">
        <f t="shared" si="114"/>
        <v>2025</v>
      </c>
      <c r="D1253">
        <f t="shared" si="115"/>
        <v>6</v>
      </c>
      <c r="E1253" t="str">
        <f>TEXT(Table2[[#This Row],[order_date]],"mmmm")</f>
        <v>June</v>
      </c>
      <c r="F1253">
        <v>1272</v>
      </c>
      <c r="G1253" t="s">
        <v>15</v>
      </c>
      <c r="H1253" t="s">
        <v>13</v>
      </c>
      <c r="I1253">
        <v>5</v>
      </c>
      <c r="J1253">
        <v>114.7</v>
      </c>
      <c r="K1253">
        <v>0.02</v>
      </c>
      <c r="L1253">
        <f t="shared" si="116"/>
        <v>2.294</v>
      </c>
      <c r="M1253">
        <f t="shared" si="117"/>
        <v>573.5</v>
      </c>
      <c r="N1253" t="s">
        <v>14</v>
      </c>
      <c r="O1253" t="str">
        <f t="shared" si="118"/>
        <v>On Time Delivery</v>
      </c>
      <c r="P1253">
        <v>3</v>
      </c>
      <c r="Q1253" t="str">
        <f t="shared" si="119"/>
        <v>Good</v>
      </c>
      <c r="R1253">
        <v>2.8</v>
      </c>
      <c r="S1253">
        <v>562.03</v>
      </c>
    </row>
    <row r="1254" spans="1:19" x14ac:dyDescent="0.35">
      <c r="A1254">
        <v>11253</v>
      </c>
      <c r="B1254" s="1">
        <v>45814</v>
      </c>
      <c r="C1254">
        <f t="shared" si="114"/>
        <v>2025</v>
      </c>
      <c r="D1254">
        <f t="shared" si="115"/>
        <v>6</v>
      </c>
      <c r="E1254" t="str">
        <f>TEXT(Table2[[#This Row],[order_date]],"mmmm")</f>
        <v>June</v>
      </c>
      <c r="F1254">
        <v>1230</v>
      </c>
      <c r="G1254" t="s">
        <v>15</v>
      </c>
      <c r="H1254" t="s">
        <v>20</v>
      </c>
      <c r="I1254">
        <v>2</v>
      </c>
      <c r="J1254">
        <v>221.19</v>
      </c>
      <c r="K1254">
        <v>0.28000000000000003</v>
      </c>
      <c r="L1254">
        <f t="shared" si="116"/>
        <v>61.933200000000006</v>
      </c>
      <c r="M1254">
        <f t="shared" si="117"/>
        <v>442.38</v>
      </c>
      <c r="N1254" t="s">
        <v>18</v>
      </c>
      <c r="O1254" t="str">
        <f t="shared" si="118"/>
        <v>On Time Delivery</v>
      </c>
      <c r="P1254">
        <v>4</v>
      </c>
      <c r="Q1254" t="str">
        <f t="shared" si="119"/>
        <v>Bad</v>
      </c>
      <c r="R1254">
        <v>2.1</v>
      </c>
      <c r="S1254">
        <v>318.51</v>
      </c>
    </row>
    <row r="1255" spans="1:19" x14ac:dyDescent="0.35">
      <c r="A1255">
        <v>11254</v>
      </c>
      <c r="B1255" s="1">
        <v>45815</v>
      </c>
      <c r="C1255">
        <f t="shared" si="114"/>
        <v>2025</v>
      </c>
      <c r="D1255">
        <f t="shared" si="115"/>
        <v>6</v>
      </c>
      <c r="E1255" t="str">
        <f>TEXT(Table2[[#This Row],[order_date]],"mmmm")</f>
        <v>June</v>
      </c>
      <c r="F1255">
        <v>1085</v>
      </c>
      <c r="G1255" t="s">
        <v>22</v>
      </c>
      <c r="H1255" t="s">
        <v>20</v>
      </c>
      <c r="I1255">
        <v>6</v>
      </c>
      <c r="J1255">
        <v>467.89</v>
      </c>
      <c r="K1255">
        <v>0.26</v>
      </c>
      <c r="L1255">
        <f t="shared" si="116"/>
        <v>121.6514</v>
      </c>
      <c r="M1255">
        <f t="shared" si="117"/>
        <v>2807.34</v>
      </c>
      <c r="N1255" t="s">
        <v>18</v>
      </c>
      <c r="O1255" t="str">
        <f t="shared" si="118"/>
        <v>Delayed Delivery</v>
      </c>
      <c r="P1255">
        <v>8</v>
      </c>
      <c r="Q1255" t="str">
        <f t="shared" si="119"/>
        <v>Bad</v>
      </c>
      <c r="R1255">
        <v>2.1</v>
      </c>
      <c r="S1255">
        <v>2077.4299999999998</v>
      </c>
    </row>
    <row r="1256" spans="1:19" x14ac:dyDescent="0.35">
      <c r="A1256">
        <v>11255</v>
      </c>
      <c r="B1256" s="1">
        <v>45816</v>
      </c>
      <c r="C1256">
        <f t="shared" si="114"/>
        <v>2025</v>
      </c>
      <c r="D1256">
        <f t="shared" si="115"/>
        <v>6</v>
      </c>
      <c r="E1256" t="str">
        <f>TEXT(Table2[[#This Row],[order_date]],"mmmm")</f>
        <v>June</v>
      </c>
      <c r="F1256">
        <v>1473</v>
      </c>
      <c r="G1256" t="s">
        <v>19</v>
      </c>
      <c r="H1256" t="s">
        <v>20</v>
      </c>
      <c r="I1256">
        <v>5</v>
      </c>
      <c r="J1256">
        <v>32.799999999999997</v>
      </c>
      <c r="K1256">
        <v>0.32</v>
      </c>
      <c r="L1256">
        <f t="shared" si="116"/>
        <v>10.495999999999999</v>
      </c>
      <c r="M1256">
        <f t="shared" si="117"/>
        <v>164</v>
      </c>
      <c r="N1256" t="s">
        <v>18</v>
      </c>
      <c r="O1256" t="str">
        <f t="shared" si="118"/>
        <v>On Time Delivery</v>
      </c>
      <c r="P1256">
        <v>2</v>
      </c>
      <c r="Q1256" t="str">
        <f t="shared" si="119"/>
        <v>Good</v>
      </c>
      <c r="R1256">
        <v>3.8</v>
      </c>
      <c r="S1256">
        <v>111.52</v>
      </c>
    </row>
    <row r="1257" spans="1:19" x14ac:dyDescent="0.35">
      <c r="A1257">
        <v>11256</v>
      </c>
      <c r="B1257" s="1">
        <v>45817</v>
      </c>
      <c r="C1257">
        <f t="shared" si="114"/>
        <v>2025</v>
      </c>
      <c r="D1257">
        <f t="shared" si="115"/>
        <v>6</v>
      </c>
      <c r="E1257" t="str">
        <f>TEXT(Table2[[#This Row],[order_date]],"mmmm")</f>
        <v>June</v>
      </c>
      <c r="F1257">
        <v>1125</v>
      </c>
      <c r="G1257" t="s">
        <v>19</v>
      </c>
      <c r="H1257" t="s">
        <v>21</v>
      </c>
      <c r="I1257">
        <v>7</v>
      </c>
      <c r="J1257">
        <v>408.68</v>
      </c>
      <c r="K1257">
        <v>0.08</v>
      </c>
      <c r="L1257">
        <f t="shared" si="116"/>
        <v>32.694400000000002</v>
      </c>
      <c r="M1257">
        <f t="shared" si="117"/>
        <v>2860.76</v>
      </c>
      <c r="N1257" t="s">
        <v>16</v>
      </c>
      <c r="O1257" t="str">
        <f t="shared" si="118"/>
        <v>Delayed Delivery</v>
      </c>
      <c r="P1257">
        <v>6</v>
      </c>
      <c r="Q1257" t="str">
        <f t="shared" si="119"/>
        <v>Bad</v>
      </c>
      <c r="R1257">
        <v>1</v>
      </c>
      <c r="S1257">
        <v>2631.9</v>
      </c>
    </row>
    <row r="1258" spans="1:19" x14ac:dyDescent="0.35">
      <c r="A1258">
        <v>11257</v>
      </c>
      <c r="B1258" s="1">
        <v>45818</v>
      </c>
      <c r="C1258">
        <f t="shared" si="114"/>
        <v>2025</v>
      </c>
      <c r="D1258">
        <f t="shared" si="115"/>
        <v>6</v>
      </c>
      <c r="E1258" t="str">
        <f>TEXT(Table2[[#This Row],[order_date]],"mmmm")</f>
        <v>June</v>
      </c>
      <c r="F1258">
        <v>1811</v>
      </c>
      <c r="G1258" t="s">
        <v>19</v>
      </c>
      <c r="H1258" t="s">
        <v>21</v>
      </c>
      <c r="I1258">
        <v>1</v>
      </c>
      <c r="J1258">
        <v>492.59</v>
      </c>
      <c r="K1258">
        <v>0.16</v>
      </c>
      <c r="L1258">
        <f t="shared" si="116"/>
        <v>78.814399999999992</v>
      </c>
      <c r="M1258">
        <f t="shared" si="117"/>
        <v>492.59</v>
      </c>
      <c r="N1258" t="s">
        <v>18</v>
      </c>
      <c r="O1258" t="str">
        <f t="shared" si="118"/>
        <v>Delayed Delivery</v>
      </c>
      <c r="P1258">
        <v>10</v>
      </c>
      <c r="Q1258" t="str">
        <f t="shared" si="119"/>
        <v>Bad</v>
      </c>
      <c r="R1258">
        <v>1.4</v>
      </c>
      <c r="S1258">
        <v>413.78</v>
      </c>
    </row>
    <row r="1259" spans="1:19" x14ac:dyDescent="0.35">
      <c r="A1259">
        <v>11258</v>
      </c>
      <c r="B1259" s="1">
        <v>45819</v>
      </c>
      <c r="C1259">
        <f t="shared" si="114"/>
        <v>2025</v>
      </c>
      <c r="D1259">
        <f t="shared" si="115"/>
        <v>6</v>
      </c>
      <c r="E1259" t="str">
        <f>TEXT(Table2[[#This Row],[order_date]],"mmmm")</f>
        <v>June</v>
      </c>
      <c r="F1259">
        <v>1536</v>
      </c>
      <c r="G1259" t="s">
        <v>15</v>
      </c>
      <c r="H1259" t="s">
        <v>20</v>
      </c>
      <c r="I1259">
        <v>5</v>
      </c>
      <c r="J1259">
        <v>560.38</v>
      </c>
      <c r="K1259">
        <v>0.06</v>
      </c>
      <c r="L1259">
        <f t="shared" si="116"/>
        <v>33.622799999999998</v>
      </c>
      <c r="M1259">
        <f t="shared" si="117"/>
        <v>2801.9</v>
      </c>
      <c r="N1259" t="s">
        <v>18</v>
      </c>
      <c r="O1259" t="str">
        <f t="shared" si="118"/>
        <v>Delayed Delivery</v>
      </c>
      <c r="P1259">
        <v>9</v>
      </c>
      <c r="Q1259" t="str">
        <f t="shared" si="119"/>
        <v>Excellent</v>
      </c>
      <c r="R1259">
        <v>4.8</v>
      </c>
      <c r="S1259">
        <v>2633.79</v>
      </c>
    </row>
    <row r="1260" spans="1:19" x14ac:dyDescent="0.35">
      <c r="A1260">
        <v>11259</v>
      </c>
      <c r="B1260" s="1">
        <v>45820</v>
      </c>
      <c r="C1260">
        <f t="shared" si="114"/>
        <v>2025</v>
      </c>
      <c r="D1260">
        <f t="shared" si="115"/>
        <v>6</v>
      </c>
      <c r="E1260" t="str">
        <f>TEXT(Table2[[#This Row],[order_date]],"mmmm")</f>
        <v>June</v>
      </c>
      <c r="F1260">
        <v>1144</v>
      </c>
      <c r="G1260" t="s">
        <v>15</v>
      </c>
      <c r="H1260" t="s">
        <v>20</v>
      </c>
      <c r="I1260">
        <v>5</v>
      </c>
      <c r="J1260">
        <v>527.63</v>
      </c>
      <c r="K1260">
        <v>0.13</v>
      </c>
      <c r="L1260">
        <f t="shared" si="116"/>
        <v>68.591899999999995</v>
      </c>
      <c r="M1260">
        <f t="shared" si="117"/>
        <v>2638.15</v>
      </c>
      <c r="N1260" t="s">
        <v>14</v>
      </c>
      <c r="O1260" t="str">
        <f t="shared" si="118"/>
        <v>Delayed Delivery</v>
      </c>
      <c r="P1260">
        <v>10</v>
      </c>
      <c r="Q1260" t="str">
        <f t="shared" si="119"/>
        <v>Bad</v>
      </c>
      <c r="R1260">
        <v>1.7</v>
      </c>
      <c r="S1260">
        <v>2295.19</v>
      </c>
    </row>
    <row r="1261" spans="1:19" x14ac:dyDescent="0.35">
      <c r="A1261">
        <v>11260</v>
      </c>
      <c r="B1261" s="1">
        <v>45821</v>
      </c>
      <c r="C1261">
        <f t="shared" si="114"/>
        <v>2025</v>
      </c>
      <c r="D1261">
        <f t="shared" si="115"/>
        <v>6</v>
      </c>
      <c r="E1261" t="str">
        <f>TEXT(Table2[[#This Row],[order_date]],"mmmm")</f>
        <v>June</v>
      </c>
      <c r="F1261">
        <v>1524</v>
      </c>
      <c r="G1261" t="s">
        <v>22</v>
      </c>
      <c r="H1261" t="s">
        <v>20</v>
      </c>
      <c r="I1261">
        <v>3</v>
      </c>
      <c r="J1261">
        <v>201.84</v>
      </c>
      <c r="K1261">
        <v>0.18</v>
      </c>
      <c r="L1261">
        <f t="shared" si="116"/>
        <v>36.331200000000003</v>
      </c>
      <c r="M1261">
        <f t="shared" si="117"/>
        <v>605.52</v>
      </c>
      <c r="N1261" t="s">
        <v>18</v>
      </c>
      <c r="O1261" t="str">
        <f t="shared" si="118"/>
        <v>Delayed Delivery</v>
      </c>
      <c r="P1261">
        <v>9</v>
      </c>
      <c r="Q1261" t="str">
        <f t="shared" si="119"/>
        <v>Good</v>
      </c>
      <c r="R1261">
        <v>2.7</v>
      </c>
      <c r="S1261">
        <v>496.53</v>
      </c>
    </row>
    <row r="1262" spans="1:19" x14ac:dyDescent="0.35">
      <c r="A1262">
        <v>11261</v>
      </c>
      <c r="B1262" s="1">
        <v>45822</v>
      </c>
      <c r="C1262">
        <f t="shared" si="114"/>
        <v>2025</v>
      </c>
      <c r="D1262">
        <f t="shared" si="115"/>
        <v>6</v>
      </c>
      <c r="E1262" t="str">
        <f>TEXT(Table2[[#This Row],[order_date]],"mmmm")</f>
        <v>June</v>
      </c>
      <c r="F1262">
        <v>1211</v>
      </c>
      <c r="G1262" t="s">
        <v>19</v>
      </c>
      <c r="H1262" t="s">
        <v>17</v>
      </c>
      <c r="I1262">
        <v>1</v>
      </c>
      <c r="J1262">
        <v>358.02</v>
      </c>
      <c r="K1262">
        <v>0.02</v>
      </c>
      <c r="L1262">
        <f t="shared" si="116"/>
        <v>7.1604000000000001</v>
      </c>
      <c r="M1262">
        <f t="shared" si="117"/>
        <v>358.02</v>
      </c>
      <c r="N1262" t="s">
        <v>14</v>
      </c>
      <c r="O1262" t="str">
        <f t="shared" si="118"/>
        <v>Delayed Delivery</v>
      </c>
      <c r="P1262">
        <v>5</v>
      </c>
      <c r="Q1262" t="str">
        <f t="shared" si="119"/>
        <v>Excellent</v>
      </c>
      <c r="R1262">
        <v>4.4000000000000004</v>
      </c>
      <c r="S1262">
        <v>350.86</v>
      </c>
    </row>
    <row r="1263" spans="1:19" x14ac:dyDescent="0.35">
      <c r="A1263">
        <v>11262</v>
      </c>
      <c r="B1263" s="1">
        <v>45823</v>
      </c>
      <c r="C1263">
        <f t="shared" si="114"/>
        <v>2025</v>
      </c>
      <c r="D1263">
        <f t="shared" si="115"/>
        <v>6</v>
      </c>
      <c r="E1263" t="str">
        <f>TEXT(Table2[[#This Row],[order_date]],"mmmm")</f>
        <v>June</v>
      </c>
      <c r="F1263">
        <v>1024</v>
      </c>
      <c r="G1263" t="s">
        <v>15</v>
      </c>
      <c r="H1263" t="s">
        <v>20</v>
      </c>
      <c r="I1263">
        <v>5</v>
      </c>
      <c r="J1263">
        <v>60.22</v>
      </c>
      <c r="K1263">
        <v>0.25</v>
      </c>
      <c r="L1263">
        <f t="shared" si="116"/>
        <v>15.055</v>
      </c>
      <c r="M1263">
        <f t="shared" si="117"/>
        <v>301.10000000000002</v>
      </c>
      <c r="N1263" t="s">
        <v>14</v>
      </c>
      <c r="O1263" t="str">
        <f t="shared" si="118"/>
        <v>On Time Delivery</v>
      </c>
      <c r="P1263">
        <v>3</v>
      </c>
      <c r="Q1263" t="str">
        <f t="shared" si="119"/>
        <v>Bad</v>
      </c>
      <c r="R1263">
        <v>1</v>
      </c>
      <c r="S1263">
        <v>225.82</v>
      </c>
    </row>
    <row r="1264" spans="1:19" x14ac:dyDescent="0.35">
      <c r="A1264">
        <v>11263</v>
      </c>
      <c r="B1264" s="1">
        <v>45824</v>
      </c>
      <c r="C1264">
        <f t="shared" si="114"/>
        <v>2025</v>
      </c>
      <c r="D1264">
        <f t="shared" si="115"/>
        <v>6</v>
      </c>
      <c r="E1264" t="str">
        <f>TEXT(Table2[[#This Row],[order_date]],"mmmm")</f>
        <v>June</v>
      </c>
      <c r="F1264">
        <v>1579</v>
      </c>
      <c r="G1264" t="s">
        <v>22</v>
      </c>
      <c r="H1264" t="s">
        <v>13</v>
      </c>
      <c r="I1264">
        <v>2</v>
      </c>
      <c r="J1264">
        <v>165.85</v>
      </c>
      <c r="K1264">
        <v>0.19</v>
      </c>
      <c r="L1264">
        <f t="shared" si="116"/>
        <v>31.511499999999998</v>
      </c>
      <c r="M1264">
        <f t="shared" si="117"/>
        <v>331.7</v>
      </c>
      <c r="N1264" t="s">
        <v>18</v>
      </c>
      <c r="O1264" t="str">
        <f t="shared" si="118"/>
        <v>Delayed Delivery</v>
      </c>
      <c r="P1264">
        <v>6</v>
      </c>
      <c r="Q1264" t="str">
        <f t="shared" si="119"/>
        <v>Excellent</v>
      </c>
      <c r="R1264">
        <v>4.7</v>
      </c>
      <c r="S1264">
        <v>268.68</v>
      </c>
    </row>
    <row r="1265" spans="1:19" x14ac:dyDescent="0.35">
      <c r="A1265">
        <v>11264</v>
      </c>
      <c r="B1265" s="1">
        <v>45825</v>
      </c>
      <c r="C1265">
        <f t="shared" si="114"/>
        <v>2025</v>
      </c>
      <c r="D1265">
        <f t="shared" si="115"/>
        <v>6</v>
      </c>
      <c r="E1265" t="str">
        <f>TEXT(Table2[[#This Row],[order_date]],"mmmm")</f>
        <v>June</v>
      </c>
      <c r="F1265">
        <v>1393</v>
      </c>
      <c r="G1265" t="s">
        <v>22</v>
      </c>
      <c r="H1265" t="s">
        <v>17</v>
      </c>
      <c r="I1265">
        <v>1</v>
      </c>
      <c r="J1265">
        <v>70.12</v>
      </c>
      <c r="K1265">
        <v>0.28999999999999998</v>
      </c>
      <c r="L1265">
        <f t="shared" si="116"/>
        <v>20.334800000000001</v>
      </c>
      <c r="M1265">
        <f t="shared" si="117"/>
        <v>70.12</v>
      </c>
      <c r="N1265" t="s">
        <v>16</v>
      </c>
      <c r="O1265" t="str">
        <f t="shared" si="118"/>
        <v>Delayed Delivery</v>
      </c>
      <c r="P1265">
        <v>9</v>
      </c>
      <c r="Q1265" t="str">
        <f t="shared" si="119"/>
        <v>Bad</v>
      </c>
      <c r="R1265">
        <v>1.2</v>
      </c>
      <c r="S1265">
        <v>49.79</v>
      </c>
    </row>
    <row r="1266" spans="1:19" x14ac:dyDescent="0.35">
      <c r="A1266">
        <v>11265</v>
      </c>
      <c r="B1266" s="1">
        <v>45826</v>
      </c>
      <c r="C1266">
        <f t="shared" si="114"/>
        <v>2025</v>
      </c>
      <c r="D1266">
        <f t="shared" si="115"/>
        <v>6</v>
      </c>
      <c r="E1266" t="str">
        <f>TEXT(Table2[[#This Row],[order_date]],"mmmm")</f>
        <v>June</v>
      </c>
      <c r="F1266">
        <v>1066</v>
      </c>
      <c r="G1266" t="s">
        <v>15</v>
      </c>
      <c r="H1266" t="s">
        <v>17</v>
      </c>
      <c r="I1266">
        <v>2</v>
      </c>
      <c r="J1266">
        <v>199.38</v>
      </c>
      <c r="K1266">
        <v>0.1</v>
      </c>
      <c r="L1266">
        <f t="shared" si="116"/>
        <v>19.938000000000002</v>
      </c>
      <c r="M1266">
        <f t="shared" si="117"/>
        <v>398.76</v>
      </c>
      <c r="N1266" t="s">
        <v>18</v>
      </c>
      <c r="O1266" t="str">
        <f t="shared" si="118"/>
        <v>Delayed Delivery</v>
      </c>
      <c r="P1266">
        <v>6</v>
      </c>
      <c r="Q1266" t="str">
        <f t="shared" si="119"/>
        <v>Bad</v>
      </c>
      <c r="R1266">
        <v>1.7</v>
      </c>
      <c r="S1266">
        <v>358.88</v>
      </c>
    </row>
    <row r="1267" spans="1:19" x14ac:dyDescent="0.35">
      <c r="A1267">
        <v>11266</v>
      </c>
      <c r="B1267" s="1">
        <v>45827</v>
      </c>
      <c r="C1267">
        <f t="shared" si="114"/>
        <v>2025</v>
      </c>
      <c r="D1267">
        <f t="shared" si="115"/>
        <v>6</v>
      </c>
      <c r="E1267" t="str">
        <f>TEXT(Table2[[#This Row],[order_date]],"mmmm")</f>
        <v>June</v>
      </c>
      <c r="F1267">
        <v>1232</v>
      </c>
      <c r="G1267" t="s">
        <v>15</v>
      </c>
      <c r="H1267" t="s">
        <v>21</v>
      </c>
      <c r="I1267">
        <v>6</v>
      </c>
      <c r="J1267">
        <v>526.98</v>
      </c>
      <c r="K1267">
        <v>0.32</v>
      </c>
      <c r="L1267">
        <f t="shared" si="116"/>
        <v>168.6336</v>
      </c>
      <c r="M1267">
        <f t="shared" si="117"/>
        <v>3161.88</v>
      </c>
      <c r="N1267" t="s">
        <v>16</v>
      </c>
      <c r="O1267" t="str">
        <f t="shared" si="118"/>
        <v>On Time Delivery</v>
      </c>
      <c r="P1267">
        <v>4</v>
      </c>
      <c r="Q1267" t="str">
        <f t="shared" si="119"/>
        <v>Bad</v>
      </c>
      <c r="R1267">
        <v>1.1000000000000001</v>
      </c>
      <c r="S1267">
        <v>2150.08</v>
      </c>
    </row>
    <row r="1268" spans="1:19" x14ac:dyDescent="0.35">
      <c r="A1268">
        <v>11267</v>
      </c>
      <c r="B1268" s="1">
        <v>45828</v>
      </c>
      <c r="C1268">
        <f t="shared" si="114"/>
        <v>2025</v>
      </c>
      <c r="D1268">
        <f t="shared" si="115"/>
        <v>6</v>
      </c>
      <c r="E1268" t="str">
        <f>TEXT(Table2[[#This Row],[order_date]],"mmmm")</f>
        <v>June</v>
      </c>
      <c r="F1268">
        <v>1108</v>
      </c>
      <c r="G1268" t="s">
        <v>19</v>
      </c>
      <c r="H1268" t="s">
        <v>13</v>
      </c>
      <c r="I1268">
        <v>6</v>
      </c>
      <c r="J1268">
        <v>218.09</v>
      </c>
      <c r="K1268">
        <v>0.35</v>
      </c>
      <c r="L1268">
        <f t="shared" si="116"/>
        <v>76.331499999999991</v>
      </c>
      <c r="M1268">
        <f t="shared" si="117"/>
        <v>1308.54</v>
      </c>
      <c r="N1268" t="s">
        <v>16</v>
      </c>
      <c r="O1268" t="str">
        <f t="shared" si="118"/>
        <v>Delayed Delivery</v>
      </c>
      <c r="P1268">
        <v>11</v>
      </c>
      <c r="Q1268" t="str">
        <f t="shared" si="119"/>
        <v>Good</v>
      </c>
      <c r="R1268">
        <v>3.1</v>
      </c>
      <c r="S1268">
        <v>850.55</v>
      </c>
    </row>
    <row r="1269" spans="1:19" x14ac:dyDescent="0.35">
      <c r="A1269">
        <v>11268</v>
      </c>
      <c r="B1269" s="1">
        <v>45829</v>
      </c>
      <c r="C1269">
        <f t="shared" si="114"/>
        <v>2025</v>
      </c>
      <c r="D1269">
        <f t="shared" si="115"/>
        <v>6</v>
      </c>
      <c r="E1269" t="str">
        <f>TEXT(Table2[[#This Row],[order_date]],"mmmm")</f>
        <v>June</v>
      </c>
      <c r="F1269">
        <v>1145</v>
      </c>
      <c r="G1269" t="s">
        <v>12</v>
      </c>
      <c r="H1269" t="s">
        <v>21</v>
      </c>
      <c r="I1269">
        <v>7</v>
      </c>
      <c r="J1269">
        <v>343.71</v>
      </c>
      <c r="K1269">
        <v>0.32</v>
      </c>
      <c r="L1269">
        <f t="shared" si="116"/>
        <v>109.9872</v>
      </c>
      <c r="M1269">
        <f t="shared" si="117"/>
        <v>2405.9699999999998</v>
      </c>
      <c r="N1269" t="s">
        <v>16</v>
      </c>
      <c r="O1269" t="str">
        <f t="shared" si="118"/>
        <v>Delayed Delivery</v>
      </c>
      <c r="P1269">
        <v>5</v>
      </c>
      <c r="Q1269" t="str">
        <f t="shared" si="119"/>
        <v>Excellent</v>
      </c>
      <c r="R1269">
        <v>4.8</v>
      </c>
      <c r="S1269">
        <v>1636.06</v>
      </c>
    </row>
    <row r="1270" spans="1:19" x14ac:dyDescent="0.35">
      <c r="A1270">
        <v>11269</v>
      </c>
      <c r="B1270" s="1">
        <v>45830</v>
      </c>
      <c r="C1270">
        <f t="shared" si="114"/>
        <v>2025</v>
      </c>
      <c r="D1270">
        <f t="shared" si="115"/>
        <v>6</v>
      </c>
      <c r="E1270" t="str">
        <f>TEXT(Table2[[#This Row],[order_date]],"mmmm")</f>
        <v>June</v>
      </c>
      <c r="F1270">
        <v>1110</v>
      </c>
      <c r="G1270" t="s">
        <v>19</v>
      </c>
      <c r="H1270" t="s">
        <v>21</v>
      </c>
      <c r="I1270">
        <v>4</v>
      </c>
      <c r="J1270">
        <v>268.52999999999997</v>
      </c>
      <c r="K1270">
        <v>0.27</v>
      </c>
      <c r="L1270">
        <f t="shared" si="116"/>
        <v>72.503100000000003</v>
      </c>
      <c r="M1270">
        <f t="shared" si="117"/>
        <v>1074.1199999999999</v>
      </c>
      <c r="N1270" t="s">
        <v>14</v>
      </c>
      <c r="O1270" t="str">
        <f t="shared" si="118"/>
        <v>Delayed Delivery</v>
      </c>
      <c r="P1270">
        <v>7</v>
      </c>
      <c r="Q1270" t="str">
        <f t="shared" si="119"/>
        <v>Excellent</v>
      </c>
      <c r="R1270">
        <v>4.4000000000000004</v>
      </c>
      <c r="S1270">
        <v>784.11</v>
      </c>
    </row>
    <row r="1271" spans="1:19" x14ac:dyDescent="0.35">
      <c r="A1271">
        <v>11270</v>
      </c>
      <c r="B1271" s="1">
        <v>45831</v>
      </c>
      <c r="C1271">
        <f t="shared" si="114"/>
        <v>2025</v>
      </c>
      <c r="D1271">
        <f t="shared" si="115"/>
        <v>6</v>
      </c>
      <c r="E1271" t="str">
        <f>TEXT(Table2[[#This Row],[order_date]],"mmmm")</f>
        <v>June</v>
      </c>
      <c r="F1271">
        <v>1227</v>
      </c>
      <c r="G1271" t="s">
        <v>12</v>
      </c>
      <c r="H1271" t="s">
        <v>13</v>
      </c>
      <c r="I1271">
        <v>6</v>
      </c>
      <c r="J1271">
        <v>283.47000000000003</v>
      </c>
      <c r="K1271">
        <v>0.28000000000000003</v>
      </c>
      <c r="L1271">
        <f t="shared" si="116"/>
        <v>79.371600000000015</v>
      </c>
      <c r="M1271">
        <f t="shared" si="117"/>
        <v>1700.8200000000002</v>
      </c>
      <c r="N1271" t="s">
        <v>16</v>
      </c>
      <c r="O1271" t="str">
        <f t="shared" si="118"/>
        <v>Delayed Delivery</v>
      </c>
      <c r="P1271">
        <v>10</v>
      </c>
      <c r="Q1271" t="str">
        <f t="shared" si="119"/>
        <v>Good</v>
      </c>
      <c r="R1271">
        <v>3.6</v>
      </c>
      <c r="S1271">
        <v>1224.5899999999999</v>
      </c>
    </row>
    <row r="1272" spans="1:19" x14ac:dyDescent="0.35">
      <c r="A1272">
        <v>11271</v>
      </c>
      <c r="B1272" s="1">
        <v>45832</v>
      </c>
      <c r="C1272">
        <f t="shared" si="114"/>
        <v>2025</v>
      </c>
      <c r="D1272">
        <f t="shared" si="115"/>
        <v>6</v>
      </c>
      <c r="E1272" t="str">
        <f>TEXT(Table2[[#This Row],[order_date]],"mmmm")</f>
        <v>June</v>
      </c>
      <c r="F1272">
        <v>1110</v>
      </c>
      <c r="G1272" t="s">
        <v>22</v>
      </c>
      <c r="H1272" t="s">
        <v>21</v>
      </c>
      <c r="I1272">
        <v>5</v>
      </c>
      <c r="J1272">
        <v>582.20000000000005</v>
      </c>
      <c r="K1272">
        <v>0.2</v>
      </c>
      <c r="L1272">
        <f t="shared" si="116"/>
        <v>116.44000000000001</v>
      </c>
      <c r="M1272">
        <f t="shared" si="117"/>
        <v>2911</v>
      </c>
      <c r="N1272" t="s">
        <v>18</v>
      </c>
      <c r="O1272" t="str">
        <f t="shared" si="118"/>
        <v>On Time Delivery</v>
      </c>
      <c r="P1272">
        <v>3</v>
      </c>
      <c r="Q1272" t="str">
        <f t="shared" si="119"/>
        <v>Bad</v>
      </c>
      <c r="R1272">
        <v>1.7</v>
      </c>
      <c r="S1272">
        <v>2328.8000000000002</v>
      </c>
    </row>
    <row r="1273" spans="1:19" x14ac:dyDescent="0.35">
      <c r="A1273">
        <v>11272</v>
      </c>
      <c r="B1273" s="1">
        <v>45833</v>
      </c>
      <c r="C1273">
        <f t="shared" si="114"/>
        <v>2025</v>
      </c>
      <c r="D1273">
        <f t="shared" si="115"/>
        <v>6</v>
      </c>
      <c r="E1273" t="str">
        <f>TEXT(Table2[[#This Row],[order_date]],"mmmm")</f>
        <v>June</v>
      </c>
      <c r="F1273">
        <v>1469</v>
      </c>
      <c r="G1273" t="s">
        <v>15</v>
      </c>
      <c r="H1273" t="s">
        <v>13</v>
      </c>
      <c r="I1273">
        <v>1</v>
      </c>
      <c r="J1273">
        <v>188.25</v>
      </c>
      <c r="K1273">
        <v>7.0000000000000007E-2</v>
      </c>
      <c r="L1273">
        <f t="shared" si="116"/>
        <v>13.177500000000002</v>
      </c>
      <c r="M1273">
        <f t="shared" si="117"/>
        <v>188.25</v>
      </c>
      <c r="N1273" t="s">
        <v>14</v>
      </c>
      <c r="O1273" t="str">
        <f t="shared" si="118"/>
        <v>Delayed Delivery</v>
      </c>
      <c r="P1273">
        <v>9</v>
      </c>
      <c r="Q1273" t="str">
        <f t="shared" si="119"/>
        <v>Excellent</v>
      </c>
      <c r="R1273">
        <v>4.5</v>
      </c>
      <c r="S1273">
        <v>175.07</v>
      </c>
    </row>
    <row r="1274" spans="1:19" x14ac:dyDescent="0.35">
      <c r="A1274">
        <v>11273</v>
      </c>
      <c r="B1274" s="1">
        <v>45834</v>
      </c>
      <c r="C1274">
        <f t="shared" si="114"/>
        <v>2025</v>
      </c>
      <c r="D1274">
        <f t="shared" si="115"/>
        <v>6</v>
      </c>
      <c r="E1274" t="str">
        <f>TEXT(Table2[[#This Row],[order_date]],"mmmm")</f>
        <v>June</v>
      </c>
      <c r="F1274">
        <v>1033</v>
      </c>
      <c r="G1274" t="s">
        <v>19</v>
      </c>
      <c r="H1274" t="s">
        <v>13</v>
      </c>
      <c r="I1274">
        <v>6</v>
      </c>
      <c r="J1274">
        <v>381.98</v>
      </c>
      <c r="K1274">
        <v>0.24</v>
      </c>
      <c r="L1274">
        <f t="shared" si="116"/>
        <v>91.675200000000004</v>
      </c>
      <c r="M1274">
        <f t="shared" si="117"/>
        <v>2291.88</v>
      </c>
      <c r="N1274" t="s">
        <v>18</v>
      </c>
      <c r="O1274" t="str">
        <f t="shared" si="118"/>
        <v>Early Delivery</v>
      </c>
      <c r="P1274">
        <v>1</v>
      </c>
      <c r="Q1274" t="str">
        <f t="shared" si="119"/>
        <v>Excellent</v>
      </c>
      <c r="R1274">
        <v>4</v>
      </c>
      <c r="S1274">
        <v>1741.83</v>
      </c>
    </row>
    <row r="1275" spans="1:19" x14ac:dyDescent="0.35">
      <c r="A1275">
        <v>11274</v>
      </c>
      <c r="B1275" s="1">
        <v>45835</v>
      </c>
      <c r="C1275">
        <f t="shared" si="114"/>
        <v>2025</v>
      </c>
      <c r="D1275">
        <f t="shared" si="115"/>
        <v>6</v>
      </c>
      <c r="E1275" t="str">
        <f>TEXT(Table2[[#This Row],[order_date]],"mmmm")</f>
        <v>June</v>
      </c>
      <c r="F1275">
        <v>1622</v>
      </c>
      <c r="G1275" t="s">
        <v>15</v>
      </c>
      <c r="H1275" t="s">
        <v>21</v>
      </c>
      <c r="I1275">
        <v>2</v>
      </c>
      <c r="J1275">
        <v>260.74</v>
      </c>
      <c r="K1275">
        <v>0.25</v>
      </c>
      <c r="L1275">
        <f t="shared" si="116"/>
        <v>65.185000000000002</v>
      </c>
      <c r="M1275">
        <f t="shared" si="117"/>
        <v>521.48</v>
      </c>
      <c r="N1275" t="s">
        <v>18</v>
      </c>
      <c r="O1275" t="str">
        <f t="shared" si="118"/>
        <v>Delayed Delivery</v>
      </c>
      <c r="P1275">
        <v>8</v>
      </c>
      <c r="Q1275" t="str">
        <f t="shared" si="119"/>
        <v>Bad</v>
      </c>
      <c r="R1275">
        <v>2.1</v>
      </c>
      <c r="S1275">
        <v>391.11</v>
      </c>
    </row>
    <row r="1276" spans="1:19" x14ac:dyDescent="0.35">
      <c r="A1276">
        <v>11275</v>
      </c>
      <c r="B1276" s="1">
        <v>45836</v>
      </c>
      <c r="C1276">
        <f t="shared" si="114"/>
        <v>2025</v>
      </c>
      <c r="D1276">
        <f t="shared" si="115"/>
        <v>6</v>
      </c>
      <c r="E1276" t="str">
        <f>TEXT(Table2[[#This Row],[order_date]],"mmmm")</f>
        <v>June</v>
      </c>
      <c r="F1276">
        <v>1775</v>
      </c>
      <c r="G1276" t="s">
        <v>15</v>
      </c>
      <c r="H1276" t="s">
        <v>20</v>
      </c>
      <c r="I1276">
        <v>5</v>
      </c>
      <c r="J1276">
        <v>50.77</v>
      </c>
      <c r="K1276">
        <v>0.34</v>
      </c>
      <c r="L1276">
        <f t="shared" si="116"/>
        <v>17.261800000000001</v>
      </c>
      <c r="M1276">
        <f t="shared" si="117"/>
        <v>253.85000000000002</v>
      </c>
      <c r="N1276" t="s">
        <v>18</v>
      </c>
      <c r="O1276" t="str">
        <f t="shared" si="118"/>
        <v>Delayed Delivery</v>
      </c>
      <c r="P1276">
        <v>5</v>
      </c>
      <c r="Q1276" t="str">
        <f t="shared" si="119"/>
        <v>Excellent</v>
      </c>
      <c r="R1276">
        <v>4.2</v>
      </c>
      <c r="S1276">
        <v>167.54</v>
      </c>
    </row>
    <row r="1277" spans="1:19" x14ac:dyDescent="0.35">
      <c r="A1277">
        <v>11276</v>
      </c>
      <c r="B1277" s="1">
        <v>45837</v>
      </c>
      <c r="C1277">
        <f t="shared" si="114"/>
        <v>2025</v>
      </c>
      <c r="D1277">
        <f t="shared" si="115"/>
        <v>6</v>
      </c>
      <c r="E1277" t="str">
        <f>TEXT(Table2[[#This Row],[order_date]],"mmmm")</f>
        <v>June</v>
      </c>
      <c r="F1277">
        <v>1935</v>
      </c>
      <c r="G1277" t="s">
        <v>19</v>
      </c>
      <c r="H1277" t="s">
        <v>21</v>
      </c>
      <c r="I1277">
        <v>6</v>
      </c>
      <c r="J1277">
        <v>301.26</v>
      </c>
      <c r="K1277">
        <v>0.19</v>
      </c>
      <c r="L1277">
        <f t="shared" si="116"/>
        <v>57.239399999999996</v>
      </c>
      <c r="M1277">
        <f t="shared" si="117"/>
        <v>1807.56</v>
      </c>
      <c r="N1277" t="s">
        <v>16</v>
      </c>
      <c r="O1277" t="str">
        <f t="shared" si="118"/>
        <v>Delayed Delivery</v>
      </c>
      <c r="P1277">
        <v>10</v>
      </c>
      <c r="Q1277" t="str">
        <f t="shared" si="119"/>
        <v>Excellent</v>
      </c>
      <c r="R1277">
        <v>4.5</v>
      </c>
      <c r="S1277">
        <v>1464.12</v>
      </c>
    </row>
    <row r="1278" spans="1:19" x14ac:dyDescent="0.35">
      <c r="A1278">
        <v>11277</v>
      </c>
      <c r="B1278" s="1">
        <v>45838</v>
      </c>
      <c r="C1278">
        <f t="shared" si="114"/>
        <v>2025</v>
      </c>
      <c r="D1278">
        <f t="shared" si="115"/>
        <v>6</v>
      </c>
      <c r="E1278" t="str">
        <f>TEXT(Table2[[#This Row],[order_date]],"mmmm")</f>
        <v>June</v>
      </c>
      <c r="F1278">
        <v>1368</v>
      </c>
      <c r="G1278" t="s">
        <v>22</v>
      </c>
      <c r="H1278" t="s">
        <v>17</v>
      </c>
      <c r="I1278">
        <v>3</v>
      </c>
      <c r="J1278">
        <v>490.81</v>
      </c>
      <c r="K1278">
        <v>0.09</v>
      </c>
      <c r="L1278">
        <f t="shared" si="116"/>
        <v>44.172899999999998</v>
      </c>
      <c r="M1278">
        <f t="shared" si="117"/>
        <v>1472.43</v>
      </c>
      <c r="N1278" t="s">
        <v>16</v>
      </c>
      <c r="O1278" t="str">
        <f t="shared" si="118"/>
        <v>Delayed Delivery</v>
      </c>
      <c r="P1278">
        <v>9</v>
      </c>
      <c r="Q1278" t="str">
        <f t="shared" si="119"/>
        <v>Good</v>
      </c>
      <c r="R1278">
        <v>3.8</v>
      </c>
      <c r="S1278">
        <v>1339.91</v>
      </c>
    </row>
    <row r="1279" spans="1:19" x14ac:dyDescent="0.35">
      <c r="A1279">
        <v>11278</v>
      </c>
      <c r="B1279" s="1">
        <v>45839</v>
      </c>
      <c r="C1279">
        <f t="shared" si="114"/>
        <v>2025</v>
      </c>
      <c r="D1279">
        <f t="shared" si="115"/>
        <v>7</v>
      </c>
      <c r="E1279" t="str">
        <f>TEXT(Table2[[#This Row],[order_date]],"mmmm")</f>
        <v>July</v>
      </c>
      <c r="F1279">
        <v>1747</v>
      </c>
      <c r="G1279" t="s">
        <v>12</v>
      </c>
      <c r="H1279" t="s">
        <v>21</v>
      </c>
      <c r="I1279">
        <v>2</v>
      </c>
      <c r="J1279">
        <v>72.77</v>
      </c>
      <c r="K1279">
        <v>0.24</v>
      </c>
      <c r="L1279">
        <f t="shared" si="116"/>
        <v>17.464799999999997</v>
      </c>
      <c r="M1279">
        <f t="shared" si="117"/>
        <v>145.54</v>
      </c>
      <c r="N1279" t="s">
        <v>14</v>
      </c>
      <c r="O1279" t="str">
        <f t="shared" si="118"/>
        <v>On Time Delivery</v>
      </c>
      <c r="P1279">
        <v>2</v>
      </c>
      <c r="Q1279" t="str">
        <f t="shared" si="119"/>
        <v>Bad</v>
      </c>
      <c r="R1279">
        <v>1.4</v>
      </c>
      <c r="S1279">
        <v>110.61</v>
      </c>
    </row>
    <row r="1280" spans="1:19" x14ac:dyDescent="0.35">
      <c r="A1280">
        <v>11279</v>
      </c>
      <c r="B1280" s="1">
        <v>45840</v>
      </c>
      <c r="C1280">
        <f t="shared" si="114"/>
        <v>2025</v>
      </c>
      <c r="D1280">
        <f t="shared" si="115"/>
        <v>7</v>
      </c>
      <c r="E1280" t="str">
        <f>TEXT(Table2[[#This Row],[order_date]],"mmmm")</f>
        <v>July</v>
      </c>
      <c r="F1280">
        <v>1594</v>
      </c>
      <c r="G1280" t="s">
        <v>15</v>
      </c>
      <c r="H1280" t="s">
        <v>13</v>
      </c>
      <c r="I1280">
        <v>7</v>
      </c>
      <c r="J1280">
        <v>55.71</v>
      </c>
      <c r="K1280">
        <v>0.34</v>
      </c>
      <c r="L1280">
        <f t="shared" si="116"/>
        <v>18.941400000000002</v>
      </c>
      <c r="M1280">
        <f t="shared" si="117"/>
        <v>389.97</v>
      </c>
      <c r="N1280" t="s">
        <v>16</v>
      </c>
      <c r="O1280" t="str">
        <f t="shared" si="118"/>
        <v>Early Delivery</v>
      </c>
      <c r="P1280">
        <v>1</v>
      </c>
      <c r="Q1280" t="str">
        <f t="shared" si="119"/>
        <v>Excellent</v>
      </c>
      <c r="R1280">
        <v>4.9000000000000004</v>
      </c>
      <c r="S1280">
        <v>257.38</v>
      </c>
    </row>
    <row r="1281" spans="1:19" x14ac:dyDescent="0.35">
      <c r="A1281">
        <v>11280</v>
      </c>
      <c r="B1281" s="1">
        <v>45841</v>
      </c>
      <c r="C1281">
        <f t="shared" si="114"/>
        <v>2025</v>
      </c>
      <c r="D1281">
        <f t="shared" si="115"/>
        <v>7</v>
      </c>
      <c r="E1281" t="str">
        <f>TEXT(Table2[[#This Row],[order_date]],"mmmm")</f>
        <v>July</v>
      </c>
      <c r="F1281">
        <v>1553</v>
      </c>
      <c r="G1281" t="s">
        <v>22</v>
      </c>
      <c r="H1281" t="s">
        <v>17</v>
      </c>
      <c r="I1281">
        <v>7</v>
      </c>
      <c r="J1281">
        <v>104.87</v>
      </c>
      <c r="K1281">
        <v>0.06</v>
      </c>
      <c r="L1281">
        <f t="shared" si="116"/>
        <v>6.2922000000000002</v>
      </c>
      <c r="M1281">
        <f t="shared" si="117"/>
        <v>734.09</v>
      </c>
      <c r="N1281" t="s">
        <v>18</v>
      </c>
      <c r="O1281" t="str">
        <f t="shared" si="118"/>
        <v>Delayed Delivery</v>
      </c>
      <c r="P1281">
        <v>10</v>
      </c>
      <c r="Q1281" t="str">
        <f t="shared" si="119"/>
        <v>Bad</v>
      </c>
      <c r="R1281">
        <v>1.3</v>
      </c>
      <c r="S1281">
        <v>690.04</v>
      </c>
    </row>
    <row r="1282" spans="1:19" x14ac:dyDescent="0.35">
      <c r="A1282">
        <v>11281</v>
      </c>
      <c r="B1282" s="1">
        <v>45842</v>
      </c>
      <c r="C1282">
        <f t="shared" si="114"/>
        <v>2025</v>
      </c>
      <c r="D1282">
        <f t="shared" si="115"/>
        <v>7</v>
      </c>
      <c r="E1282" t="str">
        <f>TEXT(Table2[[#This Row],[order_date]],"mmmm")</f>
        <v>July</v>
      </c>
      <c r="F1282">
        <v>1424</v>
      </c>
      <c r="G1282" t="s">
        <v>19</v>
      </c>
      <c r="H1282" t="s">
        <v>13</v>
      </c>
      <c r="I1282">
        <v>7</v>
      </c>
      <c r="J1282">
        <v>462.17</v>
      </c>
      <c r="K1282">
        <v>0.11</v>
      </c>
      <c r="L1282">
        <f t="shared" si="116"/>
        <v>50.838700000000003</v>
      </c>
      <c r="M1282">
        <f t="shared" si="117"/>
        <v>3235.19</v>
      </c>
      <c r="N1282" t="s">
        <v>18</v>
      </c>
      <c r="O1282" t="str">
        <f t="shared" si="118"/>
        <v>Delayed Delivery</v>
      </c>
      <c r="P1282">
        <v>7</v>
      </c>
      <c r="Q1282" t="str">
        <f t="shared" si="119"/>
        <v>Good</v>
      </c>
      <c r="R1282">
        <v>3.6</v>
      </c>
      <c r="S1282">
        <v>2879.32</v>
      </c>
    </row>
    <row r="1283" spans="1:19" x14ac:dyDescent="0.35">
      <c r="A1283">
        <v>11282</v>
      </c>
      <c r="B1283" s="1">
        <v>45843</v>
      </c>
      <c r="C1283">
        <f t="shared" ref="C1283:C1346" si="120">YEAR(B1283)</f>
        <v>2025</v>
      </c>
      <c r="D1283">
        <f t="shared" ref="D1283:D1346" si="121">MONTH(B1283)</f>
        <v>7</v>
      </c>
      <c r="E1283" t="str">
        <f>TEXT(Table2[[#This Row],[order_date]],"mmmm")</f>
        <v>July</v>
      </c>
      <c r="F1283">
        <v>1612</v>
      </c>
      <c r="G1283" t="s">
        <v>15</v>
      </c>
      <c r="H1283" t="s">
        <v>20</v>
      </c>
      <c r="I1283">
        <v>2</v>
      </c>
      <c r="J1283">
        <v>438.54</v>
      </c>
      <c r="K1283">
        <v>0.19</v>
      </c>
      <c r="L1283">
        <f t="shared" ref="L1283:L1346" si="122">J1283*K1283</f>
        <v>83.322600000000008</v>
      </c>
      <c r="M1283">
        <f t="shared" ref="M1283:M1346" si="123">(J1283*I1283)</f>
        <v>877.08</v>
      </c>
      <c r="N1283" t="s">
        <v>16</v>
      </c>
      <c r="O1283" t="str">
        <f t="shared" ref="O1283:O1346" si="124">IF(P1283&lt;2,"Early Delivery",IF(P1283&lt;5,"On Time Delivery","Delayed Delivery"))</f>
        <v>Delayed Delivery</v>
      </c>
      <c r="P1283">
        <v>10</v>
      </c>
      <c r="Q1283" t="str">
        <f t="shared" ref="Q1283:Q1346" si="125">IF(R1283&lt;2.5,"Bad",IF(R1283 &lt;4,"Good","Excellent"))</f>
        <v>Bad</v>
      </c>
      <c r="R1283">
        <v>1.4</v>
      </c>
      <c r="S1283">
        <v>710.43</v>
      </c>
    </row>
    <row r="1284" spans="1:19" x14ac:dyDescent="0.35">
      <c r="A1284">
        <v>11283</v>
      </c>
      <c r="B1284" s="1">
        <v>45844</v>
      </c>
      <c r="C1284">
        <f t="shared" si="120"/>
        <v>2025</v>
      </c>
      <c r="D1284">
        <f t="shared" si="121"/>
        <v>7</v>
      </c>
      <c r="E1284" t="str">
        <f>TEXT(Table2[[#This Row],[order_date]],"mmmm")</f>
        <v>July</v>
      </c>
      <c r="F1284">
        <v>1517</v>
      </c>
      <c r="G1284" t="s">
        <v>19</v>
      </c>
      <c r="H1284" t="s">
        <v>20</v>
      </c>
      <c r="I1284">
        <v>7</v>
      </c>
      <c r="J1284">
        <v>345.54</v>
      </c>
      <c r="K1284">
        <v>0.06</v>
      </c>
      <c r="L1284">
        <f t="shared" si="122"/>
        <v>20.732400000000002</v>
      </c>
      <c r="M1284">
        <f t="shared" si="123"/>
        <v>2418.7800000000002</v>
      </c>
      <c r="N1284" t="s">
        <v>14</v>
      </c>
      <c r="O1284" t="str">
        <f t="shared" si="124"/>
        <v>Delayed Delivery</v>
      </c>
      <c r="P1284">
        <v>11</v>
      </c>
      <c r="Q1284" t="str">
        <f t="shared" si="125"/>
        <v>Excellent</v>
      </c>
      <c r="R1284">
        <v>4.5999999999999996</v>
      </c>
      <c r="S1284">
        <v>2273.65</v>
      </c>
    </row>
    <row r="1285" spans="1:19" x14ac:dyDescent="0.35">
      <c r="A1285">
        <v>11284</v>
      </c>
      <c r="B1285" s="1">
        <v>45845</v>
      </c>
      <c r="C1285">
        <f t="shared" si="120"/>
        <v>2025</v>
      </c>
      <c r="D1285">
        <f t="shared" si="121"/>
        <v>7</v>
      </c>
      <c r="E1285" t="str">
        <f>TEXT(Table2[[#This Row],[order_date]],"mmmm")</f>
        <v>July</v>
      </c>
      <c r="F1285">
        <v>1691</v>
      </c>
      <c r="G1285" t="s">
        <v>15</v>
      </c>
      <c r="H1285" t="s">
        <v>17</v>
      </c>
      <c r="I1285">
        <v>4</v>
      </c>
      <c r="J1285">
        <v>288.91000000000003</v>
      </c>
      <c r="K1285">
        <v>0.01</v>
      </c>
      <c r="L1285">
        <f t="shared" si="122"/>
        <v>2.8891000000000004</v>
      </c>
      <c r="M1285">
        <f t="shared" si="123"/>
        <v>1155.6400000000001</v>
      </c>
      <c r="N1285" t="s">
        <v>18</v>
      </c>
      <c r="O1285" t="str">
        <f t="shared" si="124"/>
        <v>Delayed Delivery</v>
      </c>
      <c r="P1285">
        <v>9</v>
      </c>
      <c r="Q1285" t="str">
        <f t="shared" si="125"/>
        <v>Bad</v>
      </c>
      <c r="R1285">
        <v>2.4</v>
      </c>
      <c r="S1285">
        <v>1144.08</v>
      </c>
    </row>
    <row r="1286" spans="1:19" x14ac:dyDescent="0.35">
      <c r="A1286">
        <v>11285</v>
      </c>
      <c r="B1286" s="1">
        <v>45846</v>
      </c>
      <c r="C1286">
        <f t="shared" si="120"/>
        <v>2025</v>
      </c>
      <c r="D1286">
        <f t="shared" si="121"/>
        <v>7</v>
      </c>
      <c r="E1286" t="str">
        <f>TEXT(Table2[[#This Row],[order_date]],"mmmm")</f>
        <v>July</v>
      </c>
      <c r="F1286">
        <v>1281</v>
      </c>
      <c r="G1286" t="s">
        <v>12</v>
      </c>
      <c r="H1286" t="s">
        <v>20</v>
      </c>
      <c r="I1286">
        <v>3</v>
      </c>
      <c r="J1286">
        <v>534.66999999999996</v>
      </c>
      <c r="K1286">
        <v>0.12</v>
      </c>
      <c r="L1286">
        <f t="shared" si="122"/>
        <v>64.160399999999996</v>
      </c>
      <c r="M1286">
        <f t="shared" si="123"/>
        <v>1604.0099999999998</v>
      </c>
      <c r="N1286" t="s">
        <v>16</v>
      </c>
      <c r="O1286" t="str">
        <f t="shared" si="124"/>
        <v>Delayed Delivery</v>
      </c>
      <c r="P1286">
        <v>5</v>
      </c>
      <c r="Q1286" t="str">
        <f t="shared" si="125"/>
        <v>Good</v>
      </c>
      <c r="R1286">
        <v>3</v>
      </c>
      <c r="S1286">
        <v>1411.53</v>
      </c>
    </row>
    <row r="1287" spans="1:19" x14ac:dyDescent="0.35">
      <c r="A1287">
        <v>11286</v>
      </c>
      <c r="B1287" s="1">
        <v>45847</v>
      </c>
      <c r="C1287">
        <f t="shared" si="120"/>
        <v>2025</v>
      </c>
      <c r="D1287">
        <f t="shared" si="121"/>
        <v>7</v>
      </c>
      <c r="E1287" t="str">
        <f>TEXT(Table2[[#This Row],[order_date]],"mmmm")</f>
        <v>July</v>
      </c>
      <c r="F1287">
        <v>1319</v>
      </c>
      <c r="G1287" t="s">
        <v>22</v>
      </c>
      <c r="H1287" t="s">
        <v>20</v>
      </c>
      <c r="I1287">
        <v>4</v>
      </c>
      <c r="J1287">
        <v>463.52</v>
      </c>
      <c r="K1287">
        <v>0.3</v>
      </c>
      <c r="L1287">
        <f t="shared" si="122"/>
        <v>139.05599999999998</v>
      </c>
      <c r="M1287">
        <f t="shared" si="123"/>
        <v>1854.08</v>
      </c>
      <c r="N1287" t="s">
        <v>14</v>
      </c>
      <c r="O1287" t="str">
        <f t="shared" si="124"/>
        <v>Delayed Delivery</v>
      </c>
      <c r="P1287">
        <v>11</v>
      </c>
      <c r="Q1287" t="str">
        <f t="shared" si="125"/>
        <v>Bad</v>
      </c>
      <c r="R1287">
        <v>1.7</v>
      </c>
      <c r="S1287">
        <v>1297.8599999999999</v>
      </c>
    </row>
    <row r="1288" spans="1:19" x14ac:dyDescent="0.35">
      <c r="A1288">
        <v>11287</v>
      </c>
      <c r="B1288" s="1">
        <v>45848</v>
      </c>
      <c r="C1288">
        <f t="shared" si="120"/>
        <v>2025</v>
      </c>
      <c r="D1288">
        <f t="shared" si="121"/>
        <v>7</v>
      </c>
      <c r="E1288" t="str">
        <f>TEXT(Table2[[#This Row],[order_date]],"mmmm")</f>
        <v>July</v>
      </c>
      <c r="F1288">
        <v>1737</v>
      </c>
      <c r="G1288" t="s">
        <v>19</v>
      </c>
      <c r="H1288" t="s">
        <v>21</v>
      </c>
      <c r="I1288">
        <v>6</v>
      </c>
      <c r="J1288">
        <v>489.99</v>
      </c>
      <c r="K1288">
        <v>0.02</v>
      </c>
      <c r="L1288">
        <f t="shared" si="122"/>
        <v>9.7998000000000012</v>
      </c>
      <c r="M1288">
        <f t="shared" si="123"/>
        <v>2939.94</v>
      </c>
      <c r="N1288" t="s">
        <v>18</v>
      </c>
      <c r="O1288" t="str">
        <f t="shared" si="124"/>
        <v>On Time Delivery</v>
      </c>
      <c r="P1288">
        <v>4</v>
      </c>
      <c r="Q1288" t="str">
        <f t="shared" si="125"/>
        <v>Good</v>
      </c>
      <c r="R1288">
        <v>3.2</v>
      </c>
      <c r="S1288">
        <v>2881.14</v>
      </c>
    </row>
    <row r="1289" spans="1:19" x14ac:dyDescent="0.35">
      <c r="A1289">
        <v>11288</v>
      </c>
      <c r="B1289" s="1">
        <v>45849</v>
      </c>
      <c r="C1289">
        <f t="shared" si="120"/>
        <v>2025</v>
      </c>
      <c r="D1289">
        <f t="shared" si="121"/>
        <v>7</v>
      </c>
      <c r="E1289" t="str">
        <f>TEXT(Table2[[#This Row],[order_date]],"mmmm")</f>
        <v>July</v>
      </c>
      <c r="F1289">
        <v>1442</v>
      </c>
      <c r="G1289" t="s">
        <v>15</v>
      </c>
      <c r="H1289" t="s">
        <v>21</v>
      </c>
      <c r="I1289">
        <v>3</v>
      </c>
      <c r="J1289">
        <v>490.76</v>
      </c>
      <c r="K1289">
        <v>0.15</v>
      </c>
      <c r="L1289">
        <f t="shared" si="122"/>
        <v>73.61399999999999</v>
      </c>
      <c r="M1289">
        <f t="shared" si="123"/>
        <v>1472.28</v>
      </c>
      <c r="N1289" t="s">
        <v>18</v>
      </c>
      <c r="O1289" t="str">
        <f t="shared" si="124"/>
        <v>On Time Delivery</v>
      </c>
      <c r="P1289">
        <v>4</v>
      </c>
      <c r="Q1289" t="str">
        <f t="shared" si="125"/>
        <v>Excellent</v>
      </c>
      <c r="R1289">
        <v>4.8</v>
      </c>
      <c r="S1289">
        <v>1251.44</v>
      </c>
    </row>
    <row r="1290" spans="1:19" x14ac:dyDescent="0.35">
      <c r="A1290">
        <v>11289</v>
      </c>
      <c r="B1290" s="1">
        <v>45850</v>
      </c>
      <c r="C1290">
        <f t="shared" si="120"/>
        <v>2025</v>
      </c>
      <c r="D1290">
        <f t="shared" si="121"/>
        <v>7</v>
      </c>
      <c r="E1290" t="str">
        <f>TEXT(Table2[[#This Row],[order_date]],"mmmm")</f>
        <v>July</v>
      </c>
      <c r="F1290">
        <v>1951</v>
      </c>
      <c r="G1290" t="s">
        <v>15</v>
      </c>
      <c r="H1290" t="s">
        <v>20</v>
      </c>
      <c r="I1290">
        <v>2</v>
      </c>
      <c r="J1290">
        <v>390.99</v>
      </c>
      <c r="K1290">
        <v>0.27</v>
      </c>
      <c r="L1290">
        <f t="shared" si="122"/>
        <v>105.5673</v>
      </c>
      <c r="M1290">
        <f t="shared" si="123"/>
        <v>781.98</v>
      </c>
      <c r="N1290" t="s">
        <v>18</v>
      </c>
      <c r="O1290" t="str">
        <f t="shared" si="124"/>
        <v>Delayed Delivery</v>
      </c>
      <c r="P1290">
        <v>8</v>
      </c>
      <c r="Q1290" t="str">
        <f t="shared" si="125"/>
        <v>Excellent</v>
      </c>
      <c r="R1290">
        <v>4.5999999999999996</v>
      </c>
      <c r="S1290">
        <v>570.85</v>
      </c>
    </row>
    <row r="1291" spans="1:19" x14ac:dyDescent="0.35">
      <c r="A1291">
        <v>11290</v>
      </c>
      <c r="B1291" s="1">
        <v>45851</v>
      </c>
      <c r="C1291">
        <f t="shared" si="120"/>
        <v>2025</v>
      </c>
      <c r="D1291">
        <f t="shared" si="121"/>
        <v>7</v>
      </c>
      <c r="E1291" t="str">
        <f>TEXT(Table2[[#This Row],[order_date]],"mmmm")</f>
        <v>July</v>
      </c>
      <c r="F1291">
        <v>1314</v>
      </c>
      <c r="G1291" t="s">
        <v>15</v>
      </c>
      <c r="H1291" t="s">
        <v>20</v>
      </c>
      <c r="I1291">
        <v>4</v>
      </c>
      <c r="J1291">
        <v>282.94</v>
      </c>
      <c r="K1291">
        <v>0.33</v>
      </c>
      <c r="L1291">
        <f t="shared" si="122"/>
        <v>93.370199999999997</v>
      </c>
      <c r="M1291">
        <f t="shared" si="123"/>
        <v>1131.76</v>
      </c>
      <c r="N1291" t="s">
        <v>16</v>
      </c>
      <c r="O1291" t="str">
        <f t="shared" si="124"/>
        <v>Early Delivery</v>
      </c>
      <c r="P1291">
        <v>1</v>
      </c>
      <c r="Q1291" t="str">
        <f t="shared" si="125"/>
        <v>Bad</v>
      </c>
      <c r="R1291">
        <v>1.3</v>
      </c>
      <c r="S1291">
        <v>758.28</v>
      </c>
    </row>
    <row r="1292" spans="1:19" x14ac:dyDescent="0.35">
      <c r="A1292">
        <v>11291</v>
      </c>
      <c r="B1292" s="1">
        <v>45852</v>
      </c>
      <c r="C1292">
        <f t="shared" si="120"/>
        <v>2025</v>
      </c>
      <c r="D1292">
        <f t="shared" si="121"/>
        <v>7</v>
      </c>
      <c r="E1292" t="str">
        <f>TEXT(Table2[[#This Row],[order_date]],"mmmm")</f>
        <v>July</v>
      </c>
      <c r="F1292">
        <v>1876</v>
      </c>
      <c r="G1292" t="s">
        <v>22</v>
      </c>
      <c r="H1292" t="s">
        <v>21</v>
      </c>
      <c r="I1292">
        <v>5</v>
      </c>
      <c r="J1292">
        <v>520.84</v>
      </c>
      <c r="K1292">
        <v>0.34</v>
      </c>
      <c r="L1292">
        <f t="shared" si="122"/>
        <v>177.08560000000003</v>
      </c>
      <c r="M1292">
        <f t="shared" si="123"/>
        <v>2604.2000000000003</v>
      </c>
      <c r="N1292" t="s">
        <v>18</v>
      </c>
      <c r="O1292" t="str">
        <f t="shared" si="124"/>
        <v>Early Delivery</v>
      </c>
      <c r="P1292">
        <v>1</v>
      </c>
      <c r="Q1292" t="str">
        <f t="shared" si="125"/>
        <v>Good</v>
      </c>
      <c r="R1292">
        <v>2.5</v>
      </c>
      <c r="S1292">
        <v>1718.77</v>
      </c>
    </row>
    <row r="1293" spans="1:19" x14ac:dyDescent="0.35">
      <c r="A1293">
        <v>11292</v>
      </c>
      <c r="B1293" s="1">
        <v>45853</v>
      </c>
      <c r="C1293">
        <f t="shared" si="120"/>
        <v>2025</v>
      </c>
      <c r="D1293">
        <f t="shared" si="121"/>
        <v>7</v>
      </c>
      <c r="E1293" t="str">
        <f>TEXT(Table2[[#This Row],[order_date]],"mmmm")</f>
        <v>July</v>
      </c>
      <c r="F1293">
        <v>1965</v>
      </c>
      <c r="G1293" t="s">
        <v>22</v>
      </c>
      <c r="H1293" t="s">
        <v>20</v>
      </c>
      <c r="I1293">
        <v>3</v>
      </c>
      <c r="J1293">
        <v>556.71</v>
      </c>
      <c r="K1293">
        <v>0.15</v>
      </c>
      <c r="L1293">
        <f t="shared" si="122"/>
        <v>83.506500000000003</v>
      </c>
      <c r="M1293">
        <f t="shared" si="123"/>
        <v>1670.13</v>
      </c>
      <c r="N1293" t="s">
        <v>16</v>
      </c>
      <c r="O1293" t="str">
        <f t="shared" si="124"/>
        <v>Delayed Delivery</v>
      </c>
      <c r="P1293">
        <v>8</v>
      </c>
      <c r="Q1293" t="str">
        <f t="shared" si="125"/>
        <v>Bad</v>
      </c>
      <c r="R1293">
        <v>2.1</v>
      </c>
      <c r="S1293">
        <v>1419.61</v>
      </c>
    </row>
    <row r="1294" spans="1:19" x14ac:dyDescent="0.35">
      <c r="A1294">
        <v>11293</v>
      </c>
      <c r="B1294" s="1">
        <v>45854</v>
      </c>
      <c r="C1294">
        <f t="shared" si="120"/>
        <v>2025</v>
      </c>
      <c r="D1294">
        <f t="shared" si="121"/>
        <v>7</v>
      </c>
      <c r="E1294" t="str">
        <f>TEXT(Table2[[#This Row],[order_date]],"mmmm")</f>
        <v>July</v>
      </c>
      <c r="F1294">
        <v>1740</v>
      </c>
      <c r="G1294" t="s">
        <v>15</v>
      </c>
      <c r="H1294" t="s">
        <v>20</v>
      </c>
      <c r="I1294">
        <v>2</v>
      </c>
      <c r="J1294">
        <v>28.93</v>
      </c>
      <c r="K1294">
        <v>0.33</v>
      </c>
      <c r="L1294">
        <f t="shared" si="122"/>
        <v>9.5469000000000008</v>
      </c>
      <c r="M1294">
        <f t="shared" si="123"/>
        <v>57.86</v>
      </c>
      <c r="N1294" t="s">
        <v>18</v>
      </c>
      <c r="O1294" t="str">
        <f t="shared" si="124"/>
        <v>On Time Delivery</v>
      </c>
      <c r="P1294">
        <v>2</v>
      </c>
      <c r="Q1294" t="str">
        <f t="shared" si="125"/>
        <v>Good</v>
      </c>
      <c r="R1294">
        <v>2.9</v>
      </c>
      <c r="S1294">
        <v>38.770000000000003</v>
      </c>
    </row>
    <row r="1295" spans="1:19" x14ac:dyDescent="0.35">
      <c r="A1295">
        <v>11294</v>
      </c>
      <c r="B1295" s="1">
        <v>45855</v>
      </c>
      <c r="C1295">
        <f t="shared" si="120"/>
        <v>2025</v>
      </c>
      <c r="D1295">
        <f t="shared" si="121"/>
        <v>7</v>
      </c>
      <c r="E1295" t="str">
        <f>TEXT(Table2[[#This Row],[order_date]],"mmmm")</f>
        <v>July</v>
      </c>
      <c r="F1295">
        <v>1376</v>
      </c>
      <c r="G1295" t="s">
        <v>15</v>
      </c>
      <c r="H1295" t="s">
        <v>13</v>
      </c>
      <c r="I1295">
        <v>1</v>
      </c>
      <c r="J1295">
        <v>45.16</v>
      </c>
      <c r="K1295">
        <v>0.01</v>
      </c>
      <c r="L1295">
        <f t="shared" si="122"/>
        <v>0.4516</v>
      </c>
      <c r="M1295">
        <f t="shared" si="123"/>
        <v>45.16</v>
      </c>
      <c r="N1295" t="s">
        <v>18</v>
      </c>
      <c r="O1295" t="str">
        <f t="shared" si="124"/>
        <v>Delayed Delivery</v>
      </c>
      <c r="P1295">
        <v>10</v>
      </c>
      <c r="Q1295" t="str">
        <f t="shared" si="125"/>
        <v>Excellent</v>
      </c>
      <c r="R1295">
        <v>4.3</v>
      </c>
      <c r="S1295">
        <v>44.71</v>
      </c>
    </row>
    <row r="1296" spans="1:19" x14ac:dyDescent="0.35">
      <c r="A1296">
        <v>11295</v>
      </c>
      <c r="B1296" s="1">
        <v>45856</v>
      </c>
      <c r="C1296">
        <f t="shared" si="120"/>
        <v>2025</v>
      </c>
      <c r="D1296">
        <f t="shared" si="121"/>
        <v>7</v>
      </c>
      <c r="E1296" t="str">
        <f>TEXT(Table2[[#This Row],[order_date]],"mmmm")</f>
        <v>July</v>
      </c>
      <c r="F1296">
        <v>1288</v>
      </c>
      <c r="G1296" t="s">
        <v>19</v>
      </c>
      <c r="H1296" t="s">
        <v>20</v>
      </c>
      <c r="I1296">
        <v>3</v>
      </c>
      <c r="J1296">
        <v>575.86</v>
      </c>
      <c r="K1296">
        <v>0.26</v>
      </c>
      <c r="L1296">
        <f t="shared" si="122"/>
        <v>149.7236</v>
      </c>
      <c r="M1296">
        <f t="shared" si="123"/>
        <v>1727.58</v>
      </c>
      <c r="N1296" t="s">
        <v>14</v>
      </c>
      <c r="O1296" t="str">
        <f t="shared" si="124"/>
        <v>Delayed Delivery</v>
      </c>
      <c r="P1296">
        <v>6</v>
      </c>
      <c r="Q1296" t="str">
        <f t="shared" si="125"/>
        <v>Excellent</v>
      </c>
      <c r="R1296">
        <v>4</v>
      </c>
      <c r="S1296">
        <v>1278.4100000000001</v>
      </c>
    </row>
    <row r="1297" spans="1:19" x14ac:dyDescent="0.35">
      <c r="A1297">
        <v>11296</v>
      </c>
      <c r="B1297" s="1">
        <v>45857</v>
      </c>
      <c r="C1297">
        <f t="shared" si="120"/>
        <v>2025</v>
      </c>
      <c r="D1297">
        <f t="shared" si="121"/>
        <v>7</v>
      </c>
      <c r="E1297" t="str">
        <f>TEXT(Table2[[#This Row],[order_date]],"mmmm")</f>
        <v>July</v>
      </c>
      <c r="F1297">
        <v>1436</v>
      </c>
      <c r="G1297" t="s">
        <v>19</v>
      </c>
      <c r="H1297" t="s">
        <v>17</v>
      </c>
      <c r="I1297">
        <v>3</v>
      </c>
      <c r="J1297">
        <v>177.14</v>
      </c>
      <c r="K1297">
        <v>0.22</v>
      </c>
      <c r="L1297">
        <f t="shared" si="122"/>
        <v>38.970799999999997</v>
      </c>
      <c r="M1297">
        <f t="shared" si="123"/>
        <v>531.41999999999996</v>
      </c>
      <c r="N1297" t="s">
        <v>18</v>
      </c>
      <c r="O1297" t="str">
        <f t="shared" si="124"/>
        <v>On Time Delivery</v>
      </c>
      <c r="P1297">
        <v>2</v>
      </c>
      <c r="Q1297" t="str">
        <f t="shared" si="125"/>
        <v>Bad</v>
      </c>
      <c r="R1297">
        <v>2.4</v>
      </c>
      <c r="S1297">
        <v>414.51</v>
      </c>
    </row>
    <row r="1298" spans="1:19" x14ac:dyDescent="0.35">
      <c r="A1298">
        <v>11297</v>
      </c>
      <c r="B1298" s="1">
        <v>45858</v>
      </c>
      <c r="C1298">
        <f t="shared" si="120"/>
        <v>2025</v>
      </c>
      <c r="D1298">
        <f t="shared" si="121"/>
        <v>7</v>
      </c>
      <c r="E1298" t="str">
        <f>TEXT(Table2[[#This Row],[order_date]],"mmmm")</f>
        <v>July</v>
      </c>
      <c r="F1298">
        <v>1661</v>
      </c>
      <c r="G1298" t="s">
        <v>15</v>
      </c>
      <c r="H1298" t="s">
        <v>13</v>
      </c>
      <c r="I1298">
        <v>6</v>
      </c>
      <c r="J1298">
        <v>525.91999999999996</v>
      </c>
      <c r="K1298">
        <v>0.09</v>
      </c>
      <c r="L1298">
        <f t="shared" si="122"/>
        <v>47.332799999999992</v>
      </c>
      <c r="M1298">
        <f t="shared" si="123"/>
        <v>3155.5199999999995</v>
      </c>
      <c r="N1298" t="s">
        <v>16</v>
      </c>
      <c r="O1298" t="str">
        <f t="shared" si="124"/>
        <v>Delayed Delivery</v>
      </c>
      <c r="P1298">
        <v>5</v>
      </c>
      <c r="Q1298" t="str">
        <f t="shared" si="125"/>
        <v>Good</v>
      </c>
      <c r="R1298">
        <v>2.5</v>
      </c>
      <c r="S1298">
        <v>2871.52</v>
      </c>
    </row>
    <row r="1299" spans="1:19" x14ac:dyDescent="0.35">
      <c r="A1299">
        <v>11298</v>
      </c>
      <c r="B1299" s="1">
        <v>45859</v>
      </c>
      <c r="C1299">
        <f t="shared" si="120"/>
        <v>2025</v>
      </c>
      <c r="D1299">
        <f t="shared" si="121"/>
        <v>7</v>
      </c>
      <c r="E1299" t="str">
        <f>TEXT(Table2[[#This Row],[order_date]],"mmmm")</f>
        <v>July</v>
      </c>
      <c r="F1299">
        <v>1276</v>
      </c>
      <c r="G1299" t="s">
        <v>15</v>
      </c>
      <c r="H1299" t="s">
        <v>17</v>
      </c>
      <c r="I1299">
        <v>5</v>
      </c>
      <c r="J1299">
        <v>242.45</v>
      </c>
      <c r="K1299">
        <v>0.18</v>
      </c>
      <c r="L1299">
        <f t="shared" si="122"/>
        <v>43.640999999999998</v>
      </c>
      <c r="M1299">
        <f t="shared" si="123"/>
        <v>1212.25</v>
      </c>
      <c r="N1299" t="s">
        <v>14</v>
      </c>
      <c r="O1299" t="str">
        <f t="shared" si="124"/>
        <v>On Time Delivery</v>
      </c>
      <c r="P1299">
        <v>3</v>
      </c>
      <c r="Q1299" t="str">
        <f t="shared" si="125"/>
        <v>Good</v>
      </c>
      <c r="R1299">
        <v>3.6</v>
      </c>
      <c r="S1299">
        <v>994.04</v>
      </c>
    </row>
    <row r="1300" spans="1:19" x14ac:dyDescent="0.35">
      <c r="A1300">
        <v>11299</v>
      </c>
      <c r="B1300" s="1">
        <v>45860</v>
      </c>
      <c r="C1300">
        <f t="shared" si="120"/>
        <v>2025</v>
      </c>
      <c r="D1300">
        <f t="shared" si="121"/>
        <v>7</v>
      </c>
      <c r="E1300" t="str">
        <f>TEXT(Table2[[#This Row],[order_date]],"mmmm")</f>
        <v>July</v>
      </c>
      <c r="F1300">
        <v>1709</v>
      </c>
      <c r="G1300" t="s">
        <v>22</v>
      </c>
      <c r="H1300" t="s">
        <v>20</v>
      </c>
      <c r="I1300">
        <v>6</v>
      </c>
      <c r="J1300">
        <v>84.67</v>
      </c>
      <c r="K1300">
        <v>0.05</v>
      </c>
      <c r="L1300">
        <f t="shared" si="122"/>
        <v>4.2335000000000003</v>
      </c>
      <c r="M1300">
        <f t="shared" si="123"/>
        <v>508.02</v>
      </c>
      <c r="N1300" t="s">
        <v>18</v>
      </c>
      <c r="O1300" t="str">
        <f t="shared" si="124"/>
        <v>Delayed Delivery</v>
      </c>
      <c r="P1300">
        <v>7</v>
      </c>
      <c r="Q1300" t="str">
        <f t="shared" si="125"/>
        <v>Bad</v>
      </c>
      <c r="R1300">
        <v>1.8</v>
      </c>
      <c r="S1300">
        <v>482.62</v>
      </c>
    </row>
    <row r="1301" spans="1:19" x14ac:dyDescent="0.35">
      <c r="A1301">
        <v>11300</v>
      </c>
      <c r="B1301" s="1">
        <v>45861</v>
      </c>
      <c r="C1301">
        <f t="shared" si="120"/>
        <v>2025</v>
      </c>
      <c r="D1301">
        <f t="shared" si="121"/>
        <v>7</v>
      </c>
      <c r="E1301" t="str">
        <f>TEXT(Table2[[#This Row],[order_date]],"mmmm")</f>
        <v>July</v>
      </c>
      <c r="F1301">
        <v>1581</v>
      </c>
      <c r="G1301" t="s">
        <v>22</v>
      </c>
      <c r="H1301" t="s">
        <v>21</v>
      </c>
      <c r="I1301">
        <v>7</v>
      </c>
      <c r="J1301">
        <v>62.06</v>
      </c>
      <c r="K1301">
        <v>0.31</v>
      </c>
      <c r="L1301">
        <f t="shared" si="122"/>
        <v>19.238600000000002</v>
      </c>
      <c r="M1301">
        <f t="shared" si="123"/>
        <v>434.42</v>
      </c>
      <c r="N1301" t="s">
        <v>18</v>
      </c>
      <c r="O1301" t="str">
        <f t="shared" si="124"/>
        <v>Delayed Delivery</v>
      </c>
      <c r="P1301">
        <v>9</v>
      </c>
      <c r="Q1301" t="str">
        <f t="shared" si="125"/>
        <v>Bad</v>
      </c>
      <c r="R1301">
        <v>1.4</v>
      </c>
      <c r="S1301">
        <v>299.75</v>
      </c>
    </row>
    <row r="1302" spans="1:19" x14ac:dyDescent="0.35">
      <c r="A1302">
        <v>11301</v>
      </c>
      <c r="B1302" s="1">
        <v>45862</v>
      </c>
      <c r="C1302">
        <f t="shared" si="120"/>
        <v>2025</v>
      </c>
      <c r="D1302">
        <f t="shared" si="121"/>
        <v>7</v>
      </c>
      <c r="E1302" t="str">
        <f>TEXT(Table2[[#This Row],[order_date]],"mmmm")</f>
        <v>July</v>
      </c>
      <c r="F1302">
        <v>1502</v>
      </c>
      <c r="G1302" t="s">
        <v>19</v>
      </c>
      <c r="H1302" t="s">
        <v>13</v>
      </c>
      <c r="I1302">
        <v>3</v>
      </c>
      <c r="J1302">
        <v>106.56</v>
      </c>
      <c r="K1302">
        <v>0.13</v>
      </c>
      <c r="L1302">
        <f t="shared" si="122"/>
        <v>13.8528</v>
      </c>
      <c r="M1302">
        <f t="shared" si="123"/>
        <v>319.68</v>
      </c>
      <c r="N1302" t="s">
        <v>16</v>
      </c>
      <c r="O1302" t="str">
        <f t="shared" si="124"/>
        <v>On Time Delivery</v>
      </c>
      <c r="P1302">
        <v>2</v>
      </c>
      <c r="Q1302" t="str">
        <f t="shared" si="125"/>
        <v>Bad</v>
      </c>
      <c r="R1302">
        <v>2</v>
      </c>
      <c r="S1302">
        <v>278.12</v>
      </c>
    </row>
    <row r="1303" spans="1:19" x14ac:dyDescent="0.35">
      <c r="A1303">
        <v>11302</v>
      </c>
      <c r="B1303" s="1">
        <v>45863</v>
      </c>
      <c r="C1303">
        <f t="shared" si="120"/>
        <v>2025</v>
      </c>
      <c r="D1303">
        <f t="shared" si="121"/>
        <v>7</v>
      </c>
      <c r="E1303" t="str">
        <f>TEXT(Table2[[#This Row],[order_date]],"mmmm")</f>
        <v>July</v>
      </c>
      <c r="F1303">
        <v>1623</v>
      </c>
      <c r="G1303" t="s">
        <v>15</v>
      </c>
      <c r="H1303" t="s">
        <v>21</v>
      </c>
      <c r="I1303">
        <v>3</v>
      </c>
      <c r="J1303">
        <v>161.19</v>
      </c>
      <c r="K1303">
        <v>0.22</v>
      </c>
      <c r="L1303">
        <f t="shared" si="122"/>
        <v>35.461799999999997</v>
      </c>
      <c r="M1303">
        <f t="shared" si="123"/>
        <v>483.57</v>
      </c>
      <c r="N1303" t="s">
        <v>14</v>
      </c>
      <c r="O1303" t="str">
        <f t="shared" si="124"/>
        <v>Delayed Delivery</v>
      </c>
      <c r="P1303">
        <v>7</v>
      </c>
      <c r="Q1303" t="str">
        <f t="shared" si="125"/>
        <v>Bad</v>
      </c>
      <c r="R1303">
        <v>1.5</v>
      </c>
      <c r="S1303">
        <v>377.18</v>
      </c>
    </row>
    <row r="1304" spans="1:19" x14ac:dyDescent="0.35">
      <c r="A1304">
        <v>11303</v>
      </c>
      <c r="B1304" s="1">
        <v>45864</v>
      </c>
      <c r="C1304">
        <f t="shared" si="120"/>
        <v>2025</v>
      </c>
      <c r="D1304">
        <f t="shared" si="121"/>
        <v>7</v>
      </c>
      <c r="E1304" t="str">
        <f>TEXT(Table2[[#This Row],[order_date]],"mmmm")</f>
        <v>July</v>
      </c>
      <c r="F1304">
        <v>1515</v>
      </c>
      <c r="G1304" t="s">
        <v>19</v>
      </c>
      <c r="H1304" t="s">
        <v>13</v>
      </c>
      <c r="I1304">
        <v>7</v>
      </c>
      <c r="J1304">
        <v>300.77999999999997</v>
      </c>
      <c r="K1304">
        <v>0.06</v>
      </c>
      <c r="L1304">
        <f t="shared" si="122"/>
        <v>18.046799999999998</v>
      </c>
      <c r="M1304">
        <f t="shared" si="123"/>
        <v>2105.46</v>
      </c>
      <c r="N1304" t="s">
        <v>14</v>
      </c>
      <c r="O1304" t="str">
        <f t="shared" si="124"/>
        <v>Delayed Delivery</v>
      </c>
      <c r="P1304">
        <v>8</v>
      </c>
      <c r="Q1304" t="str">
        <f t="shared" si="125"/>
        <v>Bad</v>
      </c>
      <c r="R1304">
        <v>2.4</v>
      </c>
      <c r="S1304">
        <v>1979.13</v>
      </c>
    </row>
    <row r="1305" spans="1:19" x14ac:dyDescent="0.35">
      <c r="A1305">
        <v>11304</v>
      </c>
      <c r="B1305" s="1">
        <v>45865</v>
      </c>
      <c r="C1305">
        <f t="shared" si="120"/>
        <v>2025</v>
      </c>
      <c r="D1305">
        <f t="shared" si="121"/>
        <v>7</v>
      </c>
      <c r="E1305" t="str">
        <f>TEXT(Table2[[#This Row],[order_date]],"mmmm")</f>
        <v>July</v>
      </c>
      <c r="F1305">
        <v>1349</v>
      </c>
      <c r="G1305" t="s">
        <v>19</v>
      </c>
      <c r="H1305" t="s">
        <v>21</v>
      </c>
      <c r="I1305">
        <v>5</v>
      </c>
      <c r="J1305">
        <v>425.38</v>
      </c>
      <c r="K1305">
        <v>7.0000000000000007E-2</v>
      </c>
      <c r="L1305">
        <f t="shared" si="122"/>
        <v>29.776600000000002</v>
      </c>
      <c r="M1305">
        <f t="shared" si="123"/>
        <v>2126.9</v>
      </c>
      <c r="N1305" t="s">
        <v>18</v>
      </c>
      <c r="O1305" t="str">
        <f t="shared" si="124"/>
        <v>Delayed Delivery</v>
      </c>
      <c r="P1305">
        <v>10</v>
      </c>
      <c r="Q1305" t="str">
        <f t="shared" si="125"/>
        <v>Excellent</v>
      </c>
      <c r="R1305">
        <v>4.8</v>
      </c>
      <c r="S1305">
        <v>1978.02</v>
      </c>
    </row>
    <row r="1306" spans="1:19" x14ac:dyDescent="0.35">
      <c r="A1306">
        <v>11305</v>
      </c>
      <c r="B1306" s="1">
        <v>45866</v>
      </c>
      <c r="C1306">
        <f t="shared" si="120"/>
        <v>2025</v>
      </c>
      <c r="D1306">
        <f t="shared" si="121"/>
        <v>7</v>
      </c>
      <c r="E1306" t="str">
        <f>TEXT(Table2[[#This Row],[order_date]],"mmmm")</f>
        <v>July</v>
      </c>
      <c r="F1306">
        <v>1842</v>
      </c>
      <c r="G1306" t="s">
        <v>22</v>
      </c>
      <c r="H1306" t="s">
        <v>13</v>
      </c>
      <c r="I1306">
        <v>5</v>
      </c>
      <c r="J1306">
        <v>592.04</v>
      </c>
      <c r="K1306">
        <v>0.35</v>
      </c>
      <c r="L1306">
        <f t="shared" si="122"/>
        <v>207.21399999999997</v>
      </c>
      <c r="M1306">
        <f t="shared" si="123"/>
        <v>2960.2</v>
      </c>
      <c r="N1306" t="s">
        <v>14</v>
      </c>
      <c r="O1306" t="str">
        <f t="shared" si="124"/>
        <v>Delayed Delivery</v>
      </c>
      <c r="P1306">
        <v>8</v>
      </c>
      <c r="Q1306" t="str">
        <f t="shared" si="125"/>
        <v>Bad</v>
      </c>
      <c r="R1306">
        <v>1.5</v>
      </c>
      <c r="S1306">
        <v>1924.13</v>
      </c>
    </row>
    <row r="1307" spans="1:19" x14ac:dyDescent="0.35">
      <c r="A1307">
        <v>11306</v>
      </c>
      <c r="B1307" s="1">
        <v>45867</v>
      </c>
      <c r="C1307">
        <f t="shared" si="120"/>
        <v>2025</v>
      </c>
      <c r="D1307">
        <f t="shared" si="121"/>
        <v>7</v>
      </c>
      <c r="E1307" t="str">
        <f>TEXT(Table2[[#This Row],[order_date]],"mmmm")</f>
        <v>July</v>
      </c>
      <c r="F1307">
        <v>1445</v>
      </c>
      <c r="G1307" t="s">
        <v>19</v>
      </c>
      <c r="H1307" t="s">
        <v>13</v>
      </c>
      <c r="I1307">
        <v>4</v>
      </c>
      <c r="J1307">
        <v>273.27999999999997</v>
      </c>
      <c r="K1307">
        <v>0.26</v>
      </c>
      <c r="L1307">
        <f t="shared" si="122"/>
        <v>71.052799999999991</v>
      </c>
      <c r="M1307">
        <f t="shared" si="123"/>
        <v>1093.1199999999999</v>
      </c>
      <c r="N1307" t="s">
        <v>16</v>
      </c>
      <c r="O1307" t="str">
        <f t="shared" si="124"/>
        <v>Delayed Delivery</v>
      </c>
      <c r="P1307">
        <v>7</v>
      </c>
      <c r="Q1307" t="str">
        <f t="shared" si="125"/>
        <v>Excellent</v>
      </c>
      <c r="R1307">
        <v>4.3</v>
      </c>
      <c r="S1307">
        <v>808.91</v>
      </c>
    </row>
    <row r="1308" spans="1:19" x14ac:dyDescent="0.35">
      <c r="A1308">
        <v>11307</v>
      </c>
      <c r="B1308" s="1">
        <v>45868</v>
      </c>
      <c r="C1308">
        <f t="shared" si="120"/>
        <v>2025</v>
      </c>
      <c r="D1308">
        <f t="shared" si="121"/>
        <v>7</v>
      </c>
      <c r="E1308" t="str">
        <f>TEXT(Table2[[#This Row],[order_date]],"mmmm")</f>
        <v>July</v>
      </c>
      <c r="F1308">
        <v>1829</v>
      </c>
      <c r="G1308" t="s">
        <v>15</v>
      </c>
      <c r="H1308" t="s">
        <v>17</v>
      </c>
      <c r="I1308">
        <v>2</v>
      </c>
      <c r="J1308">
        <v>318.14</v>
      </c>
      <c r="K1308">
        <v>0.34</v>
      </c>
      <c r="L1308">
        <f t="shared" si="122"/>
        <v>108.16760000000001</v>
      </c>
      <c r="M1308">
        <f t="shared" si="123"/>
        <v>636.28</v>
      </c>
      <c r="N1308" t="s">
        <v>14</v>
      </c>
      <c r="O1308" t="str">
        <f t="shared" si="124"/>
        <v>On Time Delivery</v>
      </c>
      <c r="P1308">
        <v>4</v>
      </c>
      <c r="Q1308" t="str">
        <f t="shared" si="125"/>
        <v>Good</v>
      </c>
      <c r="R1308">
        <v>3.1</v>
      </c>
      <c r="S1308">
        <v>419.94</v>
      </c>
    </row>
    <row r="1309" spans="1:19" x14ac:dyDescent="0.35">
      <c r="A1309">
        <v>11308</v>
      </c>
      <c r="B1309" s="1">
        <v>45869</v>
      </c>
      <c r="C1309">
        <f t="shared" si="120"/>
        <v>2025</v>
      </c>
      <c r="D1309">
        <f t="shared" si="121"/>
        <v>7</v>
      </c>
      <c r="E1309" t="str">
        <f>TEXT(Table2[[#This Row],[order_date]],"mmmm")</f>
        <v>July</v>
      </c>
      <c r="F1309">
        <v>1349</v>
      </c>
      <c r="G1309" t="s">
        <v>19</v>
      </c>
      <c r="H1309" t="s">
        <v>21</v>
      </c>
      <c r="I1309">
        <v>2</v>
      </c>
      <c r="J1309">
        <v>320.26</v>
      </c>
      <c r="K1309">
        <v>0.1</v>
      </c>
      <c r="L1309">
        <f t="shared" si="122"/>
        <v>32.026000000000003</v>
      </c>
      <c r="M1309">
        <f t="shared" si="123"/>
        <v>640.52</v>
      </c>
      <c r="N1309" t="s">
        <v>18</v>
      </c>
      <c r="O1309" t="str">
        <f t="shared" si="124"/>
        <v>On Time Delivery</v>
      </c>
      <c r="P1309">
        <v>4</v>
      </c>
      <c r="Q1309" t="str">
        <f t="shared" si="125"/>
        <v>Good</v>
      </c>
      <c r="R1309">
        <v>3.5</v>
      </c>
      <c r="S1309">
        <v>576.47</v>
      </c>
    </row>
    <row r="1310" spans="1:19" x14ac:dyDescent="0.35">
      <c r="A1310">
        <v>11309</v>
      </c>
      <c r="B1310" s="1">
        <v>45870</v>
      </c>
      <c r="C1310">
        <f t="shared" si="120"/>
        <v>2025</v>
      </c>
      <c r="D1310">
        <f t="shared" si="121"/>
        <v>8</v>
      </c>
      <c r="E1310" t="str">
        <f>TEXT(Table2[[#This Row],[order_date]],"mmmm")</f>
        <v>August</v>
      </c>
      <c r="F1310">
        <v>1606</v>
      </c>
      <c r="G1310" t="s">
        <v>12</v>
      </c>
      <c r="H1310" t="s">
        <v>17</v>
      </c>
      <c r="I1310">
        <v>4</v>
      </c>
      <c r="J1310">
        <v>330.57</v>
      </c>
      <c r="K1310">
        <v>0.06</v>
      </c>
      <c r="L1310">
        <f t="shared" si="122"/>
        <v>19.834199999999999</v>
      </c>
      <c r="M1310">
        <f t="shared" si="123"/>
        <v>1322.28</v>
      </c>
      <c r="N1310" t="s">
        <v>16</v>
      </c>
      <c r="O1310" t="str">
        <f t="shared" si="124"/>
        <v>Delayed Delivery</v>
      </c>
      <c r="P1310">
        <v>10</v>
      </c>
      <c r="Q1310" t="str">
        <f t="shared" si="125"/>
        <v>Bad</v>
      </c>
      <c r="R1310">
        <v>1.7</v>
      </c>
      <c r="S1310">
        <v>1242.94</v>
      </c>
    </row>
    <row r="1311" spans="1:19" x14ac:dyDescent="0.35">
      <c r="A1311">
        <v>11310</v>
      </c>
      <c r="B1311" s="1">
        <v>45871</v>
      </c>
      <c r="C1311">
        <f t="shared" si="120"/>
        <v>2025</v>
      </c>
      <c r="D1311">
        <f t="shared" si="121"/>
        <v>8</v>
      </c>
      <c r="E1311" t="str">
        <f>TEXT(Table2[[#This Row],[order_date]],"mmmm")</f>
        <v>August</v>
      </c>
      <c r="F1311">
        <v>1663</v>
      </c>
      <c r="G1311" t="s">
        <v>15</v>
      </c>
      <c r="H1311" t="s">
        <v>17</v>
      </c>
      <c r="I1311">
        <v>2</v>
      </c>
      <c r="J1311">
        <v>317.88</v>
      </c>
      <c r="K1311">
        <v>0.18</v>
      </c>
      <c r="L1311">
        <f t="shared" si="122"/>
        <v>57.218399999999995</v>
      </c>
      <c r="M1311">
        <f t="shared" si="123"/>
        <v>635.76</v>
      </c>
      <c r="N1311" t="s">
        <v>18</v>
      </c>
      <c r="O1311" t="str">
        <f t="shared" si="124"/>
        <v>Delayed Delivery</v>
      </c>
      <c r="P1311">
        <v>9</v>
      </c>
      <c r="Q1311" t="str">
        <f t="shared" si="125"/>
        <v>Bad</v>
      </c>
      <c r="R1311">
        <v>1.6</v>
      </c>
      <c r="S1311">
        <v>521.32000000000005</v>
      </c>
    </row>
    <row r="1312" spans="1:19" x14ac:dyDescent="0.35">
      <c r="A1312">
        <v>11311</v>
      </c>
      <c r="B1312" s="1">
        <v>45872</v>
      </c>
      <c r="C1312">
        <f t="shared" si="120"/>
        <v>2025</v>
      </c>
      <c r="D1312">
        <f t="shared" si="121"/>
        <v>8</v>
      </c>
      <c r="E1312" t="str">
        <f>TEXT(Table2[[#This Row],[order_date]],"mmmm")</f>
        <v>August</v>
      </c>
      <c r="F1312">
        <v>1822</v>
      </c>
      <c r="G1312" t="s">
        <v>19</v>
      </c>
      <c r="H1312" t="s">
        <v>21</v>
      </c>
      <c r="I1312">
        <v>3</v>
      </c>
      <c r="J1312">
        <v>20.13</v>
      </c>
      <c r="K1312">
        <v>0.17</v>
      </c>
      <c r="L1312">
        <f t="shared" si="122"/>
        <v>3.4220999999999999</v>
      </c>
      <c r="M1312">
        <f t="shared" si="123"/>
        <v>60.39</v>
      </c>
      <c r="N1312" t="s">
        <v>18</v>
      </c>
      <c r="O1312" t="str">
        <f t="shared" si="124"/>
        <v>Delayed Delivery</v>
      </c>
      <c r="P1312">
        <v>10</v>
      </c>
      <c r="Q1312" t="str">
        <f t="shared" si="125"/>
        <v>Bad</v>
      </c>
      <c r="R1312">
        <v>1.7</v>
      </c>
      <c r="S1312">
        <v>50.12</v>
      </c>
    </row>
    <row r="1313" spans="1:19" x14ac:dyDescent="0.35">
      <c r="A1313">
        <v>11312</v>
      </c>
      <c r="B1313" s="1">
        <v>45873</v>
      </c>
      <c r="C1313">
        <f t="shared" si="120"/>
        <v>2025</v>
      </c>
      <c r="D1313">
        <f t="shared" si="121"/>
        <v>8</v>
      </c>
      <c r="E1313" t="str">
        <f>TEXT(Table2[[#This Row],[order_date]],"mmmm")</f>
        <v>August</v>
      </c>
      <c r="F1313">
        <v>1136</v>
      </c>
      <c r="G1313" t="s">
        <v>15</v>
      </c>
      <c r="H1313" t="s">
        <v>13</v>
      </c>
      <c r="I1313">
        <v>4</v>
      </c>
      <c r="J1313">
        <v>16.010000000000002</v>
      </c>
      <c r="K1313">
        <v>0.06</v>
      </c>
      <c r="L1313">
        <f t="shared" si="122"/>
        <v>0.96060000000000001</v>
      </c>
      <c r="M1313">
        <f t="shared" si="123"/>
        <v>64.040000000000006</v>
      </c>
      <c r="N1313" t="s">
        <v>16</v>
      </c>
      <c r="O1313" t="str">
        <f t="shared" si="124"/>
        <v>Delayed Delivery</v>
      </c>
      <c r="P1313">
        <v>9</v>
      </c>
      <c r="Q1313" t="str">
        <f t="shared" si="125"/>
        <v>Good</v>
      </c>
      <c r="R1313">
        <v>3.7</v>
      </c>
      <c r="S1313">
        <v>60.2</v>
      </c>
    </row>
    <row r="1314" spans="1:19" x14ac:dyDescent="0.35">
      <c r="A1314">
        <v>11313</v>
      </c>
      <c r="B1314" s="1">
        <v>45874</v>
      </c>
      <c r="C1314">
        <f t="shared" si="120"/>
        <v>2025</v>
      </c>
      <c r="D1314">
        <f t="shared" si="121"/>
        <v>8</v>
      </c>
      <c r="E1314" t="str">
        <f>TEXT(Table2[[#This Row],[order_date]],"mmmm")</f>
        <v>August</v>
      </c>
      <c r="F1314">
        <v>1758</v>
      </c>
      <c r="G1314" t="s">
        <v>22</v>
      </c>
      <c r="H1314" t="s">
        <v>17</v>
      </c>
      <c r="I1314">
        <v>4</v>
      </c>
      <c r="J1314">
        <v>72.13</v>
      </c>
      <c r="K1314">
        <v>0.26</v>
      </c>
      <c r="L1314">
        <f t="shared" si="122"/>
        <v>18.753799999999998</v>
      </c>
      <c r="M1314">
        <f t="shared" si="123"/>
        <v>288.52</v>
      </c>
      <c r="N1314" t="s">
        <v>16</v>
      </c>
      <c r="O1314" t="str">
        <f t="shared" si="124"/>
        <v>Delayed Delivery</v>
      </c>
      <c r="P1314">
        <v>5</v>
      </c>
      <c r="Q1314" t="str">
        <f t="shared" si="125"/>
        <v>Excellent</v>
      </c>
      <c r="R1314">
        <v>4</v>
      </c>
      <c r="S1314">
        <v>213.5</v>
      </c>
    </row>
    <row r="1315" spans="1:19" x14ac:dyDescent="0.35">
      <c r="A1315">
        <v>11314</v>
      </c>
      <c r="B1315" s="1">
        <v>45875</v>
      </c>
      <c r="C1315">
        <f t="shared" si="120"/>
        <v>2025</v>
      </c>
      <c r="D1315">
        <f t="shared" si="121"/>
        <v>8</v>
      </c>
      <c r="E1315" t="str">
        <f>TEXT(Table2[[#This Row],[order_date]],"mmmm")</f>
        <v>August</v>
      </c>
      <c r="F1315">
        <v>1898</v>
      </c>
      <c r="G1315" t="s">
        <v>12</v>
      </c>
      <c r="H1315" t="s">
        <v>21</v>
      </c>
      <c r="I1315">
        <v>2</v>
      </c>
      <c r="J1315">
        <v>74.41</v>
      </c>
      <c r="K1315">
        <v>0.13</v>
      </c>
      <c r="L1315">
        <f t="shared" si="122"/>
        <v>9.6732999999999993</v>
      </c>
      <c r="M1315">
        <f t="shared" si="123"/>
        <v>148.82</v>
      </c>
      <c r="N1315" t="s">
        <v>16</v>
      </c>
      <c r="O1315" t="str">
        <f t="shared" si="124"/>
        <v>Delayed Delivery</v>
      </c>
      <c r="P1315">
        <v>7</v>
      </c>
      <c r="Q1315" t="str">
        <f t="shared" si="125"/>
        <v>Excellent</v>
      </c>
      <c r="R1315">
        <v>4.7</v>
      </c>
      <c r="S1315">
        <v>129.47</v>
      </c>
    </row>
    <row r="1316" spans="1:19" x14ac:dyDescent="0.35">
      <c r="A1316">
        <v>11315</v>
      </c>
      <c r="B1316" s="1">
        <v>45876</v>
      </c>
      <c r="C1316">
        <f t="shared" si="120"/>
        <v>2025</v>
      </c>
      <c r="D1316">
        <f t="shared" si="121"/>
        <v>8</v>
      </c>
      <c r="E1316" t="str">
        <f>TEXT(Table2[[#This Row],[order_date]],"mmmm")</f>
        <v>August</v>
      </c>
      <c r="F1316">
        <v>1242</v>
      </c>
      <c r="G1316" t="s">
        <v>19</v>
      </c>
      <c r="H1316" t="s">
        <v>13</v>
      </c>
      <c r="I1316">
        <v>1</v>
      </c>
      <c r="J1316">
        <v>427.36</v>
      </c>
      <c r="K1316">
        <v>7.0000000000000007E-2</v>
      </c>
      <c r="L1316">
        <f t="shared" si="122"/>
        <v>29.915200000000002</v>
      </c>
      <c r="M1316">
        <f t="shared" si="123"/>
        <v>427.36</v>
      </c>
      <c r="N1316" t="s">
        <v>16</v>
      </c>
      <c r="O1316" t="str">
        <f t="shared" si="124"/>
        <v>Delayed Delivery</v>
      </c>
      <c r="P1316">
        <v>7</v>
      </c>
      <c r="Q1316" t="str">
        <f t="shared" si="125"/>
        <v>Good</v>
      </c>
      <c r="R1316">
        <v>2.6</v>
      </c>
      <c r="S1316">
        <v>397.44</v>
      </c>
    </row>
    <row r="1317" spans="1:19" x14ac:dyDescent="0.35">
      <c r="A1317">
        <v>11316</v>
      </c>
      <c r="B1317" s="1">
        <v>45877</v>
      </c>
      <c r="C1317">
        <f t="shared" si="120"/>
        <v>2025</v>
      </c>
      <c r="D1317">
        <f t="shared" si="121"/>
        <v>8</v>
      </c>
      <c r="E1317" t="str">
        <f>TEXT(Table2[[#This Row],[order_date]],"mmmm")</f>
        <v>August</v>
      </c>
      <c r="F1317">
        <v>1542</v>
      </c>
      <c r="G1317" t="s">
        <v>12</v>
      </c>
      <c r="H1317" t="s">
        <v>17</v>
      </c>
      <c r="I1317">
        <v>2</v>
      </c>
      <c r="J1317">
        <v>134.88</v>
      </c>
      <c r="K1317">
        <v>0.12</v>
      </c>
      <c r="L1317">
        <f t="shared" si="122"/>
        <v>16.185599999999997</v>
      </c>
      <c r="M1317">
        <f t="shared" si="123"/>
        <v>269.76</v>
      </c>
      <c r="N1317" t="s">
        <v>16</v>
      </c>
      <c r="O1317" t="str">
        <f t="shared" si="124"/>
        <v>Delayed Delivery</v>
      </c>
      <c r="P1317">
        <v>9</v>
      </c>
      <c r="Q1317" t="str">
        <f t="shared" si="125"/>
        <v>Good</v>
      </c>
      <c r="R1317">
        <v>2.8</v>
      </c>
      <c r="S1317">
        <v>237.39</v>
      </c>
    </row>
    <row r="1318" spans="1:19" x14ac:dyDescent="0.35">
      <c r="A1318">
        <v>11317</v>
      </c>
      <c r="B1318" s="1">
        <v>45878</v>
      </c>
      <c r="C1318">
        <f t="shared" si="120"/>
        <v>2025</v>
      </c>
      <c r="D1318">
        <f t="shared" si="121"/>
        <v>8</v>
      </c>
      <c r="E1318" t="str">
        <f>TEXT(Table2[[#This Row],[order_date]],"mmmm")</f>
        <v>August</v>
      </c>
      <c r="F1318">
        <v>1039</v>
      </c>
      <c r="G1318" t="s">
        <v>12</v>
      </c>
      <c r="H1318" t="s">
        <v>17</v>
      </c>
      <c r="I1318">
        <v>6</v>
      </c>
      <c r="J1318">
        <v>538.41</v>
      </c>
      <c r="K1318">
        <v>0.2</v>
      </c>
      <c r="L1318">
        <f t="shared" si="122"/>
        <v>107.682</v>
      </c>
      <c r="M1318">
        <f t="shared" si="123"/>
        <v>3230.46</v>
      </c>
      <c r="N1318" t="s">
        <v>16</v>
      </c>
      <c r="O1318" t="str">
        <f t="shared" si="124"/>
        <v>Delayed Delivery</v>
      </c>
      <c r="P1318">
        <v>7</v>
      </c>
      <c r="Q1318" t="str">
        <f t="shared" si="125"/>
        <v>Good</v>
      </c>
      <c r="R1318">
        <v>2.9</v>
      </c>
      <c r="S1318">
        <v>2584.37</v>
      </c>
    </row>
    <row r="1319" spans="1:19" x14ac:dyDescent="0.35">
      <c r="A1319">
        <v>11318</v>
      </c>
      <c r="B1319" s="1">
        <v>45879</v>
      </c>
      <c r="C1319">
        <f t="shared" si="120"/>
        <v>2025</v>
      </c>
      <c r="D1319">
        <f t="shared" si="121"/>
        <v>8</v>
      </c>
      <c r="E1319" t="str">
        <f>TEXT(Table2[[#This Row],[order_date]],"mmmm")</f>
        <v>August</v>
      </c>
      <c r="F1319">
        <v>1228</v>
      </c>
      <c r="G1319" t="s">
        <v>12</v>
      </c>
      <c r="H1319" t="s">
        <v>17</v>
      </c>
      <c r="I1319">
        <v>1</v>
      </c>
      <c r="J1319">
        <v>558.23</v>
      </c>
      <c r="K1319">
        <v>0.25</v>
      </c>
      <c r="L1319">
        <f t="shared" si="122"/>
        <v>139.5575</v>
      </c>
      <c r="M1319">
        <f t="shared" si="123"/>
        <v>558.23</v>
      </c>
      <c r="N1319" t="s">
        <v>16</v>
      </c>
      <c r="O1319" t="str">
        <f t="shared" si="124"/>
        <v>Delayed Delivery</v>
      </c>
      <c r="P1319">
        <v>8</v>
      </c>
      <c r="Q1319" t="str">
        <f t="shared" si="125"/>
        <v>Bad</v>
      </c>
      <c r="R1319">
        <v>2.1</v>
      </c>
      <c r="S1319">
        <v>418.67</v>
      </c>
    </row>
    <row r="1320" spans="1:19" x14ac:dyDescent="0.35">
      <c r="A1320">
        <v>11319</v>
      </c>
      <c r="B1320" s="1">
        <v>45880</v>
      </c>
      <c r="C1320">
        <f t="shared" si="120"/>
        <v>2025</v>
      </c>
      <c r="D1320">
        <f t="shared" si="121"/>
        <v>8</v>
      </c>
      <c r="E1320" t="str">
        <f>TEXT(Table2[[#This Row],[order_date]],"mmmm")</f>
        <v>August</v>
      </c>
      <c r="F1320">
        <v>1547</v>
      </c>
      <c r="G1320" t="s">
        <v>15</v>
      </c>
      <c r="H1320" t="s">
        <v>13</v>
      </c>
      <c r="I1320">
        <v>4</v>
      </c>
      <c r="J1320">
        <v>585.9</v>
      </c>
      <c r="K1320">
        <v>0.17</v>
      </c>
      <c r="L1320">
        <f t="shared" si="122"/>
        <v>99.603000000000009</v>
      </c>
      <c r="M1320">
        <f t="shared" si="123"/>
        <v>2343.6</v>
      </c>
      <c r="N1320" t="s">
        <v>14</v>
      </c>
      <c r="O1320" t="str">
        <f t="shared" si="124"/>
        <v>Delayed Delivery</v>
      </c>
      <c r="P1320">
        <v>7</v>
      </c>
      <c r="Q1320" t="str">
        <f t="shared" si="125"/>
        <v>Bad</v>
      </c>
      <c r="R1320">
        <v>2.2999999999999998</v>
      </c>
      <c r="S1320">
        <v>1945.19</v>
      </c>
    </row>
    <row r="1321" spans="1:19" x14ac:dyDescent="0.35">
      <c r="A1321">
        <v>11320</v>
      </c>
      <c r="B1321" s="1">
        <v>45881</v>
      </c>
      <c r="C1321">
        <f t="shared" si="120"/>
        <v>2025</v>
      </c>
      <c r="D1321">
        <f t="shared" si="121"/>
        <v>8</v>
      </c>
      <c r="E1321" t="str">
        <f>TEXT(Table2[[#This Row],[order_date]],"mmmm")</f>
        <v>August</v>
      </c>
      <c r="F1321">
        <v>1919</v>
      </c>
      <c r="G1321" t="s">
        <v>15</v>
      </c>
      <c r="H1321" t="s">
        <v>17</v>
      </c>
      <c r="I1321">
        <v>1</v>
      </c>
      <c r="J1321">
        <v>564.36</v>
      </c>
      <c r="K1321">
        <v>0.18</v>
      </c>
      <c r="L1321">
        <f t="shared" si="122"/>
        <v>101.5848</v>
      </c>
      <c r="M1321">
        <f t="shared" si="123"/>
        <v>564.36</v>
      </c>
      <c r="N1321" t="s">
        <v>18</v>
      </c>
      <c r="O1321" t="str">
        <f t="shared" si="124"/>
        <v>Delayed Delivery</v>
      </c>
      <c r="P1321">
        <v>11</v>
      </c>
      <c r="Q1321" t="str">
        <f t="shared" si="125"/>
        <v>Excellent</v>
      </c>
      <c r="R1321">
        <v>4.4000000000000004</v>
      </c>
      <c r="S1321">
        <v>462.78</v>
      </c>
    </row>
    <row r="1322" spans="1:19" x14ac:dyDescent="0.35">
      <c r="A1322">
        <v>11321</v>
      </c>
      <c r="B1322" s="1">
        <v>45882</v>
      </c>
      <c r="C1322">
        <f t="shared" si="120"/>
        <v>2025</v>
      </c>
      <c r="D1322">
        <f t="shared" si="121"/>
        <v>8</v>
      </c>
      <c r="E1322" t="str">
        <f>TEXT(Table2[[#This Row],[order_date]],"mmmm")</f>
        <v>August</v>
      </c>
      <c r="F1322">
        <v>1222</v>
      </c>
      <c r="G1322" t="s">
        <v>15</v>
      </c>
      <c r="H1322" t="s">
        <v>13</v>
      </c>
      <c r="I1322">
        <v>3</v>
      </c>
      <c r="J1322">
        <v>174.05</v>
      </c>
      <c r="K1322">
        <v>0.05</v>
      </c>
      <c r="L1322">
        <f t="shared" si="122"/>
        <v>8.7025000000000006</v>
      </c>
      <c r="M1322">
        <f t="shared" si="123"/>
        <v>522.15000000000009</v>
      </c>
      <c r="N1322" t="s">
        <v>16</v>
      </c>
      <c r="O1322" t="str">
        <f t="shared" si="124"/>
        <v>On Time Delivery</v>
      </c>
      <c r="P1322">
        <v>4</v>
      </c>
      <c r="Q1322" t="str">
        <f t="shared" si="125"/>
        <v>Bad</v>
      </c>
      <c r="R1322">
        <v>2.4</v>
      </c>
      <c r="S1322">
        <v>496.04</v>
      </c>
    </row>
    <row r="1323" spans="1:19" x14ac:dyDescent="0.35">
      <c r="A1323">
        <v>11322</v>
      </c>
      <c r="B1323" s="1">
        <v>45883</v>
      </c>
      <c r="C1323">
        <f t="shared" si="120"/>
        <v>2025</v>
      </c>
      <c r="D1323">
        <f t="shared" si="121"/>
        <v>8</v>
      </c>
      <c r="E1323" t="str">
        <f>TEXT(Table2[[#This Row],[order_date]],"mmmm")</f>
        <v>August</v>
      </c>
      <c r="F1323">
        <v>1005</v>
      </c>
      <c r="G1323" t="s">
        <v>22</v>
      </c>
      <c r="H1323" t="s">
        <v>20</v>
      </c>
      <c r="I1323">
        <v>5</v>
      </c>
      <c r="J1323">
        <v>313.22000000000003</v>
      </c>
      <c r="K1323">
        <v>0.32</v>
      </c>
      <c r="L1323">
        <f t="shared" si="122"/>
        <v>100.23040000000002</v>
      </c>
      <c r="M1323">
        <f t="shared" si="123"/>
        <v>1566.1000000000001</v>
      </c>
      <c r="N1323" t="s">
        <v>14</v>
      </c>
      <c r="O1323" t="str">
        <f t="shared" si="124"/>
        <v>On Time Delivery</v>
      </c>
      <c r="P1323">
        <v>2</v>
      </c>
      <c r="Q1323" t="str">
        <f t="shared" si="125"/>
        <v>Excellent</v>
      </c>
      <c r="R1323">
        <v>4.5</v>
      </c>
      <c r="S1323">
        <v>1064.95</v>
      </c>
    </row>
    <row r="1324" spans="1:19" x14ac:dyDescent="0.35">
      <c r="A1324">
        <v>11323</v>
      </c>
      <c r="B1324" s="1">
        <v>45884</v>
      </c>
      <c r="C1324">
        <f t="shared" si="120"/>
        <v>2025</v>
      </c>
      <c r="D1324">
        <f t="shared" si="121"/>
        <v>8</v>
      </c>
      <c r="E1324" t="str">
        <f>TEXT(Table2[[#This Row],[order_date]],"mmmm")</f>
        <v>August</v>
      </c>
      <c r="F1324">
        <v>1321</v>
      </c>
      <c r="G1324" t="s">
        <v>15</v>
      </c>
      <c r="H1324" t="s">
        <v>17</v>
      </c>
      <c r="I1324">
        <v>1</v>
      </c>
      <c r="J1324">
        <v>117.64</v>
      </c>
      <c r="K1324">
        <v>0.33</v>
      </c>
      <c r="L1324">
        <f t="shared" si="122"/>
        <v>38.821200000000005</v>
      </c>
      <c r="M1324">
        <f t="shared" si="123"/>
        <v>117.64</v>
      </c>
      <c r="N1324" t="s">
        <v>18</v>
      </c>
      <c r="O1324" t="str">
        <f t="shared" si="124"/>
        <v>On Time Delivery</v>
      </c>
      <c r="P1324">
        <v>3</v>
      </c>
      <c r="Q1324" t="str">
        <f t="shared" si="125"/>
        <v>Bad</v>
      </c>
      <c r="R1324">
        <v>2.2000000000000002</v>
      </c>
      <c r="S1324">
        <v>78.819999999999993</v>
      </c>
    </row>
    <row r="1325" spans="1:19" x14ac:dyDescent="0.35">
      <c r="A1325">
        <v>11324</v>
      </c>
      <c r="B1325" s="1">
        <v>45885</v>
      </c>
      <c r="C1325">
        <f t="shared" si="120"/>
        <v>2025</v>
      </c>
      <c r="D1325">
        <f t="shared" si="121"/>
        <v>8</v>
      </c>
      <c r="E1325" t="str">
        <f>TEXT(Table2[[#This Row],[order_date]],"mmmm")</f>
        <v>August</v>
      </c>
      <c r="F1325">
        <v>1467</v>
      </c>
      <c r="G1325" t="s">
        <v>22</v>
      </c>
      <c r="H1325" t="s">
        <v>20</v>
      </c>
      <c r="I1325">
        <v>6</v>
      </c>
      <c r="J1325">
        <v>486.63</v>
      </c>
      <c r="K1325">
        <v>0.24</v>
      </c>
      <c r="L1325">
        <f t="shared" si="122"/>
        <v>116.79119999999999</v>
      </c>
      <c r="M1325">
        <f t="shared" si="123"/>
        <v>2919.7799999999997</v>
      </c>
      <c r="N1325" t="s">
        <v>18</v>
      </c>
      <c r="O1325" t="str">
        <f t="shared" si="124"/>
        <v>Delayed Delivery</v>
      </c>
      <c r="P1325">
        <v>7</v>
      </c>
      <c r="Q1325" t="str">
        <f t="shared" si="125"/>
        <v>Bad</v>
      </c>
      <c r="R1325">
        <v>2.4</v>
      </c>
      <c r="S1325">
        <v>2219.0300000000002</v>
      </c>
    </row>
    <row r="1326" spans="1:19" x14ac:dyDescent="0.35">
      <c r="A1326">
        <v>11325</v>
      </c>
      <c r="B1326" s="1">
        <v>45886</v>
      </c>
      <c r="C1326">
        <f t="shared" si="120"/>
        <v>2025</v>
      </c>
      <c r="D1326">
        <f t="shared" si="121"/>
        <v>8</v>
      </c>
      <c r="E1326" t="str">
        <f>TEXT(Table2[[#This Row],[order_date]],"mmmm")</f>
        <v>August</v>
      </c>
      <c r="F1326">
        <v>1731</v>
      </c>
      <c r="G1326" t="s">
        <v>15</v>
      </c>
      <c r="H1326" t="s">
        <v>21</v>
      </c>
      <c r="I1326">
        <v>5</v>
      </c>
      <c r="J1326">
        <v>534.73</v>
      </c>
      <c r="K1326">
        <v>0.01</v>
      </c>
      <c r="L1326">
        <f t="shared" si="122"/>
        <v>5.3473000000000006</v>
      </c>
      <c r="M1326">
        <f t="shared" si="123"/>
        <v>2673.65</v>
      </c>
      <c r="N1326" t="s">
        <v>18</v>
      </c>
      <c r="O1326" t="str">
        <f t="shared" si="124"/>
        <v>Delayed Delivery</v>
      </c>
      <c r="P1326">
        <v>11</v>
      </c>
      <c r="Q1326" t="str">
        <f t="shared" si="125"/>
        <v>Good</v>
      </c>
      <c r="R1326">
        <v>3.2</v>
      </c>
      <c r="S1326">
        <v>2646.91</v>
      </c>
    </row>
    <row r="1327" spans="1:19" x14ac:dyDescent="0.35">
      <c r="A1327">
        <v>11326</v>
      </c>
      <c r="B1327" s="1">
        <v>45887</v>
      </c>
      <c r="C1327">
        <f t="shared" si="120"/>
        <v>2025</v>
      </c>
      <c r="D1327">
        <f t="shared" si="121"/>
        <v>8</v>
      </c>
      <c r="E1327" t="str">
        <f>TEXT(Table2[[#This Row],[order_date]],"mmmm")</f>
        <v>August</v>
      </c>
      <c r="F1327">
        <v>1074</v>
      </c>
      <c r="G1327" t="s">
        <v>22</v>
      </c>
      <c r="H1327" t="s">
        <v>17</v>
      </c>
      <c r="I1327">
        <v>3</v>
      </c>
      <c r="J1327">
        <v>513</v>
      </c>
      <c r="K1327">
        <v>0.19</v>
      </c>
      <c r="L1327">
        <f t="shared" si="122"/>
        <v>97.47</v>
      </c>
      <c r="M1327">
        <f t="shared" si="123"/>
        <v>1539</v>
      </c>
      <c r="N1327" t="s">
        <v>16</v>
      </c>
      <c r="O1327" t="str">
        <f t="shared" si="124"/>
        <v>Delayed Delivery</v>
      </c>
      <c r="P1327">
        <v>11</v>
      </c>
      <c r="Q1327" t="str">
        <f t="shared" si="125"/>
        <v>Bad</v>
      </c>
      <c r="R1327">
        <v>1.4</v>
      </c>
      <c r="S1327">
        <v>1246.5899999999999</v>
      </c>
    </row>
    <row r="1328" spans="1:19" x14ac:dyDescent="0.35">
      <c r="A1328">
        <v>11327</v>
      </c>
      <c r="B1328" s="1">
        <v>45888</v>
      </c>
      <c r="C1328">
        <f t="shared" si="120"/>
        <v>2025</v>
      </c>
      <c r="D1328">
        <f t="shared" si="121"/>
        <v>8</v>
      </c>
      <c r="E1328" t="str">
        <f>TEXT(Table2[[#This Row],[order_date]],"mmmm")</f>
        <v>August</v>
      </c>
      <c r="F1328">
        <v>1003</v>
      </c>
      <c r="G1328" t="s">
        <v>22</v>
      </c>
      <c r="H1328" t="s">
        <v>21</v>
      </c>
      <c r="I1328">
        <v>6</v>
      </c>
      <c r="J1328">
        <v>268.52</v>
      </c>
      <c r="K1328">
        <v>0.22</v>
      </c>
      <c r="L1328">
        <f t="shared" si="122"/>
        <v>59.074399999999997</v>
      </c>
      <c r="M1328">
        <f t="shared" si="123"/>
        <v>1611.12</v>
      </c>
      <c r="N1328" t="s">
        <v>16</v>
      </c>
      <c r="O1328" t="str">
        <f t="shared" si="124"/>
        <v>Delayed Delivery</v>
      </c>
      <c r="P1328">
        <v>9</v>
      </c>
      <c r="Q1328" t="str">
        <f t="shared" si="125"/>
        <v>Excellent</v>
      </c>
      <c r="R1328">
        <v>4.7</v>
      </c>
      <c r="S1328">
        <v>1256.67</v>
      </c>
    </row>
    <row r="1329" spans="1:19" x14ac:dyDescent="0.35">
      <c r="A1329">
        <v>11328</v>
      </c>
      <c r="B1329" s="1">
        <v>45889</v>
      </c>
      <c r="C1329">
        <f t="shared" si="120"/>
        <v>2025</v>
      </c>
      <c r="D1329">
        <f t="shared" si="121"/>
        <v>8</v>
      </c>
      <c r="E1329" t="str">
        <f>TEXT(Table2[[#This Row],[order_date]],"mmmm")</f>
        <v>August</v>
      </c>
      <c r="F1329">
        <v>1846</v>
      </c>
      <c r="G1329" t="s">
        <v>19</v>
      </c>
      <c r="H1329" t="s">
        <v>21</v>
      </c>
      <c r="I1329">
        <v>7</v>
      </c>
      <c r="J1329">
        <v>458.82</v>
      </c>
      <c r="K1329">
        <v>0.35</v>
      </c>
      <c r="L1329">
        <f t="shared" si="122"/>
        <v>160.58699999999999</v>
      </c>
      <c r="M1329">
        <f t="shared" si="123"/>
        <v>3211.74</v>
      </c>
      <c r="N1329" t="s">
        <v>16</v>
      </c>
      <c r="O1329" t="str">
        <f t="shared" si="124"/>
        <v>Delayed Delivery</v>
      </c>
      <c r="P1329">
        <v>11</v>
      </c>
      <c r="Q1329" t="str">
        <f t="shared" si="125"/>
        <v>Excellent</v>
      </c>
      <c r="R1329">
        <v>4.3</v>
      </c>
      <c r="S1329">
        <v>2087.63</v>
      </c>
    </row>
    <row r="1330" spans="1:19" x14ac:dyDescent="0.35">
      <c r="A1330">
        <v>11329</v>
      </c>
      <c r="B1330" s="1">
        <v>45890</v>
      </c>
      <c r="C1330">
        <f t="shared" si="120"/>
        <v>2025</v>
      </c>
      <c r="D1330">
        <f t="shared" si="121"/>
        <v>8</v>
      </c>
      <c r="E1330" t="str">
        <f>TEXT(Table2[[#This Row],[order_date]],"mmmm")</f>
        <v>August</v>
      </c>
      <c r="F1330">
        <v>1645</v>
      </c>
      <c r="G1330" t="s">
        <v>22</v>
      </c>
      <c r="H1330" t="s">
        <v>21</v>
      </c>
      <c r="I1330">
        <v>5</v>
      </c>
      <c r="J1330">
        <v>72.08</v>
      </c>
      <c r="K1330">
        <v>0.35</v>
      </c>
      <c r="L1330">
        <f t="shared" si="122"/>
        <v>25.227999999999998</v>
      </c>
      <c r="M1330">
        <f t="shared" si="123"/>
        <v>360.4</v>
      </c>
      <c r="N1330" t="s">
        <v>18</v>
      </c>
      <c r="O1330" t="str">
        <f t="shared" si="124"/>
        <v>On Time Delivery</v>
      </c>
      <c r="P1330">
        <v>2</v>
      </c>
      <c r="Q1330" t="str">
        <f t="shared" si="125"/>
        <v>Good</v>
      </c>
      <c r="R1330">
        <v>3.7</v>
      </c>
      <c r="S1330">
        <v>234.26</v>
      </c>
    </row>
    <row r="1331" spans="1:19" x14ac:dyDescent="0.35">
      <c r="A1331">
        <v>11330</v>
      </c>
      <c r="B1331" s="1">
        <v>45891</v>
      </c>
      <c r="C1331">
        <f t="shared" si="120"/>
        <v>2025</v>
      </c>
      <c r="D1331">
        <f t="shared" si="121"/>
        <v>8</v>
      </c>
      <c r="E1331" t="str">
        <f>TEXT(Table2[[#This Row],[order_date]],"mmmm")</f>
        <v>August</v>
      </c>
      <c r="F1331">
        <v>1117</v>
      </c>
      <c r="G1331" t="s">
        <v>15</v>
      </c>
      <c r="H1331" t="s">
        <v>20</v>
      </c>
      <c r="I1331">
        <v>7</v>
      </c>
      <c r="J1331">
        <v>38.54</v>
      </c>
      <c r="K1331">
        <v>0.3</v>
      </c>
      <c r="L1331">
        <f t="shared" si="122"/>
        <v>11.561999999999999</v>
      </c>
      <c r="M1331">
        <f t="shared" si="123"/>
        <v>269.77999999999997</v>
      </c>
      <c r="N1331" t="s">
        <v>18</v>
      </c>
      <c r="O1331" t="str">
        <f t="shared" si="124"/>
        <v>Delayed Delivery</v>
      </c>
      <c r="P1331">
        <v>7</v>
      </c>
      <c r="Q1331" t="str">
        <f t="shared" si="125"/>
        <v>Excellent</v>
      </c>
      <c r="R1331">
        <v>5</v>
      </c>
      <c r="S1331">
        <v>188.85</v>
      </c>
    </row>
    <row r="1332" spans="1:19" x14ac:dyDescent="0.35">
      <c r="A1332">
        <v>11331</v>
      </c>
      <c r="B1332" s="1">
        <v>45892</v>
      </c>
      <c r="C1332">
        <f t="shared" si="120"/>
        <v>2025</v>
      </c>
      <c r="D1332">
        <f t="shared" si="121"/>
        <v>8</v>
      </c>
      <c r="E1332" t="str">
        <f>TEXT(Table2[[#This Row],[order_date]],"mmmm")</f>
        <v>August</v>
      </c>
      <c r="F1332">
        <v>1880</v>
      </c>
      <c r="G1332" t="s">
        <v>22</v>
      </c>
      <c r="H1332" t="s">
        <v>13</v>
      </c>
      <c r="I1332">
        <v>3</v>
      </c>
      <c r="J1332">
        <v>455.64</v>
      </c>
      <c r="K1332">
        <v>0.02</v>
      </c>
      <c r="L1332">
        <f t="shared" si="122"/>
        <v>9.1128</v>
      </c>
      <c r="M1332">
        <f t="shared" si="123"/>
        <v>1366.92</v>
      </c>
      <c r="N1332" t="s">
        <v>18</v>
      </c>
      <c r="O1332" t="str">
        <f t="shared" si="124"/>
        <v>On Time Delivery</v>
      </c>
      <c r="P1332">
        <v>4</v>
      </c>
      <c r="Q1332" t="str">
        <f t="shared" si="125"/>
        <v>Bad</v>
      </c>
      <c r="R1332">
        <v>1.1000000000000001</v>
      </c>
      <c r="S1332">
        <v>1339.58</v>
      </c>
    </row>
    <row r="1333" spans="1:19" x14ac:dyDescent="0.35">
      <c r="A1333">
        <v>11332</v>
      </c>
      <c r="B1333" s="1">
        <v>45893</v>
      </c>
      <c r="C1333">
        <f t="shared" si="120"/>
        <v>2025</v>
      </c>
      <c r="D1333">
        <f t="shared" si="121"/>
        <v>8</v>
      </c>
      <c r="E1333" t="str">
        <f>TEXT(Table2[[#This Row],[order_date]],"mmmm")</f>
        <v>August</v>
      </c>
      <c r="F1333">
        <v>1605</v>
      </c>
      <c r="G1333" t="s">
        <v>15</v>
      </c>
      <c r="H1333" t="s">
        <v>20</v>
      </c>
      <c r="I1333">
        <v>5</v>
      </c>
      <c r="J1333">
        <v>263.83</v>
      </c>
      <c r="K1333">
        <v>0.33</v>
      </c>
      <c r="L1333">
        <f t="shared" si="122"/>
        <v>87.063900000000004</v>
      </c>
      <c r="M1333">
        <f t="shared" si="123"/>
        <v>1319.1499999999999</v>
      </c>
      <c r="N1333" t="s">
        <v>16</v>
      </c>
      <c r="O1333" t="str">
        <f t="shared" si="124"/>
        <v>Delayed Delivery</v>
      </c>
      <c r="P1333">
        <v>7</v>
      </c>
      <c r="Q1333" t="str">
        <f t="shared" si="125"/>
        <v>Good</v>
      </c>
      <c r="R1333">
        <v>2.6</v>
      </c>
      <c r="S1333">
        <v>883.83</v>
      </c>
    </row>
    <row r="1334" spans="1:19" x14ac:dyDescent="0.35">
      <c r="A1334">
        <v>11333</v>
      </c>
      <c r="B1334" s="1">
        <v>45894</v>
      </c>
      <c r="C1334">
        <f t="shared" si="120"/>
        <v>2025</v>
      </c>
      <c r="D1334">
        <f t="shared" si="121"/>
        <v>8</v>
      </c>
      <c r="E1334" t="str">
        <f>TEXT(Table2[[#This Row],[order_date]],"mmmm")</f>
        <v>August</v>
      </c>
      <c r="F1334">
        <v>1503</v>
      </c>
      <c r="G1334" t="s">
        <v>15</v>
      </c>
      <c r="H1334" t="s">
        <v>20</v>
      </c>
      <c r="I1334">
        <v>5</v>
      </c>
      <c r="J1334">
        <v>597.4</v>
      </c>
      <c r="K1334">
        <v>0.21</v>
      </c>
      <c r="L1334">
        <f t="shared" si="122"/>
        <v>125.45399999999999</v>
      </c>
      <c r="M1334">
        <f t="shared" si="123"/>
        <v>2987</v>
      </c>
      <c r="N1334" t="s">
        <v>18</v>
      </c>
      <c r="O1334" t="str">
        <f t="shared" si="124"/>
        <v>Delayed Delivery</v>
      </c>
      <c r="P1334">
        <v>5</v>
      </c>
      <c r="Q1334" t="str">
        <f t="shared" si="125"/>
        <v>Excellent</v>
      </c>
      <c r="R1334">
        <v>4.4000000000000004</v>
      </c>
      <c r="S1334">
        <v>2359.73</v>
      </c>
    </row>
    <row r="1335" spans="1:19" x14ac:dyDescent="0.35">
      <c r="A1335">
        <v>11334</v>
      </c>
      <c r="B1335" s="1">
        <v>45895</v>
      </c>
      <c r="C1335">
        <f t="shared" si="120"/>
        <v>2025</v>
      </c>
      <c r="D1335">
        <f t="shared" si="121"/>
        <v>8</v>
      </c>
      <c r="E1335" t="str">
        <f>TEXT(Table2[[#This Row],[order_date]],"mmmm")</f>
        <v>August</v>
      </c>
      <c r="F1335">
        <v>1997</v>
      </c>
      <c r="G1335" t="s">
        <v>12</v>
      </c>
      <c r="H1335" t="s">
        <v>21</v>
      </c>
      <c r="I1335">
        <v>2</v>
      </c>
      <c r="J1335">
        <v>71.89</v>
      </c>
      <c r="K1335">
        <v>0.28000000000000003</v>
      </c>
      <c r="L1335">
        <f t="shared" si="122"/>
        <v>20.129200000000001</v>
      </c>
      <c r="M1335">
        <f t="shared" si="123"/>
        <v>143.78</v>
      </c>
      <c r="N1335" t="s">
        <v>18</v>
      </c>
      <c r="O1335" t="str">
        <f t="shared" si="124"/>
        <v>Delayed Delivery</v>
      </c>
      <c r="P1335">
        <v>7</v>
      </c>
      <c r="Q1335" t="str">
        <f t="shared" si="125"/>
        <v>Good</v>
      </c>
      <c r="R1335">
        <v>2.7</v>
      </c>
      <c r="S1335">
        <v>103.52</v>
      </c>
    </row>
    <row r="1336" spans="1:19" x14ac:dyDescent="0.35">
      <c r="A1336">
        <v>11335</v>
      </c>
      <c r="B1336" s="1">
        <v>45896</v>
      </c>
      <c r="C1336">
        <f t="shared" si="120"/>
        <v>2025</v>
      </c>
      <c r="D1336">
        <f t="shared" si="121"/>
        <v>8</v>
      </c>
      <c r="E1336" t="str">
        <f>TEXT(Table2[[#This Row],[order_date]],"mmmm")</f>
        <v>August</v>
      </c>
      <c r="F1336">
        <v>1946</v>
      </c>
      <c r="G1336" t="s">
        <v>19</v>
      </c>
      <c r="H1336" t="s">
        <v>17</v>
      </c>
      <c r="I1336">
        <v>6</v>
      </c>
      <c r="J1336">
        <v>515.54</v>
      </c>
      <c r="K1336">
        <v>0.14000000000000001</v>
      </c>
      <c r="L1336">
        <f t="shared" si="122"/>
        <v>72.175600000000003</v>
      </c>
      <c r="M1336">
        <f t="shared" si="123"/>
        <v>3093.24</v>
      </c>
      <c r="N1336" t="s">
        <v>14</v>
      </c>
      <c r="O1336" t="str">
        <f t="shared" si="124"/>
        <v>Delayed Delivery</v>
      </c>
      <c r="P1336">
        <v>6</v>
      </c>
      <c r="Q1336" t="str">
        <f t="shared" si="125"/>
        <v>Bad</v>
      </c>
      <c r="R1336">
        <v>1</v>
      </c>
      <c r="S1336">
        <v>2660.19</v>
      </c>
    </row>
    <row r="1337" spans="1:19" x14ac:dyDescent="0.35">
      <c r="A1337">
        <v>11336</v>
      </c>
      <c r="B1337" s="1">
        <v>45897</v>
      </c>
      <c r="C1337">
        <f t="shared" si="120"/>
        <v>2025</v>
      </c>
      <c r="D1337">
        <f t="shared" si="121"/>
        <v>8</v>
      </c>
      <c r="E1337" t="str">
        <f>TEXT(Table2[[#This Row],[order_date]],"mmmm")</f>
        <v>August</v>
      </c>
      <c r="F1337">
        <v>1573</v>
      </c>
      <c r="G1337" t="s">
        <v>22</v>
      </c>
      <c r="H1337" t="s">
        <v>13</v>
      </c>
      <c r="I1337">
        <v>6</v>
      </c>
      <c r="J1337">
        <v>295.79000000000002</v>
      </c>
      <c r="K1337">
        <v>0.11</v>
      </c>
      <c r="L1337">
        <f t="shared" si="122"/>
        <v>32.536900000000003</v>
      </c>
      <c r="M1337">
        <f t="shared" si="123"/>
        <v>1774.7400000000002</v>
      </c>
      <c r="N1337" t="s">
        <v>16</v>
      </c>
      <c r="O1337" t="str">
        <f t="shared" si="124"/>
        <v>On Time Delivery</v>
      </c>
      <c r="P1337">
        <v>2</v>
      </c>
      <c r="Q1337" t="str">
        <f t="shared" si="125"/>
        <v>Bad</v>
      </c>
      <c r="R1337">
        <v>1.6</v>
      </c>
      <c r="S1337">
        <v>1579.52</v>
      </c>
    </row>
    <row r="1338" spans="1:19" x14ac:dyDescent="0.35">
      <c r="A1338">
        <v>11337</v>
      </c>
      <c r="B1338" s="1">
        <v>45898</v>
      </c>
      <c r="C1338">
        <f t="shared" si="120"/>
        <v>2025</v>
      </c>
      <c r="D1338">
        <f t="shared" si="121"/>
        <v>8</v>
      </c>
      <c r="E1338" t="str">
        <f>TEXT(Table2[[#This Row],[order_date]],"mmmm")</f>
        <v>August</v>
      </c>
      <c r="F1338">
        <v>1440</v>
      </c>
      <c r="G1338" t="s">
        <v>15</v>
      </c>
      <c r="H1338" t="s">
        <v>21</v>
      </c>
      <c r="I1338">
        <v>1</v>
      </c>
      <c r="J1338">
        <v>498.88</v>
      </c>
      <c r="K1338">
        <v>0.16</v>
      </c>
      <c r="L1338">
        <f t="shared" si="122"/>
        <v>79.820800000000006</v>
      </c>
      <c r="M1338">
        <f t="shared" si="123"/>
        <v>498.88</v>
      </c>
      <c r="N1338" t="s">
        <v>14</v>
      </c>
      <c r="O1338" t="str">
        <f t="shared" si="124"/>
        <v>Delayed Delivery</v>
      </c>
      <c r="P1338">
        <v>7</v>
      </c>
      <c r="Q1338" t="str">
        <f t="shared" si="125"/>
        <v>Good</v>
      </c>
      <c r="R1338">
        <v>2.7</v>
      </c>
      <c r="S1338">
        <v>419.06</v>
      </c>
    </row>
    <row r="1339" spans="1:19" x14ac:dyDescent="0.35">
      <c r="A1339">
        <v>11338</v>
      </c>
      <c r="B1339" s="1">
        <v>45899</v>
      </c>
      <c r="C1339">
        <f t="shared" si="120"/>
        <v>2025</v>
      </c>
      <c r="D1339">
        <f t="shared" si="121"/>
        <v>8</v>
      </c>
      <c r="E1339" t="str">
        <f>TEXT(Table2[[#This Row],[order_date]],"mmmm")</f>
        <v>August</v>
      </c>
      <c r="F1339">
        <v>1193</v>
      </c>
      <c r="G1339" t="s">
        <v>15</v>
      </c>
      <c r="H1339" t="s">
        <v>13</v>
      </c>
      <c r="I1339">
        <v>7</v>
      </c>
      <c r="J1339">
        <v>493.02</v>
      </c>
      <c r="K1339">
        <v>0.05</v>
      </c>
      <c r="L1339">
        <f t="shared" si="122"/>
        <v>24.651</v>
      </c>
      <c r="M1339">
        <f t="shared" si="123"/>
        <v>3451.14</v>
      </c>
      <c r="N1339" t="s">
        <v>14</v>
      </c>
      <c r="O1339" t="str">
        <f t="shared" si="124"/>
        <v>Delayed Delivery</v>
      </c>
      <c r="P1339">
        <v>5</v>
      </c>
      <c r="Q1339" t="str">
        <f t="shared" si="125"/>
        <v>Good</v>
      </c>
      <c r="R1339">
        <v>3.7</v>
      </c>
      <c r="S1339">
        <v>3278.58</v>
      </c>
    </row>
    <row r="1340" spans="1:19" x14ac:dyDescent="0.35">
      <c r="A1340">
        <v>11339</v>
      </c>
      <c r="B1340" s="1">
        <v>45900</v>
      </c>
      <c r="C1340">
        <f t="shared" si="120"/>
        <v>2025</v>
      </c>
      <c r="D1340">
        <f t="shared" si="121"/>
        <v>8</v>
      </c>
      <c r="E1340" t="str">
        <f>TEXT(Table2[[#This Row],[order_date]],"mmmm")</f>
        <v>August</v>
      </c>
      <c r="F1340">
        <v>1846</v>
      </c>
      <c r="G1340" t="s">
        <v>19</v>
      </c>
      <c r="H1340" t="s">
        <v>20</v>
      </c>
      <c r="I1340">
        <v>7</v>
      </c>
      <c r="J1340">
        <v>550.86</v>
      </c>
      <c r="K1340">
        <v>0.12</v>
      </c>
      <c r="L1340">
        <f t="shared" si="122"/>
        <v>66.103200000000001</v>
      </c>
      <c r="M1340">
        <f t="shared" si="123"/>
        <v>3856.02</v>
      </c>
      <c r="N1340" t="s">
        <v>18</v>
      </c>
      <c r="O1340" t="str">
        <f t="shared" si="124"/>
        <v>Delayed Delivery</v>
      </c>
      <c r="P1340">
        <v>9</v>
      </c>
      <c r="Q1340" t="str">
        <f t="shared" si="125"/>
        <v>Bad</v>
      </c>
      <c r="R1340">
        <v>1.7</v>
      </c>
      <c r="S1340">
        <v>3393.3</v>
      </c>
    </row>
    <row r="1341" spans="1:19" x14ac:dyDescent="0.35">
      <c r="A1341">
        <v>11340</v>
      </c>
      <c r="B1341" s="1">
        <v>45901</v>
      </c>
      <c r="C1341">
        <f t="shared" si="120"/>
        <v>2025</v>
      </c>
      <c r="D1341">
        <f t="shared" si="121"/>
        <v>9</v>
      </c>
      <c r="E1341" t="str">
        <f>TEXT(Table2[[#This Row],[order_date]],"mmmm")</f>
        <v>September</v>
      </c>
      <c r="F1341">
        <v>1714</v>
      </c>
      <c r="G1341" t="s">
        <v>15</v>
      </c>
      <c r="H1341" t="s">
        <v>13</v>
      </c>
      <c r="I1341">
        <v>6</v>
      </c>
      <c r="J1341">
        <v>189.24</v>
      </c>
      <c r="K1341">
        <v>0.3</v>
      </c>
      <c r="L1341">
        <f t="shared" si="122"/>
        <v>56.771999999999998</v>
      </c>
      <c r="M1341">
        <f t="shared" si="123"/>
        <v>1135.44</v>
      </c>
      <c r="N1341" t="s">
        <v>18</v>
      </c>
      <c r="O1341" t="str">
        <f t="shared" si="124"/>
        <v>Delayed Delivery</v>
      </c>
      <c r="P1341">
        <v>11</v>
      </c>
      <c r="Q1341" t="str">
        <f t="shared" si="125"/>
        <v>Good</v>
      </c>
      <c r="R1341">
        <v>2.8</v>
      </c>
      <c r="S1341">
        <v>794.81</v>
      </c>
    </row>
    <row r="1342" spans="1:19" x14ac:dyDescent="0.35">
      <c r="A1342">
        <v>11341</v>
      </c>
      <c r="B1342" s="1">
        <v>45902</v>
      </c>
      <c r="C1342">
        <f t="shared" si="120"/>
        <v>2025</v>
      </c>
      <c r="D1342">
        <f t="shared" si="121"/>
        <v>9</v>
      </c>
      <c r="E1342" t="str">
        <f>TEXT(Table2[[#This Row],[order_date]],"mmmm")</f>
        <v>September</v>
      </c>
      <c r="F1342">
        <v>1391</v>
      </c>
      <c r="G1342" t="s">
        <v>19</v>
      </c>
      <c r="H1342" t="s">
        <v>13</v>
      </c>
      <c r="I1342">
        <v>6</v>
      </c>
      <c r="J1342">
        <v>570.63</v>
      </c>
      <c r="K1342">
        <v>0.01</v>
      </c>
      <c r="L1342">
        <f t="shared" si="122"/>
        <v>5.7062999999999997</v>
      </c>
      <c r="M1342">
        <f t="shared" si="123"/>
        <v>3423.7799999999997</v>
      </c>
      <c r="N1342" t="s">
        <v>16</v>
      </c>
      <c r="O1342" t="str">
        <f t="shared" si="124"/>
        <v>Early Delivery</v>
      </c>
      <c r="P1342">
        <v>1</v>
      </c>
      <c r="Q1342" t="str">
        <f t="shared" si="125"/>
        <v>Bad</v>
      </c>
      <c r="R1342">
        <v>1.1000000000000001</v>
      </c>
      <c r="S1342">
        <v>3389.54</v>
      </c>
    </row>
    <row r="1343" spans="1:19" x14ac:dyDescent="0.35">
      <c r="A1343">
        <v>11342</v>
      </c>
      <c r="B1343" s="1">
        <v>45903</v>
      </c>
      <c r="C1343">
        <f t="shared" si="120"/>
        <v>2025</v>
      </c>
      <c r="D1343">
        <f t="shared" si="121"/>
        <v>9</v>
      </c>
      <c r="E1343" t="str">
        <f>TEXT(Table2[[#This Row],[order_date]],"mmmm")</f>
        <v>September</v>
      </c>
      <c r="F1343">
        <v>1025</v>
      </c>
      <c r="G1343" t="s">
        <v>19</v>
      </c>
      <c r="H1343" t="s">
        <v>17</v>
      </c>
      <c r="I1343">
        <v>5</v>
      </c>
      <c r="J1343">
        <v>103.73</v>
      </c>
      <c r="K1343">
        <v>0.05</v>
      </c>
      <c r="L1343">
        <f t="shared" si="122"/>
        <v>5.1865000000000006</v>
      </c>
      <c r="M1343">
        <f t="shared" si="123"/>
        <v>518.65</v>
      </c>
      <c r="N1343" t="s">
        <v>14</v>
      </c>
      <c r="O1343" t="str">
        <f t="shared" si="124"/>
        <v>Early Delivery</v>
      </c>
      <c r="P1343">
        <v>1</v>
      </c>
      <c r="Q1343" t="str">
        <f t="shared" si="125"/>
        <v>Good</v>
      </c>
      <c r="R1343">
        <v>2.9</v>
      </c>
      <c r="S1343">
        <v>492.72</v>
      </c>
    </row>
    <row r="1344" spans="1:19" x14ac:dyDescent="0.35">
      <c r="A1344">
        <v>11343</v>
      </c>
      <c r="B1344" s="1">
        <v>45904</v>
      </c>
      <c r="C1344">
        <f t="shared" si="120"/>
        <v>2025</v>
      </c>
      <c r="D1344">
        <f t="shared" si="121"/>
        <v>9</v>
      </c>
      <c r="E1344" t="str">
        <f>TEXT(Table2[[#This Row],[order_date]],"mmmm")</f>
        <v>September</v>
      </c>
      <c r="F1344">
        <v>1434</v>
      </c>
      <c r="G1344" t="s">
        <v>19</v>
      </c>
      <c r="H1344" t="s">
        <v>21</v>
      </c>
      <c r="I1344">
        <v>7</v>
      </c>
      <c r="J1344">
        <v>62.95</v>
      </c>
      <c r="K1344">
        <v>0.04</v>
      </c>
      <c r="L1344">
        <f t="shared" si="122"/>
        <v>2.5180000000000002</v>
      </c>
      <c r="M1344">
        <f t="shared" si="123"/>
        <v>440.65000000000003</v>
      </c>
      <c r="N1344" t="s">
        <v>16</v>
      </c>
      <c r="O1344" t="str">
        <f t="shared" si="124"/>
        <v>On Time Delivery</v>
      </c>
      <c r="P1344">
        <v>2</v>
      </c>
      <c r="Q1344" t="str">
        <f t="shared" si="125"/>
        <v>Excellent</v>
      </c>
      <c r="R1344">
        <v>4.5999999999999996</v>
      </c>
      <c r="S1344">
        <v>423.02</v>
      </c>
    </row>
    <row r="1345" spans="1:19" x14ac:dyDescent="0.35">
      <c r="A1345">
        <v>11344</v>
      </c>
      <c r="B1345" s="1">
        <v>45905</v>
      </c>
      <c r="C1345">
        <f t="shared" si="120"/>
        <v>2025</v>
      </c>
      <c r="D1345">
        <f t="shared" si="121"/>
        <v>9</v>
      </c>
      <c r="E1345" t="str">
        <f>TEXT(Table2[[#This Row],[order_date]],"mmmm")</f>
        <v>September</v>
      </c>
      <c r="F1345">
        <v>1172</v>
      </c>
      <c r="G1345" t="s">
        <v>19</v>
      </c>
      <c r="H1345" t="s">
        <v>13</v>
      </c>
      <c r="I1345">
        <v>4</v>
      </c>
      <c r="J1345">
        <v>267.5</v>
      </c>
      <c r="K1345">
        <v>0.14000000000000001</v>
      </c>
      <c r="L1345">
        <f t="shared" si="122"/>
        <v>37.450000000000003</v>
      </c>
      <c r="M1345">
        <f t="shared" si="123"/>
        <v>1070</v>
      </c>
      <c r="N1345" t="s">
        <v>18</v>
      </c>
      <c r="O1345" t="str">
        <f t="shared" si="124"/>
        <v>Delayed Delivery</v>
      </c>
      <c r="P1345">
        <v>8</v>
      </c>
      <c r="Q1345" t="str">
        <f t="shared" si="125"/>
        <v>Good</v>
      </c>
      <c r="R1345">
        <v>3.4</v>
      </c>
      <c r="S1345">
        <v>920.2</v>
      </c>
    </row>
    <row r="1346" spans="1:19" x14ac:dyDescent="0.35">
      <c r="A1346">
        <v>11345</v>
      </c>
      <c r="B1346" s="1">
        <v>45906</v>
      </c>
      <c r="C1346">
        <f t="shared" si="120"/>
        <v>2025</v>
      </c>
      <c r="D1346">
        <f t="shared" si="121"/>
        <v>9</v>
      </c>
      <c r="E1346" t="str">
        <f>TEXT(Table2[[#This Row],[order_date]],"mmmm")</f>
        <v>September</v>
      </c>
      <c r="F1346">
        <v>1299</v>
      </c>
      <c r="G1346" t="s">
        <v>12</v>
      </c>
      <c r="H1346" t="s">
        <v>13</v>
      </c>
      <c r="I1346">
        <v>2</v>
      </c>
      <c r="J1346">
        <v>499.57</v>
      </c>
      <c r="K1346">
        <v>0.35</v>
      </c>
      <c r="L1346">
        <f t="shared" si="122"/>
        <v>174.84949999999998</v>
      </c>
      <c r="M1346">
        <f t="shared" si="123"/>
        <v>999.14</v>
      </c>
      <c r="N1346" t="s">
        <v>16</v>
      </c>
      <c r="O1346" t="str">
        <f t="shared" si="124"/>
        <v>Delayed Delivery</v>
      </c>
      <c r="P1346">
        <v>11</v>
      </c>
      <c r="Q1346" t="str">
        <f t="shared" si="125"/>
        <v>Good</v>
      </c>
      <c r="R1346">
        <v>2.8</v>
      </c>
      <c r="S1346">
        <v>649.44000000000005</v>
      </c>
    </row>
    <row r="1347" spans="1:19" x14ac:dyDescent="0.35">
      <c r="A1347">
        <v>11346</v>
      </c>
      <c r="B1347" s="1">
        <v>45907</v>
      </c>
      <c r="C1347">
        <f t="shared" ref="C1347:C1410" si="126">YEAR(B1347)</f>
        <v>2025</v>
      </c>
      <c r="D1347">
        <f t="shared" ref="D1347:D1410" si="127">MONTH(B1347)</f>
        <v>9</v>
      </c>
      <c r="E1347" t="str">
        <f>TEXT(Table2[[#This Row],[order_date]],"mmmm")</f>
        <v>September</v>
      </c>
      <c r="F1347">
        <v>1644</v>
      </c>
      <c r="G1347" t="s">
        <v>12</v>
      </c>
      <c r="H1347" t="s">
        <v>20</v>
      </c>
      <c r="I1347">
        <v>1</v>
      </c>
      <c r="J1347">
        <v>291.95</v>
      </c>
      <c r="K1347">
        <v>0.06</v>
      </c>
      <c r="L1347">
        <f t="shared" ref="L1347:L1410" si="128">J1347*K1347</f>
        <v>17.516999999999999</v>
      </c>
      <c r="M1347">
        <f t="shared" ref="M1347:M1410" si="129">(J1347*I1347)</f>
        <v>291.95</v>
      </c>
      <c r="N1347" t="s">
        <v>16</v>
      </c>
      <c r="O1347" t="str">
        <f t="shared" ref="O1347:O1410" si="130">IF(P1347&lt;2,"Early Delivery",IF(P1347&lt;5,"On Time Delivery","Delayed Delivery"))</f>
        <v>Delayed Delivery</v>
      </c>
      <c r="P1347">
        <v>9</v>
      </c>
      <c r="Q1347" t="str">
        <f t="shared" ref="Q1347:Q1410" si="131">IF(R1347&lt;2.5,"Bad",IF(R1347 &lt;4,"Good","Excellent"))</f>
        <v>Bad</v>
      </c>
      <c r="R1347">
        <v>1.6</v>
      </c>
      <c r="S1347">
        <v>274.43</v>
      </c>
    </row>
    <row r="1348" spans="1:19" x14ac:dyDescent="0.35">
      <c r="A1348">
        <v>11347</v>
      </c>
      <c r="B1348" s="1">
        <v>45908</v>
      </c>
      <c r="C1348">
        <f t="shared" si="126"/>
        <v>2025</v>
      </c>
      <c r="D1348">
        <f t="shared" si="127"/>
        <v>9</v>
      </c>
      <c r="E1348" t="str">
        <f>TEXT(Table2[[#This Row],[order_date]],"mmmm")</f>
        <v>September</v>
      </c>
      <c r="F1348">
        <v>1325</v>
      </c>
      <c r="G1348" t="s">
        <v>15</v>
      </c>
      <c r="H1348" t="s">
        <v>20</v>
      </c>
      <c r="I1348">
        <v>2</v>
      </c>
      <c r="J1348">
        <v>500.13</v>
      </c>
      <c r="K1348">
        <v>0.05</v>
      </c>
      <c r="L1348">
        <f t="shared" si="128"/>
        <v>25.006500000000003</v>
      </c>
      <c r="M1348">
        <f t="shared" si="129"/>
        <v>1000.26</v>
      </c>
      <c r="N1348" t="s">
        <v>18</v>
      </c>
      <c r="O1348" t="str">
        <f t="shared" si="130"/>
        <v>Delayed Delivery</v>
      </c>
      <c r="P1348">
        <v>11</v>
      </c>
      <c r="Q1348" t="str">
        <f t="shared" si="131"/>
        <v>Bad</v>
      </c>
      <c r="R1348">
        <v>1.8</v>
      </c>
      <c r="S1348">
        <v>950.25</v>
      </c>
    </row>
    <row r="1349" spans="1:19" x14ac:dyDescent="0.35">
      <c r="A1349">
        <v>11348</v>
      </c>
      <c r="B1349" s="1">
        <v>45909</v>
      </c>
      <c r="C1349">
        <f t="shared" si="126"/>
        <v>2025</v>
      </c>
      <c r="D1349">
        <f t="shared" si="127"/>
        <v>9</v>
      </c>
      <c r="E1349" t="str">
        <f>TEXT(Table2[[#This Row],[order_date]],"mmmm")</f>
        <v>September</v>
      </c>
      <c r="F1349">
        <v>1409</v>
      </c>
      <c r="G1349" t="s">
        <v>22</v>
      </c>
      <c r="H1349" t="s">
        <v>13</v>
      </c>
      <c r="I1349">
        <v>1</v>
      </c>
      <c r="J1349">
        <v>441.87</v>
      </c>
      <c r="K1349">
        <v>0.32</v>
      </c>
      <c r="L1349">
        <f t="shared" si="128"/>
        <v>141.39840000000001</v>
      </c>
      <c r="M1349">
        <f t="shared" si="129"/>
        <v>441.87</v>
      </c>
      <c r="N1349" t="s">
        <v>14</v>
      </c>
      <c r="O1349" t="str">
        <f t="shared" si="130"/>
        <v>Delayed Delivery</v>
      </c>
      <c r="P1349">
        <v>11</v>
      </c>
      <c r="Q1349" t="str">
        <f t="shared" si="131"/>
        <v>Bad</v>
      </c>
      <c r="R1349">
        <v>1.3</v>
      </c>
      <c r="S1349">
        <v>300.47000000000003</v>
      </c>
    </row>
    <row r="1350" spans="1:19" x14ac:dyDescent="0.35">
      <c r="A1350">
        <v>11349</v>
      </c>
      <c r="B1350" s="1">
        <v>45910</v>
      </c>
      <c r="C1350">
        <f t="shared" si="126"/>
        <v>2025</v>
      </c>
      <c r="D1350">
        <f t="shared" si="127"/>
        <v>9</v>
      </c>
      <c r="E1350" t="str">
        <f>TEXT(Table2[[#This Row],[order_date]],"mmmm")</f>
        <v>September</v>
      </c>
      <c r="F1350">
        <v>1117</v>
      </c>
      <c r="G1350" t="s">
        <v>19</v>
      </c>
      <c r="H1350" t="s">
        <v>21</v>
      </c>
      <c r="I1350">
        <v>3</v>
      </c>
      <c r="J1350">
        <v>137.52000000000001</v>
      </c>
      <c r="K1350">
        <v>0.31</v>
      </c>
      <c r="L1350">
        <f t="shared" si="128"/>
        <v>42.6312</v>
      </c>
      <c r="M1350">
        <f t="shared" si="129"/>
        <v>412.56000000000006</v>
      </c>
      <c r="N1350" t="s">
        <v>18</v>
      </c>
      <c r="O1350" t="str">
        <f t="shared" si="130"/>
        <v>Delayed Delivery</v>
      </c>
      <c r="P1350">
        <v>7</v>
      </c>
      <c r="Q1350" t="str">
        <f t="shared" si="131"/>
        <v>Excellent</v>
      </c>
      <c r="R1350">
        <v>4</v>
      </c>
      <c r="S1350">
        <v>284.67</v>
      </c>
    </row>
    <row r="1351" spans="1:19" x14ac:dyDescent="0.35">
      <c r="A1351">
        <v>11350</v>
      </c>
      <c r="B1351" s="1">
        <v>45911</v>
      </c>
      <c r="C1351">
        <f t="shared" si="126"/>
        <v>2025</v>
      </c>
      <c r="D1351">
        <f t="shared" si="127"/>
        <v>9</v>
      </c>
      <c r="E1351" t="str">
        <f>TEXT(Table2[[#This Row],[order_date]],"mmmm")</f>
        <v>September</v>
      </c>
      <c r="F1351">
        <v>1835</v>
      </c>
      <c r="G1351" t="s">
        <v>22</v>
      </c>
      <c r="H1351" t="s">
        <v>13</v>
      </c>
      <c r="I1351">
        <v>5</v>
      </c>
      <c r="J1351">
        <v>570.1</v>
      </c>
      <c r="K1351">
        <v>0.01</v>
      </c>
      <c r="L1351">
        <f t="shared" si="128"/>
        <v>5.7010000000000005</v>
      </c>
      <c r="M1351">
        <f t="shared" si="129"/>
        <v>2850.5</v>
      </c>
      <c r="N1351" t="s">
        <v>14</v>
      </c>
      <c r="O1351" t="str">
        <f t="shared" si="130"/>
        <v>Early Delivery</v>
      </c>
      <c r="P1351">
        <v>1</v>
      </c>
      <c r="Q1351" t="str">
        <f t="shared" si="131"/>
        <v>Bad</v>
      </c>
      <c r="R1351">
        <v>1.3</v>
      </c>
      <c r="S1351">
        <v>2822</v>
      </c>
    </row>
    <row r="1352" spans="1:19" x14ac:dyDescent="0.35">
      <c r="A1352">
        <v>11351</v>
      </c>
      <c r="B1352" s="1">
        <v>45912</v>
      </c>
      <c r="C1352">
        <f t="shared" si="126"/>
        <v>2025</v>
      </c>
      <c r="D1352">
        <f t="shared" si="127"/>
        <v>9</v>
      </c>
      <c r="E1352" t="str">
        <f>TEXT(Table2[[#This Row],[order_date]],"mmmm")</f>
        <v>September</v>
      </c>
      <c r="F1352">
        <v>1786</v>
      </c>
      <c r="G1352" t="s">
        <v>22</v>
      </c>
      <c r="H1352" t="s">
        <v>13</v>
      </c>
      <c r="I1352">
        <v>6</v>
      </c>
      <c r="J1352">
        <v>50.56</v>
      </c>
      <c r="K1352">
        <v>0.26</v>
      </c>
      <c r="L1352">
        <f t="shared" si="128"/>
        <v>13.145600000000002</v>
      </c>
      <c r="M1352">
        <f t="shared" si="129"/>
        <v>303.36</v>
      </c>
      <c r="N1352" t="s">
        <v>18</v>
      </c>
      <c r="O1352" t="str">
        <f t="shared" si="130"/>
        <v>Delayed Delivery</v>
      </c>
      <c r="P1352">
        <v>7</v>
      </c>
      <c r="Q1352" t="str">
        <f t="shared" si="131"/>
        <v>Good</v>
      </c>
      <c r="R1352">
        <v>2.5</v>
      </c>
      <c r="S1352">
        <v>224.49</v>
      </c>
    </row>
    <row r="1353" spans="1:19" x14ac:dyDescent="0.35">
      <c r="A1353">
        <v>11352</v>
      </c>
      <c r="B1353" s="1">
        <v>45913</v>
      </c>
      <c r="C1353">
        <f t="shared" si="126"/>
        <v>2025</v>
      </c>
      <c r="D1353">
        <f t="shared" si="127"/>
        <v>9</v>
      </c>
      <c r="E1353" t="str">
        <f>TEXT(Table2[[#This Row],[order_date]],"mmmm")</f>
        <v>September</v>
      </c>
      <c r="F1353">
        <v>1723</v>
      </c>
      <c r="G1353" t="s">
        <v>12</v>
      </c>
      <c r="H1353" t="s">
        <v>17</v>
      </c>
      <c r="I1353">
        <v>6</v>
      </c>
      <c r="J1353">
        <v>540.49</v>
      </c>
      <c r="K1353">
        <v>0.23</v>
      </c>
      <c r="L1353">
        <f t="shared" si="128"/>
        <v>124.31270000000001</v>
      </c>
      <c r="M1353">
        <f t="shared" si="129"/>
        <v>3242.94</v>
      </c>
      <c r="N1353" t="s">
        <v>16</v>
      </c>
      <c r="O1353" t="str">
        <f t="shared" si="130"/>
        <v>Delayed Delivery</v>
      </c>
      <c r="P1353">
        <v>8</v>
      </c>
      <c r="Q1353" t="str">
        <f t="shared" si="131"/>
        <v>Excellent</v>
      </c>
      <c r="R1353">
        <v>4</v>
      </c>
      <c r="S1353">
        <v>2497.06</v>
      </c>
    </row>
    <row r="1354" spans="1:19" x14ac:dyDescent="0.35">
      <c r="A1354">
        <v>11353</v>
      </c>
      <c r="B1354" s="1">
        <v>45914</v>
      </c>
      <c r="C1354">
        <f t="shared" si="126"/>
        <v>2025</v>
      </c>
      <c r="D1354">
        <f t="shared" si="127"/>
        <v>9</v>
      </c>
      <c r="E1354" t="str">
        <f>TEXT(Table2[[#This Row],[order_date]],"mmmm")</f>
        <v>September</v>
      </c>
      <c r="F1354">
        <v>1224</v>
      </c>
      <c r="G1354" t="s">
        <v>15</v>
      </c>
      <c r="H1354" t="s">
        <v>21</v>
      </c>
      <c r="I1354">
        <v>4</v>
      </c>
      <c r="J1354">
        <v>193.1</v>
      </c>
      <c r="K1354">
        <v>0.27</v>
      </c>
      <c r="L1354">
        <f t="shared" si="128"/>
        <v>52.137</v>
      </c>
      <c r="M1354">
        <f t="shared" si="129"/>
        <v>772.4</v>
      </c>
      <c r="N1354" t="s">
        <v>16</v>
      </c>
      <c r="O1354" t="str">
        <f t="shared" si="130"/>
        <v>Delayed Delivery</v>
      </c>
      <c r="P1354">
        <v>7</v>
      </c>
      <c r="Q1354" t="str">
        <f t="shared" si="131"/>
        <v>Good</v>
      </c>
      <c r="R1354">
        <v>3.9</v>
      </c>
      <c r="S1354">
        <v>563.85</v>
      </c>
    </row>
    <row r="1355" spans="1:19" x14ac:dyDescent="0.35">
      <c r="A1355">
        <v>11354</v>
      </c>
      <c r="B1355" s="1">
        <v>45915</v>
      </c>
      <c r="C1355">
        <f t="shared" si="126"/>
        <v>2025</v>
      </c>
      <c r="D1355">
        <f t="shared" si="127"/>
        <v>9</v>
      </c>
      <c r="E1355" t="str">
        <f>TEXT(Table2[[#This Row],[order_date]],"mmmm")</f>
        <v>September</v>
      </c>
      <c r="F1355">
        <v>1531</v>
      </c>
      <c r="G1355" t="s">
        <v>22</v>
      </c>
      <c r="H1355" t="s">
        <v>17</v>
      </c>
      <c r="I1355">
        <v>7</v>
      </c>
      <c r="J1355">
        <v>307.58999999999997</v>
      </c>
      <c r="K1355">
        <v>0.17</v>
      </c>
      <c r="L1355">
        <f t="shared" si="128"/>
        <v>52.290300000000002</v>
      </c>
      <c r="M1355">
        <f t="shared" si="129"/>
        <v>2153.1299999999997</v>
      </c>
      <c r="N1355" t="s">
        <v>18</v>
      </c>
      <c r="O1355" t="str">
        <f t="shared" si="130"/>
        <v>Delayed Delivery</v>
      </c>
      <c r="P1355">
        <v>5</v>
      </c>
      <c r="Q1355" t="str">
        <f t="shared" si="131"/>
        <v>Good</v>
      </c>
      <c r="R1355">
        <v>3.3</v>
      </c>
      <c r="S1355">
        <v>1787.1</v>
      </c>
    </row>
    <row r="1356" spans="1:19" x14ac:dyDescent="0.35">
      <c r="A1356">
        <v>11355</v>
      </c>
      <c r="B1356" s="1">
        <v>45916</v>
      </c>
      <c r="C1356">
        <f t="shared" si="126"/>
        <v>2025</v>
      </c>
      <c r="D1356">
        <f t="shared" si="127"/>
        <v>9</v>
      </c>
      <c r="E1356" t="str">
        <f>TEXT(Table2[[#This Row],[order_date]],"mmmm")</f>
        <v>September</v>
      </c>
      <c r="F1356">
        <v>1112</v>
      </c>
      <c r="G1356" t="s">
        <v>19</v>
      </c>
      <c r="H1356" t="s">
        <v>21</v>
      </c>
      <c r="I1356">
        <v>7</v>
      </c>
      <c r="J1356">
        <v>262.08</v>
      </c>
      <c r="K1356">
        <v>0.35</v>
      </c>
      <c r="L1356">
        <f t="shared" si="128"/>
        <v>91.727999999999994</v>
      </c>
      <c r="M1356">
        <f t="shared" si="129"/>
        <v>1834.56</v>
      </c>
      <c r="N1356" t="s">
        <v>16</v>
      </c>
      <c r="O1356" t="str">
        <f t="shared" si="130"/>
        <v>Delayed Delivery</v>
      </c>
      <c r="P1356">
        <v>7</v>
      </c>
      <c r="Q1356" t="str">
        <f t="shared" si="131"/>
        <v>Good</v>
      </c>
      <c r="R1356">
        <v>3.3</v>
      </c>
      <c r="S1356">
        <v>1192.46</v>
      </c>
    </row>
    <row r="1357" spans="1:19" x14ac:dyDescent="0.35">
      <c r="A1357">
        <v>11356</v>
      </c>
      <c r="B1357" s="1">
        <v>45917</v>
      </c>
      <c r="C1357">
        <f t="shared" si="126"/>
        <v>2025</v>
      </c>
      <c r="D1357">
        <f t="shared" si="127"/>
        <v>9</v>
      </c>
      <c r="E1357" t="str">
        <f>TEXT(Table2[[#This Row],[order_date]],"mmmm")</f>
        <v>September</v>
      </c>
      <c r="F1357">
        <v>1139</v>
      </c>
      <c r="G1357" t="s">
        <v>12</v>
      </c>
      <c r="H1357" t="s">
        <v>21</v>
      </c>
      <c r="I1357">
        <v>2</v>
      </c>
      <c r="J1357">
        <v>115.52</v>
      </c>
      <c r="K1357">
        <v>0.02</v>
      </c>
      <c r="L1357">
        <f t="shared" si="128"/>
        <v>2.3104</v>
      </c>
      <c r="M1357">
        <f t="shared" si="129"/>
        <v>231.04</v>
      </c>
      <c r="N1357" t="s">
        <v>18</v>
      </c>
      <c r="O1357" t="str">
        <f t="shared" si="130"/>
        <v>Delayed Delivery</v>
      </c>
      <c r="P1357">
        <v>10</v>
      </c>
      <c r="Q1357" t="str">
        <f t="shared" si="131"/>
        <v>Bad</v>
      </c>
      <c r="R1357">
        <v>1.4</v>
      </c>
      <c r="S1357">
        <v>226.42</v>
      </c>
    </row>
    <row r="1358" spans="1:19" x14ac:dyDescent="0.35">
      <c r="A1358">
        <v>11357</v>
      </c>
      <c r="B1358" s="1">
        <v>45918</v>
      </c>
      <c r="C1358">
        <f t="shared" si="126"/>
        <v>2025</v>
      </c>
      <c r="D1358">
        <f t="shared" si="127"/>
        <v>9</v>
      </c>
      <c r="E1358" t="str">
        <f>TEXT(Table2[[#This Row],[order_date]],"mmmm")</f>
        <v>September</v>
      </c>
      <c r="F1358">
        <v>1558</v>
      </c>
      <c r="G1358" t="s">
        <v>19</v>
      </c>
      <c r="H1358" t="s">
        <v>21</v>
      </c>
      <c r="I1358">
        <v>2</v>
      </c>
      <c r="J1358">
        <v>224.52</v>
      </c>
      <c r="K1358">
        <v>0.08</v>
      </c>
      <c r="L1358">
        <f t="shared" si="128"/>
        <v>17.961600000000001</v>
      </c>
      <c r="M1358">
        <f t="shared" si="129"/>
        <v>449.04</v>
      </c>
      <c r="N1358" t="s">
        <v>16</v>
      </c>
      <c r="O1358" t="str">
        <f t="shared" si="130"/>
        <v>Delayed Delivery</v>
      </c>
      <c r="P1358">
        <v>11</v>
      </c>
      <c r="Q1358" t="str">
        <f t="shared" si="131"/>
        <v>Bad</v>
      </c>
      <c r="R1358">
        <v>1.7</v>
      </c>
      <c r="S1358">
        <v>413.12</v>
      </c>
    </row>
    <row r="1359" spans="1:19" x14ac:dyDescent="0.35">
      <c r="A1359">
        <v>11358</v>
      </c>
      <c r="B1359" s="1">
        <v>45919</v>
      </c>
      <c r="C1359">
        <f t="shared" si="126"/>
        <v>2025</v>
      </c>
      <c r="D1359">
        <f t="shared" si="127"/>
        <v>9</v>
      </c>
      <c r="E1359" t="str">
        <f>TEXT(Table2[[#This Row],[order_date]],"mmmm")</f>
        <v>September</v>
      </c>
      <c r="F1359">
        <v>1000</v>
      </c>
      <c r="G1359" t="s">
        <v>15</v>
      </c>
      <c r="H1359" t="s">
        <v>17</v>
      </c>
      <c r="I1359">
        <v>2</v>
      </c>
      <c r="J1359">
        <v>127.87</v>
      </c>
      <c r="K1359">
        <v>0.14000000000000001</v>
      </c>
      <c r="L1359">
        <f t="shared" si="128"/>
        <v>17.901800000000001</v>
      </c>
      <c r="M1359">
        <f t="shared" si="129"/>
        <v>255.74</v>
      </c>
      <c r="N1359" t="s">
        <v>16</v>
      </c>
      <c r="O1359" t="str">
        <f t="shared" si="130"/>
        <v>On Time Delivery</v>
      </c>
      <c r="P1359">
        <v>2</v>
      </c>
      <c r="Q1359" t="str">
        <f t="shared" si="131"/>
        <v>Good</v>
      </c>
      <c r="R1359">
        <v>3.1</v>
      </c>
      <c r="S1359">
        <v>219.94</v>
      </c>
    </row>
    <row r="1360" spans="1:19" x14ac:dyDescent="0.35">
      <c r="A1360">
        <v>11359</v>
      </c>
      <c r="B1360" s="1">
        <v>45920</v>
      </c>
      <c r="C1360">
        <f t="shared" si="126"/>
        <v>2025</v>
      </c>
      <c r="D1360">
        <f t="shared" si="127"/>
        <v>9</v>
      </c>
      <c r="E1360" t="str">
        <f>TEXT(Table2[[#This Row],[order_date]],"mmmm")</f>
        <v>September</v>
      </c>
      <c r="F1360">
        <v>1089</v>
      </c>
      <c r="G1360" t="s">
        <v>22</v>
      </c>
      <c r="H1360" t="s">
        <v>17</v>
      </c>
      <c r="I1360">
        <v>7</v>
      </c>
      <c r="J1360">
        <v>134.27000000000001</v>
      </c>
      <c r="K1360">
        <v>0.16</v>
      </c>
      <c r="L1360">
        <f t="shared" si="128"/>
        <v>21.483200000000004</v>
      </c>
      <c r="M1360">
        <f t="shared" si="129"/>
        <v>939.8900000000001</v>
      </c>
      <c r="N1360" t="s">
        <v>18</v>
      </c>
      <c r="O1360" t="str">
        <f t="shared" si="130"/>
        <v>Delayed Delivery</v>
      </c>
      <c r="P1360">
        <v>9</v>
      </c>
      <c r="Q1360" t="str">
        <f t="shared" si="131"/>
        <v>Bad</v>
      </c>
      <c r="R1360">
        <v>2.4</v>
      </c>
      <c r="S1360">
        <v>789.51</v>
      </c>
    </row>
    <row r="1361" spans="1:19" x14ac:dyDescent="0.35">
      <c r="A1361">
        <v>11360</v>
      </c>
      <c r="B1361" s="1">
        <v>45921</v>
      </c>
      <c r="C1361">
        <f t="shared" si="126"/>
        <v>2025</v>
      </c>
      <c r="D1361">
        <f t="shared" si="127"/>
        <v>9</v>
      </c>
      <c r="E1361" t="str">
        <f>TEXT(Table2[[#This Row],[order_date]],"mmmm")</f>
        <v>September</v>
      </c>
      <c r="F1361">
        <v>1653</v>
      </c>
      <c r="G1361" t="s">
        <v>22</v>
      </c>
      <c r="H1361" t="s">
        <v>17</v>
      </c>
      <c r="I1361">
        <v>6</v>
      </c>
      <c r="J1361">
        <v>124.43</v>
      </c>
      <c r="K1361">
        <v>0.32</v>
      </c>
      <c r="L1361">
        <f t="shared" si="128"/>
        <v>39.817600000000006</v>
      </c>
      <c r="M1361">
        <f t="shared" si="129"/>
        <v>746.58</v>
      </c>
      <c r="N1361" t="s">
        <v>18</v>
      </c>
      <c r="O1361" t="str">
        <f t="shared" si="130"/>
        <v>On Time Delivery</v>
      </c>
      <c r="P1361">
        <v>2</v>
      </c>
      <c r="Q1361" t="str">
        <f t="shared" si="131"/>
        <v>Bad</v>
      </c>
      <c r="R1361">
        <v>1.1000000000000001</v>
      </c>
      <c r="S1361">
        <v>507.67</v>
      </c>
    </row>
    <row r="1362" spans="1:19" x14ac:dyDescent="0.35">
      <c r="A1362">
        <v>11361</v>
      </c>
      <c r="B1362" s="1">
        <v>45922</v>
      </c>
      <c r="C1362">
        <f t="shared" si="126"/>
        <v>2025</v>
      </c>
      <c r="D1362">
        <f t="shared" si="127"/>
        <v>9</v>
      </c>
      <c r="E1362" t="str">
        <f>TEXT(Table2[[#This Row],[order_date]],"mmmm")</f>
        <v>September</v>
      </c>
      <c r="F1362">
        <v>1319</v>
      </c>
      <c r="G1362" t="s">
        <v>19</v>
      </c>
      <c r="H1362" t="s">
        <v>20</v>
      </c>
      <c r="I1362">
        <v>7</v>
      </c>
      <c r="J1362">
        <v>301.08</v>
      </c>
      <c r="K1362">
        <v>0.2</v>
      </c>
      <c r="L1362">
        <f t="shared" si="128"/>
        <v>60.216000000000001</v>
      </c>
      <c r="M1362">
        <f t="shared" si="129"/>
        <v>2107.56</v>
      </c>
      <c r="N1362" t="s">
        <v>16</v>
      </c>
      <c r="O1362" t="str">
        <f t="shared" si="130"/>
        <v>On Time Delivery</v>
      </c>
      <c r="P1362">
        <v>2</v>
      </c>
      <c r="Q1362" t="str">
        <f t="shared" si="131"/>
        <v>Excellent</v>
      </c>
      <c r="R1362">
        <v>4.2</v>
      </c>
      <c r="S1362">
        <v>1686.05</v>
      </c>
    </row>
    <row r="1363" spans="1:19" x14ac:dyDescent="0.35">
      <c r="A1363">
        <v>11362</v>
      </c>
      <c r="B1363" s="1">
        <v>45923</v>
      </c>
      <c r="C1363">
        <f t="shared" si="126"/>
        <v>2025</v>
      </c>
      <c r="D1363">
        <f t="shared" si="127"/>
        <v>9</v>
      </c>
      <c r="E1363" t="str">
        <f>TEXT(Table2[[#This Row],[order_date]],"mmmm")</f>
        <v>September</v>
      </c>
      <c r="F1363">
        <v>1549</v>
      </c>
      <c r="G1363" t="s">
        <v>12</v>
      </c>
      <c r="H1363" t="s">
        <v>17</v>
      </c>
      <c r="I1363">
        <v>2</v>
      </c>
      <c r="J1363">
        <v>481.79</v>
      </c>
      <c r="K1363">
        <v>0.02</v>
      </c>
      <c r="L1363">
        <f t="shared" si="128"/>
        <v>9.6358000000000015</v>
      </c>
      <c r="M1363">
        <f t="shared" si="129"/>
        <v>963.58</v>
      </c>
      <c r="N1363" t="s">
        <v>16</v>
      </c>
      <c r="O1363" t="str">
        <f t="shared" si="130"/>
        <v>Delayed Delivery</v>
      </c>
      <c r="P1363">
        <v>5</v>
      </c>
      <c r="Q1363" t="str">
        <f t="shared" si="131"/>
        <v>Good</v>
      </c>
      <c r="R1363">
        <v>3.6</v>
      </c>
      <c r="S1363">
        <v>944.31</v>
      </c>
    </row>
    <row r="1364" spans="1:19" x14ac:dyDescent="0.35">
      <c r="A1364">
        <v>11363</v>
      </c>
      <c r="B1364" s="1">
        <v>45924</v>
      </c>
      <c r="C1364">
        <f t="shared" si="126"/>
        <v>2025</v>
      </c>
      <c r="D1364">
        <f t="shared" si="127"/>
        <v>9</v>
      </c>
      <c r="E1364" t="str">
        <f>TEXT(Table2[[#This Row],[order_date]],"mmmm")</f>
        <v>September</v>
      </c>
      <c r="F1364">
        <v>1804</v>
      </c>
      <c r="G1364" t="s">
        <v>19</v>
      </c>
      <c r="H1364" t="s">
        <v>20</v>
      </c>
      <c r="I1364">
        <v>5</v>
      </c>
      <c r="J1364">
        <v>347.85</v>
      </c>
      <c r="K1364">
        <v>0.14000000000000001</v>
      </c>
      <c r="L1364">
        <f t="shared" si="128"/>
        <v>48.699000000000005</v>
      </c>
      <c r="M1364">
        <f t="shared" si="129"/>
        <v>1739.25</v>
      </c>
      <c r="N1364" t="s">
        <v>16</v>
      </c>
      <c r="O1364" t="str">
        <f t="shared" si="130"/>
        <v>Delayed Delivery</v>
      </c>
      <c r="P1364">
        <v>8</v>
      </c>
      <c r="Q1364" t="str">
        <f t="shared" si="131"/>
        <v>Bad</v>
      </c>
      <c r="R1364">
        <v>2.2999999999999998</v>
      </c>
      <c r="S1364">
        <v>1495.76</v>
      </c>
    </row>
    <row r="1365" spans="1:19" x14ac:dyDescent="0.35">
      <c r="A1365">
        <v>11364</v>
      </c>
      <c r="B1365" s="1">
        <v>45925</v>
      </c>
      <c r="C1365">
        <f t="shared" si="126"/>
        <v>2025</v>
      </c>
      <c r="D1365">
        <f t="shared" si="127"/>
        <v>9</v>
      </c>
      <c r="E1365" t="str">
        <f>TEXT(Table2[[#This Row],[order_date]],"mmmm")</f>
        <v>September</v>
      </c>
      <c r="F1365">
        <v>1893</v>
      </c>
      <c r="G1365" t="s">
        <v>15</v>
      </c>
      <c r="H1365" t="s">
        <v>20</v>
      </c>
      <c r="I1365">
        <v>1</v>
      </c>
      <c r="J1365">
        <v>537.53</v>
      </c>
      <c r="K1365">
        <v>0.15</v>
      </c>
      <c r="L1365">
        <f t="shared" si="128"/>
        <v>80.629499999999993</v>
      </c>
      <c r="M1365">
        <f t="shared" si="129"/>
        <v>537.53</v>
      </c>
      <c r="N1365" t="s">
        <v>16</v>
      </c>
      <c r="O1365" t="str">
        <f t="shared" si="130"/>
        <v>Delayed Delivery</v>
      </c>
      <c r="P1365">
        <v>6</v>
      </c>
      <c r="Q1365" t="str">
        <f t="shared" si="131"/>
        <v>Bad</v>
      </c>
      <c r="R1365">
        <v>1.4</v>
      </c>
      <c r="S1365">
        <v>456.9</v>
      </c>
    </row>
    <row r="1366" spans="1:19" x14ac:dyDescent="0.35">
      <c r="A1366">
        <v>11365</v>
      </c>
      <c r="B1366" s="1">
        <v>45926</v>
      </c>
      <c r="C1366">
        <f t="shared" si="126"/>
        <v>2025</v>
      </c>
      <c r="D1366">
        <f t="shared" si="127"/>
        <v>9</v>
      </c>
      <c r="E1366" t="str">
        <f>TEXT(Table2[[#This Row],[order_date]],"mmmm")</f>
        <v>September</v>
      </c>
      <c r="F1366">
        <v>1138</v>
      </c>
      <c r="G1366" t="s">
        <v>19</v>
      </c>
      <c r="H1366" t="s">
        <v>20</v>
      </c>
      <c r="I1366">
        <v>6</v>
      </c>
      <c r="J1366">
        <v>387.38</v>
      </c>
      <c r="K1366">
        <v>0.34</v>
      </c>
      <c r="L1366">
        <f t="shared" si="128"/>
        <v>131.70920000000001</v>
      </c>
      <c r="M1366">
        <f t="shared" si="129"/>
        <v>2324.2799999999997</v>
      </c>
      <c r="N1366" t="s">
        <v>18</v>
      </c>
      <c r="O1366" t="str">
        <f t="shared" si="130"/>
        <v>Delayed Delivery</v>
      </c>
      <c r="P1366">
        <v>9</v>
      </c>
      <c r="Q1366" t="str">
        <f t="shared" si="131"/>
        <v>Good</v>
      </c>
      <c r="R1366">
        <v>3.4</v>
      </c>
      <c r="S1366">
        <v>1534.02</v>
      </c>
    </row>
    <row r="1367" spans="1:19" x14ac:dyDescent="0.35">
      <c r="A1367">
        <v>11366</v>
      </c>
      <c r="B1367" s="1">
        <v>45927</v>
      </c>
      <c r="C1367">
        <f t="shared" si="126"/>
        <v>2025</v>
      </c>
      <c r="D1367">
        <f t="shared" si="127"/>
        <v>9</v>
      </c>
      <c r="E1367" t="str">
        <f>TEXT(Table2[[#This Row],[order_date]],"mmmm")</f>
        <v>September</v>
      </c>
      <c r="F1367">
        <v>1510</v>
      </c>
      <c r="G1367" t="s">
        <v>19</v>
      </c>
      <c r="H1367" t="s">
        <v>13</v>
      </c>
      <c r="I1367">
        <v>5</v>
      </c>
      <c r="J1367">
        <v>418.26</v>
      </c>
      <c r="K1367">
        <v>0.21</v>
      </c>
      <c r="L1367">
        <f t="shared" si="128"/>
        <v>87.834599999999995</v>
      </c>
      <c r="M1367">
        <f t="shared" si="129"/>
        <v>2091.3000000000002</v>
      </c>
      <c r="N1367" t="s">
        <v>18</v>
      </c>
      <c r="O1367" t="str">
        <f t="shared" si="130"/>
        <v>Delayed Delivery</v>
      </c>
      <c r="P1367">
        <v>6</v>
      </c>
      <c r="Q1367" t="str">
        <f t="shared" si="131"/>
        <v>Bad</v>
      </c>
      <c r="R1367">
        <v>2.4</v>
      </c>
      <c r="S1367">
        <v>1652.13</v>
      </c>
    </row>
    <row r="1368" spans="1:19" x14ac:dyDescent="0.35">
      <c r="A1368">
        <v>11367</v>
      </c>
      <c r="B1368" s="1">
        <v>45928</v>
      </c>
      <c r="C1368">
        <f t="shared" si="126"/>
        <v>2025</v>
      </c>
      <c r="D1368">
        <f t="shared" si="127"/>
        <v>9</v>
      </c>
      <c r="E1368" t="str">
        <f>TEXT(Table2[[#This Row],[order_date]],"mmmm")</f>
        <v>September</v>
      </c>
      <c r="F1368">
        <v>1867</v>
      </c>
      <c r="G1368" t="s">
        <v>15</v>
      </c>
      <c r="H1368" t="s">
        <v>13</v>
      </c>
      <c r="I1368">
        <v>3</v>
      </c>
      <c r="J1368">
        <v>405.55</v>
      </c>
      <c r="K1368">
        <v>0.22</v>
      </c>
      <c r="L1368">
        <f t="shared" si="128"/>
        <v>89.221000000000004</v>
      </c>
      <c r="M1368">
        <f t="shared" si="129"/>
        <v>1216.6500000000001</v>
      </c>
      <c r="N1368" t="s">
        <v>16</v>
      </c>
      <c r="O1368" t="str">
        <f t="shared" si="130"/>
        <v>Delayed Delivery</v>
      </c>
      <c r="P1368">
        <v>5</v>
      </c>
      <c r="Q1368" t="str">
        <f t="shared" si="131"/>
        <v>Bad</v>
      </c>
      <c r="R1368">
        <v>2</v>
      </c>
      <c r="S1368">
        <v>948.99</v>
      </c>
    </row>
    <row r="1369" spans="1:19" x14ac:dyDescent="0.35">
      <c r="A1369">
        <v>11368</v>
      </c>
      <c r="B1369" s="1">
        <v>45929</v>
      </c>
      <c r="C1369">
        <f t="shared" si="126"/>
        <v>2025</v>
      </c>
      <c r="D1369">
        <f t="shared" si="127"/>
        <v>9</v>
      </c>
      <c r="E1369" t="str">
        <f>TEXT(Table2[[#This Row],[order_date]],"mmmm")</f>
        <v>September</v>
      </c>
      <c r="F1369">
        <v>1844</v>
      </c>
      <c r="G1369" t="s">
        <v>15</v>
      </c>
      <c r="H1369" t="s">
        <v>13</v>
      </c>
      <c r="I1369">
        <v>5</v>
      </c>
      <c r="J1369">
        <v>277.93</v>
      </c>
      <c r="K1369">
        <v>0.25</v>
      </c>
      <c r="L1369">
        <f t="shared" si="128"/>
        <v>69.482500000000002</v>
      </c>
      <c r="M1369">
        <f t="shared" si="129"/>
        <v>1389.65</v>
      </c>
      <c r="N1369" t="s">
        <v>16</v>
      </c>
      <c r="O1369" t="str">
        <f t="shared" si="130"/>
        <v>Early Delivery</v>
      </c>
      <c r="P1369">
        <v>1</v>
      </c>
      <c r="Q1369" t="str">
        <f t="shared" si="131"/>
        <v>Good</v>
      </c>
      <c r="R1369">
        <v>3.9</v>
      </c>
      <c r="S1369">
        <v>1042.24</v>
      </c>
    </row>
    <row r="1370" spans="1:19" x14ac:dyDescent="0.35">
      <c r="A1370">
        <v>11369</v>
      </c>
      <c r="B1370" s="1">
        <v>45930</v>
      </c>
      <c r="C1370">
        <f t="shared" si="126"/>
        <v>2025</v>
      </c>
      <c r="D1370">
        <f t="shared" si="127"/>
        <v>9</v>
      </c>
      <c r="E1370" t="str">
        <f>TEXT(Table2[[#This Row],[order_date]],"mmmm")</f>
        <v>September</v>
      </c>
      <c r="F1370">
        <v>1258</v>
      </c>
      <c r="G1370" t="s">
        <v>19</v>
      </c>
      <c r="H1370" t="s">
        <v>20</v>
      </c>
      <c r="I1370">
        <v>5</v>
      </c>
      <c r="J1370">
        <v>418.26</v>
      </c>
      <c r="K1370">
        <v>0.27</v>
      </c>
      <c r="L1370">
        <f t="shared" si="128"/>
        <v>112.9302</v>
      </c>
      <c r="M1370">
        <f t="shared" si="129"/>
        <v>2091.3000000000002</v>
      </c>
      <c r="N1370" t="s">
        <v>16</v>
      </c>
      <c r="O1370" t="str">
        <f t="shared" si="130"/>
        <v>Delayed Delivery</v>
      </c>
      <c r="P1370">
        <v>8</v>
      </c>
      <c r="Q1370" t="str">
        <f t="shared" si="131"/>
        <v>Bad</v>
      </c>
      <c r="R1370">
        <v>2.2999999999999998</v>
      </c>
      <c r="S1370">
        <v>1526.65</v>
      </c>
    </row>
    <row r="1371" spans="1:19" x14ac:dyDescent="0.35">
      <c r="A1371">
        <v>11370</v>
      </c>
      <c r="B1371" s="1">
        <v>45931</v>
      </c>
      <c r="C1371">
        <f t="shared" si="126"/>
        <v>2025</v>
      </c>
      <c r="D1371">
        <f t="shared" si="127"/>
        <v>10</v>
      </c>
      <c r="E1371" t="str">
        <f>TEXT(Table2[[#This Row],[order_date]],"mmmm")</f>
        <v>October</v>
      </c>
      <c r="F1371">
        <v>1672</v>
      </c>
      <c r="G1371" t="s">
        <v>19</v>
      </c>
      <c r="H1371" t="s">
        <v>20</v>
      </c>
      <c r="I1371">
        <v>3</v>
      </c>
      <c r="J1371">
        <v>55.78</v>
      </c>
      <c r="K1371">
        <v>0.22</v>
      </c>
      <c r="L1371">
        <f t="shared" si="128"/>
        <v>12.271600000000001</v>
      </c>
      <c r="M1371">
        <f t="shared" si="129"/>
        <v>167.34</v>
      </c>
      <c r="N1371" t="s">
        <v>16</v>
      </c>
      <c r="O1371" t="str">
        <f t="shared" si="130"/>
        <v>On Time Delivery</v>
      </c>
      <c r="P1371">
        <v>3</v>
      </c>
      <c r="Q1371" t="str">
        <f t="shared" si="131"/>
        <v>Bad</v>
      </c>
      <c r="R1371">
        <v>1.5</v>
      </c>
      <c r="S1371">
        <v>130.53</v>
      </c>
    </row>
    <row r="1372" spans="1:19" x14ac:dyDescent="0.35">
      <c r="A1372">
        <v>11371</v>
      </c>
      <c r="B1372" s="1">
        <v>45932</v>
      </c>
      <c r="C1372">
        <f t="shared" si="126"/>
        <v>2025</v>
      </c>
      <c r="D1372">
        <f t="shared" si="127"/>
        <v>10</v>
      </c>
      <c r="E1372" t="str">
        <f>TEXT(Table2[[#This Row],[order_date]],"mmmm")</f>
        <v>October</v>
      </c>
      <c r="F1372">
        <v>1901</v>
      </c>
      <c r="G1372" t="s">
        <v>15</v>
      </c>
      <c r="H1372" t="s">
        <v>21</v>
      </c>
      <c r="I1372">
        <v>5</v>
      </c>
      <c r="J1372">
        <v>518.01</v>
      </c>
      <c r="K1372">
        <v>0.08</v>
      </c>
      <c r="L1372">
        <f t="shared" si="128"/>
        <v>41.440800000000003</v>
      </c>
      <c r="M1372">
        <f t="shared" si="129"/>
        <v>2590.0500000000002</v>
      </c>
      <c r="N1372" t="s">
        <v>18</v>
      </c>
      <c r="O1372" t="str">
        <f t="shared" si="130"/>
        <v>On Time Delivery</v>
      </c>
      <c r="P1372">
        <v>2</v>
      </c>
      <c r="Q1372" t="str">
        <f t="shared" si="131"/>
        <v>Good</v>
      </c>
      <c r="R1372">
        <v>2.9</v>
      </c>
      <c r="S1372">
        <v>2382.85</v>
      </c>
    </row>
    <row r="1373" spans="1:19" x14ac:dyDescent="0.35">
      <c r="A1373">
        <v>11372</v>
      </c>
      <c r="B1373" s="1">
        <v>45933</v>
      </c>
      <c r="C1373">
        <f t="shared" si="126"/>
        <v>2025</v>
      </c>
      <c r="D1373">
        <f t="shared" si="127"/>
        <v>10</v>
      </c>
      <c r="E1373" t="str">
        <f>TEXT(Table2[[#This Row],[order_date]],"mmmm")</f>
        <v>October</v>
      </c>
      <c r="F1373">
        <v>1689</v>
      </c>
      <c r="G1373" t="s">
        <v>22</v>
      </c>
      <c r="H1373" t="s">
        <v>20</v>
      </c>
      <c r="I1373">
        <v>1</v>
      </c>
      <c r="J1373">
        <v>470.02</v>
      </c>
      <c r="K1373">
        <v>0.31</v>
      </c>
      <c r="L1373">
        <f t="shared" si="128"/>
        <v>145.7062</v>
      </c>
      <c r="M1373">
        <f t="shared" si="129"/>
        <v>470.02</v>
      </c>
      <c r="N1373" t="s">
        <v>16</v>
      </c>
      <c r="O1373" t="str">
        <f t="shared" si="130"/>
        <v>Delayed Delivery</v>
      </c>
      <c r="P1373">
        <v>7</v>
      </c>
      <c r="Q1373" t="str">
        <f t="shared" si="131"/>
        <v>Excellent</v>
      </c>
      <c r="R1373">
        <v>4.3</v>
      </c>
      <c r="S1373">
        <v>324.31</v>
      </c>
    </row>
    <row r="1374" spans="1:19" x14ac:dyDescent="0.35">
      <c r="A1374">
        <v>11373</v>
      </c>
      <c r="B1374" s="1">
        <v>45934</v>
      </c>
      <c r="C1374">
        <f t="shared" si="126"/>
        <v>2025</v>
      </c>
      <c r="D1374">
        <f t="shared" si="127"/>
        <v>10</v>
      </c>
      <c r="E1374" t="str">
        <f>TEXT(Table2[[#This Row],[order_date]],"mmmm")</f>
        <v>October</v>
      </c>
      <c r="F1374">
        <v>1009</v>
      </c>
      <c r="G1374" t="s">
        <v>12</v>
      </c>
      <c r="H1374" t="s">
        <v>13</v>
      </c>
      <c r="I1374">
        <v>6</v>
      </c>
      <c r="J1374">
        <v>158.46</v>
      </c>
      <c r="K1374">
        <v>0.26</v>
      </c>
      <c r="L1374">
        <f t="shared" si="128"/>
        <v>41.199600000000004</v>
      </c>
      <c r="M1374">
        <f t="shared" si="129"/>
        <v>950.76</v>
      </c>
      <c r="N1374" t="s">
        <v>16</v>
      </c>
      <c r="O1374" t="str">
        <f t="shared" si="130"/>
        <v>Delayed Delivery</v>
      </c>
      <c r="P1374">
        <v>11</v>
      </c>
      <c r="Q1374" t="str">
        <f t="shared" si="131"/>
        <v>Excellent</v>
      </c>
      <c r="R1374">
        <v>4.4000000000000004</v>
      </c>
      <c r="S1374">
        <v>703.56</v>
      </c>
    </row>
    <row r="1375" spans="1:19" x14ac:dyDescent="0.35">
      <c r="A1375">
        <v>11374</v>
      </c>
      <c r="B1375" s="1">
        <v>45935</v>
      </c>
      <c r="C1375">
        <f t="shared" si="126"/>
        <v>2025</v>
      </c>
      <c r="D1375">
        <f t="shared" si="127"/>
        <v>10</v>
      </c>
      <c r="E1375" t="str">
        <f>TEXT(Table2[[#This Row],[order_date]],"mmmm")</f>
        <v>October</v>
      </c>
      <c r="F1375">
        <v>1260</v>
      </c>
      <c r="G1375" t="s">
        <v>19</v>
      </c>
      <c r="H1375" t="s">
        <v>20</v>
      </c>
      <c r="I1375">
        <v>4</v>
      </c>
      <c r="J1375">
        <v>464.3</v>
      </c>
      <c r="K1375">
        <v>0.26</v>
      </c>
      <c r="L1375">
        <f t="shared" si="128"/>
        <v>120.718</v>
      </c>
      <c r="M1375">
        <f t="shared" si="129"/>
        <v>1857.2</v>
      </c>
      <c r="N1375" t="s">
        <v>18</v>
      </c>
      <c r="O1375" t="str">
        <f t="shared" si="130"/>
        <v>On Time Delivery</v>
      </c>
      <c r="P1375">
        <v>2</v>
      </c>
      <c r="Q1375" t="str">
        <f t="shared" si="131"/>
        <v>Excellent</v>
      </c>
      <c r="R1375">
        <v>4.4000000000000004</v>
      </c>
      <c r="S1375">
        <v>1374.33</v>
      </c>
    </row>
    <row r="1376" spans="1:19" x14ac:dyDescent="0.35">
      <c r="A1376">
        <v>11375</v>
      </c>
      <c r="B1376" s="1">
        <v>45936</v>
      </c>
      <c r="C1376">
        <f t="shared" si="126"/>
        <v>2025</v>
      </c>
      <c r="D1376">
        <f t="shared" si="127"/>
        <v>10</v>
      </c>
      <c r="E1376" t="str">
        <f>TEXT(Table2[[#This Row],[order_date]],"mmmm")</f>
        <v>October</v>
      </c>
      <c r="F1376">
        <v>1918</v>
      </c>
      <c r="G1376" t="s">
        <v>15</v>
      </c>
      <c r="H1376" t="s">
        <v>20</v>
      </c>
      <c r="I1376">
        <v>7</v>
      </c>
      <c r="J1376">
        <v>22.4</v>
      </c>
      <c r="K1376">
        <v>0.35</v>
      </c>
      <c r="L1376">
        <f t="shared" si="128"/>
        <v>7.839999999999999</v>
      </c>
      <c r="M1376">
        <f t="shared" si="129"/>
        <v>156.79999999999998</v>
      </c>
      <c r="N1376" t="s">
        <v>16</v>
      </c>
      <c r="O1376" t="str">
        <f t="shared" si="130"/>
        <v>Early Delivery</v>
      </c>
      <c r="P1376">
        <v>1</v>
      </c>
      <c r="Q1376" t="str">
        <f t="shared" si="131"/>
        <v>Good</v>
      </c>
      <c r="R1376">
        <v>2.7</v>
      </c>
      <c r="S1376">
        <v>101.92</v>
      </c>
    </row>
    <row r="1377" spans="1:19" x14ac:dyDescent="0.35">
      <c r="A1377">
        <v>11376</v>
      </c>
      <c r="B1377" s="1">
        <v>45937</v>
      </c>
      <c r="C1377">
        <f t="shared" si="126"/>
        <v>2025</v>
      </c>
      <c r="D1377">
        <f t="shared" si="127"/>
        <v>10</v>
      </c>
      <c r="E1377" t="str">
        <f>TEXT(Table2[[#This Row],[order_date]],"mmmm")</f>
        <v>October</v>
      </c>
      <c r="F1377">
        <v>1649</v>
      </c>
      <c r="G1377" t="s">
        <v>19</v>
      </c>
      <c r="H1377" t="s">
        <v>21</v>
      </c>
      <c r="I1377">
        <v>3</v>
      </c>
      <c r="J1377">
        <v>142.09</v>
      </c>
      <c r="K1377">
        <v>0.28000000000000003</v>
      </c>
      <c r="L1377">
        <f t="shared" si="128"/>
        <v>39.785200000000003</v>
      </c>
      <c r="M1377">
        <f t="shared" si="129"/>
        <v>426.27</v>
      </c>
      <c r="N1377" t="s">
        <v>18</v>
      </c>
      <c r="O1377" t="str">
        <f t="shared" si="130"/>
        <v>Delayed Delivery</v>
      </c>
      <c r="P1377">
        <v>11</v>
      </c>
      <c r="Q1377" t="str">
        <f t="shared" si="131"/>
        <v>Excellent</v>
      </c>
      <c r="R1377">
        <v>4.2</v>
      </c>
      <c r="S1377">
        <v>306.91000000000003</v>
      </c>
    </row>
    <row r="1378" spans="1:19" x14ac:dyDescent="0.35">
      <c r="A1378">
        <v>11377</v>
      </c>
      <c r="B1378" s="1">
        <v>45938</v>
      </c>
      <c r="C1378">
        <f t="shared" si="126"/>
        <v>2025</v>
      </c>
      <c r="D1378">
        <f t="shared" si="127"/>
        <v>10</v>
      </c>
      <c r="E1378" t="str">
        <f>TEXT(Table2[[#This Row],[order_date]],"mmmm")</f>
        <v>October</v>
      </c>
      <c r="F1378">
        <v>1171</v>
      </c>
      <c r="G1378" t="s">
        <v>19</v>
      </c>
      <c r="H1378" t="s">
        <v>20</v>
      </c>
      <c r="I1378">
        <v>6</v>
      </c>
      <c r="J1378">
        <v>53.11</v>
      </c>
      <c r="K1378">
        <v>0.28999999999999998</v>
      </c>
      <c r="L1378">
        <f t="shared" si="128"/>
        <v>15.401899999999999</v>
      </c>
      <c r="M1378">
        <f t="shared" si="129"/>
        <v>318.65999999999997</v>
      </c>
      <c r="N1378" t="s">
        <v>18</v>
      </c>
      <c r="O1378" t="str">
        <f t="shared" si="130"/>
        <v>On Time Delivery</v>
      </c>
      <c r="P1378">
        <v>2</v>
      </c>
      <c r="Q1378" t="str">
        <f t="shared" si="131"/>
        <v>Excellent</v>
      </c>
      <c r="R1378">
        <v>4.4000000000000004</v>
      </c>
      <c r="S1378">
        <v>226.25</v>
      </c>
    </row>
    <row r="1379" spans="1:19" x14ac:dyDescent="0.35">
      <c r="A1379">
        <v>11378</v>
      </c>
      <c r="B1379" s="1">
        <v>45939</v>
      </c>
      <c r="C1379">
        <f t="shared" si="126"/>
        <v>2025</v>
      </c>
      <c r="D1379">
        <f t="shared" si="127"/>
        <v>10</v>
      </c>
      <c r="E1379" t="str">
        <f>TEXT(Table2[[#This Row],[order_date]],"mmmm")</f>
        <v>October</v>
      </c>
      <c r="F1379">
        <v>1897</v>
      </c>
      <c r="G1379" t="s">
        <v>22</v>
      </c>
      <c r="H1379" t="s">
        <v>17</v>
      </c>
      <c r="I1379">
        <v>2</v>
      </c>
      <c r="J1379">
        <v>471.43</v>
      </c>
      <c r="K1379">
        <v>0.33</v>
      </c>
      <c r="L1379">
        <f t="shared" si="128"/>
        <v>155.5719</v>
      </c>
      <c r="M1379">
        <f t="shared" si="129"/>
        <v>942.86</v>
      </c>
      <c r="N1379" t="s">
        <v>16</v>
      </c>
      <c r="O1379" t="str">
        <f t="shared" si="130"/>
        <v>Delayed Delivery</v>
      </c>
      <c r="P1379">
        <v>6</v>
      </c>
      <c r="Q1379" t="str">
        <f t="shared" si="131"/>
        <v>Good</v>
      </c>
      <c r="R1379">
        <v>2.8</v>
      </c>
      <c r="S1379">
        <v>631.72</v>
      </c>
    </row>
    <row r="1380" spans="1:19" x14ac:dyDescent="0.35">
      <c r="A1380">
        <v>11379</v>
      </c>
      <c r="B1380" s="1">
        <v>45940</v>
      </c>
      <c r="C1380">
        <f t="shared" si="126"/>
        <v>2025</v>
      </c>
      <c r="D1380">
        <f t="shared" si="127"/>
        <v>10</v>
      </c>
      <c r="E1380" t="str">
        <f>TEXT(Table2[[#This Row],[order_date]],"mmmm")</f>
        <v>October</v>
      </c>
      <c r="F1380">
        <v>1012</v>
      </c>
      <c r="G1380" t="s">
        <v>15</v>
      </c>
      <c r="H1380" t="s">
        <v>21</v>
      </c>
      <c r="I1380">
        <v>1</v>
      </c>
      <c r="J1380">
        <v>457.19</v>
      </c>
      <c r="K1380">
        <v>0.05</v>
      </c>
      <c r="L1380">
        <f t="shared" si="128"/>
        <v>22.859500000000001</v>
      </c>
      <c r="M1380">
        <f t="shared" si="129"/>
        <v>457.19</v>
      </c>
      <c r="N1380" t="s">
        <v>18</v>
      </c>
      <c r="O1380" t="str">
        <f t="shared" si="130"/>
        <v>On Time Delivery</v>
      </c>
      <c r="P1380">
        <v>2</v>
      </c>
      <c r="Q1380" t="str">
        <f t="shared" si="131"/>
        <v>Bad</v>
      </c>
      <c r="R1380">
        <v>2.2999999999999998</v>
      </c>
      <c r="S1380">
        <v>434.33</v>
      </c>
    </row>
    <row r="1381" spans="1:19" x14ac:dyDescent="0.35">
      <c r="A1381">
        <v>11380</v>
      </c>
      <c r="B1381" s="1">
        <v>45941</v>
      </c>
      <c r="C1381">
        <f t="shared" si="126"/>
        <v>2025</v>
      </c>
      <c r="D1381">
        <f t="shared" si="127"/>
        <v>10</v>
      </c>
      <c r="E1381" t="str">
        <f>TEXT(Table2[[#This Row],[order_date]],"mmmm")</f>
        <v>October</v>
      </c>
      <c r="F1381">
        <v>1167</v>
      </c>
      <c r="G1381" t="s">
        <v>19</v>
      </c>
      <c r="H1381" t="s">
        <v>20</v>
      </c>
      <c r="I1381">
        <v>4</v>
      </c>
      <c r="J1381">
        <v>490.98</v>
      </c>
      <c r="K1381">
        <v>0.17</v>
      </c>
      <c r="L1381">
        <f t="shared" si="128"/>
        <v>83.466600000000014</v>
      </c>
      <c r="M1381">
        <f t="shared" si="129"/>
        <v>1963.92</v>
      </c>
      <c r="N1381" t="s">
        <v>18</v>
      </c>
      <c r="O1381" t="str">
        <f t="shared" si="130"/>
        <v>Early Delivery</v>
      </c>
      <c r="P1381">
        <v>1</v>
      </c>
      <c r="Q1381" t="str">
        <f t="shared" si="131"/>
        <v>Good</v>
      </c>
      <c r="R1381">
        <v>3.8</v>
      </c>
      <c r="S1381">
        <v>1630.05</v>
      </c>
    </row>
    <row r="1382" spans="1:19" x14ac:dyDescent="0.35">
      <c r="A1382">
        <v>11381</v>
      </c>
      <c r="B1382" s="1">
        <v>45942</v>
      </c>
      <c r="C1382">
        <f t="shared" si="126"/>
        <v>2025</v>
      </c>
      <c r="D1382">
        <f t="shared" si="127"/>
        <v>10</v>
      </c>
      <c r="E1382" t="str">
        <f>TEXT(Table2[[#This Row],[order_date]],"mmmm")</f>
        <v>October</v>
      </c>
      <c r="F1382">
        <v>1641</v>
      </c>
      <c r="G1382" t="s">
        <v>19</v>
      </c>
      <c r="H1382" t="s">
        <v>20</v>
      </c>
      <c r="I1382">
        <v>1</v>
      </c>
      <c r="J1382">
        <v>17.62</v>
      </c>
      <c r="K1382">
        <v>0.2</v>
      </c>
      <c r="L1382">
        <f t="shared" si="128"/>
        <v>3.5240000000000005</v>
      </c>
      <c r="M1382">
        <f t="shared" si="129"/>
        <v>17.62</v>
      </c>
      <c r="N1382" t="s">
        <v>18</v>
      </c>
      <c r="O1382" t="str">
        <f t="shared" si="130"/>
        <v>Early Delivery</v>
      </c>
      <c r="P1382">
        <v>1</v>
      </c>
      <c r="Q1382" t="str">
        <f t="shared" si="131"/>
        <v>Excellent</v>
      </c>
      <c r="R1382">
        <v>4.5999999999999996</v>
      </c>
      <c r="S1382">
        <v>14.1</v>
      </c>
    </row>
    <row r="1383" spans="1:19" x14ac:dyDescent="0.35">
      <c r="A1383">
        <v>11382</v>
      </c>
      <c r="B1383" s="1">
        <v>45943</v>
      </c>
      <c r="C1383">
        <f t="shared" si="126"/>
        <v>2025</v>
      </c>
      <c r="D1383">
        <f t="shared" si="127"/>
        <v>10</v>
      </c>
      <c r="E1383" t="str">
        <f>TEXT(Table2[[#This Row],[order_date]],"mmmm")</f>
        <v>October</v>
      </c>
      <c r="F1383">
        <v>1595</v>
      </c>
      <c r="G1383" t="s">
        <v>19</v>
      </c>
      <c r="H1383" t="s">
        <v>21</v>
      </c>
      <c r="I1383">
        <v>1</v>
      </c>
      <c r="J1383">
        <v>308.22000000000003</v>
      </c>
      <c r="K1383">
        <v>0.12</v>
      </c>
      <c r="L1383">
        <f t="shared" si="128"/>
        <v>36.986400000000003</v>
      </c>
      <c r="M1383">
        <f t="shared" si="129"/>
        <v>308.22000000000003</v>
      </c>
      <c r="N1383" t="s">
        <v>18</v>
      </c>
      <c r="O1383" t="str">
        <f t="shared" si="130"/>
        <v>On Time Delivery</v>
      </c>
      <c r="P1383">
        <v>4</v>
      </c>
      <c r="Q1383" t="str">
        <f t="shared" si="131"/>
        <v>Excellent</v>
      </c>
      <c r="R1383">
        <v>4.9000000000000004</v>
      </c>
      <c r="S1383">
        <v>271.23</v>
      </c>
    </row>
    <row r="1384" spans="1:19" x14ac:dyDescent="0.35">
      <c r="A1384">
        <v>11383</v>
      </c>
      <c r="B1384" s="1">
        <v>45944</v>
      </c>
      <c r="C1384">
        <f t="shared" si="126"/>
        <v>2025</v>
      </c>
      <c r="D1384">
        <f t="shared" si="127"/>
        <v>10</v>
      </c>
      <c r="E1384" t="str">
        <f>TEXT(Table2[[#This Row],[order_date]],"mmmm")</f>
        <v>October</v>
      </c>
      <c r="F1384">
        <v>1320</v>
      </c>
      <c r="G1384" t="s">
        <v>22</v>
      </c>
      <c r="H1384" t="s">
        <v>20</v>
      </c>
      <c r="I1384">
        <v>2</v>
      </c>
      <c r="J1384">
        <v>427.33</v>
      </c>
      <c r="K1384">
        <v>0.28999999999999998</v>
      </c>
      <c r="L1384">
        <f t="shared" si="128"/>
        <v>123.92569999999999</v>
      </c>
      <c r="M1384">
        <f t="shared" si="129"/>
        <v>854.66</v>
      </c>
      <c r="N1384" t="s">
        <v>14</v>
      </c>
      <c r="O1384" t="str">
        <f t="shared" si="130"/>
        <v>Delayed Delivery</v>
      </c>
      <c r="P1384">
        <v>8</v>
      </c>
      <c r="Q1384" t="str">
        <f t="shared" si="131"/>
        <v>Bad</v>
      </c>
      <c r="R1384">
        <v>2.2000000000000002</v>
      </c>
      <c r="S1384">
        <v>606.80999999999995</v>
      </c>
    </row>
    <row r="1385" spans="1:19" x14ac:dyDescent="0.35">
      <c r="A1385">
        <v>11384</v>
      </c>
      <c r="B1385" s="1">
        <v>45945</v>
      </c>
      <c r="C1385">
        <f t="shared" si="126"/>
        <v>2025</v>
      </c>
      <c r="D1385">
        <f t="shared" si="127"/>
        <v>10</v>
      </c>
      <c r="E1385" t="str">
        <f>TEXT(Table2[[#This Row],[order_date]],"mmmm")</f>
        <v>October</v>
      </c>
      <c r="F1385">
        <v>1318</v>
      </c>
      <c r="G1385" t="s">
        <v>12</v>
      </c>
      <c r="H1385" t="s">
        <v>13</v>
      </c>
      <c r="I1385">
        <v>4</v>
      </c>
      <c r="J1385">
        <v>105.91</v>
      </c>
      <c r="K1385">
        <v>0.27</v>
      </c>
      <c r="L1385">
        <f t="shared" si="128"/>
        <v>28.595700000000001</v>
      </c>
      <c r="M1385">
        <f t="shared" si="129"/>
        <v>423.64</v>
      </c>
      <c r="N1385" t="s">
        <v>14</v>
      </c>
      <c r="O1385" t="str">
        <f t="shared" si="130"/>
        <v>Delayed Delivery</v>
      </c>
      <c r="P1385">
        <v>6</v>
      </c>
      <c r="Q1385" t="str">
        <f t="shared" si="131"/>
        <v>Excellent</v>
      </c>
      <c r="R1385">
        <v>4.8</v>
      </c>
      <c r="S1385">
        <v>309.26</v>
      </c>
    </row>
    <row r="1386" spans="1:19" x14ac:dyDescent="0.35">
      <c r="A1386">
        <v>11385</v>
      </c>
      <c r="B1386" s="1">
        <v>45946</v>
      </c>
      <c r="C1386">
        <f t="shared" si="126"/>
        <v>2025</v>
      </c>
      <c r="D1386">
        <f t="shared" si="127"/>
        <v>10</v>
      </c>
      <c r="E1386" t="str">
        <f>TEXT(Table2[[#This Row],[order_date]],"mmmm")</f>
        <v>October</v>
      </c>
      <c r="F1386">
        <v>1612</v>
      </c>
      <c r="G1386" t="s">
        <v>19</v>
      </c>
      <c r="H1386" t="s">
        <v>17</v>
      </c>
      <c r="I1386">
        <v>7</v>
      </c>
      <c r="J1386">
        <v>395.13</v>
      </c>
      <c r="K1386">
        <v>0.25</v>
      </c>
      <c r="L1386">
        <f t="shared" si="128"/>
        <v>98.782499999999999</v>
      </c>
      <c r="M1386">
        <f t="shared" si="129"/>
        <v>2765.91</v>
      </c>
      <c r="N1386" t="s">
        <v>18</v>
      </c>
      <c r="O1386" t="str">
        <f t="shared" si="130"/>
        <v>On Time Delivery</v>
      </c>
      <c r="P1386">
        <v>4</v>
      </c>
      <c r="Q1386" t="str">
        <f t="shared" si="131"/>
        <v>Good</v>
      </c>
      <c r="R1386">
        <v>3</v>
      </c>
      <c r="S1386">
        <v>2074.4299999999998</v>
      </c>
    </row>
    <row r="1387" spans="1:19" x14ac:dyDescent="0.35">
      <c r="A1387">
        <v>11386</v>
      </c>
      <c r="B1387" s="1">
        <v>45947</v>
      </c>
      <c r="C1387">
        <f t="shared" si="126"/>
        <v>2025</v>
      </c>
      <c r="D1387">
        <f t="shared" si="127"/>
        <v>10</v>
      </c>
      <c r="E1387" t="str">
        <f>TEXT(Table2[[#This Row],[order_date]],"mmmm")</f>
        <v>October</v>
      </c>
      <c r="F1387">
        <v>1328</v>
      </c>
      <c r="G1387" t="s">
        <v>19</v>
      </c>
      <c r="H1387" t="s">
        <v>17</v>
      </c>
      <c r="I1387">
        <v>1</v>
      </c>
      <c r="J1387">
        <v>64.2</v>
      </c>
      <c r="K1387">
        <v>0.35</v>
      </c>
      <c r="L1387">
        <f t="shared" si="128"/>
        <v>22.47</v>
      </c>
      <c r="M1387">
        <f t="shared" si="129"/>
        <v>64.2</v>
      </c>
      <c r="N1387" t="s">
        <v>14</v>
      </c>
      <c r="O1387" t="str">
        <f t="shared" si="130"/>
        <v>Delayed Delivery</v>
      </c>
      <c r="P1387">
        <v>6</v>
      </c>
      <c r="Q1387" t="str">
        <f t="shared" si="131"/>
        <v>Bad</v>
      </c>
      <c r="R1387">
        <v>2.2000000000000002</v>
      </c>
      <c r="S1387">
        <v>41.73</v>
      </c>
    </row>
    <row r="1388" spans="1:19" x14ac:dyDescent="0.35">
      <c r="A1388">
        <v>11387</v>
      </c>
      <c r="B1388" s="1">
        <v>45948</v>
      </c>
      <c r="C1388">
        <f t="shared" si="126"/>
        <v>2025</v>
      </c>
      <c r="D1388">
        <f t="shared" si="127"/>
        <v>10</v>
      </c>
      <c r="E1388" t="str">
        <f>TEXT(Table2[[#This Row],[order_date]],"mmmm")</f>
        <v>October</v>
      </c>
      <c r="F1388">
        <v>1784</v>
      </c>
      <c r="G1388" t="s">
        <v>12</v>
      </c>
      <c r="H1388" t="s">
        <v>13</v>
      </c>
      <c r="I1388">
        <v>2</v>
      </c>
      <c r="J1388">
        <v>121.08</v>
      </c>
      <c r="K1388">
        <v>0.09</v>
      </c>
      <c r="L1388">
        <f t="shared" si="128"/>
        <v>10.8972</v>
      </c>
      <c r="M1388">
        <f t="shared" si="129"/>
        <v>242.16</v>
      </c>
      <c r="N1388" t="s">
        <v>16</v>
      </c>
      <c r="O1388" t="str">
        <f t="shared" si="130"/>
        <v>Delayed Delivery</v>
      </c>
      <c r="P1388">
        <v>6</v>
      </c>
      <c r="Q1388" t="str">
        <f t="shared" si="131"/>
        <v>Excellent</v>
      </c>
      <c r="R1388">
        <v>5</v>
      </c>
      <c r="S1388">
        <v>220.37</v>
      </c>
    </row>
    <row r="1389" spans="1:19" x14ac:dyDescent="0.35">
      <c r="A1389">
        <v>11388</v>
      </c>
      <c r="B1389" s="1">
        <v>45949</v>
      </c>
      <c r="C1389">
        <f t="shared" si="126"/>
        <v>2025</v>
      </c>
      <c r="D1389">
        <f t="shared" si="127"/>
        <v>10</v>
      </c>
      <c r="E1389" t="str">
        <f>TEXT(Table2[[#This Row],[order_date]],"mmmm")</f>
        <v>October</v>
      </c>
      <c r="F1389">
        <v>1776</v>
      </c>
      <c r="G1389" t="s">
        <v>12</v>
      </c>
      <c r="H1389" t="s">
        <v>20</v>
      </c>
      <c r="I1389">
        <v>3</v>
      </c>
      <c r="J1389">
        <v>293.33999999999997</v>
      </c>
      <c r="K1389">
        <v>0.26</v>
      </c>
      <c r="L1389">
        <f t="shared" si="128"/>
        <v>76.2684</v>
      </c>
      <c r="M1389">
        <f t="shared" si="129"/>
        <v>880.02</v>
      </c>
      <c r="N1389" t="s">
        <v>18</v>
      </c>
      <c r="O1389" t="str">
        <f t="shared" si="130"/>
        <v>Delayed Delivery</v>
      </c>
      <c r="P1389">
        <v>9</v>
      </c>
      <c r="Q1389" t="str">
        <f t="shared" si="131"/>
        <v>Excellent</v>
      </c>
      <c r="R1389">
        <v>4.5</v>
      </c>
      <c r="S1389">
        <v>651.21</v>
      </c>
    </row>
    <row r="1390" spans="1:19" x14ac:dyDescent="0.35">
      <c r="A1390">
        <v>11389</v>
      </c>
      <c r="B1390" s="1">
        <v>45950</v>
      </c>
      <c r="C1390">
        <f t="shared" si="126"/>
        <v>2025</v>
      </c>
      <c r="D1390">
        <f t="shared" si="127"/>
        <v>10</v>
      </c>
      <c r="E1390" t="str">
        <f>TEXT(Table2[[#This Row],[order_date]],"mmmm")</f>
        <v>October</v>
      </c>
      <c r="F1390">
        <v>1970</v>
      </c>
      <c r="G1390" t="s">
        <v>15</v>
      </c>
      <c r="H1390" t="s">
        <v>20</v>
      </c>
      <c r="I1390">
        <v>2</v>
      </c>
      <c r="J1390">
        <v>397.34</v>
      </c>
      <c r="K1390">
        <v>0.19</v>
      </c>
      <c r="L1390">
        <f t="shared" si="128"/>
        <v>75.494599999999991</v>
      </c>
      <c r="M1390">
        <f t="shared" si="129"/>
        <v>794.68</v>
      </c>
      <c r="N1390" t="s">
        <v>16</v>
      </c>
      <c r="O1390" t="str">
        <f t="shared" si="130"/>
        <v>On Time Delivery</v>
      </c>
      <c r="P1390">
        <v>4</v>
      </c>
      <c r="Q1390" t="str">
        <f t="shared" si="131"/>
        <v>Good</v>
      </c>
      <c r="R1390">
        <v>3.8</v>
      </c>
      <c r="S1390">
        <v>643.69000000000005</v>
      </c>
    </row>
    <row r="1391" spans="1:19" x14ac:dyDescent="0.35">
      <c r="A1391">
        <v>11390</v>
      </c>
      <c r="B1391" s="1">
        <v>45951</v>
      </c>
      <c r="C1391">
        <f t="shared" si="126"/>
        <v>2025</v>
      </c>
      <c r="D1391">
        <f t="shared" si="127"/>
        <v>10</v>
      </c>
      <c r="E1391" t="str">
        <f>TEXT(Table2[[#This Row],[order_date]],"mmmm")</f>
        <v>October</v>
      </c>
      <c r="F1391">
        <v>1910</v>
      </c>
      <c r="G1391" t="s">
        <v>19</v>
      </c>
      <c r="H1391" t="s">
        <v>17</v>
      </c>
      <c r="I1391">
        <v>5</v>
      </c>
      <c r="J1391">
        <v>100.33</v>
      </c>
      <c r="K1391">
        <v>0.11</v>
      </c>
      <c r="L1391">
        <f t="shared" si="128"/>
        <v>11.036300000000001</v>
      </c>
      <c r="M1391">
        <f t="shared" si="129"/>
        <v>501.65</v>
      </c>
      <c r="N1391" t="s">
        <v>16</v>
      </c>
      <c r="O1391" t="str">
        <f t="shared" si="130"/>
        <v>Delayed Delivery</v>
      </c>
      <c r="P1391">
        <v>6</v>
      </c>
      <c r="Q1391" t="str">
        <f t="shared" si="131"/>
        <v>Excellent</v>
      </c>
      <c r="R1391">
        <v>4.5999999999999996</v>
      </c>
      <c r="S1391">
        <v>446.47</v>
      </c>
    </row>
    <row r="1392" spans="1:19" x14ac:dyDescent="0.35">
      <c r="A1392">
        <v>11391</v>
      </c>
      <c r="B1392" s="1">
        <v>45952</v>
      </c>
      <c r="C1392">
        <f t="shared" si="126"/>
        <v>2025</v>
      </c>
      <c r="D1392">
        <f t="shared" si="127"/>
        <v>10</v>
      </c>
      <c r="E1392" t="str">
        <f>TEXT(Table2[[#This Row],[order_date]],"mmmm")</f>
        <v>October</v>
      </c>
      <c r="F1392">
        <v>1919</v>
      </c>
      <c r="G1392" t="s">
        <v>19</v>
      </c>
      <c r="H1392" t="s">
        <v>20</v>
      </c>
      <c r="I1392">
        <v>6</v>
      </c>
      <c r="J1392">
        <v>123.36</v>
      </c>
      <c r="K1392">
        <v>0.06</v>
      </c>
      <c r="L1392">
        <f t="shared" si="128"/>
        <v>7.4015999999999993</v>
      </c>
      <c r="M1392">
        <f t="shared" si="129"/>
        <v>740.16</v>
      </c>
      <c r="N1392" t="s">
        <v>18</v>
      </c>
      <c r="O1392" t="str">
        <f t="shared" si="130"/>
        <v>Delayed Delivery</v>
      </c>
      <c r="P1392">
        <v>10</v>
      </c>
      <c r="Q1392" t="str">
        <f t="shared" si="131"/>
        <v>Good</v>
      </c>
      <c r="R1392">
        <v>3.7</v>
      </c>
      <c r="S1392">
        <v>695.75</v>
      </c>
    </row>
    <row r="1393" spans="1:19" x14ac:dyDescent="0.35">
      <c r="A1393">
        <v>11392</v>
      </c>
      <c r="B1393" s="1">
        <v>45953</v>
      </c>
      <c r="C1393">
        <f t="shared" si="126"/>
        <v>2025</v>
      </c>
      <c r="D1393">
        <f t="shared" si="127"/>
        <v>10</v>
      </c>
      <c r="E1393" t="str">
        <f>TEXT(Table2[[#This Row],[order_date]],"mmmm")</f>
        <v>October</v>
      </c>
      <c r="F1393">
        <v>1549</v>
      </c>
      <c r="G1393" t="s">
        <v>15</v>
      </c>
      <c r="H1393" t="s">
        <v>17</v>
      </c>
      <c r="I1393">
        <v>2</v>
      </c>
      <c r="J1393">
        <v>134.6</v>
      </c>
      <c r="K1393">
        <v>0.31</v>
      </c>
      <c r="L1393">
        <f t="shared" si="128"/>
        <v>41.725999999999999</v>
      </c>
      <c r="M1393">
        <f t="shared" si="129"/>
        <v>269.2</v>
      </c>
      <c r="N1393" t="s">
        <v>18</v>
      </c>
      <c r="O1393" t="str">
        <f t="shared" si="130"/>
        <v>Early Delivery</v>
      </c>
      <c r="P1393">
        <v>1</v>
      </c>
      <c r="Q1393" t="str">
        <f t="shared" si="131"/>
        <v>Good</v>
      </c>
      <c r="R1393">
        <v>2.8</v>
      </c>
      <c r="S1393">
        <v>185.75</v>
      </c>
    </row>
    <row r="1394" spans="1:19" x14ac:dyDescent="0.35">
      <c r="A1394">
        <v>11393</v>
      </c>
      <c r="B1394" s="1">
        <v>45954</v>
      </c>
      <c r="C1394">
        <f t="shared" si="126"/>
        <v>2025</v>
      </c>
      <c r="D1394">
        <f t="shared" si="127"/>
        <v>10</v>
      </c>
      <c r="E1394" t="str">
        <f>TEXT(Table2[[#This Row],[order_date]],"mmmm")</f>
        <v>October</v>
      </c>
      <c r="F1394">
        <v>1418</v>
      </c>
      <c r="G1394" t="s">
        <v>15</v>
      </c>
      <c r="H1394" t="s">
        <v>17</v>
      </c>
      <c r="I1394">
        <v>2</v>
      </c>
      <c r="J1394">
        <v>154.63999999999999</v>
      </c>
      <c r="K1394">
        <v>0.21</v>
      </c>
      <c r="L1394">
        <f t="shared" si="128"/>
        <v>32.474399999999996</v>
      </c>
      <c r="M1394">
        <f t="shared" si="129"/>
        <v>309.27999999999997</v>
      </c>
      <c r="N1394" t="s">
        <v>16</v>
      </c>
      <c r="O1394" t="str">
        <f t="shared" si="130"/>
        <v>Delayed Delivery</v>
      </c>
      <c r="P1394">
        <v>7</v>
      </c>
      <c r="Q1394" t="str">
        <f t="shared" si="131"/>
        <v>Excellent</v>
      </c>
      <c r="R1394">
        <v>4.8</v>
      </c>
      <c r="S1394">
        <v>244.33</v>
      </c>
    </row>
    <row r="1395" spans="1:19" x14ac:dyDescent="0.35">
      <c r="A1395">
        <v>11394</v>
      </c>
      <c r="B1395" s="1">
        <v>45955</v>
      </c>
      <c r="C1395">
        <f t="shared" si="126"/>
        <v>2025</v>
      </c>
      <c r="D1395">
        <f t="shared" si="127"/>
        <v>10</v>
      </c>
      <c r="E1395" t="str">
        <f>TEXT(Table2[[#This Row],[order_date]],"mmmm")</f>
        <v>October</v>
      </c>
      <c r="F1395">
        <v>1605</v>
      </c>
      <c r="G1395" t="s">
        <v>19</v>
      </c>
      <c r="H1395" t="s">
        <v>13</v>
      </c>
      <c r="I1395">
        <v>2</v>
      </c>
      <c r="J1395">
        <v>147.53</v>
      </c>
      <c r="K1395">
        <v>0.28999999999999998</v>
      </c>
      <c r="L1395">
        <f t="shared" si="128"/>
        <v>42.783699999999996</v>
      </c>
      <c r="M1395">
        <f t="shared" si="129"/>
        <v>295.06</v>
      </c>
      <c r="N1395" t="s">
        <v>18</v>
      </c>
      <c r="O1395" t="str">
        <f t="shared" si="130"/>
        <v>Delayed Delivery</v>
      </c>
      <c r="P1395">
        <v>7</v>
      </c>
      <c r="Q1395" t="str">
        <f t="shared" si="131"/>
        <v>Excellent</v>
      </c>
      <c r="R1395">
        <v>4.9000000000000004</v>
      </c>
      <c r="S1395">
        <v>209.49</v>
      </c>
    </row>
    <row r="1396" spans="1:19" x14ac:dyDescent="0.35">
      <c r="A1396">
        <v>11395</v>
      </c>
      <c r="B1396" s="1">
        <v>45956</v>
      </c>
      <c r="C1396">
        <f t="shared" si="126"/>
        <v>2025</v>
      </c>
      <c r="D1396">
        <f t="shared" si="127"/>
        <v>10</v>
      </c>
      <c r="E1396" t="str">
        <f>TEXT(Table2[[#This Row],[order_date]],"mmmm")</f>
        <v>October</v>
      </c>
      <c r="F1396">
        <v>1094</v>
      </c>
      <c r="G1396" t="s">
        <v>15</v>
      </c>
      <c r="H1396" t="s">
        <v>17</v>
      </c>
      <c r="I1396">
        <v>7</v>
      </c>
      <c r="J1396">
        <v>246.16</v>
      </c>
      <c r="K1396">
        <v>0.19</v>
      </c>
      <c r="L1396">
        <f t="shared" si="128"/>
        <v>46.770400000000002</v>
      </c>
      <c r="M1396">
        <f t="shared" si="129"/>
        <v>1723.12</v>
      </c>
      <c r="N1396" t="s">
        <v>18</v>
      </c>
      <c r="O1396" t="str">
        <f t="shared" si="130"/>
        <v>Delayed Delivery</v>
      </c>
      <c r="P1396">
        <v>11</v>
      </c>
      <c r="Q1396" t="str">
        <f t="shared" si="131"/>
        <v>Bad</v>
      </c>
      <c r="R1396">
        <v>2.2999999999999998</v>
      </c>
      <c r="S1396">
        <v>1395.73</v>
      </c>
    </row>
    <row r="1397" spans="1:19" x14ac:dyDescent="0.35">
      <c r="A1397">
        <v>11396</v>
      </c>
      <c r="B1397" s="1">
        <v>45957</v>
      </c>
      <c r="C1397">
        <f t="shared" si="126"/>
        <v>2025</v>
      </c>
      <c r="D1397">
        <f t="shared" si="127"/>
        <v>10</v>
      </c>
      <c r="E1397" t="str">
        <f>TEXT(Table2[[#This Row],[order_date]],"mmmm")</f>
        <v>October</v>
      </c>
      <c r="F1397">
        <v>1816</v>
      </c>
      <c r="G1397" t="s">
        <v>19</v>
      </c>
      <c r="H1397" t="s">
        <v>20</v>
      </c>
      <c r="I1397">
        <v>1</v>
      </c>
      <c r="J1397">
        <v>397.47</v>
      </c>
      <c r="K1397">
        <v>0.08</v>
      </c>
      <c r="L1397">
        <f t="shared" si="128"/>
        <v>31.797600000000003</v>
      </c>
      <c r="M1397">
        <f t="shared" si="129"/>
        <v>397.47</v>
      </c>
      <c r="N1397" t="s">
        <v>16</v>
      </c>
      <c r="O1397" t="str">
        <f t="shared" si="130"/>
        <v>Early Delivery</v>
      </c>
      <c r="P1397">
        <v>1</v>
      </c>
      <c r="Q1397" t="str">
        <f t="shared" si="131"/>
        <v>Bad</v>
      </c>
      <c r="R1397">
        <v>2.4</v>
      </c>
      <c r="S1397">
        <v>365.67</v>
      </c>
    </row>
    <row r="1398" spans="1:19" x14ac:dyDescent="0.35">
      <c r="A1398">
        <v>11397</v>
      </c>
      <c r="B1398" s="1">
        <v>45958</v>
      </c>
      <c r="C1398">
        <f t="shared" si="126"/>
        <v>2025</v>
      </c>
      <c r="D1398">
        <f t="shared" si="127"/>
        <v>10</v>
      </c>
      <c r="E1398" t="str">
        <f>TEXT(Table2[[#This Row],[order_date]],"mmmm")</f>
        <v>October</v>
      </c>
      <c r="F1398">
        <v>1580</v>
      </c>
      <c r="G1398" t="s">
        <v>22</v>
      </c>
      <c r="H1398" t="s">
        <v>20</v>
      </c>
      <c r="I1398">
        <v>7</v>
      </c>
      <c r="J1398">
        <v>271.25</v>
      </c>
      <c r="K1398">
        <v>0.12</v>
      </c>
      <c r="L1398">
        <f t="shared" si="128"/>
        <v>32.549999999999997</v>
      </c>
      <c r="M1398">
        <f t="shared" si="129"/>
        <v>1898.75</v>
      </c>
      <c r="N1398" t="s">
        <v>16</v>
      </c>
      <c r="O1398" t="str">
        <f t="shared" si="130"/>
        <v>Delayed Delivery</v>
      </c>
      <c r="P1398">
        <v>8</v>
      </c>
      <c r="Q1398" t="str">
        <f t="shared" si="131"/>
        <v>Good</v>
      </c>
      <c r="R1398">
        <v>2.5</v>
      </c>
      <c r="S1398">
        <v>1670.9</v>
      </c>
    </row>
    <row r="1399" spans="1:19" x14ac:dyDescent="0.35">
      <c r="A1399">
        <v>11398</v>
      </c>
      <c r="B1399" s="1">
        <v>45959</v>
      </c>
      <c r="C1399">
        <f t="shared" si="126"/>
        <v>2025</v>
      </c>
      <c r="D1399">
        <f t="shared" si="127"/>
        <v>10</v>
      </c>
      <c r="E1399" t="str">
        <f>TEXT(Table2[[#This Row],[order_date]],"mmmm")</f>
        <v>October</v>
      </c>
      <c r="F1399">
        <v>1317</v>
      </c>
      <c r="G1399" t="s">
        <v>19</v>
      </c>
      <c r="H1399" t="s">
        <v>21</v>
      </c>
      <c r="I1399">
        <v>4</v>
      </c>
      <c r="J1399">
        <v>468.94</v>
      </c>
      <c r="K1399">
        <v>0.13</v>
      </c>
      <c r="L1399">
        <f t="shared" si="128"/>
        <v>60.962200000000003</v>
      </c>
      <c r="M1399">
        <f t="shared" si="129"/>
        <v>1875.76</v>
      </c>
      <c r="N1399" t="s">
        <v>16</v>
      </c>
      <c r="O1399" t="str">
        <f t="shared" si="130"/>
        <v>Delayed Delivery</v>
      </c>
      <c r="P1399">
        <v>5</v>
      </c>
      <c r="Q1399" t="str">
        <f t="shared" si="131"/>
        <v>Excellent</v>
      </c>
      <c r="R1399">
        <v>4.3</v>
      </c>
      <c r="S1399">
        <v>1631.91</v>
      </c>
    </row>
    <row r="1400" spans="1:19" x14ac:dyDescent="0.35">
      <c r="A1400">
        <v>11399</v>
      </c>
      <c r="B1400" s="1">
        <v>45960</v>
      </c>
      <c r="C1400">
        <f t="shared" si="126"/>
        <v>2025</v>
      </c>
      <c r="D1400">
        <f t="shared" si="127"/>
        <v>10</v>
      </c>
      <c r="E1400" t="str">
        <f>TEXT(Table2[[#This Row],[order_date]],"mmmm")</f>
        <v>October</v>
      </c>
      <c r="F1400">
        <v>1955</v>
      </c>
      <c r="G1400" t="s">
        <v>19</v>
      </c>
      <c r="H1400" t="s">
        <v>20</v>
      </c>
      <c r="I1400">
        <v>2</v>
      </c>
      <c r="J1400">
        <v>435.77</v>
      </c>
      <c r="K1400">
        <v>0.34</v>
      </c>
      <c r="L1400">
        <f t="shared" si="128"/>
        <v>148.1618</v>
      </c>
      <c r="M1400">
        <f t="shared" si="129"/>
        <v>871.54</v>
      </c>
      <c r="N1400" t="s">
        <v>16</v>
      </c>
      <c r="O1400" t="str">
        <f t="shared" si="130"/>
        <v>Delayed Delivery</v>
      </c>
      <c r="P1400">
        <v>9</v>
      </c>
      <c r="Q1400" t="str">
        <f t="shared" si="131"/>
        <v>Excellent</v>
      </c>
      <c r="R1400">
        <v>4.2</v>
      </c>
      <c r="S1400">
        <v>575.22</v>
      </c>
    </row>
    <row r="1401" spans="1:19" x14ac:dyDescent="0.35">
      <c r="A1401">
        <v>11400</v>
      </c>
      <c r="B1401" s="1">
        <v>45961</v>
      </c>
      <c r="C1401">
        <f t="shared" si="126"/>
        <v>2025</v>
      </c>
      <c r="D1401">
        <f t="shared" si="127"/>
        <v>10</v>
      </c>
      <c r="E1401" t="str">
        <f>TEXT(Table2[[#This Row],[order_date]],"mmmm")</f>
        <v>October</v>
      </c>
      <c r="F1401">
        <v>1235</v>
      </c>
      <c r="G1401" t="s">
        <v>15</v>
      </c>
      <c r="H1401" t="s">
        <v>21</v>
      </c>
      <c r="I1401">
        <v>2</v>
      </c>
      <c r="J1401">
        <v>89.02</v>
      </c>
      <c r="K1401">
        <v>0</v>
      </c>
      <c r="L1401">
        <f t="shared" si="128"/>
        <v>0</v>
      </c>
      <c r="M1401">
        <f t="shared" si="129"/>
        <v>178.04</v>
      </c>
      <c r="N1401" t="s">
        <v>18</v>
      </c>
      <c r="O1401" t="str">
        <f t="shared" si="130"/>
        <v>Delayed Delivery</v>
      </c>
      <c r="P1401">
        <v>8</v>
      </c>
      <c r="Q1401" t="str">
        <f t="shared" si="131"/>
        <v>Excellent</v>
      </c>
      <c r="R1401">
        <v>4.9000000000000004</v>
      </c>
      <c r="S1401">
        <v>178.04</v>
      </c>
    </row>
    <row r="1402" spans="1:19" x14ac:dyDescent="0.35">
      <c r="A1402">
        <v>11401</v>
      </c>
      <c r="B1402" s="1">
        <v>45962</v>
      </c>
      <c r="C1402">
        <f t="shared" si="126"/>
        <v>2025</v>
      </c>
      <c r="D1402">
        <f t="shared" si="127"/>
        <v>11</v>
      </c>
      <c r="E1402" t="str">
        <f>TEXT(Table2[[#This Row],[order_date]],"mmmm")</f>
        <v>November</v>
      </c>
      <c r="F1402">
        <v>1945</v>
      </c>
      <c r="G1402" t="s">
        <v>15</v>
      </c>
      <c r="H1402" t="s">
        <v>17</v>
      </c>
      <c r="I1402">
        <v>5</v>
      </c>
      <c r="J1402">
        <v>43.57</v>
      </c>
      <c r="K1402">
        <v>0.34</v>
      </c>
      <c r="L1402">
        <f t="shared" si="128"/>
        <v>14.813800000000001</v>
      </c>
      <c r="M1402">
        <f t="shared" si="129"/>
        <v>217.85</v>
      </c>
      <c r="N1402" t="s">
        <v>16</v>
      </c>
      <c r="O1402" t="str">
        <f t="shared" si="130"/>
        <v>On Time Delivery</v>
      </c>
      <c r="P1402">
        <v>3</v>
      </c>
      <c r="Q1402" t="str">
        <f t="shared" si="131"/>
        <v>Good</v>
      </c>
      <c r="R1402">
        <v>2.9</v>
      </c>
      <c r="S1402">
        <v>143.78</v>
      </c>
    </row>
    <row r="1403" spans="1:19" x14ac:dyDescent="0.35">
      <c r="A1403">
        <v>11402</v>
      </c>
      <c r="B1403" s="1">
        <v>45963</v>
      </c>
      <c r="C1403">
        <f t="shared" si="126"/>
        <v>2025</v>
      </c>
      <c r="D1403">
        <f t="shared" si="127"/>
        <v>11</v>
      </c>
      <c r="E1403" t="str">
        <f>TEXT(Table2[[#This Row],[order_date]],"mmmm")</f>
        <v>November</v>
      </c>
      <c r="F1403">
        <v>1333</v>
      </c>
      <c r="G1403" t="s">
        <v>12</v>
      </c>
      <c r="H1403" t="s">
        <v>20</v>
      </c>
      <c r="I1403">
        <v>5</v>
      </c>
      <c r="J1403">
        <v>528.6</v>
      </c>
      <c r="K1403">
        <v>0.34</v>
      </c>
      <c r="L1403">
        <f t="shared" si="128"/>
        <v>179.72400000000002</v>
      </c>
      <c r="M1403">
        <f t="shared" si="129"/>
        <v>2643</v>
      </c>
      <c r="N1403" t="s">
        <v>16</v>
      </c>
      <c r="O1403" t="str">
        <f t="shared" si="130"/>
        <v>Early Delivery</v>
      </c>
      <c r="P1403">
        <v>1</v>
      </c>
      <c r="Q1403" t="str">
        <f t="shared" si="131"/>
        <v>Good</v>
      </c>
      <c r="R1403">
        <v>3.9</v>
      </c>
      <c r="S1403">
        <v>1744.38</v>
      </c>
    </row>
    <row r="1404" spans="1:19" x14ac:dyDescent="0.35">
      <c r="A1404">
        <v>11403</v>
      </c>
      <c r="B1404" s="1">
        <v>45964</v>
      </c>
      <c r="C1404">
        <f t="shared" si="126"/>
        <v>2025</v>
      </c>
      <c r="D1404">
        <f t="shared" si="127"/>
        <v>11</v>
      </c>
      <c r="E1404" t="str">
        <f>TEXT(Table2[[#This Row],[order_date]],"mmmm")</f>
        <v>November</v>
      </c>
      <c r="F1404">
        <v>1884</v>
      </c>
      <c r="G1404" t="s">
        <v>15</v>
      </c>
      <c r="H1404" t="s">
        <v>13</v>
      </c>
      <c r="I1404">
        <v>3</v>
      </c>
      <c r="J1404">
        <v>61.7</v>
      </c>
      <c r="K1404">
        <v>0.35</v>
      </c>
      <c r="L1404">
        <f t="shared" si="128"/>
        <v>21.594999999999999</v>
      </c>
      <c r="M1404">
        <f t="shared" si="129"/>
        <v>185.10000000000002</v>
      </c>
      <c r="N1404" t="s">
        <v>18</v>
      </c>
      <c r="O1404" t="str">
        <f t="shared" si="130"/>
        <v>On Time Delivery</v>
      </c>
      <c r="P1404">
        <v>3</v>
      </c>
      <c r="Q1404" t="str">
        <f t="shared" si="131"/>
        <v>Excellent</v>
      </c>
      <c r="R1404">
        <v>4.4000000000000004</v>
      </c>
      <c r="S1404">
        <v>120.32</v>
      </c>
    </row>
    <row r="1405" spans="1:19" x14ac:dyDescent="0.35">
      <c r="A1405">
        <v>11404</v>
      </c>
      <c r="B1405" s="1">
        <v>45965</v>
      </c>
      <c r="C1405">
        <f t="shared" si="126"/>
        <v>2025</v>
      </c>
      <c r="D1405">
        <f t="shared" si="127"/>
        <v>11</v>
      </c>
      <c r="E1405" t="str">
        <f>TEXT(Table2[[#This Row],[order_date]],"mmmm")</f>
        <v>November</v>
      </c>
      <c r="F1405">
        <v>1375</v>
      </c>
      <c r="G1405" t="s">
        <v>19</v>
      </c>
      <c r="H1405" t="s">
        <v>13</v>
      </c>
      <c r="I1405">
        <v>3</v>
      </c>
      <c r="J1405">
        <v>101.78</v>
      </c>
      <c r="K1405">
        <v>0.17</v>
      </c>
      <c r="L1405">
        <f t="shared" si="128"/>
        <v>17.302600000000002</v>
      </c>
      <c r="M1405">
        <f t="shared" si="129"/>
        <v>305.34000000000003</v>
      </c>
      <c r="N1405" t="s">
        <v>18</v>
      </c>
      <c r="O1405" t="str">
        <f t="shared" si="130"/>
        <v>On Time Delivery</v>
      </c>
      <c r="P1405">
        <v>2</v>
      </c>
      <c r="Q1405" t="str">
        <f t="shared" si="131"/>
        <v>Bad</v>
      </c>
      <c r="R1405">
        <v>1.9</v>
      </c>
      <c r="S1405">
        <v>253.43</v>
      </c>
    </row>
    <row r="1406" spans="1:19" x14ac:dyDescent="0.35">
      <c r="A1406">
        <v>11405</v>
      </c>
      <c r="B1406" s="1">
        <v>45966</v>
      </c>
      <c r="C1406">
        <f t="shared" si="126"/>
        <v>2025</v>
      </c>
      <c r="D1406">
        <f t="shared" si="127"/>
        <v>11</v>
      </c>
      <c r="E1406" t="str">
        <f>TEXT(Table2[[#This Row],[order_date]],"mmmm")</f>
        <v>November</v>
      </c>
      <c r="F1406">
        <v>1458</v>
      </c>
      <c r="G1406" t="s">
        <v>22</v>
      </c>
      <c r="H1406" t="s">
        <v>13</v>
      </c>
      <c r="I1406">
        <v>5</v>
      </c>
      <c r="J1406">
        <v>27.95</v>
      </c>
      <c r="K1406">
        <v>0.34</v>
      </c>
      <c r="L1406">
        <f t="shared" si="128"/>
        <v>9.5030000000000001</v>
      </c>
      <c r="M1406">
        <f t="shared" si="129"/>
        <v>139.75</v>
      </c>
      <c r="N1406" t="s">
        <v>16</v>
      </c>
      <c r="O1406" t="str">
        <f t="shared" si="130"/>
        <v>On Time Delivery</v>
      </c>
      <c r="P1406">
        <v>2</v>
      </c>
      <c r="Q1406" t="str">
        <f t="shared" si="131"/>
        <v>Good</v>
      </c>
      <c r="R1406">
        <v>3.5</v>
      </c>
      <c r="S1406">
        <v>92.23</v>
      </c>
    </row>
    <row r="1407" spans="1:19" x14ac:dyDescent="0.35">
      <c r="A1407">
        <v>11406</v>
      </c>
      <c r="B1407" s="1">
        <v>45967</v>
      </c>
      <c r="C1407">
        <f t="shared" si="126"/>
        <v>2025</v>
      </c>
      <c r="D1407">
        <f t="shared" si="127"/>
        <v>11</v>
      </c>
      <c r="E1407" t="str">
        <f>TEXT(Table2[[#This Row],[order_date]],"mmmm")</f>
        <v>November</v>
      </c>
      <c r="F1407">
        <v>1136</v>
      </c>
      <c r="G1407" t="s">
        <v>19</v>
      </c>
      <c r="H1407" t="s">
        <v>17</v>
      </c>
      <c r="I1407">
        <v>4</v>
      </c>
      <c r="J1407">
        <v>382.58</v>
      </c>
      <c r="K1407">
        <v>0.14000000000000001</v>
      </c>
      <c r="L1407">
        <f t="shared" si="128"/>
        <v>53.561199999999999</v>
      </c>
      <c r="M1407">
        <f t="shared" si="129"/>
        <v>1530.32</v>
      </c>
      <c r="N1407" t="s">
        <v>16</v>
      </c>
      <c r="O1407" t="str">
        <f t="shared" si="130"/>
        <v>Delayed Delivery</v>
      </c>
      <c r="P1407">
        <v>11</v>
      </c>
      <c r="Q1407" t="str">
        <f t="shared" si="131"/>
        <v>Good</v>
      </c>
      <c r="R1407">
        <v>3.2</v>
      </c>
      <c r="S1407">
        <v>1316.08</v>
      </c>
    </row>
    <row r="1408" spans="1:19" x14ac:dyDescent="0.35">
      <c r="A1408">
        <v>11407</v>
      </c>
      <c r="B1408" s="1">
        <v>45968</v>
      </c>
      <c r="C1408">
        <f t="shared" si="126"/>
        <v>2025</v>
      </c>
      <c r="D1408">
        <f t="shared" si="127"/>
        <v>11</v>
      </c>
      <c r="E1408" t="str">
        <f>TEXT(Table2[[#This Row],[order_date]],"mmmm")</f>
        <v>November</v>
      </c>
      <c r="F1408">
        <v>1929</v>
      </c>
      <c r="G1408" t="s">
        <v>12</v>
      </c>
      <c r="H1408" t="s">
        <v>17</v>
      </c>
      <c r="I1408">
        <v>3</v>
      </c>
      <c r="J1408">
        <v>355.69</v>
      </c>
      <c r="K1408">
        <v>0.01</v>
      </c>
      <c r="L1408">
        <f t="shared" si="128"/>
        <v>3.5569000000000002</v>
      </c>
      <c r="M1408">
        <f t="shared" si="129"/>
        <v>1067.07</v>
      </c>
      <c r="N1408" t="s">
        <v>16</v>
      </c>
      <c r="O1408" t="str">
        <f t="shared" si="130"/>
        <v>On Time Delivery</v>
      </c>
      <c r="P1408">
        <v>4</v>
      </c>
      <c r="Q1408" t="str">
        <f t="shared" si="131"/>
        <v>Excellent</v>
      </c>
      <c r="R1408">
        <v>4</v>
      </c>
      <c r="S1408">
        <v>1056.4000000000001</v>
      </c>
    </row>
    <row r="1409" spans="1:19" x14ac:dyDescent="0.35">
      <c r="A1409">
        <v>11408</v>
      </c>
      <c r="B1409" s="1">
        <v>45969</v>
      </c>
      <c r="C1409">
        <f t="shared" si="126"/>
        <v>2025</v>
      </c>
      <c r="D1409">
        <f t="shared" si="127"/>
        <v>11</v>
      </c>
      <c r="E1409" t="str">
        <f>TEXT(Table2[[#This Row],[order_date]],"mmmm")</f>
        <v>November</v>
      </c>
      <c r="F1409">
        <v>1587</v>
      </c>
      <c r="G1409" t="s">
        <v>15</v>
      </c>
      <c r="H1409" t="s">
        <v>21</v>
      </c>
      <c r="I1409">
        <v>6</v>
      </c>
      <c r="J1409">
        <v>592.34</v>
      </c>
      <c r="K1409">
        <v>0.08</v>
      </c>
      <c r="L1409">
        <f t="shared" si="128"/>
        <v>47.3872</v>
      </c>
      <c r="M1409">
        <f t="shared" si="129"/>
        <v>3554.04</v>
      </c>
      <c r="N1409" t="s">
        <v>18</v>
      </c>
      <c r="O1409" t="str">
        <f t="shared" si="130"/>
        <v>On Time Delivery</v>
      </c>
      <c r="P1409">
        <v>2</v>
      </c>
      <c r="Q1409" t="str">
        <f t="shared" si="131"/>
        <v>Good</v>
      </c>
      <c r="R1409">
        <v>3.8</v>
      </c>
      <c r="S1409">
        <v>3269.72</v>
      </c>
    </row>
    <row r="1410" spans="1:19" x14ac:dyDescent="0.35">
      <c r="A1410">
        <v>11409</v>
      </c>
      <c r="B1410" s="1">
        <v>45970</v>
      </c>
      <c r="C1410">
        <f t="shared" si="126"/>
        <v>2025</v>
      </c>
      <c r="D1410">
        <f t="shared" si="127"/>
        <v>11</v>
      </c>
      <c r="E1410" t="str">
        <f>TEXT(Table2[[#This Row],[order_date]],"mmmm")</f>
        <v>November</v>
      </c>
      <c r="F1410">
        <v>1994</v>
      </c>
      <c r="G1410" t="s">
        <v>15</v>
      </c>
      <c r="H1410" t="s">
        <v>13</v>
      </c>
      <c r="I1410">
        <v>6</v>
      </c>
      <c r="J1410">
        <v>533.86</v>
      </c>
      <c r="K1410">
        <v>0.33</v>
      </c>
      <c r="L1410">
        <f t="shared" si="128"/>
        <v>176.1738</v>
      </c>
      <c r="M1410">
        <f t="shared" si="129"/>
        <v>3203.16</v>
      </c>
      <c r="N1410" t="s">
        <v>14</v>
      </c>
      <c r="O1410" t="str">
        <f t="shared" si="130"/>
        <v>Delayed Delivery</v>
      </c>
      <c r="P1410">
        <v>8</v>
      </c>
      <c r="Q1410" t="str">
        <f t="shared" si="131"/>
        <v>Excellent</v>
      </c>
      <c r="R1410">
        <v>4.3</v>
      </c>
      <c r="S1410">
        <v>2146.12</v>
      </c>
    </row>
    <row r="1411" spans="1:19" x14ac:dyDescent="0.35">
      <c r="A1411">
        <v>11410</v>
      </c>
      <c r="B1411" s="1">
        <v>45971</v>
      </c>
      <c r="C1411">
        <f t="shared" ref="C1411:C1474" si="132">YEAR(B1411)</f>
        <v>2025</v>
      </c>
      <c r="D1411">
        <f t="shared" ref="D1411:D1474" si="133">MONTH(B1411)</f>
        <v>11</v>
      </c>
      <c r="E1411" t="str">
        <f>TEXT(Table2[[#This Row],[order_date]],"mmmm")</f>
        <v>November</v>
      </c>
      <c r="F1411">
        <v>1546</v>
      </c>
      <c r="G1411" t="s">
        <v>19</v>
      </c>
      <c r="H1411" t="s">
        <v>21</v>
      </c>
      <c r="I1411">
        <v>4</v>
      </c>
      <c r="J1411">
        <v>255.34</v>
      </c>
      <c r="K1411">
        <v>0</v>
      </c>
      <c r="L1411">
        <f t="shared" ref="L1411:L1474" si="134">J1411*K1411</f>
        <v>0</v>
      </c>
      <c r="M1411">
        <f t="shared" ref="M1411:M1474" si="135">(J1411*I1411)</f>
        <v>1021.36</v>
      </c>
      <c r="N1411" t="s">
        <v>18</v>
      </c>
      <c r="O1411" t="str">
        <f t="shared" ref="O1411:O1474" si="136">IF(P1411&lt;2,"Early Delivery",IF(P1411&lt;5,"On Time Delivery","Delayed Delivery"))</f>
        <v>Delayed Delivery</v>
      </c>
      <c r="P1411">
        <v>5</v>
      </c>
      <c r="Q1411" t="str">
        <f t="shared" ref="Q1411:Q1474" si="137">IF(R1411&lt;2.5,"Bad",IF(R1411 &lt;4,"Good","Excellent"))</f>
        <v>Bad</v>
      </c>
      <c r="R1411">
        <v>2.2000000000000002</v>
      </c>
      <c r="S1411">
        <v>1021.36</v>
      </c>
    </row>
    <row r="1412" spans="1:19" x14ac:dyDescent="0.35">
      <c r="A1412">
        <v>11411</v>
      </c>
      <c r="B1412" s="1">
        <v>45972</v>
      </c>
      <c r="C1412">
        <f t="shared" si="132"/>
        <v>2025</v>
      </c>
      <c r="D1412">
        <f t="shared" si="133"/>
        <v>11</v>
      </c>
      <c r="E1412" t="str">
        <f>TEXT(Table2[[#This Row],[order_date]],"mmmm")</f>
        <v>November</v>
      </c>
      <c r="F1412">
        <v>1512</v>
      </c>
      <c r="G1412" t="s">
        <v>15</v>
      </c>
      <c r="H1412" t="s">
        <v>21</v>
      </c>
      <c r="I1412">
        <v>5</v>
      </c>
      <c r="J1412">
        <v>232.38</v>
      </c>
      <c r="K1412">
        <v>0.19</v>
      </c>
      <c r="L1412">
        <f t="shared" si="134"/>
        <v>44.152200000000001</v>
      </c>
      <c r="M1412">
        <f t="shared" si="135"/>
        <v>1161.9000000000001</v>
      </c>
      <c r="N1412" t="s">
        <v>16</v>
      </c>
      <c r="O1412" t="str">
        <f t="shared" si="136"/>
        <v>Early Delivery</v>
      </c>
      <c r="P1412">
        <v>1</v>
      </c>
      <c r="Q1412" t="str">
        <f t="shared" si="137"/>
        <v>Bad</v>
      </c>
      <c r="R1412">
        <v>1.9</v>
      </c>
      <c r="S1412">
        <v>941.14</v>
      </c>
    </row>
    <row r="1413" spans="1:19" x14ac:dyDescent="0.35">
      <c r="A1413">
        <v>11412</v>
      </c>
      <c r="B1413" s="1">
        <v>45973</v>
      </c>
      <c r="C1413">
        <f t="shared" si="132"/>
        <v>2025</v>
      </c>
      <c r="D1413">
        <f t="shared" si="133"/>
        <v>11</v>
      </c>
      <c r="E1413" t="str">
        <f>TEXT(Table2[[#This Row],[order_date]],"mmmm")</f>
        <v>November</v>
      </c>
      <c r="F1413">
        <v>1295</v>
      </c>
      <c r="G1413" t="s">
        <v>22</v>
      </c>
      <c r="H1413" t="s">
        <v>20</v>
      </c>
      <c r="I1413">
        <v>3</v>
      </c>
      <c r="J1413">
        <v>188.66</v>
      </c>
      <c r="K1413">
        <v>0.03</v>
      </c>
      <c r="L1413">
        <f t="shared" si="134"/>
        <v>5.6597999999999997</v>
      </c>
      <c r="M1413">
        <f t="shared" si="135"/>
        <v>565.98</v>
      </c>
      <c r="N1413" t="s">
        <v>18</v>
      </c>
      <c r="O1413" t="str">
        <f t="shared" si="136"/>
        <v>Delayed Delivery</v>
      </c>
      <c r="P1413">
        <v>6</v>
      </c>
      <c r="Q1413" t="str">
        <f t="shared" si="137"/>
        <v>Excellent</v>
      </c>
      <c r="R1413">
        <v>4.2</v>
      </c>
      <c r="S1413">
        <v>549</v>
      </c>
    </row>
    <row r="1414" spans="1:19" x14ac:dyDescent="0.35">
      <c r="A1414">
        <v>11413</v>
      </c>
      <c r="B1414" s="1">
        <v>45974</v>
      </c>
      <c r="C1414">
        <f t="shared" si="132"/>
        <v>2025</v>
      </c>
      <c r="D1414">
        <f t="shared" si="133"/>
        <v>11</v>
      </c>
      <c r="E1414" t="str">
        <f>TEXT(Table2[[#This Row],[order_date]],"mmmm")</f>
        <v>November</v>
      </c>
      <c r="F1414">
        <v>1319</v>
      </c>
      <c r="G1414" t="s">
        <v>22</v>
      </c>
      <c r="H1414" t="s">
        <v>20</v>
      </c>
      <c r="I1414">
        <v>2</v>
      </c>
      <c r="J1414">
        <v>104.16</v>
      </c>
      <c r="K1414">
        <v>0.1</v>
      </c>
      <c r="L1414">
        <f t="shared" si="134"/>
        <v>10.416</v>
      </c>
      <c r="M1414">
        <f t="shared" si="135"/>
        <v>208.32</v>
      </c>
      <c r="N1414" t="s">
        <v>16</v>
      </c>
      <c r="O1414" t="str">
        <f t="shared" si="136"/>
        <v>Delayed Delivery</v>
      </c>
      <c r="P1414">
        <v>7</v>
      </c>
      <c r="Q1414" t="str">
        <f t="shared" si="137"/>
        <v>Bad</v>
      </c>
      <c r="R1414">
        <v>2.4</v>
      </c>
      <c r="S1414">
        <v>187.49</v>
      </c>
    </row>
    <row r="1415" spans="1:19" x14ac:dyDescent="0.35">
      <c r="A1415">
        <v>11414</v>
      </c>
      <c r="B1415" s="1">
        <v>45975</v>
      </c>
      <c r="C1415">
        <f t="shared" si="132"/>
        <v>2025</v>
      </c>
      <c r="D1415">
        <f t="shared" si="133"/>
        <v>11</v>
      </c>
      <c r="E1415" t="str">
        <f>TEXT(Table2[[#This Row],[order_date]],"mmmm")</f>
        <v>November</v>
      </c>
      <c r="F1415">
        <v>1917</v>
      </c>
      <c r="G1415" t="s">
        <v>19</v>
      </c>
      <c r="H1415" t="s">
        <v>13</v>
      </c>
      <c r="I1415">
        <v>5</v>
      </c>
      <c r="J1415">
        <v>95.78</v>
      </c>
      <c r="K1415">
        <v>0.03</v>
      </c>
      <c r="L1415">
        <f t="shared" si="134"/>
        <v>2.8733999999999997</v>
      </c>
      <c r="M1415">
        <f t="shared" si="135"/>
        <v>478.9</v>
      </c>
      <c r="N1415" t="s">
        <v>16</v>
      </c>
      <c r="O1415" t="str">
        <f t="shared" si="136"/>
        <v>Early Delivery</v>
      </c>
      <c r="P1415">
        <v>1</v>
      </c>
      <c r="Q1415" t="str">
        <f t="shared" si="137"/>
        <v>Bad</v>
      </c>
      <c r="R1415">
        <v>2.2000000000000002</v>
      </c>
      <c r="S1415">
        <v>464.53</v>
      </c>
    </row>
    <row r="1416" spans="1:19" x14ac:dyDescent="0.35">
      <c r="A1416">
        <v>11415</v>
      </c>
      <c r="B1416" s="1">
        <v>45976</v>
      </c>
      <c r="C1416">
        <f t="shared" si="132"/>
        <v>2025</v>
      </c>
      <c r="D1416">
        <f t="shared" si="133"/>
        <v>11</v>
      </c>
      <c r="E1416" t="str">
        <f>TEXT(Table2[[#This Row],[order_date]],"mmmm")</f>
        <v>November</v>
      </c>
      <c r="F1416">
        <v>1571</v>
      </c>
      <c r="G1416" t="s">
        <v>19</v>
      </c>
      <c r="H1416" t="s">
        <v>17</v>
      </c>
      <c r="I1416">
        <v>3</v>
      </c>
      <c r="J1416">
        <v>92.39</v>
      </c>
      <c r="K1416">
        <v>0.3</v>
      </c>
      <c r="L1416">
        <f t="shared" si="134"/>
        <v>27.716999999999999</v>
      </c>
      <c r="M1416">
        <f t="shared" si="135"/>
        <v>277.17</v>
      </c>
      <c r="N1416" t="s">
        <v>16</v>
      </c>
      <c r="O1416" t="str">
        <f t="shared" si="136"/>
        <v>On Time Delivery</v>
      </c>
      <c r="P1416">
        <v>3</v>
      </c>
      <c r="Q1416" t="str">
        <f t="shared" si="137"/>
        <v>Bad</v>
      </c>
      <c r="R1416">
        <v>2.2999999999999998</v>
      </c>
      <c r="S1416">
        <v>194.02</v>
      </c>
    </row>
    <row r="1417" spans="1:19" x14ac:dyDescent="0.35">
      <c r="A1417">
        <v>11416</v>
      </c>
      <c r="B1417" s="1">
        <v>45977</v>
      </c>
      <c r="C1417">
        <f t="shared" si="132"/>
        <v>2025</v>
      </c>
      <c r="D1417">
        <f t="shared" si="133"/>
        <v>11</v>
      </c>
      <c r="E1417" t="str">
        <f>TEXT(Table2[[#This Row],[order_date]],"mmmm")</f>
        <v>November</v>
      </c>
      <c r="F1417">
        <v>1831</v>
      </c>
      <c r="G1417" t="s">
        <v>22</v>
      </c>
      <c r="H1417" t="s">
        <v>20</v>
      </c>
      <c r="I1417">
        <v>4</v>
      </c>
      <c r="J1417">
        <v>81.760000000000005</v>
      </c>
      <c r="K1417">
        <v>0.21</v>
      </c>
      <c r="L1417">
        <f t="shared" si="134"/>
        <v>17.169599999999999</v>
      </c>
      <c r="M1417">
        <f t="shared" si="135"/>
        <v>327.04000000000002</v>
      </c>
      <c r="N1417" t="s">
        <v>18</v>
      </c>
      <c r="O1417" t="str">
        <f t="shared" si="136"/>
        <v>Delayed Delivery</v>
      </c>
      <c r="P1417">
        <v>9</v>
      </c>
      <c r="Q1417" t="str">
        <f t="shared" si="137"/>
        <v>Bad</v>
      </c>
      <c r="R1417">
        <v>1.3</v>
      </c>
      <c r="S1417">
        <v>258.36</v>
      </c>
    </row>
    <row r="1418" spans="1:19" x14ac:dyDescent="0.35">
      <c r="A1418">
        <v>11417</v>
      </c>
      <c r="B1418" s="1">
        <v>45978</v>
      </c>
      <c r="C1418">
        <f t="shared" si="132"/>
        <v>2025</v>
      </c>
      <c r="D1418">
        <f t="shared" si="133"/>
        <v>11</v>
      </c>
      <c r="E1418" t="str">
        <f>TEXT(Table2[[#This Row],[order_date]],"mmmm")</f>
        <v>November</v>
      </c>
      <c r="F1418">
        <v>1348</v>
      </c>
      <c r="G1418" t="s">
        <v>12</v>
      </c>
      <c r="H1418" t="s">
        <v>17</v>
      </c>
      <c r="I1418">
        <v>6</v>
      </c>
      <c r="J1418">
        <v>155.69999999999999</v>
      </c>
      <c r="K1418">
        <v>0.32</v>
      </c>
      <c r="L1418">
        <f t="shared" si="134"/>
        <v>49.823999999999998</v>
      </c>
      <c r="M1418">
        <f t="shared" si="135"/>
        <v>934.19999999999993</v>
      </c>
      <c r="N1418" t="s">
        <v>18</v>
      </c>
      <c r="O1418" t="str">
        <f t="shared" si="136"/>
        <v>Delayed Delivery</v>
      </c>
      <c r="P1418">
        <v>7</v>
      </c>
      <c r="Q1418" t="str">
        <f t="shared" si="137"/>
        <v>Excellent</v>
      </c>
      <c r="R1418">
        <v>4.0999999999999996</v>
      </c>
      <c r="S1418">
        <v>635.26</v>
      </c>
    </row>
    <row r="1419" spans="1:19" x14ac:dyDescent="0.35">
      <c r="A1419">
        <v>11418</v>
      </c>
      <c r="B1419" s="1">
        <v>45979</v>
      </c>
      <c r="C1419">
        <f t="shared" si="132"/>
        <v>2025</v>
      </c>
      <c r="D1419">
        <f t="shared" si="133"/>
        <v>11</v>
      </c>
      <c r="E1419" t="str">
        <f>TEXT(Table2[[#This Row],[order_date]],"mmmm")</f>
        <v>November</v>
      </c>
      <c r="F1419">
        <v>1839</v>
      </c>
      <c r="G1419" t="s">
        <v>19</v>
      </c>
      <c r="H1419" t="s">
        <v>21</v>
      </c>
      <c r="I1419">
        <v>4</v>
      </c>
      <c r="J1419">
        <v>194.4</v>
      </c>
      <c r="K1419">
        <v>0.24</v>
      </c>
      <c r="L1419">
        <f t="shared" si="134"/>
        <v>46.655999999999999</v>
      </c>
      <c r="M1419">
        <f t="shared" si="135"/>
        <v>777.6</v>
      </c>
      <c r="N1419" t="s">
        <v>18</v>
      </c>
      <c r="O1419" t="str">
        <f t="shared" si="136"/>
        <v>On Time Delivery</v>
      </c>
      <c r="P1419">
        <v>4</v>
      </c>
      <c r="Q1419" t="str">
        <f t="shared" si="137"/>
        <v>Good</v>
      </c>
      <c r="R1419">
        <v>3.9</v>
      </c>
      <c r="S1419">
        <v>590.98</v>
      </c>
    </row>
    <row r="1420" spans="1:19" x14ac:dyDescent="0.35">
      <c r="A1420">
        <v>11419</v>
      </c>
      <c r="B1420" s="1">
        <v>45980</v>
      </c>
      <c r="C1420">
        <f t="shared" si="132"/>
        <v>2025</v>
      </c>
      <c r="D1420">
        <f t="shared" si="133"/>
        <v>11</v>
      </c>
      <c r="E1420" t="str">
        <f>TEXT(Table2[[#This Row],[order_date]],"mmmm")</f>
        <v>November</v>
      </c>
      <c r="F1420">
        <v>1778</v>
      </c>
      <c r="G1420" t="s">
        <v>15</v>
      </c>
      <c r="H1420" t="s">
        <v>21</v>
      </c>
      <c r="I1420">
        <v>3</v>
      </c>
      <c r="J1420">
        <v>577.52</v>
      </c>
      <c r="K1420">
        <v>0.34</v>
      </c>
      <c r="L1420">
        <f t="shared" si="134"/>
        <v>196.35680000000002</v>
      </c>
      <c r="M1420">
        <f t="shared" si="135"/>
        <v>1732.56</v>
      </c>
      <c r="N1420" t="s">
        <v>18</v>
      </c>
      <c r="O1420" t="str">
        <f t="shared" si="136"/>
        <v>Delayed Delivery</v>
      </c>
      <c r="P1420">
        <v>6</v>
      </c>
      <c r="Q1420" t="str">
        <f t="shared" si="137"/>
        <v>Good</v>
      </c>
      <c r="R1420">
        <v>3.2</v>
      </c>
      <c r="S1420">
        <v>1143.49</v>
      </c>
    </row>
    <row r="1421" spans="1:19" x14ac:dyDescent="0.35">
      <c r="A1421">
        <v>11420</v>
      </c>
      <c r="B1421" s="1">
        <v>45981</v>
      </c>
      <c r="C1421">
        <f t="shared" si="132"/>
        <v>2025</v>
      </c>
      <c r="D1421">
        <f t="shared" si="133"/>
        <v>11</v>
      </c>
      <c r="E1421" t="str">
        <f>TEXT(Table2[[#This Row],[order_date]],"mmmm")</f>
        <v>November</v>
      </c>
      <c r="F1421">
        <v>1872</v>
      </c>
      <c r="G1421" t="s">
        <v>19</v>
      </c>
      <c r="H1421" t="s">
        <v>21</v>
      </c>
      <c r="I1421">
        <v>4</v>
      </c>
      <c r="J1421">
        <v>353.41</v>
      </c>
      <c r="K1421">
        <v>0.18</v>
      </c>
      <c r="L1421">
        <f t="shared" si="134"/>
        <v>63.613800000000005</v>
      </c>
      <c r="M1421">
        <f t="shared" si="135"/>
        <v>1413.64</v>
      </c>
      <c r="N1421" t="s">
        <v>16</v>
      </c>
      <c r="O1421" t="str">
        <f t="shared" si="136"/>
        <v>Delayed Delivery</v>
      </c>
      <c r="P1421">
        <v>6</v>
      </c>
      <c r="Q1421" t="str">
        <f t="shared" si="137"/>
        <v>Good</v>
      </c>
      <c r="R1421">
        <v>3.9</v>
      </c>
      <c r="S1421">
        <v>1159.18</v>
      </c>
    </row>
    <row r="1422" spans="1:19" x14ac:dyDescent="0.35">
      <c r="A1422">
        <v>11421</v>
      </c>
      <c r="B1422" s="1">
        <v>45982</v>
      </c>
      <c r="C1422">
        <f t="shared" si="132"/>
        <v>2025</v>
      </c>
      <c r="D1422">
        <f t="shared" si="133"/>
        <v>11</v>
      </c>
      <c r="E1422" t="str">
        <f>TEXT(Table2[[#This Row],[order_date]],"mmmm")</f>
        <v>November</v>
      </c>
      <c r="F1422">
        <v>1228</v>
      </c>
      <c r="G1422" t="s">
        <v>12</v>
      </c>
      <c r="H1422" t="s">
        <v>21</v>
      </c>
      <c r="I1422">
        <v>3</v>
      </c>
      <c r="J1422">
        <v>592.74</v>
      </c>
      <c r="K1422">
        <v>0.22</v>
      </c>
      <c r="L1422">
        <f t="shared" si="134"/>
        <v>130.40280000000001</v>
      </c>
      <c r="M1422">
        <f t="shared" si="135"/>
        <v>1778.22</v>
      </c>
      <c r="N1422" t="s">
        <v>16</v>
      </c>
      <c r="O1422" t="str">
        <f t="shared" si="136"/>
        <v>On Time Delivery</v>
      </c>
      <c r="P1422">
        <v>3</v>
      </c>
      <c r="Q1422" t="str">
        <f t="shared" si="137"/>
        <v>Good</v>
      </c>
      <c r="R1422">
        <v>2.5</v>
      </c>
      <c r="S1422">
        <v>1387.01</v>
      </c>
    </row>
    <row r="1423" spans="1:19" x14ac:dyDescent="0.35">
      <c r="A1423">
        <v>11422</v>
      </c>
      <c r="B1423" s="1">
        <v>45983</v>
      </c>
      <c r="C1423">
        <f t="shared" si="132"/>
        <v>2025</v>
      </c>
      <c r="D1423">
        <f t="shared" si="133"/>
        <v>11</v>
      </c>
      <c r="E1423" t="str">
        <f>TEXT(Table2[[#This Row],[order_date]],"mmmm")</f>
        <v>November</v>
      </c>
      <c r="F1423">
        <v>1269</v>
      </c>
      <c r="G1423" t="s">
        <v>19</v>
      </c>
      <c r="H1423" t="s">
        <v>13</v>
      </c>
      <c r="I1423">
        <v>3</v>
      </c>
      <c r="J1423">
        <v>232.89</v>
      </c>
      <c r="K1423">
        <v>0.2</v>
      </c>
      <c r="L1423">
        <f t="shared" si="134"/>
        <v>46.578000000000003</v>
      </c>
      <c r="M1423">
        <f t="shared" si="135"/>
        <v>698.67</v>
      </c>
      <c r="N1423" t="s">
        <v>18</v>
      </c>
      <c r="O1423" t="str">
        <f t="shared" si="136"/>
        <v>On Time Delivery</v>
      </c>
      <c r="P1423">
        <v>2</v>
      </c>
      <c r="Q1423" t="str">
        <f t="shared" si="137"/>
        <v>Bad</v>
      </c>
      <c r="R1423">
        <v>2.2000000000000002</v>
      </c>
      <c r="S1423">
        <v>558.94000000000005</v>
      </c>
    </row>
    <row r="1424" spans="1:19" x14ac:dyDescent="0.35">
      <c r="A1424">
        <v>11423</v>
      </c>
      <c r="B1424" s="1">
        <v>45984</v>
      </c>
      <c r="C1424">
        <f t="shared" si="132"/>
        <v>2025</v>
      </c>
      <c r="D1424">
        <f t="shared" si="133"/>
        <v>11</v>
      </c>
      <c r="E1424" t="str">
        <f>TEXT(Table2[[#This Row],[order_date]],"mmmm")</f>
        <v>November</v>
      </c>
      <c r="F1424">
        <v>1827</v>
      </c>
      <c r="G1424" t="s">
        <v>19</v>
      </c>
      <c r="H1424" t="s">
        <v>21</v>
      </c>
      <c r="I1424">
        <v>4</v>
      </c>
      <c r="J1424">
        <v>282.70999999999998</v>
      </c>
      <c r="K1424">
        <v>0.17</v>
      </c>
      <c r="L1424">
        <f t="shared" si="134"/>
        <v>48.060699999999997</v>
      </c>
      <c r="M1424">
        <f t="shared" si="135"/>
        <v>1130.8399999999999</v>
      </c>
      <c r="N1424" t="s">
        <v>18</v>
      </c>
      <c r="O1424" t="str">
        <f t="shared" si="136"/>
        <v>Delayed Delivery</v>
      </c>
      <c r="P1424">
        <v>5</v>
      </c>
      <c r="Q1424" t="str">
        <f t="shared" si="137"/>
        <v>Excellent</v>
      </c>
      <c r="R1424">
        <v>4.4000000000000004</v>
      </c>
      <c r="S1424">
        <v>938.6</v>
      </c>
    </row>
    <row r="1425" spans="1:19" x14ac:dyDescent="0.35">
      <c r="A1425">
        <v>11424</v>
      </c>
      <c r="B1425" s="1">
        <v>45985</v>
      </c>
      <c r="C1425">
        <f t="shared" si="132"/>
        <v>2025</v>
      </c>
      <c r="D1425">
        <f t="shared" si="133"/>
        <v>11</v>
      </c>
      <c r="E1425" t="str">
        <f>TEXT(Table2[[#This Row],[order_date]],"mmmm")</f>
        <v>November</v>
      </c>
      <c r="F1425">
        <v>1797</v>
      </c>
      <c r="G1425" t="s">
        <v>22</v>
      </c>
      <c r="H1425" t="s">
        <v>20</v>
      </c>
      <c r="I1425">
        <v>1</v>
      </c>
      <c r="J1425">
        <v>204.88</v>
      </c>
      <c r="K1425">
        <v>0.3</v>
      </c>
      <c r="L1425">
        <f t="shared" si="134"/>
        <v>61.463999999999999</v>
      </c>
      <c r="M1425">
        <f t="shared" si="135"/>
        <v>204.88</v>
      </c>
      <c r="N1425" t="s">
        <v>18</v>
      </c>
      <c r="O1425" t="str">
        <f t="shared" si="136"/>
        <v>Delayed Delivery</v>
      </c>
      <c r="P1425">
        <v>8</v>
      </c>
      <c r="Q1425" t="str">
        <f t="shared" si="137"/>
        <v>Good</v>
      </c>
      <c r="R1425">
        <v>2.7</v>
      </c>
      <c r="S1425">
        <v>143.41999999999999</v>
      </c>
    </row>
    <row r="1426" spans="1:19" x14ac:dyDescent="0.35">
      <c r="A1426">
        <v>11425</v>
      </c>
      <c r="B1426" s="1">
        <v>45986</v>
      </c>
      <c r="C1426">
        <f t="shared" si="132"/>
        <v>2025</v>
      </c>
      <c r="D1426">
        <f t="shared" si="133"/>
        <v>11</v>
      </c>
      <c r="E1426" t="str">
        <f>TEXT(Table2[[#This Row],[order_date]],"mmmm")</f>
        <v>November</v>
      </c>
      <c r="F1426">
        <v>1290</v>
      </c>
      <c r="G1426" t="s">
        <v>19</v>
      </c>
      <c r="H1426" t="s">
        <v>21</v>
      </c>
      <c r="I1426">
        <v>2</v>
      </c>
      <c r="J1426">
        <v>121.99</v>
      </c>
      <c r="K1426">
        <v>0.23</v>
      </c>
      <c r="L1426">
        <f t="shared" si="134"/>
        <v>28.057700000000001</v>
      </c>
      <c r="M1426">
        <f t="shared" si="135"/>
        <v>243.98</v>
      </c>
      <c r="N1426" t="s">
        <v>16</v>
      </c>
      <c r="O1426" t="str">
        <f t="shared" si="136"/>
        <v>On Time Delivery</v>
      </c>
      <c r="P1426">
        <v>3</v>
      </c>
      <c r="Q1426" t="str">
        <f t="shared" si="137"/>
        <v>Bad</v>
      </c>
      <c r="R1426">
        <v>1.8</v>
      </c>
      <c r="S1426">
        <v>187.86</v>
      </c>
    </row>
    <row r="1427" spans="1:19" x14ac:dyDescent="0.35">
      <c r="A1427">
        <v>11426</v>
      </c>
      <c r="B1427" s="1">
        <v>45987</v>
      </c>
      <c r="C1427">
        <f t="shared" si="132"/>
        <v>2025</v>
      </c>
      <c r="D1427">
        <f t="shared" si="133"/>
        <v>11</v>
      </c>
      <c r="E1427" t="str">
        <f>TEXT(Table2[[#This Row],[order_date]],"mmmm")</f>
        <v>November</v>
      </c>
      <c r="F1427">
        <v>1724</v>
      </c>
      <c r="G1427" t="s">
        <v>15</v>
      </c>
      <c r="H1427" t="s">
        <v>17</v>
      </c>
      <c r="I1427">
        <v>5</v>
      </c>
      <c r="J1427">
        <v>98.75</v>
      </c>
      <c r="K1427">
        <v>0.28000000000000003</v>
      </c>
      <c r="L1427">
        <f t="shared" si="134"/>
        <v>27.650000000000002</v>
      </c>
      <c r="M1427">
        <f t="shared" si="135"/>
        <v>493.75</v>
      </c>
      <c r="N1427" t="s">
        <v>18</v>
      </c>
      <c r="O1427" t="str">
        <f t="shared" si="136"/>
        <v>Delayed Delivery</v>
      </c>
      <c r="P1427">
        <v>5</v>
      </c>
      <c r="Q1427" t="str">
        <f t="shared" si="137"/>
        <v>Excellent</v>
      </c>
      <c r="R1427">
        <v>4</v>
      </c>
      <c r="S1427">
        <v>355.5</v>
      </c>
    </row>
    <row r="1428" spans="1:19" x14ac:dyDescent="0.35">
      <c r="A1428">
        <v>11427</v>
      </c>
      <c r="B1428" s="1">
        <v>45988</v>
      </c>
      <c r="C1428">
        <f t="shared" si="132"/>
        <v>2025</v>
      </c>
      <c r="D1428">
        <f t="shared" si="133"/>
        <v>11</v>
      </c>
      <c r="E1428" t="str">
        <f>TEXT(Table2[[#This Row],[order_date]],"mmmm")</f>
        <v>November</v>
      </c>
      <c r="F1428">
        <v>1164</v>
      </c>
      <c r="G1428" t="s">
        <v>15</v>
      </c>
      <c r="H1428" t="s">
        <v>20</v>
      </c>
      <c r="I1428">
        <v>6</v>
      </c>
      <c r="J1428">
        <v>567.87</v>
      </c>
      <c r="K1428">
        <v>0.28000000000000003</v>
      </c>
      <c r="L1428">
        <f t="shared" si="134"/>
        <v>159.00360000000001</v>
      </c>
      <c r="M1428">
        <f t="shared" si="135"/>
        <v>3407.2200000000003</v>
      </c>
      <c r="N1428" t="s">
        <v>16</v>
      </c>
      <c r="O1428" t="str">
        <f t="shared" si="136"/>
        <v>On Time Delivery</v>
      </c>
      <c r="P1428">
        <v>3</v>
      </c>
      <c r="Q1428" t="str">
        <f t="shared" si="137"/>
        <v>Bad</v>
      </c>
      <c r="R1428">
        <v>2.2999999999999998</v>
      </c>
      <c r="S1428">
        <v>2453.1999999999998</v>
      </c>
    </row>
    <row r="1429" spans="1:19" x14ac:dyDescent="0.35">
      <c r="A1429">
        <v>11428</v>
      </c>
      <c r="B1429" s="1">
        <v>45989</v>
      </c>
      <c r="C1429">
        <f t="shared" si="132"/>
        <v>2025</v>
      </c>
      <c r="D1429">
        <f t="shared" si="133"/>
        <v>11</v>
      </c>
      <c r="E1429" t="str">
        <f>TEXT(Table2[[#This Row],[order_date]],"mmmm")</f>
        <v>November</v>
      </c>
      <c r="F1429">
        <v>1004</v>
      </c>
      <c r="G1429" t="s">
        <v>19</v>
      </c>
      <c r="H1429" t="s">
        <v>17</v>
      </c>
      <c r="I1429">
        <v>2</v>
      </c>
      <c r="J1429">
        <v>592.28</v>
      </c>
      <c r="K1429">
        <v>7.0000000000000007E-2</v>
      </c>
      <c r="L1429">
        <f t="shared" si="134"/>
        <v>41.459600000000002</v>
      </c>
      <c r="M1429">
        <f t="shared" si="135"/>
        <v>1184.56</v>
      </c>
      <c r="N1429" t="s">
        <v>18</v>
      </c>
      <c r="O1429" t="str">
        <f t="shared" si="136"/>
        <v>Delayed Delivery</v>
      </c>
      <c r="P1429">
        <v>7</v>
      </c>
      <c r="Q1429" t="str">
        <f t="shared" si="137"/>
        <v>Bad</v>
      </c>
      <c r="R1429">
        <v>1.8</v>
      </c>
      <c r="S1429">
        <v>1101.6400000000001</v>
      </c>
    </row>
    <row r="1430" spans="1:19" x14ac:dyDescent="0.35">
      <c r="A1430">
        <v>11429</v>
      </c>
      <c r="B1430" s="1">
        <v>45990</v>
      </c>
      <c r="C1430">
        <f t="shared" si="132"/>
        <v>2025</v>
      </c>
      <c r="D1430">
        <f t="shared" si="133"/>
        <v>11</v>
      </c>
      <c r="E1430" t="str">
        <f>TEXT(Table2[[#This Row],[order_date]],"mmmm")</f>
        <v>November</v>
      </c>
      <c r="F1430">
        <v>1850</v>
      </c>
      <c r="G1430" t="s">
        <v>15</v>
      </c>
      <c r="H1430" t="s">
        <v>17</v>
      </c>
      <c r="I1430">
        <v>5</v>
      </c>
      <c r="J1430">
        <v>41.27</v>
      </c>
      <c r="K1430">
        <v>0.23</v>
      </c>
      <c r="L1430">
        <f t="shared" si="134"/>
        <v>9.4921000000000006</v>
      </c>
      <c r="M1430">
        <f t="shared" si="135"/>
        <v>206.35000000000002</v>
      </c>
      <c r="N1430" t="s">
        <v>18</v>
      </c>
      <c r="O1430" t="str">
        <f t="shared" si="136"/>
        <v>Delayed Delivery</v>
      </c>
      <c r="P1430">
        <v>6</v>
      </c>
      <c r="Q1430" t="str">
        <f t="shared" si="137"/>
        <v>Bad</v>
      </c>
      <c r="R1430">
        <v>1.1000000000000001</v>
      </c>
      <c r="S1430">
        <v>158.88999999999999</v>
      </c>
    </row>
    <row r="1431" spans="1:19" x14ac:dyDescent="0.35">
      <c r="A1431">
        <v>11430</v>
      </c>
      <c r="B1431" s="1">
        <v>45991</v>
      </c>
      <c r="C1431">
        <f t="shared" si="132"/>
        <v>2025</v>
      </c>
      <c r="D1431">
        <f t="shared" si="133"/>
        <v>11</v>
      </c>
      <c r="E1431" t="str">
        <f>TEXT(Table2[[#This Row],[order_date]],"mmmm")</f>
        <v>November</v>
      </c>
      <c r="F1431">
        <v>1378</v>
      </c>
      <c r="G1431" t="s">
        <v>15</v>
      </c>
      <c r="H1431" t="s">
        <v>13</v>
      </c>
      <c r="I1431">
        <v>5</v>
      </c>
      <c r="J1431">
        <v>102.95</v>
      </c>
      <c r="K1431">
        <v>7.0000000000000007E-2</v>
      </c>
      <c r="L1431">
        <f t="shared" si="134"/>
        <v>7.206500000000001</v>
      </c>
      <c r="M1431">
        <f t="shared" si="135"/>
        <v>514.75</v>
      </c>
      <c r="N1431" t="s">
        <v>14</v>
      </c>
      <c r="O1431" t="str">
        <f t="shared" si="136"/>
        <v>Delayed Delivery</v>
      </c>
      <c r="P1431">
        <v>6</v>
      </c>
      <c r="Q1431" t="str">
        <f t="shared" si="137"/>
        <v>Excellent</v>
      </c>
      <c r="R1431">
        <v>4.9000000000000004</v>
      </c>
      <c r="S1431">
        <v>478.72</v>
      </c>
    </row>
    <row r="1432" spans="1:19" x14ac:dyDescent="0.35">
      <c r="A1432">
        <v>11431</v>
      </c>
      <c r="B1432" s="1">
        <v>45992</v>
      </c>
      <c r="C1432">
        <f t="shared" si="132"/>
        <v>2025</v>
      </c>
      <c r="D1432">
        <f t="shared" si="133"/>
        <v>12</v>
      </c>
      <c r="E1432" t="str">
        <f>TEXT(Table2[[#This Row],[order_date]],"mmmm")</f>
        <v>December</v>
      </c>
      <c r="F1432">
        <v>1077</v>
      </c>
      <c r="G1432" t="s">
        <v>19</v>
      </c>
      <c r="H1432" t="s">
        <v>13</v>
      </c>
      <c r="I1432">
        <v>6</v>
      </c>
      <c r="J1432">
        <v>262.76</v>
      </c>
      <c r="K1432">
        <v>0.2</v>
      </c>
      <c r="L1432">
        <f t="shared" si="134"/>
        <v>52.552</v>
      </c>
      <c r="M1432">
        <f t="shared" si="135"/>
        <v>1576.56</v>
      </c>
      <c r="N1432" t="s">
        <v>16</v>
      </c>
      <c r="O1432" t="str">
        <f t="shared" si="136"/>
        <v>Early Delivery</v>
      </c>
      <c r="P1432">
        <v>1</v>
      </c>
      <c r="Q1432" t="str">
        <f t="shared" si="137"/>
        <v>Good</v>
      </c>
      <c r="R1432">
        <v>2.9</v>
      </c>
      <c r="S1432">
        <v>1261.25</v>
      </c>
    </row>
    <row r="1433" spans="1:19" x14ac:dyDescent="0.35">
      <c r="A1433">
        <v>11432</v>
      </c>
      <c r="B1433" s="1">
        <v>45993</v>
      </c>
      <c r="C1433">
        <f t="shared" si="132"/>
        <v>2025</v>
      </c>
      <c r="D1433">
        <f t="shared" si="133"/>
        <v>12</v>
      </c>
      <c r="E1433" t="str">
        <f>TEXT(Table2[[#This Row],[order_date]],"mmmm")</f>
        <v>December</v>
      </c>
      <c r="F1433">
        <v>1409</v>
      </c>
      <c r="G1433" t="s">
        <v>15</v>
      </c>
      <c r="H1433" t="s">
        <v>17</v>
      </c>
      <c r="I1433">
        <v>2</v>
      </c>
      <c r="J1433">
        <v>124.01</v>
      </c>
      <c r="K1433">
        <v>0.24</v>
      </c>
      <c r="L1433">
        <f t="shared" si="134"/>
        <v>29.7624</v>
      </c>
      <c r="M1433">
        <f t="shared" si="135"/>
        <v>248.02</v>
      </c>
      <c r="N1433" t="s">
        <v>18</v>
      </c>
      <c r="O1433" t="str">
        <f t="shared" si="136"/>
        <v>On Time Delivery</v>
      </c>
      <c r="P1433">
        <v>2</v>
      </c>
      <c r="Q1433" t="str">
        <f t="shared" si="137"/>
        <v>Bad</v>
      </c>
      <c r="R1433">
        <v>1.6</v>
      </c>
      <c r="S1433">
        <v>188.5</v>
      </c>
    </row>
    <row r="1434" spans="1:19" x14ac:dyDescent="0.35">
      <c r="A1434">
        <v>11433</v>
      </c>
      <c r="B1434" s="1">
        <v>45994</v>
      </c>
      <c r="C1434">
        <f t="shared" si="132"/>
        <v>2025</v>
      </c>
      <c r="D1434">
        <f t="shared" si="133"/>
        <v>12</v>
      </c>
      <c r="E1434" t="str">
        <f>TEXT(Table2[[#This Row],[order_date]],"mmmm")</f>
        <v>December</v>
      </c>
      <c r="F1434">
        <v>1573</v>
      </c>
      <c r="G1434" t="s">
        <v>22</v>
      </c>
      <c r="H1434" t="s">
        <v>17</v>
      </c>
      <c r="I1434">
        <v>6</v>
      </c>
      <c r="J1434">
        <v>227.87</v>
      </c>
      <c r="K1434">
        <v>0.35</v>
      </c>
      <c r="L1434">
        <f t="shared" si="134"/>
        <v>79.754499999999993</v>
      </c>
      <c r="M1434">
        <f t="shared" si="135"/>
        <v>1367.22</v>
      </c>
      <c r="N1434" t="s">
        <v>18</v>
      </c>
      <c r="O1434" t="str">
        <f t="shared" si="136"/>
        <v>Delayed Delivery</v>
      </c>
      <c r="P1434">
        <v>6</v>
      </c>
      <c r="Q1434" t="str">
        <f t="shared" si="137"/>
        <v>Excellent</v>
      </c>
      <c r="R1434">
        <v>4</v>
      </c>
      <c r="S1434">
        <v>888.69</v>
      </c>
    </row>
    <row r="1435" spans="1:19" x14ac:dyDescent="0.35">
      <c r="A1435">
        <v>11434</v>
      </c>
      <c r="B1435" s="1">
        <v>45995</v>
      </c>
      <c r="C1435">
        <f t="shared" si="132"/>
        <v>2025</v>
      </c>
      <c r="D1435">
        <f t="shared" si="133"/>
        <v>12</v>
      </c>
      <c r="E1435" t="str">
        <f>TEXT(Table2[[#This Row],[order_date]],"mmmm")</f>
        <v>December</v>
      </c>
      <c r="F1435">
        <v>1131</v>
      </c>
      <c r="G1435" t="s">
        <v>22</v>
      </c>
      <c r="H1435" t="s">
        <v>21</v>
      </c>
      <c r="I1435">
        <v>3</v>
      </c>
      <c r="J1435">
        <v>90.52</v>
      </c>
      <c r="K1435">
        <v>0.01</v>
      </c>
      <c r="L1435">
        <f t="shared" si="134"/>
        <v>0.9052</v>
      </c>
      <c r="M1435">
        <f t="shared" si="135"/>
        <v>271.56</v>
      </c>
      <c r="N1435" t="s">
        <v>16</v>
      </c>
      <c r="O1435" t="str">
        <f t="shared" si="136"/>
        <v>Delayed Delivery</v>
      </c>
      <c r="P1435">
        <v>8</v>
      </c>
      <c r="Q1435" t="str">
        <f t="shared" si="137"/>
        <v>Excellent</v>
      </c>
      <c r="R1435">
        <v>4.5999999999999996</v>
      </c>
      <c r="S1435">
        <v>268.83999999999997</v>
      </c>
    </row>
    <row r="1436" spans="1:19" x14ac:dyDescent="0.35">
      <c r="A1436">
        <v>11435</v>
      </c>
      <c r="B1436" s="1">
        <v>45996</v>
      </c>
      <c r="C1436">
        <f t="shared" si="132"/>
        <v>2025</v>
      </c>
      <c r="D1436">
        <f t="shared" si="133"/>
        <v>12</v>
      </c>
      <c r="E1436" t="str">
        <f>TEXT(Table2[[#This Row],[order_date]],"mmmm")</f>
        <v>December</v>
      </c>
      <c r="F1436">
        <v>1600</v>
      </c>
      <c r="G1436" t="s">
        <v>19</v>
      </c>
      <c r="H1436" t="s">
        <v>20</v>
      </c>
      <c r="I1436">
        <v>6</v>
      </c>
      <c r="J1436">
        <v>282.06</v>
      </c>
      <c r="K1436">
        <v>0.03</v>
      </c>
      <c r="L1436">
        <f t="shared" si="134"/>
        <v>8.4618000000000002</v>
      </c>
      <c r="M1436">
        <f t="shared" si="135"/>
        <v>1692.3600000000001</v>
      </c>
      <c r="N1436" t="s">
        <v>16</v>
      </c>
      <c r="O1436" t="str">
        <f t="shared" si="136"/>
        <v>Delayed Delivery</v>
      </c>
      <c r="P1436">
        <v>5</v>
      </c>
      <c r="Q1436" t="str">
        <f t="shared" si="137"/>
        <v>Good</v>
      </c>
      <c r="R1436">
        <v>3.1</v>
      </c>
      <c r="S1436">
        <v>1641.59</v>
      </c>
    </row>
    <row r="1437" spans="1:19" x14ac:dyDescent="0.35">
      <c r="A1437">
        <v>11436</v>
      </c>
      <c r="B1437" s="1">
        <v>45997</v>
      </c>
      <c r="C1437">
        <f t="shared" si="132"/>
        <v>2025</v>
      </c>
      <c r="D1437">
        <f t="shared" si="133"/>
        <v>12</v>
      </c>
      <c r="E1437" t="str">
        <f>TEXT(Table2[[#This Row],[order_date]],"mmmm")</f>
        <v>December</v>
      </c>
      <c r="F1437">
        <v>1748</v>
      </c>
      <c r="G1437" t="s">
        <v>19</v>
      </c>
      <c r="H1437" t="s">
        <v>21</v>
      </c>
      <c r="I1437">
        <v>4</v>
      </c>
      <c r="J1437">
        <v>173.94</v>
      </c>
      <c r="K1437">
        <v>0.03</v>
      </c>
      <c r="L1437">
        <f t="shared" si="134"/>
        <v>5.2181999999999995</v>
      </c>
      <c r="M1437">
        <f t="shared" si="135"/>
        <v>695.76</v>
      </c>
      <c r="N1437" t="s">
        <v>18</v>
      </c>
      <c r="O1437" t="str">
        <f t="shared" si="136"/>
        <v>On Time Delivery</v>
      </c>
      <c r="P1437">
        <v>2</v>
      </c>
      <c r="Q1437" t="str">
        <f t="shared" si="137"/>
        <v>Bad</v>
      </c>
      <c r="R1437">
        <v>1.1000000000000001</v>
      </c>
      <c r="S1437">
        <v>674.89</v>
      </c>
    </row>
    <row r="1438" spans="1:19" x14ac:dyDescent="0.35">
      <c r="A1438">
        <v>11437</v>
      </c>
      <c r="B1438" s="1">
        <v>45998</v>
      </c>
      <c r="C1438">
        <f t="shared" si="132"/>
        <v>2025</v>
      </c>
      <c r="D1438">
        <f t="shared" si="133"/>
        <v>12</v>
      </c>
      <c r="E1438" t="str">
        <f>TEXT(Table2[[#This Row],[order_date]],"mmmm")</f>
        <v>December</v>
      </c>
      <c r="F1438">
        <v>1041</v>
      </c>
      <c r="G1438" t="s">
        <v>19</v>
      </c>
      <c r="H1438" t="s">
        <v>13</v>
      </c>
      <c r="I1438">
        <v>1</v>
      </c>
      <c r="J1438">
        <v>220.86</v>
      </c>
      <c r="K1438">
        <v>0.14000000000000001</v>
      </c>
      <c r="L1438">
        <f t="shared" si="134"/>
        <v>30.920400000000004</v>
      </c>
      <c r="M1438">
        <f t="shared" si="135"/>
        <v>220.86</v>
      </c>
      <c r="N1438" t="s">
        <v>16</v>
      </c>
      <c r="O1438" t="str">
        <f t="shared" si="136"/>
        <v>Delayed Delivery</v>
      </c>
      <c r="P1438">
        <v>5</v>
      </c>
      <c r="Q1438" t="str">
        <f t="shared" si="137"/>
        <v>Good</v>
      </c>
      <c r="R1438">
        <v>2.5</v>
      </c>
      <c r="S1438">
        <v>189.94</v>
      </c>
    </row>
    <row r="1439" spans="1:19" x14ac:dyDescent="0.35">
      <c r="A1439">
        <v>11438</v>
      </c>
      <c r="B1439" s="1">
        <v>45999</v>
      </c>
      <c r="C1439">
        <f t="shared" si="132"/>
        <v>2025</v>
      </c>
      <c r="D1439">
        <f t="shared" si="133"/>
        <v>12</v>
      </c>
      <c r="E1439" t="str">
        <f>TEXT(Table2[[#This Row],[order_date]],"mmmm")</f>
        <v>December</v>
      </c>
      <c r="F1439">
        <v>1088</v>
      </c>
      <c r="G1439" t="s">
        <v>15</v>
      </c>
      <c r="H1439" t="s">
        <v>13</v>
      </c>
      <c r="I1439">
        <v>1</v>
      </c>
      <c r="J1439">
        <v>70.17</v>
      </c>
      <c r="K1439">
        <v>0.28999999999999998</v>
      </c>
      <c r="L1439">
        <f t="shared" si="134"/>
        <v>20.349299999999999</v>
      </c>
      <c r="M1439">
        <f t="shared" si="135"/>
        <v>70.17</v>
      </c>
      <c r="N1439" t="s">
        <v>16</v>
      </c>
      <c r="O1439" t="str">
        <f t="shared" si="136"/>
        <v>Delayed Delivery</v>
      </c>
      <c r="P1439">
        <v>9</v>
      </c>
      <c r="Q1439" t="str">
        <f t="shared" si="137"/>
        <v>Bad</v>
      </c>
      <c r="R1439">
        <v>2</v>
      </c>
      <c r="S1439">
        <v>49.82</v>
      </c>
    </row>
    <row r="1440" spans="1:19" x14ac:dyDescent="0.35">
      <c r="A1440">
        <v>11439</v>
      </c>
      <c r="B1440" s="1">
        <v>46000</v>
      </c>
      <c r="C1440">
        <f t="shared" si="132"/>
        <v>2025</v>
      </c>
      <c r="D1440">
        <f t="shared" si="133"/>
        <v>12</v>
      </c>
      <c r="E1440" t="str">
        <f>TEXT(Table2[[#This Row],[order_date]],"mmmm")</f>
        <v>December</v>
      </c>
      <c r="F1440">
        <v>1401</v>
      </c>
      <c r="G1440" t="s">
        <v>15</v>
      </c>
      <c r="H1440" t="s">
        <v>21</v>
      </c>
      <c r="I1440">
        <v>1</v>
      </c>
      <c r="J1440">
        <v>265.45</v>
      </c>
      <c r="K1440">
        <v>0.3</v>
      </c>
      <c r="L1440">
        <f t="shared" si="134"/>
        <v>79.634999999999991</v>
      </c>
      <c r="M1440">
        <f t="shared" si="135"/>
        <v>265.45</v>
      </c>
      <c r="N1440" t="s">
        <v>14</v>
      </c>
      <c r="O1440" t="str">
        <f t="shared" si="136"/>
        <v>Delayed Delivery</v>
      </c>
      <c r="P1440">
        <v>6</v>
      </c>
      <c r="Q1440" t="str">
        <f t="shared" si="137"/>
        <v>Good</v>
      </c>
      <c r="R1440">
        <v>3.5</v>
      </c>
      <c r="S1440">
        <v>185.81</v>
      </c>
    </row>
    <row r="1441" spans="1:19" x14ac:dyDescent="0.35">
      <c r="A1441">
        <v>11440</v>
      </c>
      <c r="B1441" s="1">
        <v>46001</v>
      </c>
      <c r="C1441">
        <f t="shared" si="132"/>
        <v>2025</v>
      </c>
      <c r="D1441">
        <f t="shared" si="133"/>
        <v>12</v>
      </c>
      <c r="E1441" t="str">
        <f>TEXT(Table2[[#This Row],[order_date]],"mmmm")</f>
        <v>December</v>
      </c>
      <c r="F1441">
        <v>1295</v>
      </c>
      <c r="G1441" t="s">
        <v>22</v>
      </c>
      <c r="H1441" t="s">
        <v>20</v>
      </c>
      <c r="I1441">
        <v>2</v>
      </c>
      <c r="J1441">
        <v>590.21</v>
      </c>
      <c r="K1441">
        <v>0.26</v>
      </c>
      <c r="L1441">
        <f t="shared" si="134"/>
        <v>153.45460000000003</v>
      </c>
      <c r="M1441">
        <f t="shared" si="135"/>
        <v>1180.42</v>
      </c>
      <c r="N1441" t="s">
        <v>18</v>
      </c>
      <c r="O1441" t="str">
        <f t="shared" si="136"/>
        <v>Delayed Delivery</v>
      </c>
      <c r="P1441">
        <v>5</v>
      </c>
      <c r="Q1441" t="str">
        <f t="shared" si="137"/>
        <v>Good</v>
      </c>
      <c r="R1441">
        <v>3.1</v>
      </c>
      <c r="S1441">
        <v>873.51</v>
      </c>
    </row>
    <row r="1442" spans="1:19" x14ac:dyDescent="0.35">
      <c r="A1442">
        <v>11441</v>
      </c>
      <c r="B1442" s="1">
        <v>46002</v>
      </c>
      <c r="C1442">
        <f t="shared" si="132"/>
        <v>2025</v>
      </c>
      <c r="D1442">
        <f t="shared" si="133"/>
        <v>12</v>
      </c>
      <c r="E1442" t="str">
        <f>TEXT(Table2[[#This Row],[order_date]],"mmmm")</f>
        <v>December</v>
      </c>
      <c r="F1442">
        <v>1839</v>
      </c>
      <c r="G1442" t="s">
        <v>19</v>
      </c>
      <c r="H1442" t="s">
        <v>17</v>
      </c>
      <c r="I1442">
        <v>2</v>
      </c>
      <c r="J1442">
        <v>207.37</v>
      </c>
      <c r="K1442">
        <v>0.31</v>
      </c>
      <c r="L1442">
        <f t="shared" si="134"/>
        <v>64.284700000000001</v>
      </c>
      <c r="M1442">
        <f t="shared" si="135"/>
        <v>414.74</v>
      </c>
      <c r="N1442" t="s">
        <v>16</v>
      </c>
      <c r="O1442" t="str">
        <f t="shared" si="136"/>
        <v>Delayed Delivery</v>
      </c>
      <c r="P1442">
        <v>10</v>
      </c>
      <c r="Q1442" t="str">
        <f t="shared" si="137"/>
        <v>Bad</v>
      </c>
      <c r="R1442">
        <v>2.4</v>
      </c>
      <c r="S1442">
        <v>286.17</v>
      </c>
    </row>
    <row r="1443" spans="1:19" x14ac:dyDescent="0.35">
      <c r="A1443">
        <v>11442</v>
      </c>
      <c r="B1443" s="1">
        <v>46003</v>
      </c>
      <c r="C1443">
        <f t="shared" si="132"/>
        <v>2025</v>
      </c>
      <c r="D1443">
        <f t="shared" si="133"/>
        <v>12</v>
      </c>
      <c r="E1443" t="str">
        <f>TEXT(Table2[[#This Row],[order_date]],"mmmm")</f>
        <v>December</v>
      </c>
      <c r="F1443">
        <v>1294</v>
      </c>
      <c r="G1443" t="s">
        <v>19</v>
      </c>
      <c r="H1443" t="s">
        <v>21</v>
      </c>
      <c r="I1443">
        <v>3</v>
      </c>
      <c r="J1443">
        <v>527.71</v>
      </c>
      <c r="K1443">
        <v>0.11</v>
      </c>
      <c r="L1443">
        <f t="shared" si="134"/>
        <v>58.048100000000005</v>
      </c>
      <c r="M1443">
        <f t="shared" si="135"/>
        <v>1583.13</v>
      </c>
      <c r="N1443" t="s">
        <v>18</v>
      </c>
      <c r="O1443" t="str">
        <f t="shared" si="136"/>
        <v>Delayed Delivery</v>
      </c>
      <c r="P1443">
        <v>6</v>
      </c>
      <c r="Q1443" t="str">
        <f t="shared" si="137"/>
        <v>Good</v>
      </c>
      <c r="R1443">
        <v>3.6</v>
      </c>
      <c r="S1443">
        <v>1408.99</v>
      </c>
    </row>
    <row r="1444" spans="1:19" x14ac:dyDescent="0.35">
      <c r="A1444">
        <v>11443</v>
      </c>
      <c r="B1444" s="1">
        <v>46004</v>
      </c>
      <c r="C1444">
        <f t="shared" si="132"/>
        <v>2025</v>
      </c>
      <c r="D1444">
        <f t="shared" si="133"/>
        <v>12</v>
      </c>
      <c r="E1444" t="str">
        <f>TEXT(Table2[[#This Row],[order_date]],"mmmm")</f>
        <v>December</v>
      </c>
      <c r="F1444">
        <v>1615</v>
      </c>
      <c r="G1444" t="s">
        <v>15</v>
      </c>
      <c r="H1444" t="s">
        <v>13</v>
      </c>
      <c r="I1444">
        <v>7</v>
      </c>
      <c r="J1444">
        <v>508.27</v>
      </c>
      <c r="K1444">
        <v>0.03</v>
      </c>
      <c r="L1444">
        <f t="shared" si="134"/>
        <v>15.248099999999999</v>
      </c>
      <c r="M1444">
        <f t="shared" si="135"/>
        <v>3557.89</v>
      </c>
      <c r="N1444" t="s">
        <v>18</v>
      </c>
      <c r="O1444" t="str">
        <f t="shared" si="136"/>
        <v>Delayed Delivery</v>
      </c>
      <c r="P1444">
        <v>11</v>
      </c>
      <c r="Q1444" t="str">
        <f t="shared" si="137"/>
        <v>Good</v>
      </c>
      <c r="R1444">
        <v>3.3</v>
      </c>
      <c r="S1444">
        <v>3451.15</v>
      </c>
    </row>
    <row r="1445" spans="1:19" x14ac:dyDescent="0.35">
      <c r="A1445">
        <v>11444</v>
      </c>
      <c r="B1445" s="1">
        <v>46005</v>
      </c>
      <c r="C1445">
        <f t="shared" si="132"/>
        <v>2025</v>
      </c>
      <c r="D1445">
        <f t="shared" si="133"/>
        <v>12</v>
      </c>
      <c r="E1445" t="str">
        <f>TEXT(Table2[[#This Row],[order_date]],"mmmm")</f>
        <v>December</v>
      </c>
      <c r="F1445">
        <v>1525</v>
      </c>
      <c r="G1445" t="s">
        <v>22</v>
      </c>
      <c r="H1445" t="s">
        <v>20</v>
      </c>
      <c r="I1445">
        <v>1</v>
      </c>
      <c r="J1445">
        <v>571.95000000000005</v>
      </c>
      <c r="K1445">
        <v>0.02</v>
      </c>
      <c r="L1445">
        <f t="shared" si="134"/>
        <v>11.439000000000002</v>
      </c>
      <c r="M1445">
        <f t="shared" si="135"/>
        <v>571.95000000000005</v>
      </c>
      <c r="N1445" t="s">
        <v>14</v>
      </c>
      <c r="O1445" t="str">
        <f t="shared" si="136"/>
        <v>Delayed Delivery</v>
      </c>
      <c r="P1445">
        <v>9</v>
      </c>
      <c r="Q1445" t="str">
        <f t="shared" si="137"/>
        <v>Excellent</v>
      </c>
      <c r="R1445">
        <v>4.5999999999999996</v>
      </c>
      <c r="S1445">
        <v>560.51</v>
      </c>
    </row>
    <row r="1446" spans="1:19" x14ac:dyDescent="0.35">
      <c r="A1446">
        <v>11445</v>
      </c>
      <c r="B1446" s="1">
        <v>46006</v>
      </c>
      <c r="C1446">
        <f t="shared" si="132"/>
        <v>2025</v>
      </c>
      <c r="D1446">
        <f t="shared" si="133"/>
        <v>12</v>
      </c>
      <c r="E1446" t="str">
        <f>TEXT(Table2[[#This Row],[order_date]],"mmmm")</f>
        <v>December</v>
      </c>
      <c r="F1446">
        <v>1799</v>
      </c>
      <c r="G1446" t="s">
        <v>19</v>
      </c>
      <c r="H1446" t="s">
        <v>13</v>
      </c>
      <c r="I1446">
        <v>3</v>
      </c>
      <c r="J1446">
        <v>477.21</v>
      </c>
      <c r="K1446">
        <v>0.3</v>
      </c>
      <c r="L1446">
        <f t="shared" si="134"/>
        <v>143.16299999999998</v>
      </c>
      <c r="M1446">
        <f t="shared" si="135"/>
        <v>1431.6299999999999</v>
      </c>
      <c r="N1446" t="s">
        <v>18</v>
      </c>
      <c r="O1446" t="str">
        <f t="shared" si="136"/>
        <v>Delayed Delivery</v>
      </c>
      <c r="P1446">
        <v>7</v>
      </c>
      <c r="Q1446" t="str">
        <f t="shared" si="137"/>
        <v>Good</v>
      </c>
      <c r="R1446">
        <v>3.4</v>
      </c>
      <c r="S1446">
        <v>1002.14</v>
      </c>
    </row>
    <row r="1447" spans="1:19" x14ac:dyDescent="0.35">
      <c r="A1447">
        <v>11446</v>
      </c>
      <c r="B1447" s="1">
        <v>46007</v>
      </c>
      <c r="C1447">
        <f t="shared" si="132"/>
        <v>2025</v>
      </c>
      <c r="D1447">
        <f t="shared" si="133"/>
        <v>12</v>
      </c>
      <c r="E1447" t="str">
        <f>TEXT(Table2[[#This Row],[order_date]],"mmmm")</f>
        <v>December</v>
      </c>
      <c r="F1447">
        <v>1690</v>
      </c>
      <c r="G1447" t="s">
        <v>15</v>
      </c>
      <c r="H1447" t="s">
        <v>20</v>
      </c>
      <c r="I1447">
        <v>7</v>
      </c>
      <c r="J1447">
        <v>400.86</v>
      </c>
      <c r="K1447">
        <v>0.26</v>
      </c>
      <c r="L1447">
        <f t="shared" si="134"/>
        <v>104.2236</v>
      </c>
      <c r="M1447">
        <f t="shared" si="135"/>
        <v>2806.02</v>
      </c>
      <c r="N1447" t="s">
        <v>14</v>
      </c>
      <c r="O1447" t="str">
        <f t="shared" si="136"/>
        <v>Delayed Delivery</v>
      </c>
      <c r="P1447">
        <v>10</v>
      </c>
      <c r="Q1447" t="str">
        <f t="shared" si="137"/>
        <v>Good</v>
      </c>
      <c r="R1447">
        <v>3</v>
      </c>
      <c r="S1447">
        <v>2076.4499999999998</v>
      </c>
    </row>
    <row r="1448" spans="1:19" x14ac:dyDescent="0.35">
      <c r="A1448">
        <v>11447</v>
      </c>
      <c r="B1448" s="1">
        <v>46008</v>
      </c>
      <c r="C1448">
        <f t="shared" si="132"/>
        <v>2025</v>
      </c>
      <c r="D1448">
        <f t="shared" si="133"/>
        <v>12</v>
      </c>
      <c r="E1448" t="str">
        <f>TEXT(Table2[[#This Row],[order_date]],"mmmm")</f>
        <v>December</v>
      </c>
      <c r="F1448">
        <v>1636</v>
      </c>
      <c r="G1448" t="s">
        <v>19</v>
      </c>
      <c r="H1448" t="s">
        <v>20</v>
      </c>
      <c r="I1448">
        <v>1</v>
      </c>
      <c r="J1448">
        <v>516.1</v>
      </c>
      <c r="K1448">
        <v>0.24</v>
      </c>
      <c r="L1448">
        <f t="shared" si="134"/>
        <v>123.864</v>
      </c>
      <c r="M1448">
        <f t="shared" si="135"/>
        <v>516.1</v>
      </c>
      <c r="N1448" t="s">
        <v>16</v>
      </c>
      <c r="O1448" t="str">
        <f t="shared" si="136"/>
        <v>On Time Delivery</v>
      </c>
      <c r="P1448">
        <v>3</v>
      </c>
      <c r="Q1448" t="str">
        <f t="shared" si="137"/>
        <v>Excellent</v>
      </c>
      <c r="R1448">
        <v>4.3</v>
      </c>
      <c r="S1448">
        <v>392.24</v>
      </c>
    </row>
    <row r="1449" spans="1:19" x14ac:dyDescent="0.35">
      <c r="A1449">
        <v>11448</v>
      </c>
      <c r="B1449" s="1">
        <v>46009</v>
      </c>
      <c r="C1449">
        <f t="shared" si="132"/>
        <v>2025</v>
      </c>
      <c r="D1449">
        <f t="shared" si="133"/>
        <v>12</v>
      </c>
      <c r="E1449" t="str">
        <f>TEXT(Table2[[#This Row],[order_date]],"mmmm")</f>
        <v>December</v>
      </c>
      <c r="F1449">
        <v>1421</v>
      </c>
      <c r="G1449" t="s">
        <v>12</v>
      </c>
      <c r="H1449" t="s">
        <v>20</v>
      </c>
      <c r="I1449">
        <v>2</v>
      </c>
      <c r="J1449">
        <v>59.25</v>
      </c>
      <c r="K1449">
        <v>0.12</v>
      </c>
      <c r="L1449">
        <f t="shared" si="134"/>
        <v>7.1099999999999994</v>
      </c>
      <c r="M1449">
        <f t="shared" si="135"/>
        <v>118.5</v>
      </c>
      <c r="N1449" t="s">
        <v>18</v>
      </c>
      <c r="O1449" t="str">
        <f t="shared" si="136"/>
        <v>Delayed Delivery</v>
      </c>
      <c r="P1449">
        <v>10</v>
      </c>
      <c r="Q1449" t="str">
        <f t="shared" si="137"/>
        <v>Bad</v>
      </c>
      <c r="R1449">
        <v>1.8</v>
      </c>
      <c r="S1449">
        <v>104.28</v>
      </c>
    </row>
    <row r="1450" spans="1:19" x14ac:dyDescent="0.35">
      <c r="A1450">
        <v>11449</v>
      </c>
      <c r="B1450" s="1">
        <v>46010</v>
      </c>
      <c r="C1450">
        <f t="shared" si="132"/>
        <v>2025</v>
      </c>
      <c r="D1450">
        <f t="shared" si="133"/>
        <v>12</v>
      </c>
      <c r="E1450" t="str">
        <f>TEXT(Table2[[#This Row],[order_date]],"mmmm")</f>
        <v>December</v>
      </c>
      <c r="F1450">
        <v>1864</v>
      </c>
      <c r="G1450" t="s">
        <v>12</v>
      </c>
      <c r="H1450" t="s">
        <v>21</v>
      </c>
      <c r="I1450">
        <v>7</v>
      </c>
      <c r="J1450">
        <v>285.76</v>
      </c>
      <c r="K1450">
        <v>0.13</v>
      </c>
      <c r="L1450">
        <f t="shared" si="134"/>
        <v>37.148800000000001</v>
      </c>
      <c r="M1450">
        <f t="shared" si="135"/>
        <v>2000.32</v>
      </c>
      <c r="N1450" t="s">
        <v>16</v>
      </c>
      <c r="O1450" t="str">
        <f t="shared" si="136"/>
        <v>Delayed Delivery</v>
      </c>
      <c r="P1450">
        <v>10</v>
      </c>
      <c r="Q1450" t="str">
        <f t="shared" si="137"/>
        <v>Bad</v>
      </c>
      <c r="R1450">
        <v>2</v>
      </c>
      <c r="S1450">
        <v>1740.28</v>
      </c>
    </row>
    <row r="1451" spans="1:19" x14ac:dyDescent="0.35">
      <c r="A1451">
        <v>11450</v>
      </c>
      <c r="B1451" s="1">
        <v>46011</v>
      </c>
      <c r="C1451">
        <f t="shared" si="132"/>
        <v>2025</v>
      </c>
      <c r="D1451">
        <f t="shared" si="133"/>
        <v>12</v>
      </c>
      <c r="E1451" t="str">
        <f>TEXT(Table2[[#This Row],[order_date]],"mmmm")</f>
        <v>December</v>
      </c>
      <c r="F1451">
        <v>1022</v>
      </c>
      <c r="G1451" t="s">
        <v>19</v>
      </c>
      <c r="H1451" t="s">
        <v>21</v>
      </c>
      <c r="I1451">
        <v>4</v>
      </c>
      <c r="J1451">
        <v>593.71</v>
      </c>
      <c r="K1451">
        <v>0.34</v>
      </c>
      <c r="L1451">
        <f t="shared" si="134"/>
        <v>201.86140000000003</v>
      </c>
      <c r="M1451">
        <f t="shared" si="135"/>
        <v>2374.84</v>
      </c>
      <c r="N1451" t="s">
        <v>16</v>
      </c>
      <c r="O1451" t="str">
        <f t="shared" si="136"/>
        <v>Delayed Delivery</v>
      </c>
      <c r="P1451">
        <v>5</v>
      </c>
      <c r="Q1451" t="str">
        <f t="shared" si="137"/>
        <v>Excellent</v>
      </c>
      <c r="R1451">
        <v>4.0999999999999996</v>
      </c>
      <c r="S1451">
        <v>1567.39</v>
      </c>
    </row>
    <row r="1452" spans="1:19" x14ac:dyDescent="0.35">
      <c r="A1452">
        <v>11451</v>
      </c>
      <c r="B1452" s="1">
        <v>46012</v>
      </c>
      <c r="C1452">
        <f t="shared" si="132"/>
        <v>2025</v>
      </c>
      <c r="D1452">
        <f t="shared" si="133"/>
        <v>12</v>
      </c>
      <c r="E1452" t="str">
        <f>TEXT(Table2[[#This Row],[order_date]],"mmmm")</f>
        <v>December</v>
      </c>
      <c r="F1452">
        <v>1574</v>
      </c>
      <c r="G1452" t="s">
        <v>19</v>
      </c>
      <c r="H1452" t="s">
        <v>21</v>
      </c>
      <c r="I1452">
        <v>4</v>
      </c>
      <c r="J1452">
        <v>465.22</v>
      </c>
      <c r="K1452">
        <v>0.02</v>
      </c>
      <c r="L1452">
        <f t="shared" si="134"/>
        <v>9.3044000000000011</v>
      </c>
      <c r="M1452">
        <f t="shared" si="135"/>
        <v>1860.88</v>
      </c>
      <c r="N1452" t="s">
        <v>18</v>
      </c>
      <c r="O1452" t="str">
        <f t="shared" si="136"/>
        <v>On Time Delivery</v>
      </c>
      <c r="P1452">
        <v>4</v>
      </c>
      <c r="Q1452" t="str">
        <f t="shared" si="137"/>
        <v>Good</v>
      </c>
      <c r="R1452">
        <v>2.8</v>
      </c>
      <c r="S1452">
        <v>1823.66</v>
      </c>
    </row>
    <row r="1453" spans="1:19" x14ac:dyDescent="0.35">
      <c r="A1453">
        <v>11452</v>
      </c>
      <c r="B1453" s="1">
        <v>46013</v>
      </c>
      <c r="C1453">
        <f t="shared" si="132"/>
        <v>2025</v>
      </c>
      <c r="D1453">
        <f t="shared" si="133"/>
        <v>12</v>
      </c>
      <c r="E1453" t="str">
        <f>TEXT(Table2[[#This Row],[order_date]],"mmmm")</f>
        <v>December</v>
      </c>
      <c r="F1453">
        <v>1142</v>
      </c>
      <c r="G1453" t="s">
        <v>15</v>
      </c>
      <c r="H1453" t="s">
        <v>20</v>
      </c>
      <c r="I1453">
        <v>4</v>
      </c>
      <c r="J1453">
        <v>577.80999999999995</v>
      </c>
      <c r="K1453">
        <v>0.27</v>
      </c>
      <c r="L1453">
        <f t="shared" si="134"/>
        <v>156.0087</v>
      </c>
      <c r="M1453">
        <f t="shared" si="135"/>
        <v>2311.2399999999998</v>
      </c>
      <c r="N1453" t="s">
        <v>16</v>
      </c>
      <c r="O1453" t="str">
        <f t="shared" si="136"/>
        <v>Delayed Delivery</v>
      </c>
      <c r="P1453">
        <v>11</v>
      </c>
      <c r="Q1453" t="str">
        <f t="shared" si="137"/>
        <v>Good</v>
      </c>
      <c r="R1453">
        <v>2.6</v>
      </c>
      <c r="S1453">
        <v>1687.21</v>
      </c>
    </row>
    <row r="1454" spans="1:19" x14ac:dyDescent="0.35">
      <c r="A1454">
        <v>11453</v>
      </c>
      <c r="B1454" s="1">
        <v>46014</v>
      </c>
      <c r="C1454">
        <f t="shared" si="132"/>
        <v>2025</v>
      </c>
      <c r="D1454">
        <f t="shared" si="133"/>
        <v>12</v>
      </c>
      <c r="E1454" t="str">
        <f>TEXT(Table2[[#This Row],[order_date]],"mmmm")</f>
        <v>December</v>
      </c>
      <c r="F1454">
        <v>1992</v>
      </c>
      <c r="G1454" t="s">
        <v>19</v>
      </c>
      <c r="H1454" t="s">
        <v>20</v>
      </c>
      <c r="I1454">
        <v>6</v>
      </c>
      <c r="J1454">
        <v>471.09</v>
      </c>
      <c r="K1454">
        <v>0.11</v>
      </c>
      <c r="L1454">
        <f t="shared" si="134"/>
        <v>51.819899999999997</v>
      </c>
      <c r="M1454">
        <f t="shared" si="135"/>
        <v>2826.54</v>
      </c>
      <c r="N1454" t="s">
        <v>18</v>
      </c>
      <c r="O1454" t="str">
        <f t="shared" si="136"/>
        <v>Delayed Delivery</v>
      </c>
      <c r="P1454">
        <v>5</v>
      </c>
      <c r="Q1454" t="str">
        <f t="shared" si="137"/>
        <v>Excellent</v>
      </c>
      <c r="R1454">
        <v>4.5</v>
      </c>
      <c r="S1454">
        <v>2515.62</v>
      </c>
    </row>
    <row r="1455" spans="1:19" x14ac:dyDescent="0.35">
      <c r="A1455">
        <v>11454</v>
      </c>
      <c r="B1455" s="1">
        <v>46015</v>
      </c>
      <c r="C1455">
        <f t="shared" si="132"/>
        <v>2025</v>
      </c>
      <c r="D1455">
        <f t="shared" si="133"/>
        <v>12</v>
      </c>
      <c r="E1455" t="str">
        <f>TEXT(Table2[[#This Row],[order_date]],"mmmm")</f>
        <v>December</v>
      </c>
      <c r="F1455">
        <v>1664</v>
      </c>
      <c r="G1455" t="s">
        <v>22</v>
      </c>
      <c r="H1455" t="s">
        <v>13</v>
      </c>
      <c r="I1455">
        <v>4</v>
      </c>
      <c r="J1455">
        <v>526.80999999999995</v>
      </c>
      <c r="K1455">
        <v>0.01</v>
      </c>
      <c r="L1455">
        <f t="shared" si="134"/>
        <v>5.2680999999999996</v>
      </c>
      <c r="M1455">
        <f t="shared" si="135"/>
        <v>2107.2399999999998</v>
      </c>
      <c r="N1455" t="s">
        <v>14</v>
      </c>
      <c r="O1455" t="str">
        <f t="shared" si="136"/>
        <v>Delayed Delivery</v>
      </c>
      <c r="P1455">
        <v>8</v>
      </c>
      <c r="Q1455" t="str">
        <f t="shared" si="137"/>
        <v>Good</v>
      </c>
      <c r="R1455">
        <v>3.4</v>
      </c>
      <c r="S1455">
        <v>2086.17</v>
      </c>
    </row>
    <row r="1456" spans="1:19" x14ac:dyDescent="0.35">
      <c r="A1456">
        <v>11455</v>
      </c>
      <c r="B1456" s="1">
        <v>46016</v>
      </c>
      <c r="C1456">
        <f t="shared" si="132"/>
        <v>2025</v>
      </c>
      <c r="D1456">
        <f t="shared" si="133"/>
        <v>12</v>
      </c>
      <c r="E1456" t="str">
        <f>TEXT(Table2[[#This Row],[order_date]],"mmmm")</f>
        <v>December</v>
      </c>
      <c r="F1456">
        <v>1144</v>
      </c>
      <c r="G1456" t="s">
        <v>22</v>
      </c>
      <c r="H1456" t="s">
        <v>17</v>
      </c>
      <c r="I1456">
        <v>5</v>
      </c>
      <c r="J1456">
        <v>428.32</v>
      </c>
      <c r="K1456">
        <v>0.26</v>
      </c>
      <c r="L1456">
        <f t="shared" si="134"/>
        <v>111.36320000000001</v>
      </c>
      <c r="M1456">
        <f t="shared" si="135"/>
        <v>2141.6</v>
      </c>
      <c r="N1456" t="s">
        <v>16</v>
      </c>
      <c r="O1456" t="str">
        <f t="shared" si="136"/>
        <v>Delayed Delivery</v>
      </c>
      <c r="P1456">
        <v>11</v>
      </c>
      <c r="Q1456" t="str">
        <f t="shared" si="137"/>
        <v>Excellent</v>
      </c>
      <c r="R1456">
        <v>4.2</v>
      </c>
      <c r="S1456">
        <v>1584.78</v>
      </c>
    </row>
    <row r="1457" spans="1:19" x14ac:dyDescent="0.35">
      <c r="A1457">
        <v>11456</v>
      </c>
      <c r="B1457" s="1">
        <v>46017</v>
      </c>
      <c r="C1457">
        <f t="shared" si="132"/>
        <v>2025</v>
      </c>
      <c r="D1457">
        <f t="shared" si="133"/>
        <v>12</v>
      </c>
      <c r="E1457" t="str">
        <f>TEXT(Table2[[#This Row],[order_date]],"mmmm")</f>
        <v>December</v>
      </c>
      <c r="F1457">
        <v>1224</v>
      </c>
      <c r="G1457" t="s">
        <v>22</v>
      </c>
      <c r="H1457" t="s">
        <v>21</v>
      </c>
      <c r="I1457">
        <v>1</v>
      </c>
      <c r="J1457">
        <v>459.89</v>
      </c>
      <c r="K1457">
        <v>0.12</v>
      </c>
      <c r="L1457">
        <f t="shared" si="134"/>
        <v>55.186799999999998</v>
      </c>
      <c r="M1457">
        <f t="shared" si="135"/>
        <v>459.89</v>
      </c>
      <c r="N1457" t="s">
        <v>16</v>
      </c>
      <c r="O1457" t="str">
        <f t="shared" si="136"/>
        <v>Delayed Delivery</v>
      </c>
      <c r="P1457">
        <v>6</v>
      </c>
      <c r="Q1457" t="str">
        <f t="shared" si="137"/>
        <v>Excellent</v>
      </c>
      <c r="R1457">
        <v>4.2</v>
      </c>
      <c r="S1457">
        <v>404.7</v>
      </c>
    </row>
    <row r="1458" spans="1:19" x14ac:dyDescent="0.35">
      <c r="A1458">
        <v>11457</v>
      </c>
      <c r="B1458" s="1">
        <v>46018</v>
      </c>
      <c r="C1458">
        <f t="shared" si="132"/>
        <v>2025</v>
      </c>
      <c r="D1458">
        <f t="shared" si="133"/>
        <v>12</v>
      </c>
      <c r="E1458" t="str">
        <f>TEXT(Table2[[#This Row],[order_date]],"mmmm")</f>
        <v>December</v>
      </c>
      <c r="F1458">
        <v>1502</v>
      </c>
      <c r="G1458" t="s">
        <v>22</v>
      </c>
      <c r="H1458" t="s">
        <v>20</v>
      </c>
      <c r="I1458">
        <v>4</v>
      </c>
      <c r="J1458">
        <v>321.06</v>
      </c>
      <c r="K1458">
        <v>0.25</v>
      </c>
      <c r="L1458">
        <f t="shared" si="134"/>
        <v>80.265000000000001</v>
      </c>
      <c r="M1458">
        <f t="shared" si="135"/>
        <v>1284.24</v>
      </c>
      <c r="N1458" t="s">
        <v>18</v>
      </c>
      <c r="O1458" t="str">
        <f t="shared" si="136"/>
        <v>On Time Delivery</v>
      </c>
      <c r="P1458">
        <v>4</v>
      </c>
      <c r="Q1458" t="str">
        <f t="shared" si="137"/>
        <v>Bad</v>
      </c>
      <c r="R1458">
        <v>1.5</v>
      </c>
      <c r="S1458">
        <v>963.18</v>
      </c>
    </row>
    <row r="1459" spans="1:19" x14ac:dyDescent="0.35">
      <c r="A1459">
        <v>11458</v>
      </c>
      <c r="B1459" s="1">
        <v>46019</v>
      </c>
      <c r="C1459">
        <f t="shared" si="132"/>
        <v>2025</v>
      </c>
      <c r="D1459">
        <f t="shared" si="133"/>
        <v>12</v>
      </c>
      <c r="E1459" t="str">
        <f>TEXT(Table2[[#This Row],[order_date]],"mmmm")</f>
        <v>December</v>
      </c>
      <c r="F1459">
        <v>1961</v>
      </c>
      <c r="G1459" t="s">
        <v>15</v>
      </c>
      <c r="H1459" t="s">
        <v>13</v>
      </c>
      <c r="I1459">
        <v>7</v>
      </c>
      <c r="J1459">
        <v>555.67999999999995</v>
      </c>
      <c r="K1459">
        <v>0.25</v>
      </c>
      <c r="L1459">
        <f t="shared" si="134"/>
        <v>138.91999999999999</v>
      </c>
      <c r="M1459">
        <f t="shared" si="135"/>
        <v>3889.7599999999998</v>
      </c>
      <c r="N1459" t="s">
        <v>14</v>
      </c>
      <c r="O1459" t="str">
        <f t="shared" si="136"/>
        <v>Delayed Delivery</v>
      </c>
      <c r="P1459">
        <v>5</v>
      </c>
      <c r="Q1459" t="str">
        <f t="shared" si="137"/>
        <v>Good</v>
      </c>
      <c r="R1459">
        <v>3.6</v>
      </c>
      <c r="S1459">
        <v>2917.32</v>
      </c>
    </row>
    <row r="1460" spans="1:19" x14ac:dyDescent="0.35">
      <c r="A1460">
        <v>11459</v>
      </c>
      <c r="B1460" s="1">
        <v>46020</v>
      </c>
      <c r="C1460">
        <f t="shared" si="132"/>
        <v>2025</v>
      </c>
      <c r="D1460">
        <f t="shared" si="133"/>
        <v>12</v>
      </c>
      <c r="E1460" t="str">
        <f>TEXT(Table2[[#This Row],[order_date]],"mmmm")</f>
        <v>December</v>
      </c>
      <c r="F1460">
        <v>1973</v>
      </c>
      <c r="G1460" t="s">
        <v>19</v>
      </c>
      <c r="H1460" t="s">
        <v>13</v>
      </c>
      <c r="I1460">
        <v>5</v>
      </c>
      <c r="J1460">
        <v>497.65</v>
      </c>
      <c r="K1460">
        <v>0.19</v>
      </c>
      <c r="L1460">
        <f t="shared" si="134"/>
        <v>94.5535</v>
      </c>
      <c r="M1460">
        <f t="shared" si="135"/>
        <v>2488.25</v>
      </c>
      <c r="N1460" t="s">
        <v>18</v>
      </c>
      <c r="O1460" t="str">
        <f t="shared" si="136"/>
        <v>Delayed Delivery</v>
      </c>
      <c r="P1460">
        <v>11</v>
      </c>
      <c r="Q1460" t="str">
        <f t="shared" si="137"/>
        <v>Excellent</v>
      </c>
      <c r="R1460">
        <v>4.8</v>
      </c>
      <c r="S1460">
        <v>2015.48</v>
      </c>
    </row>
    <row r="1461" spans="1:19" x14ac:dyDescent="0.35">
      <c r="A1461">
        <v>11460</v>
      </c>
      <c r="B1461" s="1">
        <v>46021</v>
      </c>
      <c r="C1461">
        <f t="shared" si="132"/>
        <v>2025</v>
      </c>
      <c r="D1461">
        <f t="shared" si="133"/>
        <v>12</v>
      </c>
      <c r="E1461" t="str">
        <f>TEXT(Table2[[#This Row],[order_date]],"mmmm")</f>
        <v>December</v>
      </c>
      <c r="F1461">
        <v>1820</v>
      </c>
      <c r="G1461" t="s">
        <v>22</v>
      </c>
      <c r="H1461" t="s">
        <v>13</v>
      </c>
      <c r="I1461">
        <v>5</v>
      </c>
      <c r="J1461">
        <v>508.67</v>
      </c>
      <c r="K1461">
        <v>0.27</v>
      </c>
      <c r="L1461">
        <f t="shared" si="134"/>
        <v>137.3409</v>
      </c>
      <c r="M1461">
        <f t="shared" si="135"/>
        <v>2543.35</v>
      </c>
      <c r="N1461" t="s">
        <v>18</v>
      </c>
      <c r="O1461" t="str">
        <f t="shared" si="136"/>
        <v>Delayed Delivery</v>
      </c>
      <c r="P1461">
        <v>7</v>
      </c>
      <c r="Q1461" t="str">
        <f t="shared" si="137"/>
        <v>Good</v>
      </c>
      <c r="R1461">
        <v>2.9</v>
      </c>
      <c r="S1461">
        <v>1856.65</v>
      </c>
    </row>
    <row r="1462" spans="1:19" x14ac:dyDescent="0.35">
      <c r="A1462">
        <v>11461</v>
      </c>
      <c r="B1462" s="1">
        <v>46022</v>
      </c>
      <c r="C1462">
        <f t="shared" si="132"/>
        <v>2025</v>
      </c>
      <c r="D1462">
        <f t="shared" si="133"/>
        <v>12</v>
      </c>
      <c r="E1462" t="str">
        <f>TEXT(Table2[[#This Row],[order_date]],"mmmm")</f>
        <v>December</v>
      </c>
      <c r="F1462">
        <v>1615</v>
      </c>
      <c r="G1462" t="s">
        <v>15</v>
      </c>
      <c r="H1462" t="s">
        <v>21</v>
      </c>
      <c r="I1462">
        <v>5</v>
      </c>
      <c r="J1462">
        <v>408.71</v>
      </c>
      <c r="K1462">
        <v>0.2</v>
      </c>
      <c r="L1462">
        <f t="shared" si="134"/>
        <v>81.742000000000004</v>
      </c>
      <c r="M1462">
        <f t="shared" si="135"/>
        <v>2043.55</v>
      </c>
      <c r="N1462" t="s">
        <v>16</v>
      </c>
      <c r="O1462" t="str">
        <f t="shared" si="136"/>
        <v>Delayed Delivery</v>
      </c>
      <c r="P1462">
        <v>8</v>
      </c>
      <c r="Q1462" t="str">
        <f t="shared" si="137"/>
        <v>Good</v>
      </c>
      <c r="R1462">
        <v>3.9</v>
      </c>
      <c r="S1462">
        <v>1634.84</v>
      </c>
    </row>
    <row r="1463" spans="1:19" x14ac:dyDescent="0.35">
      <c r="A1463">
        <v>11462</v>
      </c>
      <c r="B1463" s="1">
        <v>46023</v>
      </c>
      <c r="C1463">
        <f t="shared" si="132"/>
        <v>2026</v>
      </c>
      <c r="D1463">
        <f t="shared" si="133"/>
        <v>1</v>
      </c>
      <c r="E1463" t="str">
        <f>TEXT(Table2[[#This Row],[order_date]],"mmmm")</f>
        <v>January</v>
      </c>
      <c r="F1463">
        <v>1103</v>
      </c>
      <c r="G1463" t="s">
        <v>22</v>
      </c>
      <c r="H1463" t="s">
        <v>21</v>
      </c>
      <c r="I1463">
        <v>3</v>
      </c>
      <c r="J1463">
        <v>193.18</v>
      </c>
      <c r="K1463">
        <v>0.1</v>
      </c>
      <c r="L1463">
        <f t="shared" si="134"/>
        <v>19.318000000000001</v>
      </c>
      <c r="M1463">
        <f t="shared" si="135"/>
        <v>579.54</v>
      </c>
      <c r="N1463" t="s">
        <v>16</v>
      </c>
      <c r="O1463" t="str">
        <f t="shared" si="136"/>
        <v>Delayed Delivery</v>
      </c>
      <c r="P1463">
        <v>5</v>
      </c>
      <c r="Q1463" t="str">
        <f t="shared" si="137"/>
        <v>Good</v>
      </c>
      <c r="R1463">
        <v>3.3</v>
      </c>
      <c r="S1463">
        <v>521.59</v>
      </c>
    </row>
    <row r="1464" spans="1:19" x14ac:dyDescent="0.35">
      <c r="A1464">
        <v>11463</v>
      </c>
      <c r="B1464" s="1">
        <v>46024</v>
      </c>
      <c r="C1464">
        <f t="shared" si="132"/>
        <v>2026</v>
      </c>
      <c r="D1464">
        <f t="shared" si="133"/>
        <v>1</v>
      </c>
      <c r="E1464" t="str">
        <f>TEXT(Table2[[#This Row],[order_date]],"mmmm")</f>
        <v>January</v>
      </c>
      <c r="F1464">
        <v>1946</v>
      </c>
      <c r="G1464" t="s">
        <v>19</v>
      </c>
      <c r="H1464" t="s">
        <v>17</v>
      </c>
      <c r="I1464">
        <v>7</v>
      </c>
      <c r="J1464">
        <v>35.840000000000003</v>
      </c>
      <c r="K1464">
        <v>0.26</v>
      </c>
      <c r="L1464">
        <f t="shared" si="134"/>
        <v>9.3184000000000005</v>
      </c>
      <c r="M1464">
        <f t="shared" si="135"/>
        <v>250.88000000000002</v>
      </c>
      <c r="N1464" t="s">
        <v>18</v>
      </c>
      <c r="O1464" t="str">
        <f t="shared" si="136"/>
        <v>On Time Delivery</v>
      </c>
      <c r="P1464">
        <v>2</v>
      </c>
      <c r="Q1464" t="str">
        <f t="shared" si="137"/>
        <v>Bad</v>
      </c>
      <c r="R1464">
        <v>1.8</v>
      </c>
      <c r="S1464">
        <v>185.65</v>
      </c>
    </row>
    <row r="1465" spans="1:19" x14ac:dyDescent="0.35">
      <c r="A1465">
        <v>11464</v>
      </c>
      <c r="B1465" s="1">
        <v>46025</v>
      </c>
      <c r="C1465">
        <f t="shared" si="132"/>
        <v>2026</v>
      </c>
      <c r="D1465">
        <f t="shared" si="133"/>
        <v>1</v>
      </c>
      <c r="E1465" t="str">
        <f>TEXT(Table2[[#This Row],[order_date]],"mmmm")</f>
        <v>January</v>
      </c>
      <c r="F1465">
        <v>1038</v>
      </c>
      <c r="G1465" t="s">
        <v>19</v>
      </c>
      <c r="H1465" t="s">
        <v>13</v>
      </c>
      <c r="I1465">
        <v>3</v>
      </c>
      <c r="J1465">
        <v>562.36</v>
      </c>
      <c r="K1465">
        <v>0.21</v>
      </c>
      <c r="L1465">
        <f t="shared" si="134"/>
        <v>118.0956</v>
      </c>
      <c r="M1465">
        <f t="shared" si="135"/>
        <v>1687.08</v>
      </c>
      <c r="N1465" t="s">
        <v>16</v>
      </c>
      <c r="O1465" t="str">
        <f t="shared" si="136"/>
        <v>Delayed Delivery</v>
      </c>
      <c r="P1465">
        <v>6</v>
      </c>
      <c r="Q1465" t="str">
        <f t="shared" si="137"/>
        <v>Bad</v>
      </c>
      <c r="R1465">
        <v>1.8</v>
      </c>
      <c r="S1465">
        <v>1332.79</v>
      </c>
    </row>
    <row r="1466" spans="1:19" x14ac:dyDescent="0.35">
      <c r="A1466">
        <v>11465</v>
      </c>
      <c r="B1466" s="1">
        <v>46026</v>
      </c>
      <c r="C1466">
        <f t="shared" si="132"/>
        <v>2026</v>
      </c>
      <c r="D1466">
        <f t="shared" si="133"/>
        <v>1</v>
      </c>
      <c r="E1466" t="str">
        <f>TEXT(Table2[[#This Row],[order_date]],"mmmm")</f>
        <v>January</v>
      </c>
      <c r="F1466">
        <v>1946</v>
      </c>
      <c r="G1466" t="s">
        <v>12</v>
      </c>
      <c r="H1466" t="s">
        <v>21</v>
      </c>
      <c r="I1466">
        <v>5</v>
      </c>
      <c r="J1466">
        <v>357.88</v>
      </c>
      <c r="K1466">
        <v>0</v>
      </c>
      <c r="L1466">
        <f t="shared" si="134"/>
        <v>0</v>
      </c>
      <c r="M1466">
        <f t="shared" si="135"/>
        <v>1789.4</v>
      </c>
      <c r="N1466" t="s">
        <v>14</v>
      </c>
      <c r="O1466" t="str">
        <f t="shared" si="136"/>
        <v>Delayed Delivery</v>
      </c>
      <c r="P1466">
        <v>9</v>
      </c>
      <c r="Q1466" t="str">
        <f t="shared" si="137"/>
        <v>Good</v>
      </c>
      <c r="R1466">
        <v>2.7</v>
      </c>
      <c r="S1466">
        <v>1789.4</v>
      </c>
    </row>
    <row r="1467" spans="1:19" x14ac:dyDescent="0.35">
      <c r="A1467">
        <v>11466</v>
      </c>
      <c r="B1467" s="1">
        <v>46027</v>
      </c>
      <c r="C1467">
        <f t="shared" si="132"/>
        <v>2026</v>
      </c>
      <c r="D1467">
        <f t="shared" si="133"/>
        <v>1</v>
      </c>
      <c r="E1467" t="str">
        <f>TEXT(Table2[[#This Row],[order_date]],"mmmm")</f>
        <v>January</v>
      </c>
      <c r="F1467">
        <v>1197</v>
      </c>
      <c r="G1467" t="s">
        <v>19</v>
      </c>
      <c r="H1467" t="s">
        <v>13</v>
      </c>
      <c r="I1467">
        <v>6</v>
      </c>
      <c r="J1467">
        <v>189.41</v>
      </c>
      <c r="K1467">
        <v>0.32</v>
      </c>
      <c r="L1467">
        <f t="shared" si="134"/>
        <v>60.611199999999997</v>
      </c>
      <c r="M1467">
        <f t="shared" si="135"/>
        <v>1136.46</v>
      </c>
      <c r="N1467" t="s">
        <v>18</v>
      </c>
      <c r="O1467" t="str">
        <f t="shared" si="136"/>
        <v>On Time Delivery</v>
      </c>
      <c r="P1467">
        <v>3</v>
      </c>
      <c r="Q1467" t="str">
        <f t="shared" si="137"/>
        <v>Good</v>
      </c>
      <c r="R1467">
        <v>2.9</v>
      </c>
      <c r="S1467">
        <v>772.79</v>
      </c>
    </row>
    <row r="1468" spans="1:19" x14ac:dyDescent="0.35">
      <c r="A1468">
        <v>11467</v>
      </c>
      <c r="B1468" s="1">
        <v>46028</v>
      </c>
      <c r="C1468">
        <f t="shared" si="132"/>
        <v>2026</v>
      </c>
      <c r="D1468">
        <f t="shared" si="133"/>
        <v>1</v>
      </c>
      <c r="E1468" t="str">
        <f>TEXT(Table2[[#This Row],[order_date]],"mmmm")</f>
        <v>January</v>
      </c>
      <c r="F1468">
        <v>1645</v>
      </c>
      <c r="G1468" t="s">
        <v>12</v>
      </c>
      <c r="H1468" t="s">
        <v>20</v>
      </c>
      <c r="I1468">
        <v>4</v>
      </c>
      <c r="J1468">
        <v>102.24</v>
      </c>
      <c r="K1468">
        <v>0.19</v>
      </c>
      <c r="L1468">
        <f t="shared" si="134"/>
        <v>19.425599999999999</v>
      </c>
      <c r="M1468">
        <f t="shared" si="135"/>
        <v>408.96</v>
      </c>
      <c r="N1468" t="s">
        <v>18</v>
      </c>
      <c r="O1468" t="str">
        <f t="shared" si="136"/>
        <v>Delayed Delivery</v>
      </c>
      <c r="P1468">
        <v>7</v>
      </c>
      <c r="Q1468" t="str">
        <f t="shared" si="137"/>
        <v>Good</v>
      </c>
      <c r="R1468">
        <v>3</v>
      </c>
      <c r="S1468">
        <v>331.26</v>
      </c>
    </row>
    <row r="1469" spans="1:19" x14ac:dyDescent="0.35">
      <c r="A1469">
        <v>11468</v>
      </c>
      <c r="B1469" s="1">
        <v>46029</v>
      </c>
      <c r="C1469">
        <f t="shared" si="132"/>
        <v>2026</v>
      </c>
      <c r="D1469">
        <f t="shared" si="133"/>
        <v>1</v>
      </c>
      <c r="E1469" t="str">
        <f>TEXT(Table2[[#This Row],[order_date]],"mmmm")</f>
        <v>January</v>
      </c>
      <c r="F1469">
        <v>1578</v>
      </c>
      <c r="G1469" t="s">
        <v>12</v>
      </c>
      <c r="H1469" t="s">
        <v>13</v>
      </c>
      <c r="I1469">
        <v>1</v>
      </c>
      <c r="J1469">
        <v>500.27</v>
      </c>
      <c r="K1469">
        <v>0.3</v>
      </c>
      <c r="L1469">
        <f t="shared" si="134"/>
        <v>150.08099999999999</v>
      </c>
      <c r="M1469">
        <f t="shared" si="135"/>
        <v>500.27</v>
      </c>
      <c r="N1469" t="s">
        <v>18</v>
      </c>
      <c r="O1469" t="str">
        <f t="shared" si="136"/>
        <v>Delayed Delivery</v>
      </c>
      <c r="P1469">
        <v>8</v>
      </c>
      <c r="Q1469" t="str">
        <f t="shared" si="137"/>
        <v>Excellent</v>
      </c>
      <c r="R1469">
        <v>4.8</v>
      </c>
      <c r="S1469">
        <v>350.19</v>
      </c>
    </row>
    <row r="1470" spans="1:19" x14ac:dyDescent="0.35">
      <c r="A1470">
        <v>11469</v>
      </c>
      <c r="B1470" s="1">
        <v>46030</v>
      </c>
      <c r="C1470">
        <f t="shared" si="132"/>
        <v>2026</v>
      </c>
      <c r="D1470">
        <f t="shared" si="133"/>
        <v>1</v>
      </c>
      <c r="E1470" t="str">
        <f>TEXT(Table2[[#This Row],[order_date]],"mmmm")</f>
        <v>January</v>
      </c>
      <c r="F1470">
        <v>1390</v>
      </c>
      <c r="G1470" t="s">
        <v>22</v>
      </c>
      <c r="H1470" t="s">
        <v>17</v>
      </c>
      <c r="I1470">
        <v>7</v>
      </c>
      <c r="J1470">
        <v>504.36</v>
      </c>
      <c r="K1470">
        <v>0.31</v>
      </c>
      <c r="L1470">
        <f t="shared" si="134"/>
        <v>156.35159999999999</v>
      </c>
      <c r="M1470">
        <f t="shared" si="135"/>
        <v>3530.52</v>
      </c>
      <c r="N1470" t="s">
        <v>18</v>
      </c>
      <c r="O1470" t="str">
        <f t="shared" si="136"/>
        <v>Delayed Delivery</v>
      </c>
      <c r="P1470">
        <v>6</v>
      </c>
      <c r="Q1470" t="str">
        <f t="shared" si="137"/>
        <v>Bad</v>
      </c>
      <c r="R1470">
        <v>1.4</v>
      </c>
      <c r="S1470">
        <v>2436.06</v>
      </c>
    </row>
    <row r="1471" spans="1:19" x14ac:dyDescent="0.35">
      <c r="A1471">
        <v>11470</v>
      </c>
      <c r="B1471" s="1">
        <v>46031</v>
      </c>
      <c r="C1471">
        <f t="shared" si="132"/>
        <v>2026</v>
      </c>
      <c r="D1471">
        <f t="shared" si="133"/>
        <v>1</v>
      </c>
      <c r="E1471" t="str">
        <f>TEXT(Table2[[#This Row],[order_date]],"mmmm")</f>
        <v>January</v>
      </c>
      <c r="F1471">
        <v>1178</v>
      </c>
      <c r="G1471" t="s">
        <v>22</v>
      </c>
      <c r="H1471" t="s">
        <v>21</v>
      </c>
      <c r="I1471">
        <v>6</v>
      </c>
      <c r="J1471">
        <v>491.49</v>
      </c>
      <c r="K1471">
        <v>0.16</v>
      </c>
      <c r="L1471">
        <f t="shared" si="134"/>
        <v>78.638400000000004</v>
      </c>
      <c r="M1471">
        <f t="shared" si="135"/>
        <v>2948.94</v>
      </c>
      <c r="N1471" t="s">
        <v>18</v>
      </c>
      <c r="O1471" t="str">
        <f t="shared" si="136"/>
        <v>On Time Delivery</v>
      </c>
      <c r="P1471">
        <v>3</v>
      </c>
      <c r="Q1471" t="str">
        <f t="shared" si="137"/>
        <v>Good</v>
      </c>
      <c r="R1471">
        <v>2.5</v>
      </c>
      <c r="S1471">
        <v>2477.11</v>
      </c>
    </row>
    <row r="1472" spans="1:19" x14ac:dyDescent="0.35">
      <c r="A1472">
        <v>11471</v>
      </c>
      <c r="B1472" s="1">
        <v>46032</v>
      </c>
      <c r="C1472">
        <f t="shared" si="132"/>
        <v>2026</v>
      </c>
      <c r="D1472">
        <f t="shared" si="133"/>
        <v>1</v>
      </c>
      <c r="E1472" t="str">
        <f>TEXT(Table2[[#This Row],[order_date]],"mmmm")</f>
        <v>January</v>
      </c>
      <c r="F1472">
        <v>1967</v>
      </c>
      <c r="G1472" t="s">
        <v>15</v>
      </c>
      <c r="H1472" t="s">
        <v>20</v>
      </c>
      <c r="I1472">
        <v>2</v>
      </c>
      <c r="J1472">
        <v>392.37</v>
      </c>
      <c r="K1472">
        <v>0.18</v>
      </c>
      <c r="L1472">
        <f t="shared" si="134"/>
        <v>70.626599999999996</v>
      </c>
      <c r="M1472">
        <f t="shared" si="135"/>
        <v>784.74</v>
      </c>
      <c r="N1472" t="s">
        <v>14</v>
      </c>
      <c r="O1472" t="str">
        <f t="shared" si="136"/>
        <v>Early Delivery</v>
      </c>
      <c r="P1472">
        <v>1</v>
      </c>
      <c r="Q1472" t="str">
        <f t="shared" si="137"/>
        <v>Good</v>
      </c>
      <c r="R1472">
        <v>3.1</v>
      </c>
      <c r="S1472">
        <v>643.49</v>
      </c>
    </row>
    <row r="1473" spans="1:19" x14ac:dyDescent="0.35">
      <c r="A1473">
        <v>11472</v>
      </c>
      <c r="B1473" s="1">
        <v>46033</v>
      </c>
      <c r="C1473">
        <f t="shared" si="132"/>
        <v>2026</v>
      </c>
      <c r="D1473">
        <f t="shared" si="133"/>
        <v>1</v>
      </c>
      <c r="E1473" t="str">
        <f>TEXT(Table2[[#This Row],[order_date]],"mmmm")</f>
        <v>January</v>
      </c>
      <c r="F1473">
        <v>1553</v>
      </c>
      <c r="G1473" t="s">
        <v>12</v>
      </c>
      <c r="H1473" t="s">
        <v>21</v>
      </c>
      <c r="I1473">
        <v>3</v>
      </c>
      <c r="J1473">
        <v>229.12</v>
      </c>
      <c r="K1473">
        <v>0.15</v>
      </c>
      <c r="L1473">
        <f t="shared" si="134"/>
        <v>34.368000000000002</v>
      </c>
      <c r="M1473">
        <f t="shared" si="135"/>
        <v>687.36</v>
      </c>
      <c r="N1473" t="s">
        <v>14</v>
      </c>
      <c r="O1473" t="str">
        <f t="shared" si="136"/>
        <v>On Time Delivery</v>
      </c>
      <c r="P1473">
        <v>3</v>
      </c>
      <c r="Q1473" t="str">
        <f t="shared" si="137"/>
        <v>Excellent</v>
      </c>
      <c r="R1473">
        <v>4.9000000000000004</v>
      </c>
      <c r="S1473">
        <v>584.26</v>
      </c>
    </row>
    <row r="1474" spans="1:19" x14ac:dyDescent="0.35">
      <c r="A1474">
        <v>11473</v>
      </c>
      <c r="B1474" s="1">
        <v>46034</v>
      </c>
      <c r="C1474">
        <f t="shared" si="132"/>
        <v>2026</v>
      </c>
      <c r="D1474">
        <f t="shared" si="133"/>
        <v>1</v>
      </c>
      <c r="E1474" t="str">
        <f>TEXT(Table2[[#This Row],[order_date]],"mmmm")</f>
        <v>January</v>
      </c>
      <c r="F1474">
        <v>1447</v>
      </c>
      <c r="G1474" t="s">
        <v>19</v>
      </c>
      <c r="H1474" t="s">
        <v>20</v>
      </c>
      <c r="I1474">
        <v>4</v>
      </c>
      <c r="J1474">
        <v>192.88</v>
      </c>
      <c r="K1474">
        <v>0.16</v>
      </c>
      <c r="L1474">
        <f t="shared" si="134"/>
        <v>30.860800000000001</v>
      </c>
      <c r="M1474">
        <f t="shared" si="135"/>
        <v>771.52</v>
      </c>
      <c r="N1474" t="s">
        <v>14</v>
      </c>
      <c r="O1474" t="str">
        <f t="shared" si="136"/>
        <v>Delayed Delivery</v>
      </c>
      <c r="P1474">
        <v>11</v>
      </c>
      <c r="Q1474" t="str">
        <f t="shared" si="137"/>
        <v>Good</v>
      </c>
      <c r="R1474">
        <v>3</v>
      </c>
      <c r="S1474">
        <v>648.08000000000004</v>
      </c>
    </row>
    <row r="1475" spans="1:19" x14ac:dyDescent="0.35">
      <c r="A1475">
        <v>11474</v>
      </c>
      <c r="B1475" s="1">
        <v>46035</v>
      </c>
      <c r="C1475">
        <f t="shared" ref="C1475:C1538" si="138">YEAR(B1475)</f>
        <v>2026</v>
      </c>
      <c r="D1475">
        <f t="shared" ref="D1475:D1538" si="139">MONTH(B1475)</f>
        <v>1</v>
      </c>
      <c r="E1475" t="str">
        <f>TEXT(Table2[[#This Row],[order_date]],"mmmm")</f>
        <v>January</v>
      </c>
      <c r="F1475">
        <v>1499</v>
      </c>
      <c r="G1475" t="s">
        <v>15</v>
      </c>
      <c r="H1475" t="s">
        <v>13</v>
      </c>
      <c r="I1475">
        <v>4</v>
      </c>
      <c r="J1475">
        <v>20</v>
      </c>
      <c r="K1475">
        <v>0.31</v>
      </c>
      <c r="L1475">
        <f t="shared" ref="L1475:L1538" si="140">J1475*K1475</f>
        <v>6.2</v>
      </c>
      <c r="M1475">
        <f t="shared" ref="M1475:M1538" si="141">(J1475*I1475)</f>
        <v>80</v>
      </c>
      <c r="N1475" t="s">
        <v>14</v>
      </c>
      <c r="O1475" t="str">
        <f t="shared" ref="O1475:O1538" si="142">IF(P1475&lt;2,"Early Delivery",IF(P1475&lt;5,"On Time Delivery","Delayed Delivery"))</f>
        <v>Delayed Delivery</v>
      </c>
      <c r="P1475">
        <v>6</v>
      </c>
      <c r="Q1475" t="str">
        <f t="shared" ref="Q1475:Q1538" si="143">IF(R1475&lt;2.5,"Bad",IF(R1475 &lt;4,"Good","Excellent"))</f>
        <v>Excellent</v>
      </c>
      <c r="R1475">
        <v>4.0999999999999996</v>
      </c>
      <c r="S1475">
        <v>55.2</v>
      </c>
    </row>
    <row r="1476" spans="1:19" x14ac:dyDescent="0.35">
      <c r="A1476">
        <v>11475</v>
      </c>
      <c r="B1476" s="1">
        <v>46036</v>
      </c>
      <c r="C1476">
        <f t="shared" si="138"/>
        <v>2026</v>
      </c>
      <c r="D1476">
        <f t="shared" si="139"/>
        <v>1</v>
      </c>
      <c r="E1476" t="str">
        <f>TEXT(Table2[[#This Row],[order_date]],"mmmm")</f>
        <v>January</v>
      </c>
      <c r="F1476">
        <v>1014</v>
      </c>
      <c r="G1476" t="s">
        <v>15</v>
      </c>
      <c r="H1476" t="s">
        <v>13</v>
      </c>
      <c r="I1476">
        <v>2</v>
      </c>
      <c r="J1476">
        <v>502.66</v>
      </c>
      <c r="K1476">
        <v>0.28000000000000003</v>
      </c>
      <c r="L1476">
        <f t="shared" si="140"/>
        <v>140.74480000000003</v>
      </c>
      <c r="M1476">
        <f t="shared" si="141"/>
        <v>1005.32</v>
      </c>
      <c r="N1476" t="s">
        <v>18</v>
      </c>
      <c r="O1476" t="str">
        <f t="shared" si="142"/>
        <v>Delayed Delivery</v>
      </c>
      <c r="P1476">
        <v>11</v>
      </c>
      <c r="Q1476" t="str">
        <f t="shared" si="143"/>
        <v>Excellent</v>
      </c>
      <c r="R1476">
        <v>4</v>
      </c>
      <c r="S1476">
        <v>723.83</v>
      </c>
    </row>
    <row r="1477" spans="1:19" x14ac:dyDescent="0.35">
      <c r="A1477">
        <v>11476</v>
      </c>
      <c r="B1477" s="1">
        <v>46037</v>
      </c>
      <c r="C1477">
        <f t="shared" si="138"/>
        <v>2026</v>
      </c>
      <c r="D1477">
        <f t="shared" si="139"/>
        <v>1</v>
      </c>
      <c r="E1477" t="str">
        <f>TEXT(Table2[[#This Row],[order_date]],"mmmm")</f>
        <v>January</v>
      </c>
      <c r="F1477">
        <v>1622</v>
      </c>
      <c r="G1477" t="s">
        <v>15</v>
      </c>
      <c r="H1477" t="s">
        <v>17</v>
      </c>
      <c r="I1477">
        <v>2</v>
      </c>
      <c r="J1477">
        <v>66.150000000000006</v>
      </c>
      <c r="K1477">
        <v>0.04</v>
      </c>
      <c r="L1477">
        <f t="shared" si="140"/>
        <v>2.6460000000000004</v>
      </c>
      <c r="M1477">
        <f t="shared" si="141"/>
        <v>132.30000000000001</v>
      </c>
      <c r="N1477" t="s">
        <v>18</v>
      </c>
      <c r="O1477" t="str">
        <f t="shared" si="142"/>
        <v>On Time Delivery</v>
      </c>
      <c r="P1477">
        <v>4</v>
      </c>
      <c r="Q1477" t="str">
        <f t="shared" si="143"/>
        <v>Good</v>
      </c>
      <c r="R1477">
        <v>3.3</v>
      </c>
      <c r="S1477">
        <v>127.01</v>
      </c>
    </row>
    <row r="1478" spans="1:19" x14ac:dyDescent="0.35">
      <c r="A1478">
        <v>11477</v>
      </c>
      <c r="B1478" s="1">
        <v>46038</v>
      </c>
      <c r="C1478">
        <f t="shared" si="138"/>
        <v>2026</v>
      </c>
      <c r="D1478">
        <f t="shared" si="139"/>
        <v>1</v>
      </c>
      <c r="E1478" t="str">
        <f>TEXT(Table2[[#This Row],[order_date]],"mmmm")</f>
        <v>January</v>
      </c>
      <c r="F1478">
        <v>1668</v>
      </c>
      <c r="G1478" t="s">
        <v>15</v>
      </c>
      <c r="H1478" t="s">
        <v>17</v>
      </c>
      <c r="I1478">
        <v>7</v>
      </c>
      <c r="J1478">
        <v>383.99</v>
      </c>
      <c r="K1478">
        <v>0.21</v>
      </c>
      <c r="L1478">
        <f t="shared" si="140"/>
        <v>80.637900000000002</v>
      </c>
      <c r="M1478">
        <f t="shared" si="141"/>
        <v>2687.9300000000003</v>
      </c>
      <c r="N1478" t="s">
        <v>16</v>
      </c>
      <c r="O1478" t="str">
        <f t="shared" si="142"/>
        <v>Early Delivery</v>
      </c>
      <c r="P1478">
        <v>1</v>
      </c>
      <c r="Q1478" t="str">
        <f t="shared" si="143"/>
        <v>Bad</v>
      </c>
      <c r="R1478">
        <v>1.5</v>
      </c>
      <c r="S1478">
        <v>2123.46</v>
      </c>
    </row>
    <row r="1479" spans="1:19" x14ac:dyDescent="0.35">
      <c r="A1479">
        <v>11478</v>
      </c>
      <c r="B1479" s="1">
        <v>46039</v>
      </c>
      <c r="C1479">
        <f t="shared" si="138"/>
        <v>2026</v>
      </c>
      <c r="D1479">
        <f t="shared" si="139"/>
        <v>1</v>
      </c>
      <c r="E1479" t="str">
        <f>TEXT(Table2[[#This Row],[order_date]],"mmmm")</f>
        <v>January</v>
      </c>
      <c r="F1479">
        <v>1288</v>
      </c>
      <c r="G1479" t="s">
        <v>19</v>
      </c>
      <c r="H1479" t="s">
        <v>20</v>
      </c>
      <c r="I1479">
        <v>4</v>
      </c>
      <c r="J1479">
        <v>309.88</v>
      </c>
      <c r="K1479">
        <v>0.35</v>
      </c>
      <c r="L1479">
        <f t="shared" si="140"/>
        <v>108.458</v>
      </c>
      <c r="M1479">
        <f t="shared" si="141"/>
        <v>1239.52</v>
      </c>
      <c r="N1479" t="s">
        <v>16</v>
      </c>
      <c r="O1479" t="str">
        <f t="shared" si="142"/>
        <v>Delayed Delivery</v>
      </c>
      <c r="P1479">
        <v>6</v>
      </c>
      <c r="Q1479" t="str">
        <f t="shared" si="143"/>
        <v>Bad</v>
      </c>
      <c r="R1479">
        <v>1.9</v>
      </c>
      <c r="S1479">
        <v>805.69</v>
      </c>
    </row>
    <row r="1480" spans="1:19" x14ac:dyDescent="0.35">
      <c r="A1480">
        <v>11479</v>
      </c>
      <c r="B1480" s="1">
        <v>46040</v>
      </c>
      <c r="C1480">
        <f t="shared" si="138"/>
        <v>2026</v>
      </c>
      <c r="D1480">
        <f t="shared" si="139"/>
        <v>1</v>
      </c>
      <c r="E1480" t="str">
        <f>TEXT(Table2[[#This Row],[order_date]],"mmmm")</f>
        <v>January</v>
      </c>
      <c r="F1480">
        <v>1477</v>
      </c>
      <c r="G1480" t="s">
        <v>15</v>
      </c>
      <c r="H1480" t="s">
        <v>17</v>
      </c>
      <c r="I1480">
        <v>2</v>
      </c>
      <c r="J1480">
        <v>323.11</v>
      </c>
      <c r="K1480">
        <v>0.21</v>
      </c>
      <c r="L1480">
        <f t="shared" si="140"/>
        <v>67.853099999999998</v>
      </c>
      <c r="M1480">
        <f t="shared" si="141"/>
        <v>646.22</v>
      </c>
      <c r="N1480" t="s">
        <v>16</v>
      </c>
      <c r="O1480" t="str">
        <f t="shared" si="142"/>
        <v>Early Delivery</v>
      </c>
      <c r="P1480">
        <v>1</v>
      </c>
      <c r="Q1480" t="str">
        <f t="shared" si="143"/>
        <v>Bad</v>
      </c>
      <c r="R1480">
        <v>2</v>
      </c>
      <c r="S1480">
        <v>510.51</v>
      </c>
    </row>
    <row r="1481" spans="1:19" x14ac:dyDescent="0.35">
      <c r="A1481">
        <v>11480</v>
      </c>
      <c r="B1481" s="1">
        <v>46041</v>
      </c>
      <c r="C1481">
        <f t="shared" si="138"/>
        <v>2026</v>
      </c>
      <c r="D1481">
        <f t="shared" si="139"/>
        <v>1</v>
      </c>
      <c r="E1481" t="str">
        <f>TEXT(Table2[[#This Row],[order_date]],"mmmm")</f>
        <v>January</v>
      </c>
      <c r="F1481">
        <v>1230</v>
      </c>
      <c r="G1481" t="s">
        <v>12</v>
      </c>
      <c r="H1481" t="s">
        <v>17</v>
      </c>
      <c r="I1481">
        <v>4</v>
      </c>
      <c r="J1481">
        <v>557.13</v>
      </c>
      <c r="K1481">
        <v>0.28000000000000003</v>
      </c>
      <c r="L1481">
        <f t="shared" si="140"/>
        <v>155.99640000000002</v>
      </c>
      <c r="M1481">
        <f t="shared" si="141"/>
        <v>2228.52</v>
      </c>
      <c r="N1481" t="s">
        <v>16</v>
      </c>
      <c r="O1481" t="str">
        <f t="shared" si="142"/>
        <v>Delayed Delivery</v>
      </c>
      <c r="P1481">
        <v>8</v>
      </c>
      <c r="Q1481" t="str">
        <f t="shared" si="143"/>
        <v>Bad</v>
      </c>
      <c r="R1481">
        <v>1.2</v>
      </c>
      <c r="S1481">
        <v>1604.53</v>
      </c>
    </row>
    <row r="1482" spans="1:19" x14ac:dyDescent="0.35">
      <c r="A1482">
        <v>11481</v>
      </c>
      <c r="B1482" s="1">
        <v>46042</v>
      </c>
      <c r="C1482">
        <f t="shared" si="138"/>
        <v>2026</v>
      </c>
      <c r="D1482">
        <f t="shared" si="139"/>
        <v>1</v>
      </c>
      <c r="E1482" t="str">
        <f>TEXT(Table2[[#This Row],[order_date]],"mmmm")</f>
        <v>January</v>
      </c>
      <c r="F1482">
        <v>1922</v>
      </c>
      <c r="G1482" t="s">
        <v>19</v>
      </c>
      <c r="H1482" t="s">
        <v>17</v>
      </c>
      <c r="I1482">
        <v>6</v>
      </c>
      <c r="J1482">
        <v>33.49</v>
      </c>
      <c r="K1482">
        <v>0.27</v>
      </c>
      <c r="L1482">
        <f t="shared" si="140"/>
        <v>9.0423000000000009</v>
      </c>
      <c r="M1482">
        <f t="shared" si="141"/>
        <v>200.94</v>
      </c>
      <c r="N1482" t="s">
        <v>16</v>
      </c>
      <c r="O1482" t="str">
        <f t="shared" si="142"/>
        <v>On Time Delivery</v>
      </c>
      <c r="P1482">
        <v>3</v>
      </c>
      <c r="Q1482" t="str">
        <f t="shared" si="143"/>
        <v>Good</v>
      </c>
      <c r="R1482">
        <v>2.5</v>
      </c>
      <c r="S1482">
        <v>146.69</v>
      </c>
    </row>
    <row r="1483" spans="1:19" x14ac:dyDescent="0.35">
      <c r="A1483">
        <v>11482</v>
      </c>
      <c r="B1483" s="1">
        <v>46043</v>
      </c>
      <c r="C1483">
        <f t="shared" si="138"/>
        <v>2026</v>
      </c>
      <c r="D1483">
        <f t="shared" si="139"/>
        <v>1</v>
      </c>
      <c r="E1483" t="str">
        <f>TEXT(Table2[[#This Row],[order_date]],"mmmm")</f>
        <v>January</v>
      </c>
      <c r="F1483">
        <v>1419</v>
      </c>
      <c r="G1483" t="s">
        <v>12</v>
      </c>
      <c r="H1483" t="s">
        <v>17</v>
      </c>
      <c r="I1483">
        <v>7</v>
      </c>
      <c r="J1483">
        <v>467.43</v>
      </c>
      <c r="K1483">
        <v>0.12</v>
      </c>
      <c r="L1483">
        <f t="shared" si="140"/>
        <v>56.0916</v>
      </c>
      <c r="M1483">
        <f t="shared" si="141"/>
        <v>3272.01</v>
      </c>
      <c r="N1483" t="s">
        <v>16</v>
      </c>
      <c r="O1483" t="str">
        <f t="shared" si="142"/>
        <v>On Time Delivery</v>
      </c>
      <c r="P1483">
        <v>3</v>
      </c>
      <c r="Q1483" t="str">
        <f t="shared" si="143"/>
        <v>Good</v>
      </c>
      <c r="R1483">
        <v>3.4</v>
      </c>
      <c r="S1483">
        <v>2879.37</v>
      </c>
    </row>
    <row r="1484" spans="1:19" x14ac:dyDescent="0.35">
      <c r="A1484">
        <v>11483</v>
      </c>
      <c r="B1484" s="1">
        <v>46044</v>
      </c>
      <c r="C1484">
        <f t="shared" si="138"/>
        <v>2026</v>
      </c>
      <c r="D1484">
        <f t="shared" si="139"/>
        <v>1</v>
      </c>
      <c r="E1484" t="str">
        <f>TEXT(Table2[[#This Row],[order_date]],"mmmm")</f>
        <v>January</v>
      </c>
      <c r="F1484">
        <v>1156</v>
      </c>
      <c r="G1484" t="s">
        <v>22</v>
      </c>
      <c r="H1484" t="s">
        <v>13</v>
      </c>
      <c r="I1484">
        <v>2</v>
      </c>
      <c r="J1484">
        <v>45.45</v>
      </c>
      <c r="K1484">
        <v>0.13</v>
      </c>
      <c r="L1484">
        <f t="shared" si="140"/>
        <v>5.908500000000001</v>
      </c>
      <c r="M1484">
        <f t="shared" si="141"/>
        <v>90.9</v>
      </c>
      <c r="N1484" t="s">
        <v>14</v>
      </c>
      <c r="O1484" t="str">
        <f t="shared" si="142"/>
        <v>Early Delivery</v>
      </c>
      <c r="P1484">
        <v>1</v>
      </c>
      <c r="Q1484" t="str">
        <f t="shared" si="143"/>
        <v>Bad</v>
      </c>
      <c r="R1484">
        <v>1.6</v>
      </c>
      <c r="S1484">
        <v>79.08</v>
      </c>
    </row>
    <row r="1485" spans="1:19" x14ac:dyDescent="0.35">
      <c r="A1485">
        <v>11484</v>
      </c>
      <c r="B1485" s="1">
        <v>46045</v>
      </c>
      <c r="C1485">
        <f t="shared" si="138"/>
        <v>2026</v>
      </c>
      <c r="D1485">
        <f t="shared" si="139"/>
        <v>1</v>
      </c>
      <c r="E1485" t="str">
        <f>TEXT(Table2[[#This Row],[order_date]],"mmmm")</f>
        <v>January</v>
      </c>
      <c r="F1485">
        <v>1549</v>
      </c>
      <c r="G1485" t="s">
        <v>22</v>
      </c>
      <c r="H1485" t="s">
        <v>17</v>
      </c>
      <c r="I1485">
        <v>6</v>
      </c>
      <c r="J1485">
        <v>37.32</v>
      </c>
      <c r="K1485">
        <v>0.25</v>
      </c>
      <c r="L1485">
        <f t="shared" si="140"/>
        <v>9.33</v>
      </c>
      <c r="M1485">
        <f t="shared" si="141"/>
        <v>223.92000000000002</v>
      </c>
      <c r="N1485" t="s">
        <v>14</v>
      </c>
      <c r="O1485" t="str">
        <f t="shared" si="142"/>
        <v>On Time Delivery</v>
      </c>
      <c r="P1485">
        <v>3</v>
      </c>
      <c r="Q1485" t="str">
        <f t="shared" si="143"/>
        <v>Bad</v>
      </c>
      <c r="R1485">
        <v>1.7</v>
      </c>
      <c r="S1485">
        <v>167.94</v>
      </c>
    </row>
    <row r="1486" spans="1:19" x14ac:dyDescent="0.35">
      <c r="A1486">
        <v>11485</v>
      </c>
      <c r="B1486" s="1">
        <v>46046</v>
      </c>
      <c r="C1486">
        <f t="shared" si="138"/>
        <v>2026</v>
      </c>
      <c r="D1486">
        <f t="shared" si="139"/>
        <v>1</v>
      </c>
      <c r="E1486" t="str">
        <f>TEXT(Table2[[#This Row],[order_date]],"mmmm")</f>
        <v>January</v>
      </c>
      <c r="F1486">
        <v>1440</v>
      </c>
      <c r="G1486" t="s">
        <v>15</v>
      </c>
      <c r="H1486" t="s">
        <v>13</v>
      </c>
      <c r="I1486">
        <v>6</v>
      </c>
      <c r="J1486">
        <v>266.44</v>
      </c>
      <c r="K1486">
        <v>0.17</v>
      </c>
      <c r="L1486">
        <f t="shared" si="140"/>
        <v>45.294800000000002</v>
      </c>
      <c r="M1486">
        <f t="shared" si="141"/>
        <v>1598.6399999999999</v>
      </c>
      <c r="N1486" t="s">
        <v>16</v>
      </c>
      <c r="O1486" t="str">
        <f t="shared" si="142"/>
        <v>Delayed Delivery</v>
      </c>
      <c r="P1486">
        <v>7</v>
      </c>
      <c r="Q1486" t="str">
        <f t="shared" si="143"/>
        <v>Good</v>
      </c>
      <c r="R1486">
        <v>3.8</v>
      </c>
      <c r="S1486">
        <v>1326.87</v>
      </c>
    </row>
    <row r="1487" spans="1:19" x14ac:dyDescent="0.35">
      <c r="A1487">
        <v>11486</v>
      </c>
      <c r="B1487" s="1">
        <v>46047</v>
      </c>
      <c r="C1487">
        <f t="shared" si="138"/>
        <v>2026</v>
      </c>
      <c r="D1487">
        <f t="shared" si="139"/>
        <v>1</v>
      </c>
      <c r="E1487" t="str">
        <f>TEXT(Table2[[#This Row],[order_date]],"mmmm")</f>
        <v>January</v>
      </c>
      <c r="F1487">
        <v>1096</v>
      </c>
      <c r="G1487" t="s">
        <v>22</v>
      </c>
      <c r="H1487" t="s">
        <v>13</v>
      </c>
      <c r="I1487">
        <v>2</v>
      </c>
      <c r="J1487">
        <v>51.9</v>
      </c>
      <c r="K1487">
        <v>0.2</v>
      </c>
      <c r="L1487">
        <f t="shared" si="140"/>
        <v>10.38</v>
      </c>
      <c r="M1487">
        <f t="shared" si="141"/>
        <v>103.8</v>
      </c>
      <c r="N1487" t="s">
        <v>16</v>
      </c>
      <c r="O1487" t="str">
        <f t="shared" si="142"/>
        <v>Delayed Delivery</v>
      </c>
      <c r="P1487">
        <v>10</v>
      </c>
      <c r="Q1487" t="str">
        <f t="shared" si="143"/>
        <v>Bad</v>
      </c>
      <c r="R1487">
        <v>1.7</v>
      </c>
      <c r="S1487">
        <v>83.04</v>
      </c>
    </row>
    <row r="1488" spans="1:19" x14ac:dyDescent="0.35">
      <c r="A1488">
        <v>11487</v>
      </c>
      <c r="B1488" s="1">
        <v>46048</v>
      </c>
      <c r="C1488">
        <f t="shared" si="138"/>
        <v>2026</v>
      </c>
      <c r="D1488">
        <f t="shared" si="139"/>
        <v>1</v>
      </c>
      <c r="E1488" t="str">
        <f>TEXT(Table2[[#This Row],[order_date]],"mmmm")</f>
        <v>January</v>
      </c>
      <c r="F1488">
        <v>1996</v>
      </c>
      <c r="G1488" t="s">
        <v>19</v>
      </c>
      <c r="H1488" t="s">
        <v>21</v>
      </c>
      <c r="I1488">
        <v>7</v>
      </c>
      <c r="J1488">
        <v>476.65</v>
      </c>
      <c r="K1488">
        <v>0.25</v>
      </c>
      <c r="L1488">
        <f t="shared" si="140"/>
        <v>119.16249999999999</v>
      </c>
      <c r="M1488">
        <f t="shared" si="141"/>
        <v>3336.5499999999997</v>
      </c>
      <c r="N1488" t="s">
        <v>14</v>
      </c>
      <c r="O1488" t="str">
        <f t="shared" si="142"/>
        <v>Delayed Delivery</v>
      </c>
      <c r="P1488">
        <v>8</v>
      </c>
      <c r="Q1488" t="str">
        <f t="shared" si="143"/>
        <v>Bad</v>
      </c>
      <c r="R1488">
        <v>1.5</v>
      </c>
      <c r="S1488">
        <v>2502.41</v>
      </c>
    </row>
    <row r="1489" spans="1:19" x14ac:dyDescent="0.35">
      <c r="A1489">
        <v>11488</v>
      </c>
      <c r="B1489" s="1">
        <v>46049</v>
      </c>
      <c r="C1489">
        <f t="shared" si="138"/>
        <v>2026</v>
      </c>
      <c r="D1489">
        <f t="shared" si="139"/>
        <v>1</v>
      </c>
      <c r="E1489" t="str">
        <f>TEXT(Table2[[#This Row],[order_date]],"mmmm")</f>
        <v>January</v>
      </c>
      <c r="F1489">
        <v>1410</v>
      </c>
      <c r="G1489" t="s">
        <v>22</v>
      </c>
      <c r="H1489" t="s">
        <v>13</v>
      </c>
      <c r="I1489">
        <v>4</v>
      </c>
      <c r="J1489">
        <v>324.79000000000002</v>
      </c>
      <c r="K1489">
        <v>0.27</v>
      </c>
      <c r="L1489">
        <f t="shared" si="140"/>
        <v>87.693300000000008</v>
      </c>
      <c r="M1489">
        <f t="shared" si="141"/>
        <v>1299.1600000000001</v>
      </c>
      <c r="N1489" t="s">
        <v>14</v>
      </c>
      <c r="O1489" t="str">
        <f t="shared" si="142"/>
        <v>Delayed Delivery</v>
      </c>
      <c r="P1489">
        <v>11</v>
      </c>
      <c r="Q1489" t="str">
        <f t="shared" si="143"/>
        <v>Excellent</v>
      </c>
      <c r="R1489">
        <v>4.9000000000000004</v>
      </c>
      <c r="S1489">
        <v>948.39</v>
      </c>
    </row>
    <row r="1490" spans="1:19" x14ac:dyDescent="0.35">
      <c r="A1490">
        <v>11489</v>
      </c>
      <c r="B1490" s="1">
        <v>46050</v>
      </c>
      <c r="C1490">
        <f t="shared" si="138"/>
        <v>2026</v>
      </c>
      <c r="D1490">
        <f t="shared" si="139"/>
        <v>1</v>
      </c>
      <c r="E1490" t="str">
        <f>TEXT(Table2[[#This Row],[order_date]],"mmmm")</f>
        <v>January</v>
      </c>
      <c r="F1490">
        <v>1950</v>
      </c>
      <c r="G1490" t="s">
        <v>19</v>
      </c>
      <c r="H1490" t="s">
        <v>13</v>
      </c>
      <c r="I1490">
        <v>5</v>
      </c>
      <c r="J1490">
        <v>31.99</v>
      </c>
      <c r="K1490">
        <v>0.1</v>
      </c>
      <c r="L1490">
        <f t="shared" si="140"/>
        <v>3.1989999999999998</v>
      </c>
      <c r="M1490">
        <f t="shared" si="141"/>
        <v>159.94999999999999</v>
      </c>
      <c r="N1490" t="s">
        <v>14</v>
      </c>
      <c r="O1490" t="str">
        <f t="shared" si="142"/>
        <v>Delayed Delivery</v>
      </c>
      <c r="P1490">
        <v>8</v>
      </c>
      <c r="Q1490" t="str">
        <f t="shared" si="143"/>
        <v>Bad</v>
      </c>
      <c r="R1490">
        <v>1.1000000000000001</v>
      </c>
      <c r="S1490">
        <v>143.94999999999999</v>
      </c>
    </row>
    <row r="1491" spans="1:19" x14ac:dyDescent="0.35">
      <c r="A1491">
        <v>11490</v>
      </c>
      <c r="B1491" s="1">
        <v>46051</v>
      </c>
      <c r="C1491">
        <f t="shared" si="138"/>
        <v>2026</v>
      </c>
      <c r="D1491">
        <f t="shared" si="139"/>
        <v>1</v>
      </c>
      <c r="E1491" t="str">
        <f>TEXT(Table2[[#This Row],[order_date]],"mmmm")</f>
        <v>January</v>
      </c>
      <c r="F1491">
        <v>1288</v>
      </c>
      <c r="G1491" t="s">
        <v>12</v>
      </c>
      <c r="H1491" t="s">
        <v>17</v>
      </c>
      <c r="I1491">
        <v>4</v>
      </c>
      <c r="J1491">
        <v>38.69</v>
      </c>
      <c r="K1491">
        <v>0.05</v>
      </c>
      <c r="L1491">
        <f t="shared" si="140"/>
        <v>1.9344999999999999</v>
      </c>
      <c r="M1491">
        <f t="shared" si="141"/>
        <v>154.76</v>
      </c>
      <c r="N1491" t="s">
        <v>14</v>
      </c>
      <c r="O1491" t="str">
        <f t="shared" si="142"/>
        <v>On Time Delivery</v>
      </c>
      <c r="P1491">
        <v>3</v>
      </c>
      <c r="Q1491" t="str">
        <f t="shared" si="143"/>
        <v>Bad</v>
      </c>
      <c r="R1491">
        <v>2.2999999999999998</v>
      </c>
      <c r="S1491">
        <v>147.02000000000001</v>
      </c>
    </row>
    <row r="1492" spans="1:19" x14ac:dyDescent="0.35">
      <c r="A1492">
        <v>11491</v>
      </c>
      <c r="B1492" s="1">
        <v>46052</v>
      </c>
      <c r="C1492">
        <f t="shared" si="138"/>
        <v>2026</v>
      </c>
      <c r="D1492">
        <f t="shared" si="139"/>
        <v>1</v>
      </c>
      <c r="E1492" t="str">
        <f>TEXT(Table2[[#This Row],[order_date]],"mmmm")</f>
        <v>January</v>
      </c>
      <c r="F1492">
        <v>1253</v>
      </c>
      <c r="G1492" t="s">
        <v>12</v>
      </c>
      <c r="H1492" t="s">
        <v>13</v>
      </c>
      <c r="I1492">
        <v>1</v>
      </c>
      <c r="J1492">
        <v>373.41</v>
      </c>
      <c r="K1492">
        <v>0.1</v>
      </c>
      <c r="L1492">
        <f t="shared" si="140"/>
        <v>37.341000000000001</v>
      </c>
      <c r="M1492">
        <f t="shared" si="141"/>
        <v>373.41</v>
      </c>
      <c r="N1492" t="s">
        <v>14</v>
      </c>
      <c r="O1492" t="str">
        <f t="shared" si="142"/>
        <v>Delayed Delivery</v>
      </c>
      <c r="P1492">
        <v>5</v>
      </c>
      <c r="Q1492" t="str">
        <f t="shared" si="143"/>
        <v>Bad</v>
      </c>
      <c r="R1492">
        <v>1.1000000000000001</v>
      </c>
      <c r="S1492">
        <v>336.07</v>
      </c>
    </row>
    <row r="1493" spans="1:19" x14ac:dyDescent="0.35">
      <c r="A1493">
        <v>11492</v>
      </c>
      <c r="B1493" s="1">
        <v>46053</v>
      </c>
      <c r="C1493">
        <f t="shared" si="138"/>
        <v>2026</v>
      </c>
      <c r="D1493">
        <f t="shared" si="139"/>
        <v>1</v>
      </c>
      <c r="E1493" t="str">
        <f>TEXT(Table2[[#This Row],[order_date]],"mmmm")</f>
        <v>January</v>
      </c>
      <c r="F1493">
        <v>1195</v>
      </c>
      <c r="G1493" t="s">
        <v>19</v>
      </c>
      <c r="H1493" t="s">
        <v>20</v>
      </c>
      <c r="I1493">
        <v>2</v>
      </c>
      <c r="J1493">
        <v>486.58</v>
      </c>
      <c r="K1493">
        <v>0.18</v>
      </c>
      <c r="L1493">
        <f t="shared" si="140"/>
        <v>87.584399999999988</v>
      </c>
      <c r="M1493">
        <f t="shared" si="141"/>
        <v>973.16</v>
      </c>
      <c r="N1493" t="s">
        <v>16</v>
      </c>
      <c r="O1493" t="str">
        <f t="shared" si="142"/>
        <v>Early Delivery</v>
      </c>
      <c r="P1493">
        <v>1</v>
      </c>
      <c r="Q1493" t="str">
        <f t="shared" si="143"/>
        <v>Excellent</v>
      </c>
      <c r="R1493">
        <v>4.4000000000000004</v>
      </c>
      <c r="S1493">
        <v>797.99</v>
      </c>
    </row>
    <row r="1494" spans="1:19" x14ac:dyDescent="0.35">
      <c r="A1494">
        <v>11493</v>
      </c>
      <c r="B1494" s="1">
        <v>46054</v>
      </c>
      <c r="C1494">
        <f t="shared" si="138"/>
        <v>2026</v>
      </c>
      <c r="D1494">
        <f t="shared" si="139"/>
        <v>2</v>
      </c>
      <c r="E1494" t="str">
        <f>TEXT(Table2[[#This Row],[order_date]],"mmmm")</f>
        <v>February</v>
      </c>
      <c r="F1494">
        <v>1597</v>
      </c>
      <c r="G1494" t="s">
        <v>19</v>
      </c>
      <c r="H1494" t="s">
        <v>17</v>
      </c>
      <c r="I1494">
        <v>3</v>
      </c>
      <c r="J1494">
        <v>271.11</v>
      </c>
      <c r="K1494">
        <v>0.12</v>
      </c>
      <c r="L1494">
        <f t="shared" si="140"/>
        <v>32.533200000000001</v>
      </c>
      <c r="M1494">
        <f t="shared" si="141"/>
        <v>813.33</v>
      </c>
      <c r="N1494" t="s">
        <v>16</v>
      </c>
      <c r="O1494" t="str">
        <f t="shared" si="142"/>
        <v>Delayed Delivery</v>
      </c>
      <c r="P1494">
        <v>9</v>
      </c>
      <c r="Q1494" t="str">
        <f t="shared" si="143"/>
        <v>Good</v>
      </c>
      <c r="R1494">
        <v>3.3</v>
      </c>
      <c r="S1494">
        <v>715.73</v>
      </c>
    </row>
    <row r="1495" spans="1:19" x14ac:dyDescent="0.35">
      <c r="A1495">
        <v>11494</v>
      </c>
      <c r="B1495" s="1">
        <v>46055</v>
      </c>
      <c r="C1495">
        <f t="shared" si="138"/>
        <v>2026</v>
      </c>
      <c r="D1495">
        <f t="shared" si="139"/>
        <v>2</v>
      </c>
      <c r="E1495" t="str">
        <f>TEXT(Table2[[#This Row],[order_date]],"mmmm")</f>
        <v>February</v>
      </c>
      <c r="F1495">
        <v>1833</v>
      </c>
      <c r="G1495" t="s">
        <v>22</v>
      </c>
      <c r="H1495" t="s">
        <v>17</v>
      </c>
      <c r="I1495">
        <v>7</v>
      </c>
      <c r="J1495">
        <v>339.43</v>
      </c>
      <c r="K1495">
        <v>0.2</v>
      </c>
      <c r="L1495">
        <f t="shared" si="140"/>
        <v>67.88600000000001</v>
      </c>
      <c r="M1495">
        <f t="shared" si="141"/>
        <v>2376.0100000000002</v>
      </c>
      <c r="N1495" t="s">
        <v>18</v>
      </c>
      <c r="O1495" t="str">
        <f t="shared" si="142"/>
        <v>Delayed Delivery</v>
      </c>
      <c r="P1495">
        <v>8</v>
      </c>
      <c r="Q1495" t="str">
        <f t="shared" si="143"/>
        <v>Bad</v>
      </c>
      <c r="R1495">
        <v>1.2</v>
      </c>
      <c r="S1495">
        <v>1900.81</v>
      </c>
    </row>
    <row r="1496" spans="1:19" x14ac:dyDescent="0.35">
      <c r="A1496">
        <v>11495</v>
      </c>
      <c r="B1496" s="1">
        <v>46056</v>
      </c>
      <c r="C1496">
        <f t="shared" si="138"/>
        <v>2026</v>
      </c>
      <c r="D1496">
        <f t="shared" si="139"/>
        <v>2</v>
      </c>
      <c r="E1496" t="str">
        <f>TEXT(Table2[[#This Row],[order_date]],"mmmm")</f>
        <v>February</v>
      </c>
      <c r="F1496">
        <v>1521</v>
      </c>
      <c r="G1496" t="s">
        <v>19</v>
      </c>
      <c r="H1496" t="s">
        <v>17</v>
      </c>
      <c r="I1496">
        <v>2</v>
      </c>
      <c r="J1496">
        <v>482.9</v>
      </c>
      <c r="K1496">
        <v>0.02</v>
      </c>
      <c r="L1496">
        <f t="shared" si="140"/>
        <v>9.6579999999999995</v>
      </c>
      <c r="M1496">
        <f t="shared" si="141"/>
        <v>965.8</v>
      </c>
      <c r="N1496" t="s">
        <v>16</v>
      </c>
      <c r="O1496" t="str">
        <f t="shared" si="142"/>
        <v>Delayed Delivery</v>
      </c>
      <c r="P1496">
        <v>10</v>
      </c>
      <c r="Q1496" t="str">
        <f t="shared" si="143"/>
        <v>Good</v>
      </c>
      <c r="R1496">
        <v>3.5</v>
      </c>
      <c r="S1496">
        <v>946.48</v>
      </c>
    </row>
    <row r="1497" spans="1:19" x14ac:dyDescent="0.35">
      <c r="A1497">
        <v>11496</v>
      </c>
      <c r="B1497" s="1">
        <v>46057</v>
      </c>
      <c r="C1497">
        <f t="shared" si="138"/>
        <v>2026</v>
      </c>
      <c r="D1497">
        <f t="shared" si="139"/>
        <v>2</v>
      </c>
      <c r="E1497" t="str">
        <f>TEXT(Table2[[#This Row],[order_date]],"mmmm")</f>
        <v>February</v>
      </c>
      <c r="F1497">
        <v>1516</v>
      </c>
      <c r="G1497" t="s">
        <v>12</v>
      </c>
      <c r="H1497" t="s">
        <v>21</v>
      </c>
      <c r="I1497">
        <v>1</v>
      </c>
      <c r="J1497">
        <v>372.15</v>
      </c>
      <c r="K1497">
        <v>0.18</v>
      </c>
      <c r="L1497">
        <f t="shared" si="140"/>
        <v>66.986999999999995</v>
      </c>
      <c r="M1497">
        <f t="shared" si="141"/>
        <v>372.15</v>
      </c>
      <c r="N1497" t="s">
        <v>14</v>
      </c>
      <c r="O1497" t="str">
        <f t="shared" si="142"/>
        <v>On Time Delivery</v>
      </c>
      <c r="P1497">
        <v>2</v>
      </c>
      <c r="Q1497" t="str">
        <f t="shared" si="143"/>
        <v>Bad</v>
      </c>
      <c r="R1497">
        <v>1.5</v>
      </c>
      <c r="S1497">
        <v>305.16000000000003</v>
      </c>
    </row>
    <row r="1498" spans="1:19" x14ac:dyDescent="0.35">
      <c r="A1498">
        <v>11497</v>
      </c>
      <c r="B1498" s="1">
        <v>46058</v>
      </c>
      <c r="C1498">
        <f t="shared" si="138"/>
        <v>2026</v>
      </c>
      <c r="D1498">
        <f t="shared" si="139"/>
        <v>2</v>
      </c>
      <c r="E1498" t="str">
        <f>TEXT(Table2[[#This Row],[order_date]],"mmmm")</f>
        <v>February</v>
      </c>
      <c r="F1498">
        <v>1634</v>
      </c>
      <c r="G1498" t="s">
        <v>19</v>
      </c>
      <c r="H1498" t="s">
        <v>17</v>
      </c>
      <c r="I1498">
        <v>6</v>
      </c>
      <c r="J1498">
        <v>146.47999999999999</v>
      </c>
      <c r="K1498">
        <v>0.13</v>
      </c>
      <c r="L1498">
        <f t="shared" si="140"/>
        <v>19.042400000000001</v>
      </c>
      <c r="M1498">
        <f t="shared" si="141"/>
        <v>878.87999999999988</v>
      </c>
      <c r="N1498" t="s">
        <v>18</v>
      </c>
      <c r="O1498" t="str">
        <f t="shared" si="142"/>
        <v>Delayed Delivery</v>
      </c>
      <c r="P1498">
        <v>10</v>
      </c>
      <c r="Q1498" t="str">
        <f t="shared" si="143"/>
        <v>Good</v>
      </c>
      <c r="R1498">
        <v>3</v>
      </c>
      <c r="S1498">
        <v>764.63</v>
      </c>
    </row>
    <row r="1499" spans="1:19" x14ac:dyDescent="0.35">
      <c r="A1499">
        <v>11498</v>
      </c>
      <c r="B1499" s="1">
        <v>46059</v>
      </c>
      <c r="C1499">
        <f t="shared" si="138"/>
        <v>2026</v>
      </c>
      <c r="D1499">
        <f t="shared" si="139"/>
        <v>2</v>
      </c>
      <c r="E1499" t="str">
        <f>TEXT(Table2[[#This Row],[order_date]],"mmmm")</f>
        <v>February</v>
      </c>
      <c r="F1499">
        <v>1841</v>
      </c>
      <c r="G1499" t="s">
        <v>19</v>
      </c>
      <c r="H1499" t="s">
        <v>13</v>
      </c>
      <c r="I1499">
        <v>3</v>
      </c>
      <c r="J1499">
        <v>373.64</v>
      </c>
      <c r="K1499">
        <v>0.19</v>
      </c>
      <c r="L1499">
        <f t="shared" si="140"/>
        <v>70.991599999999991</v>
      </c>
      <c r="M1499">
        <f t="shared" si="141"/>
        <v>1120.92</v>
      </c>
      <c r="N1499" t="s">
        <v>18</v>
      </c>
      <c r="O1499" t="str">
        <f t="shared" si="142"/>
        <v>Early Delivery</v>
      </c>
      <c r="P1499">
        <v>1</v>
      </c>
      <c r="Q1499" t="str">
        <f t="shared" si="143"/>
        <v>Good</v>
      </c>
      <c r="R1499">
        <v>3.7</v>
      </c>
      <c r="S1499">
        <v>907.95</v>
      </c>
    </row>
    <row r="1500" spans="1:19" x14ac:dyDescent="0.35">
      <c r="A1500">
        <v>11499</v>
      </c>
      <c r="B1500" s="1">
        <v>46060</v>
      </c>
      <c r="C1500">
        <f t="shared" si="138"/>
        <v>2026</v>
      </c>
      <c r="D1500">
        <f t="shared" si="139"/>
        <v>2</v>
      </c>
      <c r="E1500" t="str">
        <f>TEXT(Table2[[#This Row],[order_date]],"mmmm")</f>
        <v>February</v>
      </c>
      <c r="F1500">
        <v>1864</v>
      </c>
      <c r="G1500" t="s">
        <v>12</v>
      </c>
      <c r="H1500" t="s">
        <v>20</v>
      </c>
      <c r="I1500">
        <v>3</v>
      </c>
      <c r="J1500">
        <v>382.54</v>
      </c>
      <c r="K1500">
        <v>0.15</v>
      </c>
      <c r="L1500">
        <f t="shared" si="140"/>
        <v>57.381</v>
      </c>
      <c r="M1500">
        <f t="shared" si="141"/>
        <v>1147.6200000000001</v>
      </c>
      <c r="N1500" t="s">
        <v>16</v>
      </c>
      <c r="O1500" t="str">
        <f t="shared" si="142"/>
        <v>On Time Delivery</v>
      </c>
      <c r="P1500">
        <v>4</v>
      </c>
      <c r="Q1500" t="str">
        <f t="shared" si="143"/>
        <v>Bad</v>
      </c>
      <c r="R1500">
        <v>1.6</v>
      </c>
      <c r="S1500">
        <v>975.48</v>
      </c>
    </row>
    <row r="1501" spans="1:19" x14ac:dyDescent="0.35">
      <c r="A1501">
        <v>11500</v>
      </c>
      <c r="B1501" s="1">
        <v>46061</v>
      </c>
      <c r="C1501">
        <f t="shared" si="138"/>
        <v>2026</v>
      </c>
      <c r="D1501">
        <f t="shared" si="139"/>
        <v>2</v>
      </c>
      <c r="E1501" t="str">
        <f>TEXT(Table2[[#This Row],[order_date]],"mmmm")</f>
        <v>February</v>
      </c>
      <c r="F1501">
        <v>1117</v>
      </c>
      <c r="G1501" t="s">
        <v>22</v>
      </c>
      <c r="H1501" t="s">
        <v>17</v>
      </c>
      <c r="I1501">
        <v>4</v>
      </c>
      <c r="J1501">
        <v>444.45</v>
      </c>
      <c r="K1501">
        <v>0.1</v>
      </c>
      <c r="L1501">
        <f t="shared" si="140"/>
        <v>44.445</v>
      </c>
      <c r="M1501">
        <f t="shared" si="141"/>
        <v>1777.8</v>
      </c>
      <c r="N1501" t="s">
        <v>18</v>
      </c>
      <c r="O1501" t="str">
        <f t="shared" si="142"/>
        <v>Delayed Delivery</v>
      </c>
      <c r="P1501">
        <v>9</v>
      </c>
      <c r="Q1501" t="str">
        <f t="shared" si="143"/>
        <v>Good</v>
      </c>
      <c r="R1501">
        <v>3</v>
      </c>
      <c r="S1501">
        <v>1600.02</v>
      </c>
    </row>
    <row r="1502" spans="1:19" x14ac:dyDescent="0.35">
      <c r="A1502">
        <v>11501</v>
      </c>
      <c r="B1502" s="1">
        <v>46062</v>
      </c>
      <c r="C1502">
        <f t="shared" si="138"/>
        <v>2026</v>
      </c>
      <c r="D1502">
        <f t="shared" si="139"/>
        <v>2</v>
      </c>
      <c r="E1502" t="str">
        <f>TEXT(Table2[[#This Row],[order_date]],"mmmm")</f>
        <v>February</v>
      </c>
      <c r="F1502">
        <v>1805</v>
      </c>
      <c r="G1502" t="s">
        <v>22</v>
      </c>
      <c r="H1502" t="s">
        <v>17</v>
      </c>
      <c r="I1502">
        <v>5</v>
      </c>
      <c r="J1502">
        <v>378.21</v>
      </c>
      <c r="K1502">
        <v>0.32</v>
      </c>
      <c r="L1502">
        <f t="shared" si="140"/>
        <v>121.02719999999999</v>
      </c>
      <c r="M1502">
        <f t="shared" si="141"/>
        <v>1891.05</v>
      </c>
      <c r="N1502" t="s">
        <v>18</v>
      </c>
      <c r="O1502" t="str">
        <f t="shared" si="142"/>
        <v>Delayed Delivery</v>
      </c>
      <c r="P1502">
        <v>8</v>
      </c>
      <c r="Q1502" t="str">
        <f t="shared" si="143"/>
        <v>Good</v>
      </c>
      <c r="R1502">
        <v>2.8</v>
      </c>
      <c r="S1502">
        <v>1285.9100000000001</v>
      </c>
    </row>
    <row r="1503" spans="1:19" x14ac:dyDescent="0.35">
      <c r="A1503">
        <v>11502</v>
      </c>
      <c r="B1503" s="1">
        <v>46063</v>
      </c>
      <c r="C1503">
        <f t="shared" si="138"/>
        <v>2026</v>
      </c>
      <c r="D1503">
        <f t="shared" si="139"/>
        <v>2</v>
      </c>
      <c r="E1503" t="str">
        <f>TEXT(Table2[[#This Row],[order_date]],"mmmm")</f>
        <v>February</v>
      </c>
      <c r="F1503">
        <v>1908</v>
      </c>
      <c r="G1503" t="s">
        <v>19</v>
      </c>
      <c r="H1503" t="s">
        <v>20</v>
      </c>
      <c r="I1503">
        <v>4</v>
      </c>
      <c r="J1503">
        <v>582.01</v>
      </c>
      <c r="K1503">
        <v>0.06</v>
      </c>
      <c r="L1503">
        <f t="shared" si="140"/>
        <v>34.9206</v>
      </c>
      <c r="M1503">
        <f t="shared" si="141"/>
        <v>2328.04</v>
      </c>
      <c r="N1503" t="s">
        <v>14</v>
      </c>
      <c r="O1503" t="str">
        <f t="shared" si="142"/>
        <v>On Time Delivery</v>
      </c>
      <c r="P1503">
        <v>3</v>
      </c>
      <c r="Q1503" t="str">
        <f t="shared" si="143"/>
        <v>Excellent</v>
      </c>
      <c r="R1503">
        <v>4.7</v>
      </c>
      <c r="S1503">
        <v>2188.36</v>
      </c>
    </row>
    <row r="1504" spans="1:19" x14ac:dyDescent="0.35">
      <c r="A1504">
        <v>11503</v>
      </c>
      <c r="B1504" s="1">
        <v>46064</v>
      </c>
      <c r="C1504">
        <f t="shared" si="138"/>
        <v>2026</v>
      </c>
      <c r="D1504">
        <f t="shared" si="139"/>
        <v>2</v>
      </c>
      <c r="E1504" t="str">
        <f>TEXT(Table2[[#This Row],[order_date]],"mmmm")</f>
        <v>February</v>
      </c>
      <c r="F1504">
        <v>1158</v>
      </c>
      <c r="G1504" t="s">
        <v>22</v>
      </c>
      <c r="H1504" t="s">
        <v>17</v>
      </c>
      <c r="I1504">
        <v>7</v>
      </c>
      <c r="J1504">
        <v>130.41</v>
      </c>
      <c r="K1504">
        <v>0.24</v>
      </c>
      <c r="L1504">
        <f t="shared" si="140"/>
        <v>31.298399999999997</v>
      </c>
      <c r="M1504">
        <f t="shared" si="141"/>
        <v>912.87</v>
      </c>
      <c r="N1504" t="s">
        <v>16</v>
      </c>
      <c r="O1504" t="str">
        <f t="shared" si="142"/>
        <v>Delayed Delivery</v>
      </c>
      <c r="P1504">
        <v>10</v>
      </c>
      <c r="Q1504" t="str">
        <f t="shared" si="143"/>
        <v>Excellent</v>
      </c>
      <c r="R1504">
        <v>5</v>
      </c>
      <c r="S1504">
        <v>693.78</v>
      </c>
    </row>
    <row r="1505" spans="1:19" x14ac:dyDescent="0.35">
      <c r="A1505">
        <v>11504</v>
      </c>
      <c r="B1505" s="1">
        <v>46065</v>
      </c>
      <c r="C1505">
        <f t="shared" si="138"/>
        <v>2026</v>
      </c>
      <c r="D1505">
        <f t="shared" si="139"/>
        <v>2</v>
      </c>
      <c r="E1505" t="str">
        <f>TEXT(Table2[[#This Row],[order_date]],"mmmm")</f>
        <v>February</v>
      </c>
      <c r="F1505">
        <v>1814</v>
      </c>
      <c r="G1505" t="s">
        <v>15</v>
      </c>
      <c r="H1505" t="s">
        <v>21</v>
      </c>
      <c r="I1505">
        <v>3</v>
      </c>
      <c r="J1505">
        <v>571.39</v>
      </c>
      <c r="K1505">
        <v>0.32</v>
      </c>
      <c r="L1505">
        <f t="shared" si="140"/>
        <v>182.84479999999999</v>
      </c>
      <c r="M1505">
        <f t="shared" si="141"/>
        <v>1714.17</v>
      </c>
      <c r="N1505" t="s">
        <v>14</v>
      </c>
      <c r="O1505" t="str">
        <f t="shared" si="142"/>
        <v>Delayed Delivery</v>
      </c>
      <c r="P1505">
        <v>6</v>
      </c>
      <c r="Q1505" t="str">
        <f t="shared" si="143"/>
        <v>Good</v>
      </c>
      <c r="R1505">
        <v>3.6</v>
      </c>
      <c r="S1505">
        <v>1165.6400000000001</v>
      </c>
    </row>
    <row r="1506" spans="1:19" x14ac:dyDescent="0.35">
      <c r="A1506">
        <v>11505</v>
      </c>
      <c r="B1506" s="1">
        <v>46066</v>
      </c>
      <c r="C1506">
        <f t="shared" si="138"/>
        <v>2026</v>
      </c>
      <c r="D1506">
        <f t="shared" si="139"/>
        <v>2</v>
      </c>
      <c r="E1506" t="str">
        <f>TEXT(Table2[[#This Row],[order_date]],"mmmm")</f>
        <v>February</v>
      </c>
      <c r="F1506">
        <v>1227</v>
      </c>
      <c r="G1506" t="s">
        <v>15</v>
      </c>
      <c r="H1506" t="s">
        <v>13</v>
      </c>
      <c r="I1506">
        <v>3</v>
      </c>
      <c r="J1506">
        <v>329.93</v>
      </c>
      <c r="K1506">
        <v>0.19</v>
      </c>
      <c r="L1506">
        <f t="shared" si="140"/>
        <v>62.686700000000002</v>
      </c>
      <c r="M1506">
        <f t="shared" si="141"/>
        <v>989.79</v>
      </c>
      <c r="N1506" t="s">
        <v>14</v>
      </c>
      <c r="O1506" t="str">
        <f t="shared" si="142"/>
        <v>Delayed Delivery</v>
      </c>
      <c r="P1506">
        <v>9</v>
      </c>
      <c r="Q1506" t="str">
        <f t="shared" si="143"/>
        <v>Excellent</v>
      </c>
      <c r="R1506">
        <v>4.4000000000000004</v>
      </c>
      <c r="S1506">
        <v>801.73</v>
      </c>
    </row>
    <row r="1507" spans="1:19" x14ac:dyDescent="0.35">
      <c r="A1507">
        <v>11506</v>
      </c>
      <c r="B1507" s="1">
        <v>46067</v>
      </c>
      <c r="C1507">
        <f t="shared" si="138"/>
        <v>2026</v>
      </c>
      <c r="D1507">
        <f t="shared" si="139"/>
        <v>2</v>
      </c>
      <c r="E1507" t="str">
        <f>TEXT(Table2[[#This Row],[order_date]],"mmmm")</f>
        <v>February</v>
      </c>
      <c r="F1507">
        <v>1876</v>
      </c>
      <c r="G1507" t="s">
        <v>22</v>
      </c>
      <c r="H1507" t="s">
        <v>20</v>
      </c>
      <c r="I1507">
        <v>5</v>
      </c>
      <c r="J1507">
        <v>408.09</v>
      </c>
      <c r="K1507">
        <v>0.31</v>
      </c>
      <c r="L1507">
        <f t="shared" si="140"/>
        <v>126.50789999999999</v>
      </c>
      <c r="M1507">
        <f t="shared" si="141"/>
        <v>2040.4499999999998</v>
      </c>
      <c r="N1507" t="s">
        <v>18</v>
      </c>
      <c r="O1507" t="str">
        <f t="shared" si="142"/>
        <v>Delayed Delivery</v>
      </c>
      <c r="P1507">
        <v>10</v>
      </c>
      <c r="Q1507" t="str">
        <f t="shared" si="143"/>
        <v>Good</v>
      </c>
      <c r="R1507">
        <v>3.6</v>
      </c>
      <c r="S1507">
        <v>1407.91</v>
      </c>
    </row>
    <row r="1508" spans="1:19" x14ac:dyDescent="0.35">
      <c r="A1508">
        <v>11507</v>
      </c>
      <c r="B1508" s="1">
        <v>46068</v>
      </c>
      <c r="C1508">
        <f t="shared" si="138"/>
        <v>2026</v>
      </c>
      <c r="D1508">
        <f t="shared" si="139"/>
        <v>2</v>
      </c>
      <c r="E1508" t="str">
        <f>TEXT(Table2[[#This Row],[order_date]],"mmmm")</f>
        <v>February</v>
      </c>
      <c r="F1508">
        <v>1215</v>
      </c>
      <c r="G1508" t="s">
        <v>15</v>
      </c>
      <c r="H1508" t="s">
        <v>20</v>
      </c>
      <c r="I1508">
        <v>7</v>
      </c>
      <c r="J1508">
        <v>73.19</v>
      </c>
      <c r="K1508">
        <v>0.04</v>
      </c>
      <c r="L1508">
        <f t="shared" si="140"/>
        <v>2.9276</v>
      </c>
      <c r="M1508">
        <f t="shared" si="141"/>
        <v>512.32999999999993</v>
      </c>
      <c r="N1508" t="s">
        <v>18</v>
      </c>
      <c r="O1508" t="str">
        <f t="shared" si="142"/>
        <v>Delayed Delivery</v>
      </c>
      <c r="P1508">
        <v>8</v>
      </c>
      <c r="Q1508" t="str">
        <f t="shared" si="143"/>
        <v>Excellent</v>
      </c>
      <c r="R1508">
        <v>4.5</v>
      </c>
      <c r="S1508">
        <v>491.84</v>
      </c>
    </row>
    <row r="1509" spans="1:19" x14ac:dyDescent="0.35">
      <c r="A1509">
        <v>11508</v>
      </c>
      <c r="B1509" s="1">
        <v>46069</v>
      </c>
      <c r="C1509">
        <f t="shared" si="138"/>
        <v>2026</v>
      </c>
      <c r="D1509">
        <f t="shared" si="139"/>
        <v>2</v>
      </c>
      <c r="E1509" t="str">
        <f>TEXT(Table2[[#This Row],[order_date]],"mmmm")</f>
        <v>February</v>
      </c>
      <c r="F1509">
        <v>1947</v>
      </c>
      <c r="G1509" t="s">
        <v>15</v>
      </c>
      <c r="H1509" t="s">
        <v>21</v>
      </c>
      <c r="I1509">
        <v>2</v>
      </c>
      <c r="J1509">
        <v>237.64</v>
      </c>
      <c r="K1509">
        <v>0.17</v>
      </c>
      <c r="L1509">
        <f t="shared" si="140"/>
        <v>40.398800000000001</v>
      </c>
      <c r="M1509">
        <f t="shared" si="141"/>
        <v>475.28</v>
      </c>
      <c r="N1509" t="s">
        <v>18</v>
      </c>
      <c r="O1509" t="str">
        <f t="shared" si="142"/>
        <v>Delayed Delivery</v>
      </c>
      <c r="P1509">
        <v>10</v>
      </c>
      <c r="Q1509" t="str">
        <f t="shared" si="143"/>
        <v>Good</v>
      </c>
      <c r="R1509">
        <v>2.7</v>
      </c>
      <c r="S1509">
        <v>394.48</v>
      </c>
    </row>
    <row r="1510" spans="1:19" x14ac:dyDescent="0.35">
      <c r="A1510">
        <v>11509</v>
      </c>
      <c r="B1510" s="1">
        <v>46070</v>
      </c>
      <c r="C1510">
        <f t="shared" si="138"/>
        <v>2026</v>
      </c>
      <c r="D1510">
        <f t="shared" si="139"/>
        <v>2</v>
      </c>
      <c r="E1510" t="str">
        <f>TEXT(Table2[[#This Row],[order_date]],"mmmm")</f>
        <v>February</v>
      </c>
      <c r="F1510">
        <v>1695</v>
      </c>
      <c r="G1510" t="s">
        <v>19</v>
      </c>
      <c r="H1510" t="s">
        <v>13</v>
      </c>
      <c r="I1510">
        <v>5</v>
      </c>
      <c r="J1510">
        <v>465.09</v>
      </c>
      <c r="K1510">
        <v>0.16</v>
      </c>
      <c r="L1510">
        <f t="shared" si="140"/>
        <v>74.414400000000001</v>
      </c>
      <c r="M1510">
        <f t="shared" si="141"/>
        <v>2325.4499999999998</v>
      </c>
      <c r="N1510" t="s">
        <v>16</v>
      </c>
      <c r="O1510" t="str">
        <f t="shared" si="142"/>
        <v>Delayed Delivery</v>
      </c>
      <c r="P1510">
        <v>5</v>
      </c>
      <c r="Q1510" t="str">
        <f t="shared" si="143"/>
        <v>Good</v>
      </c>
      <c r="R1510">
        <v>3.4</v>
      </c>
      <c r="S1510">
        <v>1953.38</v>
      </c>
    </row>
    <row r="1511" spans="1:19" x14ac:dyDescent="0.35">
      <c r="A1511">
        <v>11510</v>
      </c>
      <c r="B1511" s="1">
        <v>46071</v>
      </c>
      <c r="C1511">
        <f t="shared" si="138"/>
        <v>2026</v>
      </c>
      <c r="D1511">
        <f t="shared" si="139"/>
        <v>2</v>
      </c>
      <c r="E1511" t="str">
        <f>TEXT(Table2[[#This Row],[order_date]],"mmmm")</f>
        <v>February</v>
      </c>
      <c r="F1511">
        <v>1014</v>
      </c>
      <c r="G1511" t="s">
        <v>22</v>
      </c>
      <c r="H1511" t="s">
        <v>21</v>
      </c>
      <c r="I1511">
        <v>6</v>
      </c>
      <c r="J1511">
        <v>428.54</v>
      </c>
      <c r="K1511">
        <v>0</v>
      </c>
      <c r="L1511">
        <f t="shared" si="140"/>
        <v>0</v>
      </c>
      <c r="M1511">
        <f t="shared" si="141"/>
        <v>2571.2400000000002</v>
      </c>
      <c r="N1511" t="s">
        <v>16</v>
      </c>
      <c r="O1511" t="str">
        <f t="shared" si="142"/>
        <v>Delayed Delivery</v>
      </c>
      <c r="P1511">
        <v>9</v>
      </c>
      <c r="Q1511" t="str">
        <f t="shared" si="143"/>
        <v>Excellent</v>
      </c>
      <c r="R1511">
        <v>4.4000000000000004</v>
      </c>
      <c r="S1511">
        <v>2571.2399999999998</v>
      </c>
    </row>
    <row r="1512" spans="1:19" x14ac:dyDescent="0.35">
      <c r="A1512">
        <v>11511</v>
      </c>
      <c r="B1512" s="1">
        <v>46072</v>
      </c>
      <c r="C1512">
        <f t="shared" si="138"/>
        <v>2026</v>
      </c>
      <c r="D1512">
        <f t="shared" si="139"/>
        <v>2</v>
      </c>
      <c r="E1512" t="str">
        <f>TEXT(Table2[[#This Row],[order_date]],"mmmm")</f>
        <v>February</v>
      </c>
      <c r="F1512">
        <v>1156</v>
      </c>
      <c r="G1512" t="s">
        <v>19</v>
      </c>
      <c r="H1512" t="s">
        <v>13</v>
      </c>
      <c r="I1512">
        <v>4</v>
      </c>
      <c r="J1512">
        <v>38.479999999999997</v>
      </c>
      <c r="K1512">
        <v>0.16</v>
      </c>
      <c r="L1512">
        <f t="shared" si="140"/>
        <v>6.1567999999999996</v>
      </c>
      <c r="M1512">
        <f t="shared" si="141"/>
        <v>153.91999999999999</v>
      </c>
      <c r="N1512" t="s">
        <v>14</v>
      </c>
      <c r="O1512" t="str">
        <f t="shared" si="142"/>
        <v>Delayed Delivery</v>
      </c>
      <c r="P1512">
        <v>9</v>
      </c>
      <c r="Q1512" t="str">
        <f t="shared" si="143"/>
        <v>Excellent</v>
      </c>
      <c r="R1512">
        <v>4.7</v>
      </c>
      <c r="S1512">
        <v>129.29</v>
      </c>
    </row>
    <row r="1513" spans="1:19" x14ac:dyDescent="0.35">
      <c r="A1513">
        <v>11512</v>
      </c>
      <c r="B1513" s="1">
        <v>46073</v>
      </c>
      <c r="C1513">
        <f t="shared" si="138"/>
        <v>2026</v>
      </c>
      <c r="D1513">
        <f t="shared" si="139"/>
        <v>2</v>
      </c>
      <c r="E1513" t="str">
        <f>TEXT(Table2[[#This Row],[order_date]],"mmmm")</f>
        <v>February</v>
      </c>
      <c r="F1513">
        <v>1647</v>
      </c>
      <c r="G1513" t="s">
        <v>22</v>
      </c>
      <c r="H1513" t="s">
        <v>21</v>
      </c>
      <c r="I1513">
        <v>2</v>
      </c>
      <c r="J1513">
        <v>334.76</v>
      </c>
      <c r="K1513">
        <v>0.13</v>
      </c>
      <c r="L1513">
        <f t="shared" si="140"/>
        <v>43.518799999999999</v>
      </c>
      <c r="M1513">
        <f t="shared" si="141"/>
        <v>669.52</v>
      </c>
      <c r="N1513" t="s">
        <v>18</v>
      </c>
      <c r="O1513" t="str">
        <f t="shared" si="142"/>
        <v>On Time Delivery</v>
      </c>
      <c r="P1513">
        <v>3</v>
      </c>
      <c r="Q1513" t="str">
        <f t="shared" si="143"/>
        <v>Bad</v>
      </c>
      <c r="R1513">
        <v>1.1000000000000001</v>
      </c>
      <c r="S1513">
        <v>582.48</v>
      </c>
    </row>
    <row r="1514" spans="1:19" x14ac:dyDescent="0.35">
      <c r="A1514">
        <v>11513</v>
      </c>
      <c r="B1514" s="1">
        <v>46074</v>
      </c>
      <c r="C1514">
        <f t="shared" si="138"/>
        <v>2026</v>
      </c>
      <c r="D1514">
        <f t="shared" si="139"/>
        <v>2</v>
      </c>
      <c r="E1514" t="str">
        <f>TEXT(Table2[[#This Row],[order_date]],"mmmm")</f>
        <v>February</v>
      </c>
      <c r="F1514">
        <v>1260</v>
      </c>
      <c r="G1514" t="s">
        <v>19</v>
      </c>
      <c r="H1514" t="s">
        <v>17</v>
      </c>
      <c r="I1514">
        <v>4</v>
      </c>
      <c r="J1514">
        <v>66.64</v>
      </c>
      <c r="K1514">
        <v>0.23</v>
      </c>
      <c r="L1514">
        <f t="shared" si="140"/>
        <v>15.327200000000001</v>
      </c>
      <c r="M1514">
        <f t="shared" si="141"/>
        <v>266.56</v>
      </c>
      <c r="N1514" t="s">
        <v>16</v>
      </c>
      <c r="O1514" t="str">
        <f t="shared" si="142"/>
        <v>Delayed Delivery</v>
      </c>
      <c r="P1514">
        <v>8</v>
      </c>
      <c r="Q1514" t="str">
        <f t="shared" si="143"/>
        <v>Bad</v>
      </c>
      <c r="R1514">
        <v>1.4</v>
      </c>
      <c r="S1514">
        <v>205.25</v>
      </c>
    </row>
    <row r="1515" spans="1:19" x14ac:dyDescent="0.35">
      <c r="A1515">
        <v>11514</v>
      </c>
      <c r="B1515" s="1">
        <v>46075</v>
      </c>
      <c r="C1515">
        <f t="shared" si="138"/>
        <v>2026</v>
      </c>
      <c r="D1515">
        <f t="shared" si="139"/>
        <v>2</v>
      </c>
      <c r="E1515" t="str">
        <f>TEXT(Table2[[#This Row],[order_date]],"mmmm")</f>
        <v>February</v>
      </c>
      <c r="F1515">
        <v>1156</v>
      </c>
      <c r="G1515" t="s">
        <v>15</v>
      </c>
      <c r="H1515" t="s">
        <v>21</v>
      </c>
      <c r="I1515">
        <v>5</v>
      </c>
      <c r="J1515">
        <v>597.58000000000004</v>
      </c>
      <c r="K1515">
        <v>0.33</v>
      </c>
      <c r="L1515">
        <f t="shared" si="140"/>
        <v>197.20140000000004</v>
      </c>
      <c r="M1515">
        <f t="shared" si="141"/>
        <v>2987.9</v>
      </c>
      <c r="N1515" t="s">
        <v>18</v>
      </c>
      <c r="O1515" t="str">
        <f t="shared" si="142"/>
        <v>On Time Delivery</v>
      </c>
      <c r="P1515">
        <v>4</v>
      </c>
      <c r="Q1515" t="str">
        <f t="shared" si="143"/>
        <v>Excellent</v>
      </c>
      <c r="R1515">
        <v>4.7</v>
      </c>
      <c r="S1515">
        <v>2001.89</v>
      </c>
    </row>
    <row r="1516" spans="1:19" x14ac:dyDescent="0.35">
      <c r="A1516">
        <v>11515</v>
      </c>
      <c r="B1516" s="1">
        <v>46076</v>
      </c>
      <c r="C1516">
        <f t="shared" si="138"/>
        <v>2026</v>
      </c>
      <c r="D1516">
        <f t="shared" si="139"/>
        <v>2</v>
      </c>
      <c r="E1516" t="str">
        <f>TEXT(Table2[[#This Row],[order_date]],"mmmm")</f>
        <v>February</v>
      </c>
      <c r="F1516">
        <v>1046</v>
      </c>
      <c r="G1516" t="s">
        <v>22</v>
      </c>
      <c r="H1516" t="s">
        <v>20</v>
      </c>
      <c r="I1516">
        <v>2</v>
      </c>
      <c r="J1516">
        <v>539.91999999999996</v>
      </c>
      <c r="K1516">
        <v>0.03</v>
      </c>
      <c r="L1516">
        <f t="shared" si="140"/>
        <v>16.197599999999998</v>
      </c>
      <c r="M1516">
        <f t="shared" si="141"/>
        <v>1079.8399999999999</v>
      </c>
      <c r="N1516" t="s">
        <v>16</v>
      </c>
      <c r="O1516" t="str">
        <f t="shared" si="142"/>
        <v>Delayed Delivery</v>
      </c>
      <c r="P1516">
        <v>10</v>
      </c>
      <c r="Q1516" t="str">
        <f t="shared" si="143"/>
        <v>Good</v>
      </c>
      <c r="R1516">
        <v>3.3</v>
      </c>
      <c r="S1516">
        <v>1047.44</v>
      </c>
    </row>
    <row r="1517" spans="1:19" x14ac:dyDescent="0.35">
      <c r="A1517">
        <v>11516</v>
      </c>
      <c r="B1517" s="1">
        <v>46077</v>
      </c>
      <c r="C1517">
        <f t="shared" si="138"/>
        <v>2026</v>
      </c>
      <c r="D1517">
        <f t="shared" si="139"/>
        <v>2</v>
      </c>
      <c r="E1517" t="str">
        <f>TEXT(Table2[[#This Row],[order_date]],"mmmm")</f>
        <v>February</v>
      </c>
      <c r="F1517">
        <v>1323</v>
      </c>
      <c r="G1517" t="s">
        <v>19</v>
      </c>
      <c r="H1517" t="s">
        <v>20</v>
      </c>
      <c r="I1517">
        <v>5</v>
      </c>
      <c r="J1517">
        <v>27.33</v>
      </c>
      <c r="K1517">
        <v>0.11</v>
      </c>
      <c r="L1517">
        <f t="shared" si="140"/>
        <v>3.0063</v>
      </c>
      <c r="M1517">
        <f t="shared" si="141"/>
        <v>136.64999999999998</v>
      </c>
      <c r="N1517" t="s">
        <v>16</v>
      </c>
      <c r="O1517" t="str">
        <f t="shared" si="142"/>
        <v>Delayed Delivery</v>
      </c>
      <c r="P1517">
        <v>7</v>
      </c>
      <c r="Q1517" t="str">
        <f t="shared" si="143"/>
        <v>Excellent</v>
      </c>
      <c r="R1517">
        <v>5</v>
      </c>
      <c r="S1517">
        <v>121.62</v>
      </c>
    </row>
    <row r="1518" spans="1:19" x14ac:dyDescent="0.35">
      <c r="A1518">
        <v>11517</v>
      </c>
      <c r="B1518" s="1">
        <v>46078</v>
      </c>
      <c r="C1518">
        <f t="shared" si="138"/>
        <v>2026</v>
      </c>
      <c r="D1518">
        <f t="shared" si="139"/>
        <v>2</v>
      </c>
      <c r="E1518" t="str">
        <f>TEXT(Table2[[#This Row],[order_date]],"mmmm")</f>
        <v>February</v>
      </c>
      <c r="F1518">
        <v>1843</v>
      </c>
      <c r="G1518" t="s">
        <v>19</v>
      </c>
      <c r="H1518" t="s">
        <v>20</v>
      </c>
      <c r="I1518">
        <v>6</v>
      </c>
      <c r="J1518">
        <v>517.30999999999995</v>
      </c>
      <c r="K1518">
        <v>0.16</v>
      </c>
      <c r="L1518">
        <f t="shared" si="140"/>
        <v>82.769599999999997</v>
      </c>
      <c r="M1518">
        <f t="shared" si="141"/>
        <v>3103.8599999999997</v>
      </c>
      <c r="N1518" t="s">
        <v>18</v>
      </c>
      <c r="O1518" t="str">
        <f t="shared" si="142"/>
        <v>Delayed Delivery</v>
      </c>
      <c r="P1518">
        <v>10</v>
      </c>
      <c r="Q1518" t="str">
        <f t="shared" si="143"/>
        <v>Excellent</v>
      </c>
      <c r="R1518">
        <v>4.2</v>
      </c>
      <c r="S1518">
        <v>2607.2399999999998</v>
      </c>
    </row>
    <row r="1519" spans="1:19" x14ac:dyDescent="0.35">
      <c r="A1519">
        <v>11518</v>
      </c>
      <c r="B1519" s="1">
        <v>46079</v>
      </c>
      <c r="C1519">
        <f t="shared" si="138"/>
        <v>2026</v>
      </c>
      <c r="D1519">
        <f t="shared" si="139"/>
        <v>2</v>
      </c>
      <c r="E1519" t="str">
        <f>TEXT(Table2[[#This Row],[order_date]],"mmmm")</f>
        <v>February</v>
      </c>
      <c r="F1519">
        <v>1684</v>
      </c>
      <c r="G1519" t="s">
        <v>19</v>
      </c>
      <c r="H1519" t="s">
        <v>21</v>
      </c>
      <c r="I1519">
        <v>1</v>
      </c>
      <c r="J1519">
        <v>552.87</v>
      </c>
      <c r="K1519">
        <v>0.16</v>
      </c>
      <c r="L1519">
        <f t="shared" si="140"/>
        <v>88.459199999999996</v>
      </c>
      <c r="M1519">
        <f t="shared" si="141"/>
        <v>552.87</v>
      </c>
      <c r="N1519" t="s">
        <v>16</v>
      </c>
      <c r="O1519" t="str">
        <f t="shared" si="142"/>
        <v>Delayed Delivery</v>
      </c>
      <c r="P1519">
        <v>8</v>
      </c>
      <c r="Q1519" t="str">
        <f t="shared" si="143"/>
        <v>Excellent</v>
      </c>
      <c r="R1519">
        <v>4.3</v>
      </c>
      <c r="S1519">
        <v>464.41</v>
      </c>
    </row>
    <row r="1520" spans="1:19" x14ac:dyDescent="0.35">
      <c r="A1520">
        <v>11519</v>
      </c>
      <c r="B1520" s="1">
        <v>46080</v>
      </c>
      <c r="C1520">
        <f t="shared" si="138"/>
        <v>2026</v>
      </c>
      <c r="D1520">
        <f t="shared" si="139"/>
        <v>2</v>
      </c>
      <c r="E1520" t="str">
        <f>TEXT(Table2[[#This Row],[order_date]],"mmmm")</f>
        <v>February</v>
      </c>
      <c r="F1520">
        <v>1129</v>
      </c>
      <c r="G1520" t="s">
        <v>15</v>
      </c>
      <c r="H1520" t="s">
        <v>20</v>
      </c>
      <c r="I1520">
        <v>3</v>
      </c>
      <c r="J1520">
        <v>221.83</v>
      </c>
      <c r="K1520">
        <v>0.27</v>
      </c>
      <c r="L1520">
        <f t="shared" si="140"/>
        <v>59.894100000000009</v>
      </c>
      <c r="M1520">
        <f t="shared" si="141"/>
        <v>665.49</v>
      </c>
      <c r="N1520" t="s">
        <v>16</v>
      </c>
      <c r="O1520" t="str">
        <f t="shared" si="142"/>
        <v>Delayed Delivery</v>
      </c>
      <c r="P1520">
        <v>7</v>
      </c>
      <c r="Q1520" t="str">
        <f t="shared" si="143"/>
        <v>Good</v>
      </c>
      <c r="R1520">
        <v>2.5</v>
      </c>
      <c r="S1520">
        <v>485.81</v>
      </c>
    </row>
    <row r="1521" spans="1:19" x14ac:dyDescent="0.35">
      <c r="A1521">
        <v>11520</v>
      </c>
      <c r="B1521" s="1">
        <v>46081</v>
      </c>
      <c r="C1521">
        <f t="shared" si="138"/>
        <v>2026</v>
      </c>
      <c r="D1521">
        <f t="shared" si="139"/>
        <v>2</v>
      </c>
      <c r="E1521" t="str">
        <f>TEXT(Table2[[#This Row],[order_date]],"mmmm")</f>
        <v>February</v>
      </c>
      <c r="F1521">
        <v>1410</v>
      </c>
      <c r="G1521" t="s">
        <v>22</v>
      </c>
      <c r="H1521" t="s">
        <v>20</v>
      </c>
      <c r="I1521">
        <v>7</v>
      </c>
      <c r="J1521">
        <v>435.91</v>
      </c>
      <c r="K1521">
        <v>0.16</v>
      </c>
      <c r="L1521">
        <f t="shared" si="140"/>
        <v>69.74560000000001</v>
      </c>
      <c r="M1521">
        <f t="shared" si="141"/>
        <v>3051.3700000000003</v>
      </c>
      <c r="N1521" t="s">
        <v>18</v>
      </c>
      <c r="O1521" t="str">
        <f t="shared" si="142"/>
        <v>Delayed Delivery</v>
      </c>
      <c r="P1521">
        <v>5</v>
      </c>
      <c r="Q1521" t="str">
        <f t="shared" si="143"/>
        <v>Bad</v>
      </c>
      <c r="R1521">
        <v>2</v>
      </c>
      <c r="S1521">
        <v>2563.15</v>
      </c>
    </row>
    <row r="1522" spans="1:19" x14ac:dyDescent="0.35">
      <c r="A1522">
        <v>11521</v>
      </c>
      <c r="B1522" s="1">
        <v>46082</v>
      </c>
      <c r="C1522">
        <f t="shared" si="138"/>
        <v>2026</v>
      </c>
      <c r="D1522">
        <f t="shared" si="139"/>
        <v>3</v>
      </c>
      <c r="E1522" t="str">
        <f>TEXT(Table2[[#This Row],[order_date]],"mmmm")</f>
        <v>March</v>
      </c>
      <c r="F1522">
        <v>1094</v>
      </c>
      <c r="G1522" t="s">
        <v>19</v>
      </c>
      <c r="H1522" t="s">
        <v>17</v>
      </c>
      <c r="I1522">
        <v>2</v>
      </c>
      <c r="J1522">
        <v>273.63</v>
      </c>
      <c r="K1522">
        <v>0.01</v>
      </c>
      <c r="L1522">
        <f t="shared" si="140"/>
        <v>2.7363</v>
      </c>
      <c r="M1522">
        <f t="shared" si="141"/>
        <v>547.26</v>
      </c>
      <c r="N1522" t="s">
        <v>18</v>
      </c>
      <c r="O1522" t="str">
        <f t="shared" si="142"/>
        <v>Delayed Delivery</v>
      </c>
      <c r="P1522">
        <v>11</v>
      </c>
      <c r="Q1522" t="str">
        <f t="shared" si="143"/>
        <v>Good</v>
      </c>
      <c r="R1522">
        <v>3.4</v>
      </c>
      <c r="S1522">
        <v>541.79</v>
      </c>
    </row>
    <row r="1523" spans="1:19" x14ac:dyDescent="0.35">
      <c r="A1523">
        <v>11522</v>
      </c>
      <c r="B1523" s="1">
        <v>46083</v>
      </c>
      <c r="C1523">
        <f t="shared" si="138"/>
        <v>2026</v>
      </c>
      <c r="D1523">
        <f t="shared" si="139"/>
        <v>3</v>
      </c>
      <c r="E1523" t="str">
        <f>TEXT(Table2[[#This Row],[order_date]],"mmmm")</f>
        <v>March</v>
      </c>
      <c r="F1523">
        <v>1626</v>
      </c>
      <c r="G1523" t="s">
        <v>22</v>
      </c>
      <c r="H1523" t="s">
        <v>17</v>
      </c>
      <c r="I1523">
        <v>3</v>
      </c>
      <c r="J1523">
        <v>398.31</v>
      </c>
      <c r="K1523">
        <v>0.25</v>
      </c>
      <c r="L1523">
        <f t="shared" si="140"/>
        <v>99.577500000000001</v>
      </c>
      <c r="M1523">
        <f t="shared" si="141"/>
        <v>1194.93</v>
      </c>
      <c r="N1523" t="s">
        <v>16</v>
      </c>
      <c r="O1523" t="str">
        <f t="shared" si="142"/>
        <v>Early Delivery</v>
      </c>
      <c r="P1523">
        <v>1</v>
      </c>
      <c r="Q1523" t="str">
        <f t="shared" si="143"/>
        <v>Excellent</v>
      </c>
      <c r="R1523">
        <v>4.5</v>
      </c>
      <c r="S1523">
        <v>896.2</v>
      </c>
    </row>
    <row r="1524" spans="1:19" x14ac:dyDescent="0.35">
      <c r="A1524">
        <v>11523</v>
      </c>
      <c r="B1524" s="1">
        <v>46084</v>
      </c>
      <c r="C1524">
        <f t="shared" si="138"/>
        <v>2026</v>
      </c>
      <c r="D1524">
        <f t="shared" si="139"/>
        <v>3</v>
      </c>
      <c r="E1524" t="str">
        <f>TEXT(Table2[[#This Row],[order_date]],"mmmm")</f>
        <v>March</v>
      </c>
      <c r="F1524">
        <v>1754</v>
      </c>
      <c r="G1524" t="s">
        <v>19</v>
      </c>
      <c r="H1524" t="s">
        <v>13</v>
      </c>
      <c r="I1524">
        <v>1</v>
      </c>
      <c r="J1524">
        <v>214.09</v>
      </c>
      <c r="K1524">
        <v>0.31</v>
      </c>
      <c r="L1524">
        <f t="shared" si="140"/>
        <v>66.367900000000006</v>
      </c>
      <c r="M1524">
        <f t="shared" si="141"/>
        <v>214.09</v>
      </c>
      <c r="N1524" t="s">
        <v>16</v>
      </c>
      <c r="O1524" t="str">
        <f t="shared" si="142"/>
        <v>Delayed Delivery</v>
      </c>
      <c r="P1524">
        <v>8</v>
      </c>
      <c r="Q1524" t="str">
        <f t="shared" si="143"/>
        <v>Good</v>
      </c>
      <c r="R1524">
        <v>3.9</v>
      </c>
      <c r="S1524">
        <v>147.72</v>
      </c>
    </row>
    <row r="1525" spans="1:19" x14ac:dyDescent="0.35">
      <c r="A1525">
        <v>11524</v>
      </c>
      <c r="B1525" s="1">
        <v>46085</v>
      </c>
      <c r="C1525">
        <f t="shared" si="138"/>
        <v>2026</v>
      </c>
      <c r="D1525">
        <f t="shared" si="139"/>
        <v>3</v>
      </c>
      <c r="E1525" t="str">
        <f>TEXT(Table2[[#This Row],[order_date]],"mmmm")</f>
        <v>March</v>
      </c>
      <c r="F1525">
        <v>1931</v>
      </c>
      <c r="G1525" t="s">
        <v>15</v>
      </c>
      <c r="H1525" t="s">
        <v>13</v>
      </c>
      <c r="I1525">
        <v>2</v>
      </c>
      <c r="J1525">
        <v>203.7</v>
      </c>
      <c r="K1525">
        <v>0.18</v>
      </c>
      <c r="L1525">
        <f t="shared" si="140"/>
        <v>36.665999999999997</v>
      </c>
      <c r="M1525">
        <f t="shared" si="141"/>
        <v>407.4</v>
      </c>
      <c r="N1525" t="s">
        <v>16</v>
      </c>
      <c r="O1525" t="str">
        <f t="shared" si="142"/>
        <v>Delayed Delivery</v>
      </c>
      <c r="P1525">
        <v>5</v>
      </c>
      <c r="Q1525" t="str">
        <f t="shared" si="143"/>
        <v>Good</v>
      </c>
      <c r="R1525">
        <v>2.9</v>
      </c>
      <c r="S1525">
        <v>334.07</v>
      </c>
    </row>
    <row r="1526" spans="1:19" x14ac:dyDescent="0.35">
      <c r="A1526">
        <v>11525</v>
      </c>
      <c r="B1526" s="1">
        <v>46086</v>
      </c>
      <c r="C1526">
        <f t="shared" si="138"/>
        <v>2026</v>
      </c>
      <c r="D1526">
        <f t="shared" si="139"/>
        <v>3</v>
      </c>
      <c r="E1526" t="str">
        <f>TEXT(Table2[[#This Row],[order_date]],"mmmm")</f>
        <v>March</v>
      </c>
      <c r="F1526">
        <v>1291</v>
      </c>
      <c r="G1526" t="s">
        <v>12</v>
      </c>
      <c r="H1526" t="s">
        <v>13</v>
      </c>
      <c r="I1526">
        <v>3</v>
      </c>
      <c r="J1526">
        <v>263.29000000000002</v>
      </c>
      <c r="K1526">
        <v>0.2</v>
      </c>
      <c r="L1526">
        <f t="shared" si="140"/>
        <v>52.658000000000008</v>
      </c>
      <c r="M1526">
        <f t="shared" si="141"/>
        <v>789.87000000000012</v>
      </c>
      <c r="N1526" t="s">
        <v>16</v>
      </c>
      <c r="O1526" t="str">
        <f t="shared" si="142"/>
        <v>On Time Delivery</v>
      </c>
      <c r="P1526">
        <v>3</v>
      </c>
      <c r="Q1526" t="str">
        <f t="shared" si="143"/>
        <v>Excellent</v>
      </c>
      <c r="R1526">
        <v>4</v>
      </c>
      <c r="S1526">
        <v>631.9</v>
      </c>
    </row>
    <row r="1527" spans="1:19" x14ac:dyDescent="0.35">
      <c r="A1527">
        <v>11526</v>
      </c>
      <c r="B1527" s="1">
        <v>46087</v>
      </c>
      <c r="C1527">
        <f t="shared" si="138"/>
        <v>2026</v>
      </c>
      <c r="D1527">
        <f t="shared" si="139"/>
        <v>3</v>
      </c>
      <c r="E1527" t="str">
        <f>TEXT(Table2[[#This Row],[order_date]],"mmmm")</f>
        <v>March</v>
      </c>
      <c r="F1527">
        <v>1793</v>
      </c>
      <c r="G1527" t="s">
        <v>19</v>
      </c>
      <c r="H1527" t="s">
        <v>21</v>
      </c>
      <c r="I1527">
        <v>3</v>
      </c>
      <c r="J1527">
        <v>100.16</v>
      </c>
      <c r="K1527">
        <v>0.06</v>
      </c>
      <c r="L1527">
        <f t="shared" si="140"/>
        <v>6.0095999999999998</v>
      </c>
      <c r="M1527">
        <f t="shared" si="141"/>
        <v>300.48</v>
      </c>
      <c r="N1527" t="s">
        <v>16</v>
      </c>
      <c r="O1527" t="str">
        <f t="shared" si="142"/>
        <v>On Time Delivery</v>
      </c>
      <c r="P1527">
        <v>2</v>
      </c>
      <c r="Q1527" t="str">
        <f t="shared" si="143"/>
        <v>Good</v>
      </c>
      <c r="R1527">
        <v>3.8</v>
      </c>
      <c r="S1527">
        <v>282.45</v>
      </c>
    </row>
    <row r="1528" spans="1:19" x14ac:dyDescent="0.35">
      <c r="A1528">
        <v>11527</v>
      </c>
      <c r="B1528" s="1">
        <v>46088</v>
      </c>
      <c r="C1528">
        <f t="shared" si="138"/>
        <v>2026</v>
      </c>
      <c r="D1528">
        <f t="shared" si="139"/>
        <v>3</v>
      </c>
      <c r="E1528" t="str">
        <f>TEXT(Table2[[#This Row],[order_date]],"mmmm")</f>
        <v>March</v>
      </c>
      <c r="F1528">
        <v>1810</v>
      </c>
      <c r="G1528" t="s">
        <v>15</v>
      </c>
      <c r="H1528" t="s">
        <v>13</v>
      </c>
      <c r="I1528">
        <v>2</v>
      </c>
      <c r="J1528">
        <v>501.22</v>
      </c>
      <c r="K1528">
        <v>0.08</v>
      </c>
      <c r="L1528">
        <f t="shared" si="140"/>
        <v>40.0976</v>
      </c>
      <c r="M1528">
        <f t="shared" si="141"/>
        <v>1002.44</v>
      </c>
      <c r="N1528" t="s">
        <v>16</v>
      </c>
      <c r="O1528" t="str">
        <f t="shared" si="142"/>
        <v>On Time Delivery</v>
      </c>
      <c r="P1528">
        <v>3</v>
      </c>
      <c r="Q1528" t="str">
        <f t="shared" si="143"/>
        <v>Excellent</v>
      </c>
      <c r="R1528">
        <v>4.7</v>
      </c>
      <c r="S1528">
        <v>922.24</v>
      </c>
    </row>
    <row r="1529" spans="1:19" x14ac:dyDescent="0.35">
      <c r="A1529">
        <v>11528</v>
      </c>
      <c r="B1529" s="1">
        <v>46089</v>
      </c>
      <c r="C1529">
        <f t="shared" si="138"/>
        <v>2026</v>
      </c>
      <c r="D1529">
        <f t="shared" si="139"/>
        <v>3</v>
      </c>
      <c r="E1529" t="str">
        <f>TEXT(Table2[[#This Row],[order_date]],"mmmm")</f>
        <v>March</v>
      </c>
      <c r="F1529">
        <v>1282</v>
      </c>
      <c r="G1529" t="s">
        <v>19</v>
      </c>
      <c r="H1529" t="s">
        <v>21</v>
      </c>
      <c r="I1529">
        <v>3</v>
      </c>
      <c r="J1529">
        <v>218.99</v>
      </c>
      <c r="K1529">
        <v>0.08</v>
      </c>
      <c r="L1529">
        <f t="shared" si="140"/>
        <v>17.519200000000001</v>
      </c>
      <c r="M1529">
        <f t="shared" si="141"/>
        <v>656.97</v>
      </c>
      <c r="N1529" t="s">
        <v>16</v>
      </c>
      <c r="O1529" t="str">
        <f t="shared" si="142"/>
        <v>Delayed Delivery</v>
      </c>
      <c r="P1529">
        <v>9</v>
      </c>
      <c r="Q1529" t="str">
        <f t="shared" si="143"/>
        <v>Bad</v>
      </c>
      <c r="R1529">
        <v>2.1</v>
      </c>
      <c r="S1529">
        <v>604.41</v>
      </c>
    </row>
    <row r="1530" spans="1:19" x14ac:dyDescent="0.35">
      <c r="A1530">
        <v>11529</v>
      </c>
      <c r="B1530" s="1">
        <v>46090</v>
      </c>
      <c r="C1530">
        <f t="shared" si="138"/>
        <v>2026</v>
      </c>
      <c r="D1530">
        <f t="shared" si="139"/>
        <v>3</v>
      </c>
      <c r="E1530" t="str">
        <f>TEXT(Table2[[#This Row],[order_date]],"mmmm")</f>
        <v>March</v>
      </c>
      <c r="F1530">
        <v>1068</v>
      </c>
      <c r="G1530" t="s">
        <v>19</v>
      </c>
      <c r="H1530" t="s">
        <v>21</v>
      </c>
      <c r="I1530">
        <v>3</v>
      </c>
      <c r="J1530">
        <v>249.09</v>
      </c>
      <c r="K1530">
        <v>0.15</v>
      </c>
      <c r="L1530">
        <f t="shared" si="140"/>
        <v>37.363500000000002</v>
      </c>
      <c r="M1530">
        <f t="shared" si="141"/>
        <v>747.27</v>
      </c>
      <c r="N1530" t="s">
        <v>14</v>
      </c>
      <c r="O1530" t="str">
        <f t="shared" si="142"/>
        <v>On Time Delivery</v>
      </c>
      <c r="P1530">
        <v>2</v>
      </c>
      <c r="Q1530" t="str">
        <f t="shared" si="143"/>
        <v>Bad</v>
      </c>
      <c r="R1530">
        <v>1.5</v>
      </c>
      <c r="S1530">
        <v>635.17999999999995</v>
      </c>
    </row>
    <row r="1531" spans="1:19" x14ac:dyDescent="0.35">
      <c r="A1531">
        <v>11530</v>
      </c>
      <c r="B1531" s="1">
        <v>46091</v>
      </c>
      <c r="C1531">
        <f t="shared" si="138"/>
        <v>2026</v>
      </c>
      <c r="D1531">
        <f t="shared" si="139"/>
        <v>3</v>
      </c>
      <c r="E1531" t="str">
        <f>TEXT(Table2[[#This Row],[order_date]],"mmmm")</f>
        <v>March</v>
      </c>
      <c r="F1531">
        <v>1659</v>
      </c>
      <c r="G1531" t="s">
        <v>19</v>
      </c>
      <c r="H1531" t="s">
        <v>13</v>
      </c>
      <c r="I1531">
        <v>2</v>
      </c>
      <c r="J1531">
        <v>538.02</v>
      </c>
      <c r="K1531">
        <v>0.32</v>
      </c>
      <c r="L1531">
        <f t="shared" si="140"/>
        <v>172.16640000000001</v>
      </c>
      <c r="M1531">
        <f t="shared" si="141"/>
        <v>1076.04</v>
      </c>
      <c r="N1531" t="s">
        <v>16</v>
      </c>
      <c r="O1531" t="str">
        <f t="shared" si="142"/>
        <v>Delayed Delivery</v>
      </c>
      <c r="P1531">
        <v>10</v>
      </c>
      <c r="Q1531" t="str">
        <f t="shared" si="143"/>
        <v>Good</v>
      </c>
      <c r="R1531">
        <v>2.9</v>
      </c>
      <c r="S1531">
        <v>731.71</v>
      </c>
    </row>
    <row r="1532" spans="1:19" x14ac:dyDescent="0.35">
      <c r="A1532">
        <v>11531</v>
      </c>
      <c r="B1532" s="1">
        <v>46092</v>
      </c>
      <c r="C1532">
        <f t="shared" si="138"/>
        <v>2026</v>
      </c>
      <c r="D1532">
        <f t="shared" si="139"/>
        <v>3</v>
      </c>
      <c r="E1532" t="str">
        <f>TEXT(Table2[[#This Row],[order_date]],"mmmm")</f>
        <v>March</v>
      </c>
      <c r="F1532">
        <v>1010</v>
      </c>
      <c r="G1532" t="s">
        <v>19</v>
      </c>
      <c r="H1532" t="s">
        <v>13</v>
      </c>
      <c r="I1532">
        <v>7</v>
      </c>
      <c r="J1532">
        <v>305.52</v>
      </c>
      <c r="K1532">
        <v>0.18</v>
      </c>
      <c r="L1532">
        <f t="shared" si="140"/>
        <v>54.993599999999994</v>
      </c>
      <c r="M1532">
        <f t="shared" si="141"/>
        <v>2138.64</v>
      </c>
      <c r="N1532" t="s">
        <v>16</v>
      </c>
      <c r="O1532" t="str">
        <f t="shared" si="142"/>
        <v>Early Delivery</v>
      </c>
      <c r="P1532">
        <v>1</v>
      </c>
      <c r="Q1532" t="str">
        <f t="shared" si="143"/>
        <v>Bad</v>
      </c>
      <c r="R1532">
        <v>2.4</v>
      </c>
      <c r="S1532">
        <v>1753.68</v>
      </c>
    </row>
    <row r="1533" spans="1:19" x14ac:dyDescent="0.35">
      <c r="A1533">
        <v>11532</v>
      </c>
      <c r="B1533" s="1">
        <v>46093</v>
      </c>
      <c r="C1533">
        <f t="shared" si="138"/>
        <v>2026</v>
      </c>
      <c r="D1533">
        <f t="shared" si="139"/>
        <v>3</v>
      </c>
      <c r="E1533" t="str">
        <f>TEXT(Table2[[#This Row],[order_date]],"mmmm")</f>
        <v>March</v>
      </c>
      <c r="F1533">
        <v>1253</v>
      </c>
      <c r="G1533" t="s">
        <v>15</v>
      </c>
      <c r="H1533" t="s">
        <v>21</v>
      </c>
      <c r="I1533">
        <v>3</v>
      </c>
      <c r="J1533">
        <v>333.39</v>
      </c>
      <c r="K1533">
        <v>7.0000000000000007E-2</v>
      </c>
      <c r="L1533">
        <f t="shared" si="140"/>
        <v>23.337300000000003</v>
      </c>
      <c r="M1533">
        <f t="shared" si="141"/>
        <v>1000.17</v>
      </c>
      <c r="N1533" t="s">
        <v>16</v>
      </c>
      <c r="O1533" t="str">
        <f t="shared" si="142"/>
        <v>On Time Delivery</v>
      </c>
      <c r="P1533">
        <v>2</v>
      </c>
      <c r="Q1533" t="str">
        <f t="shared" si="143"/>
        <v>Excellent</v>
      </c>
      <c r="R1533">
        <v>4.9000000000000004</v>
      </c>
      <c r="S1533">
        <v>930.16</v>
      </c>
    </row>
    <row r="1534" spans="1:19" x14ac:dyDescent="0.35">
      <c r="A1534">
        <v>11533</v>
      </c>
      <c r="B1534" s="1">
        <v>46094</v>
      </c>
      <c r="C1534">
        <f t="shared" si="138"/>
        <v>2026</v>
      </c>
      <c r="D1534">
        <f t="shared" si="139"/>
        <v>3</v>
      </c>
      <c r="E1534" t="str">
        <f>TEXT(Table2[[#This Row],[order_date]],"mmmm")</f>
        <v>March</v>
      </c>
      <c r="F1534">
        <v>1841</v>
      </c>
      <c r="G1534" t="s">
        <v>15</v>
      </c>
      <c r="H1534" t="s">
        <v>17</v>
      </c>
      <c r="I1534">
        <v>3</v>
      </c>
      <c r="J1534">
        <v>574.54999999999995</v>
      </c>
      <c r="K1534">
        <v>0.09</v>
      </c>
      <c r="L1534">
        <f t="shared" si="140"/>
        <v>51.709499999999991</v>
      </c>
      <c r="M1534">
        <f t="shared" si="141"/>
        <v>1723.6499999999999</v>
      </c>
      <c r="N1534" t="s">
        <v>16</v>
      </c>
      <c r="O1534" t="str">
        <f t="shared" si="142"/>
        <v>On Time Delivery</v>
      </c>
      <c r="P1534">
        <v>2</v>
      </c>
      <c r="Q1534" t="str">
        <f t="shared" si="143"/>
        <v>Bad</v>
      </c>
      <c r="R1534">
        <v>1</v>
      </c>
      <c r="S1534">
        <v>1568.52</v>
      </c>
    </row>
    <row r="1535" spans="1:19" x14ac:dyDescent="0.35">
      <c r="A1535">
        <v>11534</v>
      </c>
      <c r="B1535" s="1">
        <v>46095</v>
      </c>
      <c r="C1535">
        <f t="shared" si="138"/>
        <v>2026</v>
      </c>
      <c r="D1535">
        <f t="shared" si="139"/>
        <v>3</v>
      </c>
      <c r="E1535" t="str">
        <f>TEXT(Table2[[#This Row],[order_date]],"mmmm")</f>
        <v>March</v>
      </c>
      <c r="F1535">
        <v>1871</v>
      </c>
      <c r="G1535" t="s">
        <v>15</v>
      </c>
      <c r="H1535" t="s">
        <v>20</v>
      </c>
      <c r="I1535">
        <v>7</v>
      </c>
      <c r="J1535">
        <v>533.73</v>
      </c>
      <c r="K1535">
        <v>0.13</v>
      </c>
      <c r="L1535">
        <f t="shared" si="140"/>
        <v>69.384900000000002</v>
      </c>
      <c r="M1535">
        <f t="shared" si="141"/>
        <v>3736.11</v>
      </c>
      <c r="N1535" t="s">
        <v>18</v>
      </c>
      <c r="O1535" t="str">
        <f t="shared" si="142"/>
        <v>Delayed Delivery</v>
      </c>
      <c r="P1535">
        <v>11</v>
      </c>
      <c r="Q1535" t="str">
        <f t="shared" si="143"/>
        <v>Excellent</v>
      </c>
      <c r="R1535">
        <v>4.7</v>
      </c>
      <c r="S1535">
        <v>3250.42</v>
      </c>
    </row>
    <row r="1536" spans="1:19" x14ac:dyDescent="0.35">
      <c r="A1536">
        <v>11535</v>
      </c>
      <c r="B1536" s="1">
        <v>46096</v>
      </c>
      <c r="C1536">
        <f t="shared" si="138"/>
        <v>2026</v>
      </c>
      <c r="D1536">
        <f t="shared" si="139"/>
        <v>3</v>
      </c>
      <c r="E1536" t="str">
        <f>TEXT(Table2[[#This Row],[order_date]],"mmmm")</f>
        <v>March</v>
      </c>
      <c r="F1536">
        <v>1549</v>
      </c>
      <c r="G1536" t="s">
        <v>19</v>
      </c>
      <c r="H1536" t="s">
        <v>20</v>
      </c>
      <c r="I1536">
        <v>4</v>
      </c>
      <c r="J1536">
        <v>114.14</v>
      </c>
      <c r="K1536">
        <v>0.22</v>
      </c>
      <c r="L1536">
        <f t="shared" si="140"/>
        <v>25.110800000000001</v>
      </c>
      <c r="M1536">
        <f t="shared" si="141"/>
        <v>456.56</v>
      </c>
      <c r="N1536" t="s">
        <v>16</v>
      </c>
      <c r="O1536" t="str">
        <f t="shared" si="142"/>
        <v>Delayed Delivery</v>
      </c>
      <c r="P1536">
        <v>5</v>
      </c>
      <c r="Q1536" t="str">
        <f t="shared" si="143"/>
        <v>Excellent</v>
      </c>
      <c r="R1536">
        <v>4.8</v>
      </c>
      <c r="S1536">
        <v>356.12</v>
      </c>
    </row>
    <row r="1537" spans="1:19" x14ac:dyDescent="0.35">
      <c r="A1537">
        <v>11536</v>
      </c>
      <c r="B1537" s="1">
        <v>46097</v>
      </c>
      <c r="C1537">
        <f t="shared" si="138"/>
        <v>2026</v>
      </c>
      <c r="D1537">
        <f t="shared" si="139"/>
        <v>3</v>
      </c>
      <c r="E1537" t="str">
        <f>TEXT(Table2[[#This Row],[order_date]],"mmmm")</f>
        <v>March</v>
      </c>
      <c r="F1537">
        <v>1133</v>
      </c>
      <c r="G1537" t="s">
        <v>19</v>
      </c>
      <c r="H1537" t="s">
        <v>20</v>
      </c>
      <c r="I1537">
        <v>6</v>
      </c>
      <c r="J1537">
        <v>291.83</v>
      </c>
      <c r="K1537">
        <v>0.15</v>
      </c>
      <c r="L1537">
        <f t="shared" si="140"/>
        <v>43.774499999999996</v>
      </c>
      <c r="M1537">
        <f t="shared" si="141"/>
        <v>1750.98</v>
      </c>
      <c r="N1537" t="s">
        <v>16</v>
      </c>
      <c r="O1537" t="str">
        <f t="shared" si="142"/>
        <v>Early Delivery</v>
      </c>
      <c r="P1537">
        <v>1</v>
      </c>
      <c r="Q1537" t="str">
        <f t="shared" si="143"/>
        <v>Bad</v>
      </c>
      <c r="R1537">
        <v>1.2</v>
      </c>
      <c r="S1537">
        <v>1488.33</v>
      </c>
    </row>
    <row r="1538" spans="1:19" x14ac:dyDescent="0.35">
      <c r="A1538">
        <v>11537</v>
      </c>
      <c r="B1538" s="1">
        <v>46098</v>
      </c>
      <c r="C1538">
        <f t="shared" si="138"/>
        <v>2026</v>
      </c>
      <c r="D1538">
        <f t="shared" si="139"/>
        <v>3</v>
      </c>
      <c r="E1538" t="str">
        <f>TEXT(Table2[[#This Row],[order_date]],"mmmm")</f>
        <v>March</v>
      </c>
      <c r="F1538">
        <v>1711</v>
      </c>
      <c r="G1538" t="s">
        <v>22</v>
      </c>
      <c r="H1538" t="s">
        <v>17</v>
      </c>
      <c r="I1538">
        <v>4</v>
      </c>
      <c r="J1538">
        <v>583.21</v>
      </c>
      <c r="K1538">
        <v>0.14000000000000001</v>
      </c>
      <c r="L1538">
        <f t="shared" si="140"/>
        <v>81.649400000000014</v>
      </c>
      <c r="M1538">
        <f t="shared" si="141"/>
        <v>2332.84</v>
      </c>
      <c r="N1538" t="s">
        <v>16</v>
      </c>
      <c r="O1538" t="str">
        <f t="shared" si="142"/>
        <v>Delayed Delivery</v>
      </c>
      <c r="P1538">
        <v>10</v>
      </c>
      <c r="Q1538" t="str">
        <f t="shared" si="143"/>
        <v>Excellent</v>
      </c>
      <c r="R1538">
        <v>4.5999999999999996</v>
      </c>
      <c r="S1538">
        <v>2006.24</v>
      </c>
    </row>
    <row r="1539" spans="1:19" x14ac:dyDescent="0.35">
      <c r="A1539">
        <v>11538</v>
      </c>
      <c r="B1539" s="1">
        <v>46099</v>
      </c>
      <c r="C1539">
        <f t="shared" ref="C1539:C1602" si="144">YEAR(B1539)</f>
        <v>2026</v>
      </c>
      <c r="D1539">
        <f t="shared" ref="D1539:D1602" si="145">MONTH(B1539)</f>
        <v>3</v>
      </c>
      <c r="E1539" t="str">
        <f>TEXT(Table2[[#This Row],[order_date]],"mmmm")</f>
        <v>March</v>
      </c>
      <c r="F1539">
        <v>1022</v>
      </c>
      <c r="G1539" t="s">
        <v>12</v>
      </c>
      <c r="H1539" t="s">
        <v>21</v>
      </c>
      <c r="I1539">
        <v>1</v>
      </c>
      <c r="J1539">
        <v>232.83</v>
      </c>
      <c r="K1539">
        <v>0.2</v>
      </c>
      <c r="L1539">
        <f t="shared" ref="L1539:L1602" si="146">J1539*K1539</f>
        <v>46.566000000000003</v>
      </c>
      <c r="M1539">
        <f t="shared" ref="M1539:M1602" si="147">(J1539*I1539)</f>
        <v>232.83</v>
      </c>
      <c r="N1539" t="s">
        <v>18</v>
      </c>
      <c r="O1539" t="str">
        <f t="shared" ref="O1539:O1602" si="148">IF(P1539&lt;2,"Early Delivery",IF(P1539&lt;5,"On Time Delivery","Delayed Delivery"))</f>
        <v>Delayed Delivery</v>
      </c>
      <c r="P1539">
        <v>8</v>
      </c>
      <c r="Q1539" t="str">
        <f t="shared" ref="Q1539:Q1602" si="149">IF(R1539&lt;2.5,"Bad",IF(R1539 &lt;4,"Good","Excellent"))</f>
        <v>Good</v>
      </c>
      <c r="R1539">
        <v>2.9</v>
      </c>
      <c r="S1539">
        <v>186.26</v>
      </c>
    </row>
    <row r="1540" spans="1:19" x14ac:dyDescent="0.35">
      <c r="A1540">
        <v>11539</v>
      </c>
      <c r="B1540" s="1">
        <v>46100</v>
      </c>
      <c r="C1540">
        <f t="shared" si="144"/>
        <v>2026</v>
      </c>
      <c r="D1540">
        <f t="shared" si="145"/>
        <v>3</v>
      </c>
      <c r="E1540" t="str">
        <f>TEXT(Table2[[#This Row],[order_date]],"mmmm")</f>
        <v>March</v>
      </c>
      <c r="F1540">
        <v>1814</v>
      </c>
      <c r="G1540" t="s">
        <v>19</v>
      </c>
      <c r="H1540" t="s">
        <v>13</v>
      </c>
      <c r="I1540">
        <v>4</v>
      </c>
      <c r="J1540">
        <v>232.37</v>
      </c>
      <c r="K1540">
        <v>0.08</v>
      </c>
      <c r="L1540">
        <f t="shared" si="146"/>
        <v>18.589600000000001</v>
      </c>
      <c r="M1540">
        <f t="shared" si="147"/>
        <v>929.48</v>
      </c>
      <c r="N1540" t="s">
        <v>16</v>
      </c>
      <c r="O1540" t="str">
        <f t="shared" si="148"/>
        <v>On Time Delivery</v>
      </c>
      <c r="P1540">
        <v>2</v>
      </c>
      <c r="Q1540" t="str">
        <f t="shared" si="149"/>
        <v>Excellent</v>
      </c>
      <c r="R1540">
        <v>4.0999999999999996</v>
      </c>
      <c r="S1540">
        <v>855.12</v>
      </c>
    </row>
    <row r="1541" spans="1:19" x14ac:dyDescent="0.35">
      <c r="A1541">
        <v>11540</v>
      </c>
      <c r="B1541" s="1">
        <v>46101</v>
      </c>
      <c r="C1541">
        <f t="shared" si="144"/>
        <v>2026</v>
      </c>
      <c r="D1541">
        <f t="shared" si="145"/>
        <v>3</v>
      </c>
      <c r="E1541" t="str">
        <f>TEXT(Table2[[#This Row],[order_date]],"mmmm")</f>
        <v>March</v>
      </c>
      <c r="F1541">
        <v>1345</v>
      </c>
      <c r="G1541" t="s">
        <v>12</v>
      </c>
      <c r="H1541" t="s">
        <v>21</v>
      </c>
      <c r="I1541">
        <v>4</v>
      </c>
      <c r="J1541">
        <v>129.09</v>
      </c>
      <c r="K1541">
        <v>0.03</v>
      </c>
      <c r="L1541">
        <f t="shared" si="146"/>
        <v>3.8727</v>
      </c>
      <c r="M1541">
        <f t="shared" si="147"/>
        <v>516.36</v>
      </c>
      <c r="N1541" t="s">
        <v>18</v>
      </c>
      <c r="O1541" t="str">
        <f t="shared" si="148"/>
        <v>Delayed Delivery</v>
      </c>
      <c r="P1541">
        <v>6</v>
      </c>
      <c r="Q1541" t="str">
        <f t="shared" si="149"/>
        <v>Bad</v>
      </c>
      <c r="R1541">
        <v>1.3</v>
      </c>
      <c r="S1541">
        <v>500.87</v>
      </c>
    </row>
    <row r="1542" spans="1:19" x14ac:dyDescent="0.35">
      <c r="A1542">
        <v>11541</v>
      </c>
      <c r="B1542" s="1">
        <v>46102</v>
      </c>
      <c r="C1542">
        <f t="shared" si="144"/>
        <v>2026</v>
      </c>
      <c r="D1542">
        <f t="shared" si="145"/>
        <v>3</v>
      </c>
      <c r="E1542" t="str">
        <f>TEXT(Table2[[#This Row],[order_date]],"mmmm")</f>
        <v>March</v>
      </c>
      <c r="F1542">
        <v>1301</v>
      </c>
      <c r="G1542" t="s">
        <v>15</v>
      </c>
      <c r="H1542" t="s">
        <v>21</v>
      </c>
      <c r="I1542">
        <v>1</v>
      </c>
      <c r="J1542">
        <v>81.88</v>
      </c>
      <c r="K1542">
        <v>0.01</v>
      </c>
      <c r="L1542">
        <f t="shared" si="146"/>
        <v>0.81879999999999997</v>
      </c>
      <c r="M1542">
        <f t="shared" si="147"/>
        <v>81.88</v>
      </c>
      <c r="N1542" t="s">
        <v>16</v>
      </c>
      <c r="O1542" t="str">
        <f t="shared" si="148"/>
        <v>Delayed Delivery</v>
      </c>
      <c r="P1542">
        <v>5</v>
      </c>
      <c r="Q1542" t="str">
        <f t="shared" si="149"/>
        <v>Excellent</v>
      </c>
      <c r="R1542">
        <v>4.8</v>
      </c>
      <c r="S1542">
        <v>81.06</v>
      </c>
    </row>
    <row r="1543" spans="1:19" x14ac:dyDescent="0.35">
      <c r="A1543">
        <v>11542</v>
      </c>
      <c r="B1543" s="1">
        <v>46103</v>
      </c>
      <c r="C1543">
        <f t="shared" si="144"/>
        <v>2026</v>
      </c>
      <c r="D1543">
        <f t="shared" si="145"/>
        <v>3</v>
      </c>
      <c r="E1543" t="str">
        <f>TEXT(Table2[[#This Row],[order_date]],"mmmm")</f>
        <v>March</v>
      </c>
      <c r="F1543">
        <v>1362</v>
      </c>
      <c r="G1543" t="s">
        <v>15</v>
      </c>
      <c r="H1543" t="s">
        <v>13</v>
      </c>
      <c r="I1543">
        <v>3</v>
      </c>
      <c r="J1543">
        <v>448.08</v>
      </c>
      <c r="K1543">
        <v>0.09</v>
      </c>
      <c r="L1543">
        <f t="shared" si="146"/>
        <v>40.327199999999998</v>
      </c>
      <c r="M1543">
        <f t="shared" si="147"/>
        <v>1344.24</v>
      </c>
      <c r="N1543" t="s">
        <v>16</v>
      </c>
      <c r="O1543" t="str">
        <f t="shared" si="148"/>
        <v>On Time Delivery</v>
      </c>
      <c r="P1543">
        <v>2</v>
      </c>
      <c r="Q1543" t="str">
        <f t="shared" si="149"/>
        <v>Good</v>
      </c>
      <c r="R1543">
        <v>3.4</v>
      </c>
      <c r="S1543">
        <v>1223.26</v>
      </c>
    </row>
    <row r="1544" spans="1:19" x14ac:dyDescent="0.35">
      <c r="A1544">
        <v>11543</v>
      </c>
      <c r="B1544" s="1">
        <v>46104</v>
      </c>
      <c r="C1544">
        <f t="shared" si="144"/>
        <v>2026</v>
      </c>
      <c r="D1544">
        <f t="shared" si="145"/>
        <v>3</v>
      </c>
      <c r="E1544" t="str">
        <f>TEXT(Table2[[#This Row],[order_date]],"mmmm")</f>
        <v>March</v>
      </c>
      <c r="F1544">
        <v>1395</v>
      </c>
      <c r="G1544" t="s">
        <v>15</v>
      </c>
      <c r="H1544" t="s">
        <v>17</v>
      </c>
      <c r="I1544">
        <v>3</v>
      </c>
      <c r="J1544">
        <v>465.47</v>
      </c>
      <c r="K1544">
        <v>0.03</v>
      </c>
      <c r="L1544">
        <f t="shared" si="146"/>
        <v>13.9641</v>
      </c>
      <c r="M1544">
        <f t="shared" si="147"/>
        <v>1396.41</v>
      </c>
      <c r="N1544" t="s">
        <v>18</v>
      </c>
      <c r="O1544" t="str">
        <f t="shared" si="148"/>
        <v>Delayed Delivery</v>
      </c>
      <c r="P1544">
        <v>10</v>
      </c>
      <c r="Q1544" t="str">
        <f t="shared" si="149"/>
        <v>Excellent</v>
      </c>
      <c r="R1544">
        <v>4.5999999999999996</v>
      </c>
      <c r="S1544">
        <v>1354.52</v>
      </c>
    </row>
    <row r="1545" spans="1:19" x14ac:dyDescent="0.35">
      <c r="A1545">
        <v>11544</v>
      </c>
      <c r="B1545" s="1">
        <v>46105</v>
      </c>
      <c r="C1545">
        <f t="shared" si="144"/>
        <v>2026</v>
      </c>
      <c r="D1545">
        <f t="shared" si="145"/>
        <v>3</v>
      </c>
      <c r="E1545" t="str">
        <f>TEXT(Table2[[#This Row],[order_date]],"mmmm")</f>
        <v>March</v>
      </c>
      <c r="F1545">
        <v>1217</v>
      </c>
      <c r="G1545" t="s">
        <v>19</v>
      </c>
      <c r="H1545" t="s">
        <v>20</v>
      </c>
      <c r="I1545">
        <v>4</v>
      </c>
      <c r="J1545">
        <v>581.87</v>
      </c>
      <c r="K1545">
        <v>0.12</v>
      </c>
      <c r="L1545">
        <f t="shared" si="146"/>
        <v>69.824399999999997</v>
      </c>
      <c r="M1545">
        <f t="shared" si="147"/>
        <v>2327.48</v>
      </c>
      <c r="N1545" t="s">
        <v>18</v>
      </c>
      <c r="O1545" t="str">
        <f t="shared" si="148"/>
        <v>Early Delivery</v>
      </c>
      <c r="P1545">
        <v>1</v>
      </c>
      <c r="Q1545" t="str">
        <f t="shared" si="149"/>
        <v>Good</v>
      </c>
      <c r="R1545">
        <v>3.7</v>
      </c>
      <c r="S1545">
        <v>2048.1799999999998</v>
      </c>
    </row>
    <row r="1546" spans="1:19" x14ac:dyDescent="0.35">
      <c r="A1546">
        <v>11545</v>
      </c>
      <c r="B1546" s="1">
        <v>46106</v>
      </c>
      <c r="C1546">
        <f t="shared" si="144"/>
        <v>2026</v>
      </c>
      <c r="D1546">
        <f t="shared" si="145"/>
        <v>3</v>
      </c>
      <c r="E1546" t="str">
        <f>TEXT(Table2[[#This Row],[order_date]],"mmmm")</f>
        <v>March</v>
      </c>
      <c r="F1546">
        <v>1140</v>
      </c>
      <c r="G1546" t="s">
        <v>19</v>
      </c>
      <c r="H1546" t="s">
        <v>20</v>
      </c>
      <c r="I1546">
        <v>1</v>
      </c>
      <c r="J1546">
        <v>467.45</v>
      </c>
      <c r="K1546">
        <v>0.27</v>
      </c>
      <c r="L1546">
        <f t="shared" si="146"/>
        <v>126.2115</v>
      </c>
      <c r="M1546">
        <f t="shared" si="147"/>
        <v>467.45</v>
      </c>
      <c r="N1546" t="s">
        <v>18</v>
      </c>
      <c r="O1546" t="str">
        <f t="shared" si="148"/>
        <v>Delayed Delivery</v>
      </c>
      <c r="P1546">
        <v>6</v>
      </c>
      <c r="Q1546" t="str">
        <f t="shared" si="149"/>
        <v>Good</v>
      </c>
      <c r="R1546">
        <v>3.1</v>
      </c>
      <c r="S1546">
        <v>341.24</v>
      </c>
    </row>
    <row r="1547" spans="1:19" x14ac:dyDescent="0.35">
      <c r="A1547">
        <v>11546</v>
      </c>
      <c r="B1547" s="1">
        <v>46107</v>
      </c>
      <c r="C1547">
        <f t="shared" si="144"/>
        <v>2026</v>
      </c>
      <c r="D1547">
        <f t="shared" si="145"/>
        <v>3</v>
      </c>
      <c r="E1547" t="str">
        <f>TEXT(Table2[[#This Row],[order_date]],"mmmm")</f>
        <v>March</v>
      </c>
      <c r="F1547">
        <v>1615</v>
      </c>
      <c r="G1547" t="s">
        <v>15</v>
      </c>
      <c r="H1547" t="s">
        <v>21</v>
      </c>
      <c r="I1547">
        <v>3</v>
      </c>
      <c r="J1547">
        <v>157.36000000000001</v>
      </c>
      <c r="K1547">
        <v>0.25</v>
      </c>
      <c r="L1547">
        <f t="shared" si="146"/>
        <v>39.340000000000003</v>
      </c>
      <c r="M1547">
        <f t="shared" si="147"/>
        <v>472.08000000000004</v>
      </c>
      <c r="N1547" t="s">
        <v>16</v>
      </c>
      <c r="O1547" t="str">
        <f t="shared" si="148"/>
        <v>Delayed Delivery</v>
      </c>
      <c r="P1547">
        <v>6</v>
      </c>
      <c r="Q1547" t="str">
        <f t="shared" si="149"/>
        <v>Bad</v>
      </c>
      <c r="R1547">
        <v>1.7</v>
      </c>
      <c r="S1547">
        <v>354.06</v>
      </c>
    </row>
    <row r="1548" spans="1:19" x14ac:dyDescent="0.35">
      <c r="A1548">
        <v>11547</v>
      </c>
      <c r="B1548" s="1">
        <v>46108</v>
      </c>
      <c r="C1548">
        <f t="shared" si="144"/>
        <v>2026</v>
      </c>
      <c r="D1548">
        <f t="shared" si="145"/>
        <v>3</v>
      </c>
      <c r="E1548" t="str">
        <f>TEXT(Table2[[#This Row],[order_date]],"mmmm")</f>
        <v>March</v>
      </c>
      <c r="F1548">
        <v>1957</v>
      </c>
      <c r="G1548" t="s">
        <v>19</v>
      </c>
      <c r="H1548" t="s">
        <v>17</v>
      </c>
      <c r="I1548">
        <v>5</v>
      </c>
      <c r="J1548">
        <v>38.47</v>
      </c>
      <c r="K1548">
        <v>0.21</v>
      </c>
      <c r="L1548">
        <f t="shared" si="146"/>
        <v>8.0786999999999995</v>
      </c>
      <c r="M1548">
        <f t="shared" si="147"/>
        <v>192.35</v>
      </c>
      <c r="N1548" t="s">
        <v>18</v>
      </c>
      <c r="O1548" t="str">
        <f t="shared" si="148"/>
        <v>On Time Delivery</v>
      </c>
      <c r="P1548">
        <v>3</v>
      </c>
      <c r="Q1548" t="str">
        <f t="shared" si="149"/>
        <v>Bad</v>
      </c>
      <c r="R1548">
        <v>1.7</v>
      </c>
      <c r="S1548">
        <v>151.96</v>
      </c>
    </row>
    <row r="1549" spans="1:19" x14ac:dyDescent="0.35">
      <c r="A1549">
        <v>11548</v>
      </c>
      <c r="B1549" s="1">
        <v>46109</v>
      </c>
      <c r="C1549">
        <f t="shared" si="144"/>
        <v>2026</v>
      </c>
      <c r="D1549">
        <f t="shared" si="145"/>
        <v>3</v>
      </c>
      <c r="E1549" t="str">
        <f>TEXT(Table2[[#This Row],[order_date]],"mmmm")</f>
        <v>March</v>
      </c>
      <c r="F1549">
        <v>1209</v>
      </c>
      <c r="G1549" t="s">
        <v>12</v>
      </c>
      <c r="H1549" t="s">
        <v>20</v>
      </c>
      <c r="I1549">
        <v>2</v>
      </c>
      <c r="J1549">
        <v>591.48</v>
      </c>
      <c r="K1549">
        <v>0.3</v>
      </c>
      <c r="L1549">
        <f t="shared" si="146"/>
        <v>177.44399999999999</v>
      </c>
      <c r="M1549">
        <f t="shared" si="147"/>
        <v>1182.96</v>
      </c>
      <c r="N1549" t="s">
        <v>16</v>
      </c>
      <c r="O1549" t="str">
        <f t="shared" si="148"/>
        <v>Delayed Delivery</v>
      </c>
      <c r="P1549">
        <v>8</v>
      </c>
      <c r="Q1549" t="str">
        <f t="shared" si="149"/>
        <v>Good</v>
      </c>
      <c r="R1549">
        <v>2.9</v>
      </c>
      <c r="S1549">
        <v>828.07</v>
      </c>
    </row>
    <row r="1550" spans="1:19" x14ac:dyDescent="0.35">
      <c r="A1550">
        <v>11549</v>
      </c>
      <c r="B1550" s="1">
        <v>46110</v>
      </c>
      <c r="C1550">
        <f t="shared" si="144"/>
        <v>2026</v>
      </c>
      <c r="D1550">
        <f t="shared" si="145"/>
        <v>3</v>
      </c>
      <c r="E1550" t="str">
        <f>TEXT(Table2[[#This Row],[order_date]],"mmmm")</f>
        <v>March</v>
      </c>
      <c r="F1550">
        <v>1984</v>
      </c>
      <c r="G1550" t="s">
        <v>15</v>
      </c>
      <c r="H1550" t="s">
        <v>17</v>
      </c>
      <c r="I1550">
        <v>2</v>
      </c>
      <c r="J1550">
        <v>214.16</v>
      </c>
      <c r="K1550">
        <v>0.1</v>
      </c>
      <c r="L1550">
        <f t="shared" si="146"/>
        <v>21.416</v>
      </c>
      <c r="M1550">
        <f t="shared" si="147"/>
        <v>428.32</v>
      </c>
      <c r="N1550" t="s">
        <v>18</v>
      </c>
      <c r="O1550" t="str">
        <f t="shared" si="148"/>
        <v>Delayed Delivery</v>
      </c>
      <c r="P1550">
        <v>9</v>
      </c>
      <c r="Q1550" t="str">
        <f t="shared" si="149"/>
        <v>Excellent</v>
      </c>
      <c r="R1550">
        <v>4.5</v>
      </c>
      <c r="S1550">
        <v>385.49</v>
      </c>
    </row>
    <row r="1551" spans="1:19" x14ac:dyDescent="0.35">
      <c r="A1551">
        <v>11550</v>
      </c>
      <c r="B1551" s="1">
        <v>46111</v>
      </c>
      <c r="C1551">
        <f t="shared" si="144"/>
        <v>2026</v>
      </c>
      <c r="D1551">
        <f t="shared" si="145"/>
        <v>3</v>
      </c>
      <c r="E1551" t="str">
        <f>TEXT(Table2[[#This Row],[order_date]],"mmmm")</f>
        <v>March</v>
      </c>
      <c r="F1551">
        <v>1992</v>
      </c>
      <c r="G1551" t="s">
        <v>19</v>
      </c>
      <c r="H1551" t="s">
        <v>13</v>
      </c>
      <c r="I1551">
        <v>6</v>
      </c>
      <c r="J1551">
        <v>197.5</v>
      </c>
      <c r="K1551">
        <v>0.31</v>
      </c>
      <c r="L1551">
        <f t="shared" si="146"/>
        <v>61.225000000000001</v>
      </c>
      <c r="M1551">
        <f t="shared" si="147"/>
        <v>1185</v>
      </c>
      <c r="N1551" t="s">
        <v>18</v>
      </c>
      <c r="O1551" t="str">
        <f t="shared" si="148"/>
        <v>On Time Delivery</v>
      </c>
      <c r="P1551">
        <v>3</v>
      </c>
      <c r="Q1551" t="str">
        <f t="shared" si="149"/>
        <v>Bad</v>
      </c>
      <c r="R1551">
        <v>1.5</v>
      </c>
      <c r="S1551">
        <v>817.65</v>
      </c>
    </row>
    <row r="1552" spans="1:19" x14ac:dyDescent="0.35">
      <c r="A1552">
        <v>11551</v>
      </c>
      <c r="B1552" s="1">
        <v>46112</v>
      </c>
      <c r="C1552">
        <f t="shared" si="144"/>
        <v>2026</v>
      </c>
      <c r="D1552">
        <f t="shared" si="145"/>
        <v>3</v>
      </c>
      <c r="E1552" t="str">
        <f>TEXT(Table2[[#This Row],[order_date]],"mmmm")</f>
        <v>March</v>
      </c>
      <c r="F1552">
        <v>1622</v>
      </c>
      <c r="G1552" t="s">
        <v>22</v>
      </c>
      <c r="H1552" t="s">
        <v>21</v>
      </c>
      <c r="I1552">
        <v>2</v>
      </c>
      <c r="J1552">
        <v>544.98</v>
      </c>
      <c r="K1552">
        <v>0.14000000000000001</v>
      </c>
      <c r="L1552">
        <f t="shared" si="146"/>
        <v>76.297200000000004</v>
      </c>
      <c r="M1552">
        <f t="shared" si="147"/>
        <v>1089.96</v>
      </c>
      <c r="N1552" t="s">
        <v>16</v>
      </c>
      <c r="O1552" t="str">
        <f t="shared" si="148"/>
        <v>Delayed Delivery</v>
      </c>
      <c r="P1552">
        <v>9</v>
      </c>
      <c r="Q1552" t="str">
        <f t="shared" si="149"/>
        <v>Excellent</v>
      </c>
      <c r="R1552">
        <v>5</v>
      </c>
      <c r="S1552">
        <v>937.37</v>
      </c>
    </row>
    <row r="1553" spans="1:19" x14ac:dyDescent="0.35">
      <c r="A1553">
        <v>11552</v>
      </c>
      <c r="B1553" s="1">
        <v>46113</v>
      </c>
      <c r="C1553">
        <f t="shared" si="144"/>
        <v>2026</v>
      </c>
      <c r="D1553">
        <f t="shared" si="145"/>
        <v>4</v>
      </c>
      <c r="E1553" t="str">
        <f>TEXT(Table2[[#This Row],[order_date]],"mmmm")</f>
        <v>April</v>
      </c>
      <c r="F1553">
        <v>1615</v>
      </c>
      <c r="G1553" t="s">
        <v>19</v>
      </c>
      <c r="H1553" t="s">
        <v>21</v>
      </c>
      <c r="I1553">
        <v>4</v>
      </c>
      <c r="J1553">
        <v>357.28</v>
      </c>
      <c r="K1553">
        <v>0.14000000000000001</v>
      </c>
      <c r="L1553">
        <f t="shared" si="146"/>
        <v>50.019199999999998</v>
      </c>
      <c r="M1553">
        <f t="shared" si="147"/>
        <v>1429.12</v>
      </c>
      <c r="N1553" t="s">
        <v>18</v>
      </c>
      <c r="O1553" t="str">
        <f t="shared" si="148"/>
        <v>Delayed Delivery</v>
      </c>
      <c r="P1553">
        <v>8</v>
      </c>
      <c r="Q1553" t="str">
        <f t="shared" si="149"/>
        <v>Excellent</v>
      </c>
      <c r="R1553">
        <v>4.5</v>
      </c>
      <c r="S1553">
        <v>1229.04</v>
      </c>
    </row>
    <row r="1554" spans="1:19" x14ac:dyDescent="0.35">
      <c r="A1554">
        <v>11553</v>
      </c>
      <c r="B1554" s="1">
        <v>46114</v>
      </c>
      <c r="C1554">
        <f t="shared" si="144"/>
        <v>2026</v>
      </c>
      <c r="D1554">
        <f t="shared" si="145"/>
        <v>4</v>
      </c>
      <c r="E1554" t="str">
        <f>TEXT(Table2[[#This Row],[order_date]],"mmmm")</f>
        <v>April</v>
      </c>
      <c r="F1554">
        <v>1827</v>
      </c>
      <c r="G1554" t="s">
        <v>15</v>
      </c>
      <c r="H1554" t="s">
        <v>17</v>
      </c>
      <c r="I1554">
        <v>2</v>
      </c>
      <c r="J1554">
        <v>140.69999999999999</v>
      </c>
      <c r="K1554">
        <v>0.14000000000000001</v>
      </c>
      <c r="L1554">
        <f t="shared" si="146"/>
        <v>19.698</v>
      </c>
      <c r="M1554">
        <f t="shared" si="147"/>
        <v>281.39999999999998</v>
      </c>
      <c r="N1554" t="s">
        <v>18</v>
      </c>
      <c r="O1554" t="str">
        <f t="shared" si="148"/>
        <v>Delayed Delivery</v>
      </c>
      <c r="P1554">
        <v>5</v>
      </c>
      <c r="Q1554" t="str">
        <f t="shared" si="149"/>
        <v>Good</v>
      </c>
      <c r="R1554">
        <v>2.6</v>
      </c>
      <c r="S1554">
        <v>242</v>
      </c>
    </row>
    <row r="1555" spans="1:19" x14ac:dyDescent="0.35">
      <c r="A1555">
        <v>11554</v>
      </c>
      <c r="B1555" s="1">
        <v>46115</v>
      </c>
      <c r="C1555">
        <f t="shared" si="144"/>
        <v>2026</v>
      </c>
      <c r="D1555">
        <f t="shared" si="145"/>
        <v>4</v>
      </c>
      <c r="E1555" t="str">
        <f>TEXT(Table2[[#This Row],[order_date]],"mmmm")</f>
        <v>April</v>
      </c>
      <c r="F1555">
        <v>1682</v>
      </c>
      <c r="G1555" t="s">
        <v>22</v>
      </c>
      <c r="H1555" t="s">
        <v>20</v>
      </c>
      <c r="I1555">
        <v>2</v>
      </c>
      <c r="J1555">
        <v>535.12</v>
      </c>
      <c r="K1555">
        <v>0.03</v>
      </c>
      <c r="L1555">
        <f t="shared" si="146"/>
        <v>16.053599999999999</v>
      </c>
      <c r="M1555">
        <f t="shared" si="147"/>
        <v>1070.24</v>
      </c>
      <c r="N1555" t="s">
        <v>16</v>
      </c>
      <c r="O1555" t="str">
        <f t="shared" si="148"/>
        <v>Delayed Delivery</v>
      </c>
      <c r="P1555">
        <v>6</v>
      </c>
      <c r="Q1555" t="str">
        <f t="shared" si="149"/>
        <v>Bad</v>
      </c>
      <c r="R1555">
        <v>2</v>
      </c>
      <c r="S1555">
        <v>1038.1300000000001</v>
      </c>
    </row>
    <row r="1556" spans="1:19" x14ac:dyDescent="0.35">
      <c r="A1556">
        <v>11555</v>
      </c>
      <c r="B1556" s="1">
        <v>46116</v>
      </c>
      <c r="C1556">
        <f t="shared" si="144"/>
        <v>2026</v>
      </c>
      <c r="D1556">
        <f t="shared" si="145"/>
        <v>4</v>
      </c>
      <c r="E1556" t="str">
        <f>TEXT(Table2[[#This Row],[order_date]],"mmmm")</f>
        <v>April</v>
      </c>
      <c r="F1556">
        <v>1459</v>
      </c>
      <c r="G1556" t="s">
        <v>12</v>
      </c>
      <c r="H1556" t="s">
        <v>17</v>
      </c>
      <c r="I1556">
        <v>5</v>
      </c>
      <c r="J1556">
        <v>596.12</v>
      </c>
      <c r="K1556">
        <v>0.34</v>
      </c>
      <c r="L1556">
        <f t="shared" si="146"/>
        <v>202.6808</v>
      </c>
      <c r="M1556">
        <f t="shared" si="147"/>
        <v>2980.6</v>
      </c>
      <c r="N1556" t="s">
        <v>14</v>
      </c>
      <c r="O1556" t="str">
        <f t="shared" si="148"/>
        <v>Early Delivery</v>
      </c>
      <c r="P1556">
        <v>1</v>
      </c>
      <c r="Q1556" t="str">
        <f t="shared" si="149"/>
        <v>Excellent</v>
      </c>
      <c r="R1556">
        <v>4.7</v>
      </c>
      <c r="S1556">
        <v>1967.2</v>
      </c>
    </row>
    <row r="1557" spans="1:19" x14ac:dyDescent="0.35">
      <c r="A1557">
        <v>11556</v>
      </c>
      <c r="B1557" s="1">
        <v>46117</v>
      </c>
      <c r="C1557">
        <f t="shared" si="144"/>
        <v>2026</v>
      </c>
      <c r="D1557">
        <f t="shared" si="145"/>
        <v>4</v>
      </c>
      <c r="E1557" t="str">
        <f>TEXT(Table2[[#This Row],[order_date]],"mmmm")</f>
        <v>April</v>
      </c>
      <c r="F1557">
        <v>1355</v>
      </c>
      <c r="G1557" t="s">
        <v>22</v>
      </c>
      <c r="H1557" t="s">
        <v>13</v>
      </c>
      <c r="I1557">
        <v>3</v>
      </c>
      <c r="J1557">
        <v>65.709999999999994</v>
      </c>
      <c r="K1557">
        <v>0.05</v>
      </c>
      <c r="L1557">
        <f t="shared" si="146"/>
        <v>3.2854999999999999</v>
      </c>
      <c r="M1557">
        <f t="shared" si="147"/>
        <v>197.13</v>
      </c>
      <c r="N1557" t="s">
        <v>14</v>
      </c>
      <c r="O1557" t="str">
        <f t="shared" si="148"/>
        <v>Delayed Delivery</v>
      </c>
      <c r="P1557">
        <v>5</v>
      </c>
      <c r="Q1557" t="str">
        <f t="shared" si="149"/>
        <v>Bad</v>
      </c>
      <c r="R1557">
        <v>1.5</v>
      </c>
      <c r="S1557">
        <v>187.27</v>
      </c>
    </row>
    <row r="1558" spans="1:19" x14ac:dyDescent="0.35">
      <c r="A1558">
        <v>11557</v>
      </c>
      <c r="B1558" s="1">
        <v>46118</v>
      </c>
      <c r="C1558">
        <f t="shared" si="144"/>
        <v>2026</v>
      </c>
      <c r="D1558">
        <f t="shared" si="145"/>
        <v>4</v>
      </c>
      <c r="E1558" t="str">
        <f>TEXT(Table2[[#This Row],[order_date]],"mmmm")</f>
        <v>April</v>
      </c>
      <c r="F1558">
        <v>1323</v>
      </c>
      <c r="G1558" t="s">
        <v>22</v>
      </c>
      <c r="H1558" t="s">
        <v>20</v>
      </c>
      <c r="I1558">
        <v>5</v>
      </c>
      <c r="J1558">
        <v>519.41999999999996</v>
      </c>
      <c r="K1558">
        <v>0.12</v>
      </c>
      <c r="L1558">
        <f t="shared" si="146"/>
        <v>62.33039999999999</v>
      </c>
      <c r="M1558">
        <f t="shared" si="147"/>
        <v>2597.1</v>
      </c>
      <c r="N1558" t="s">
        <v>16</v>
      </c>
      <c r="O1558" t="str">
        <f t="shared" si="148"/>
        <v>Delayed Delivery</v>
      </c>
      <c r="P1558">
        <v>10</v>
      </c>
      <c r="Q1558" t="str">
        <f t="shared" si="149"/>
        <v>Bad</v>
      </c>
      <c r="R1558">
        <v>2.4</v>
      </c>
      <c r="S1558">
        <v>2285.4499999999998</v>
      </c>
    </row>
    <row r="1559" spans="1:19" x14ac:dyDescent="0.35">
      <c r="A1559">
        <v>11558</v>
      </c>
      <c r="B1559" s="1">
        <v>46119</v>
      </c>
      <c r="C1559">
        <f t="shared" si="144"/>
        <v>2026</v>
      </c>
      <c r="D1559">
        <f t="shared" si="145"/>
        <v>4</v>
      </c>
      <c r="E1559" t="str">
        <f>TEXT(Table2[[#This Row],[order_date]],"mmmm")</f>
        <v>April</v>
      </c>
      <c r="F1559">
        <v>1132</v>
      </c>
      <c r="G1559" t="s">
        <v>22</v>
      </c>
      <c r="H1559" t="s">
        <v>20</v>
      </c>
      <c r="I1559">
        <v>4</v>
      </c>
      <c r="J1559">
        <v>243.45</v>
      </c>
      <c r="K1559">
        <v>0.11</v>
      </c>
      <c r="L1559">
        <f t="shared" si="146"/>
        <v>26.779499999999999</v>
      </c>
      <c r="M1559">
        <f t="shared" si="147"/>
        <v>973.8</v>
      </c>
      <c r="N1559" t="s">
        <v>14</v>
      </c>
      <c r="O1559" t="str">
        <f t="shared" si="148"/>
        <v>Delayed Delivery</v>
      </c>
      <c r="P1559">
        <v>10</v>
      </c>
      <c r="Q1559" t="str">
        <f t="shared" si="149"/>
        <v>Bad</v>
      </c>
      <c r="R1559">
        <v>1.3</v>
      </c>
      <c r="S1559">
        <v>866.68</v>
      </c>
    </row>
    <row r="1560" spans="1:19" x14ac:dyDescent="0.35">
      <c r="A1560">
        <v>11559</v>
      </c>
      <c r="B1560" s="1">
        <v>46120</v>
      </c>
      <c r="C1560">
        <f t="shared" si="144"/>
        <v>2026</v>
      </c>
      <c r="D1560">
        <f t="shared" si="145"/>
        <v>4</v>
      </c>
      <c r="E1560" t="str">
        <f>TEXT(Table2[[#This Row],[order_date]],"mmmm")</f>
        <v>April</v>
      </c>
      <c r="F1560">
        <v>1887</v>
      </c>
      <c r="G1560" t="s">
        <v>12</v>
      </c>
      <c r="H1560" t="s">
        <v>17</v>
      </c>
      <c r="I1560">
        <v>2</v>
      </c>
      <c r="J1560">
        <v>321.58</v>
      </c>
      <c r="K1560">
        <v>0.03</v>
      </c>
      <c r="L1560">
        <f t="shared" si="146"/>
        <v>9.6473999999999993</v>
      </c>
      <c r="M1560">
        <f t="shared" si="147"/>
        <v>643.16</v>
      </c>
      <c r="N1560" t="s">
        <v>16</v>
      </c>
      <c r="O1560" t="str">
        <f t="shared" si="148"/>
        <v>Delayed Delivery</v>
      </c>
      <c r="P1560">
        <v>7</v>
      </c>
      <c r="Q1560" t="str">
        <f t="shared" si="149"/>
        <v>Excellent</v>
      </c>
      <c r="R1560">
        <v>4.8</v>
      </c>
      <c r="S1560">
        <v>623.87</v>
      </c>
    </row>
    <row r="1561" spans="1:19" x14ac:dyDescent="0.35">
      <c r="A1561">
        <v>11560</v>
      </c>
      <c r="B1561" s="1">
        <v>46121</v>
      </c>
      <c r="C1561">
        <f t="shared" si="144"/>
        <v>2026</v>
      </c>
      <c r="D1561">
        <f t="shared" si="145"/>
        <v>4</v>
      </c>
      <c r="E1561" t="str">
        <f>TEXT(Table2[[#This Row],[order_date]],"mmmm")</f>
        <v>April</v>
      </c>
      <c r="F1561">
        <v>1804</v>
      </c>
      <c r="G1561" t="s">
        <v>19</v>
      </c>
      <c r="H1561" t="s">
        <v>13</v>
      </c>
      <c r="I1561">
        <v>7</v>
      </c>
      <c r="J1561">
        <v>550.16999999999996</v>
      </c>
      <c r="K1561">
        <v>0.05</v>
      </c>
      <c r="L1561">
        <f t="shared" si="146"/>
        <v>27.508499999999998</v>
      </c>
      <c r="M1561">
        <f t="shared" si="147"/>
        <v>3851.1899999999996</v>
      </c>
      <c r="N1561" t="s">
        <v>18</v>
      </c>
      <c r="O1561" t="str">
        <f t="shared" si="148"/>
        <v>Early Delivery</v>
      </c>
      <c r="P1561">
        <v>1</v>
      </c>
      <c r="Q1561" t="str">
        <f t="shared" si="149"/>
        <v>Good</v>
      </c>
      <c r="R1561">
        <v>3.5</v>
      </c>
      <c r="S1561">
        <v>3658.63</v>
      </c>
    </row>
    <row r="1562" spans="1:19" x14ac:dyDescent="0.35">
      <c r="A1562">
        <v>11561</v>
      </c>
      <c r="B1562" s="1">
        <v>46122</v>
      </c>
      <c r="C1562">
        <f t="shared" si="144"/>
        <v>2026</v>
      </c>
      <c r="D1562">
        <f t="shared" si="145"/>
        <v>4</v>
      </c>
      <c r="E1562" t="str">
        <f>TEXT(Table2[[#This Row],[order_date]],"mmmm")</f>
        <v>April</v>
      </c>
      <c r="F1562">
        <v>1839</v>
      </c>
      <c r="G1562" t="s">
        <v>19</v>
      </c>
      <c r="H1562" t="s">
        <v>20</v>
      </c>
      <c r="I1562">
        <v>3</v>
      </c>
      <c r="J1562">
        <v>584.42999999999995</v>
      </c>
      <c r="K1562">
        <v>0.02</v>
      </c>
      <c r="L1562">
        <f t="shared" si="146"/>
        <v>11.688599999999999</v>
      </c>
      <c r="M1562">
        <f t="shared" si="147"/>
        <v>1753.29</v>
      </c>
      <c r="N1562" t="s">
        <v>14</v>
      </c>
      <c r="O1562" t="str">
        <f t="shared" si="148"/>
        <v>Delayed Delivery</v>
      </c>
      <c r="P1562">
        <v>10</v>
      </c>
      <c r="Q1562" t="str">
        <f t="shared" si="149"/>
        <v>Bad</v>
      </c>
      <c r="R1562">
        <v>2.2999999999999998</v>
      </c>
      <c r="S1562">
        <v>1718.22</v>
      </c>
    </row>
    <row r="1563" spans="1:19" x14ac:dyDescent="0.35">
      <c r="A1563">
        <v>11562</v>
      </c>
      <c r="B1563" s="1">
        <v>46123</v>
      </c>
      <c r="C1563">
        <f t="shared" si="144"/>
        <v>2026</v>
      </c>
      <c r="D1563">
        <f t="shared" si="145"/>
        <v>4</v>
      </c>
      <c r="E1563" t="str">
        <f>TEXT(Table2[[#This Row],[order_date]],"mmmm")</f>
        <v>April</v>
      </c>
      <c r="F1563">
        <v>1126</v>
      </c>
      <c r="G1563" t="s">
        <v>19</v>
      </c>
      <c r="H1563" t="s">
        <v>21</v>
      </c>
      <c r="I1563">
        <v>6</v>
      </c>
      <c r="J1563">
        <v>168.37</v>
      </c>
      <c r="K1563">
        <v>0.1</v>
      </c>
      <c r="L1563">
        <f t="shared" si="146"/>
        <v>16.837</v>
      </c>
      <c r="M1563">
        <f t="shared" si="147"/>
        <v>1010.22</v>
      </c>
      <c r="N1563" t="s">
        <v>18</v>
      </c>
      <c r="O1563" t="str">
        <f t="shared" si="148"/>
        <v>Delayed Delivery</v>
      </c>
      <c r="P1563">
        <v>9</v>
      </c>
      <c r="Q1563" t="str">
        <f t="shared" si="149"/>
        <v>Bad</v>
      </c>
      <c r="R1563">
        <v>2.1</v>
      </c>
      <c r="S1563">
        <v>909.2</v>
      </c>
    </row>
    <row r="1564" spans="1:19" x14ac:dyDescent="0.35">
      <c r="A1564">
        <v>11563</v>
      </c>
      <c r="B1564" s="1">
        <v>46124</v>
      </c>
      <c r="C1564">
        <f t="shared" si="144"/>
        <v>2026</v>
      </c>
      <c r="D1564">
        <f t="shared" si="145"/>
        <v>4</v>
      </c>
      <c r="E1564" t="str">
        <f>TEXT(Table2[[#This Row],[order_date]],"mmmm")</f>
        <v>April</v>
      </c>
      <c r="F1564">
        <v>1105</v>
      </c>
      <c r="G1564" t="s">
        <v>19</v>
      </c>
      <c r="H1564" t="s">
        <v>13</v>
      </c>
      <c r="I1564">
        <v>6</v>
      </c>
      <c r="J1564">
        <v>139.52000000000001</v>
      </c>
      <c r="K1564">
        <v>0.3</v>
      </c>
      <c r="L1564">
        <f t="shared" si="146"/>
        <v>41.856000000000002</v>
      </c>
      <c r="M1564">
        <f t="shared" si="147"/>
        <v>837.12000000000012</v>
      </c>
      <c r="N1564" t="s">
        <v>16</v>
      </c>
      <c r="O1564" t="str">
        <f t="shared" si="148"/>
        <v>Delayed Delivery</v>
      </c>
      <c r="P1564">
        <v>7</v>
      </c>
      <c r="Q1564" t="str">
        <f t="shared" si="149"/>
        <v>Good</v>
      </c>
      <c r="R1564">
        <v>2.8</v>
      </c>
      <c r="S1564">
        <v>585.98</v>
      </c>
    </row>
    <row r="1565" spans="1:19" x14ac:dyDescent="0.35">
      <c r="A1565">
        <v>11564</v>
      </c>
      <c r="B1565" s="1">
        <v>46125</v>
      </c>
      <c r="C1565">
        <f t="shared" si="144"/>
        <v>2026</v>
      </c>
      <c r="D1565">
        <f t="shared" si="145"/>
        <v>4</v>
      </c>
      <c r="E1565" t="str">
        <f>TEXT(Table2[[#This Row],[order_date]],"mmmm")</f>
        <v>April</v>
      </c>
      <c r="F1565">
        <v>1603</v>
      </c>
      <c r="G1565" t="s">
        <v>22</v>
      </c>
      <c r="H1565" t="s">
        <v>20</v>
      </c>
      <c r="I1565">
        <v>2</v>
      </c>
      <c r="J1565">
        <v>62.1</v>
      </c>
      <c r="K1565">
        <v>0.12</v>
      </c>
      <c r="L1565">
        <f t="shared" si="146"/>
        <v>7.452</v>
      </c>
      <c r="M1565">
        <f t="shared" si="147"/>
        <v>124.2</v>
      </c>
      <c r="N1565" t="s">
        <v>14</v>
      </c>
      <c r="O1565" t="str">
        <f t="shared" si="148"/>
        <v>On Time Delivery</v>
      </c>
      <c r="P1565">
        <v>4</v>
      </c>
      <c r="Q1565" t="str">
        <f t="shared" si="149"/>
        <v>Bad</v>
      </c>
      <c r="R1565">
        <v>1.4</v>
      </c>
      <c r="S1565">
        <v>109.3</v>
      </c>
    </row>
    <row r="1566" spans="1:19" x14ac:dyDescent="0.35">
      <c r="A1566">
        <v>11565</v>
      </c>
      <c r="B1566" s="1">
        <v>46126</v>
      </c>
      <c r="C1566">
        <f t="shared" si="144"/>
        <v>2026</v>
      </c>
      <c r="D1566">
        <f t="shared" si="145"/>
        <v>4</v>
      </c>
      <c r="E1566" t="str">
        <f>TEXT(Table2[[#This Row],[order_date]],"mmmm")</f>
        <v>April</v>
      </c>
      <c r="F1566">
        <v>1798</v>
      </c>
      <c r="G1566" t="s">
        <v>15</v>
      </c>
      <c r="H1566" t="s">
        <v>17</v>
      </c>
      <c r="I1566">
        <v>2</v>
      </c>
      <c r="J1566">
        <v>343.65</v>
      </c>
      <c r="K1566">
        <v>0.04</v>
      </c>
      <c r="L1566">
        <f t="shared" si="146"/>
        <v>13.745999999999999</v>
      </c>
      <c r="M1566">
        <f t="shared" si="147"/>
        <v>687.3</v>
      </c>
      <c r="N1566" t="s">
        <v>16</v>
      </c>
      <c r="O1566" t="str">
        <f t="shared" si="148"/>
        <v>Delayed Delivery</v>
      </c>
      <c r="P1566">
        <v>11</v>
      </c>
      <c r="Q1566" t="str">
        <f t="shared" si="149"/>
        <v>Excellent</v>
      </c>
      <c r="R1566">
        <v>4.5999999999999996</v>
      </c>
      <c r="S1566">
        <v>659.81</v>
      </c>
    </row>
    <row r="1567" spans="1:19" x14ac:dyDescent="0.35">
      <c r="A1567">
        <v>11566</v>
      </c>
      <c r="B1567" s="1">
        <v>46127</v>
      </c>
      <c r="C1567">
        <f t="shared" si="144"/>
        <v>2026</v>
      </c>
      <c r="D1567">
        <f t="shared" si="145"/>
        <v>4</v>
      </c>
      <c r="E1567" t="str">
        <f>TEXT(Table2[[#This Row],[order_date]],"mmmm")</f>
        <v>April</v>
      </c>
      <c r="F1567">
        <v>1377</v>
      </c>
      <c r="G1567" t="s">
        <v>15</v>
      </c>
      <c r="H1567" t="s">
        <v>20</v>
      </c>
      <c r="I1567">
        <v>6</v>
      </c>
      <c r="J1567">
        <v>22.96</v>
      </c>
      <c r="K1567">
        <v>0.23</v>
      </c>
      <c r="L1567">
        <f t="shared" si="146"/>
        <v>5.2808000000000002</v>
      </c>
      <c r="M1567">
        <f t="shared" si="147"/>
        <v>137.76</v>
      </c>
      <c r="N1567" t="s">
        <v>16</v>
      </c>
      <c r="O1567" t="str">
        <f t="shared" si="148"/>
        <v>On Time Delivery</v>
      </c>
      <c r="P1567">
        <v>4</v>
      </c>
      <c r="Q1567" t="str">
        <f t="shared" si="149"/>
        <v>Good</v>
      </c>
      <c r="R1567">
        <v>3</v>
      </c>
      <c r="S1567">
        <v>106.08</v>
      </c>
    </row>
    <row r="1568" spans="1:19" x14ac:dyDescent="0.35">
      <c r="A1568">
        <v>11567</v>
      </c>
      <c r="B1568" s="1">
        <v>46128</v>
      </c>
      <c r="C1568">
        <f t="shared" si="144"/>
        <v>2026</v>
      </c>
      <c r="D1568">
        <f t="shared" si="145"/>
        <v>4</v>
      </c>
      <c r="E1568" t="str">
        <f>TEXT(Table2[[#This Row],[order_date]],"mmmm")</f>
        <v>April</v>
      </c>
      <c r="F1568">
        <v>1904</v>
      </c>
      <c r="G1568" t="s">
        <v>19</v>
      </c>
      <c r="H1568" t="s">
        <v>21</v>
      </c>
      <c r="I1568">
        <v>6</v>
      </c>
      <c r="J1568">
        <v>255.96</v>
      </c>
      <c r="K1568">
        <v>0.35</v>
      </c>
      <c r="L1568">
        <f t="shared" si="146"/>
        <v>89.585999999999999</v>
      </c>
      <c r="M1568">
        <f t="shared" si="147"/>
        <v>1535.76</v>
      </c>
      <c r="N1568" t="s">
        <v>16</v>
      </c>
      <c r="O1568" t="str">
        <f t="shared" si="148"/>
        <v>Delayed Delivery</v>
      </c>
      <c r="P1568">
        <v>11</v>
      </c>
      <c r="Q1568" t="str">
        <f t="shared" si="149"/>
        <v>Good</v>
      </c>
      <c r="R1568">
        <v>3.9</v>
      </c>
      <c r="S1568">
        <v>998.24</v>
      </c>
    </row>
    <row r="1569" spans="1:19" x14ac:dyDescent="0.35">
      <c r="A1569">
        <v>11568</v>
      </c>
      <c r="B1569" s="1">
        <v>46129</v>
      </c>
      <c r="C1569">
        <f t="shared" si="144"/>
        <v>2026</v>
      </c>
      <c r="D1569">
        <f t="shared" si="145"/>
        <v>4</v>
      </c>
      <c r="E1569" t="str">
        <f>TEXT(Table2[[#This Row],[order_date]],"mmmm")</f>
        <v>April</v>
      </c>
      <c r="F1569">
        <v>1050</v>
      </c>
      <c r="G1569" t="s">
        <v>22</v>
      </c>
      <c r="H1569" t="s">
        <v>13</v>
      </c>
      <c r="I1569">
        <v>7</v>
      </c>
      <c r="J1569">
        <v>57.93</v>
      </c>
      <c r="K1569">
        <v>0.08</v>
      </c>
      <c r="L1569">
        <f t="shared" si="146"/>
        <v>4.6344000000000003</v>
      </c>
      <c r="M1569">
        <f t="shared" si="147"/>
        <v>405.51</v>
      </c>
      <c r="N1569" t="s">
        <v>14</v>
      </c>
      <c r="O1569" t="str">
        <f t="shared" si="148"/>
        <v>Delayed Delivery</v>
      </c>
      <c r="P1569">
        <v>10</v>
      </c>
      <c r="Q1569" t="str">
        <f t="shared" si="149"/>
        <v>Bad</v>
      </c>
      <c r="R1569">
        <v>1.9</v>
      </c>
      <c r="S1569">
        <v>373.07</v>
      </c>
    </row>
    <row r="1570" spans="1:19" x14ac:dyDescent="0.35">
      <c r="A1570">
        <v>11569</v>
      </c>
      <c r="B1570" s="1">
        <v>46130</v>
      </c>
      <c r="C1570">
        <f t="shared" si="144"/>
        <v>2026</v>
      </c>
      <c r="D1570">
        <f t="shared" si="145"/>
        <v>4</v>
      </c>
      <c r="E1570" t="str">
        <f>TEXT(Table2[[#This Row],[order_date]],"mmmm")</f>
        <v>April</v>
      </c>
      <c r="F1570">
        <v>1028</v>
      </c>
      <c r="G1570" t="s">
        <v>19</v>
      </c>
      <c r="H1570" t="s">
        <v>20</v>
      </c>
      <c r="I1570">
        <v>4</v>
      </c>
      <c r="J1570">
        <v>252.06</v>
      </c>
      <c r="K1570">
        <v>0.1</v>
      </c>
      <c r="L1570">
        <f t="shared" si="146"/>
        <v>25.206000000000003</v>
      </c>
      <c r="M1570">
        <f t="shared" si="147"/>
        <v>1008.24</v>
      </c>
      <c r="N1570" t="s">
        <v>14</v>
      </c>
      <c r="O1570" t="str">
        <f t="shared" si="148"/>
        <v>Delayed Delivery</v>
      </c>
      <c r="P1570">
        <v>7</v>
      </c>
      <c r="Q1570" t="str">
        <f t="shared" si="149"/>
        <v>Good</v>
      </c>
      <c r="R1570">
        <v>3</v>
      </c>
      <c r="S1570">
        <v>907.42</v>
      </c>
    </row>
    <row r="1571" spans="1:19" x14ac:dyDescent="0.35">
      <c r="A1571">
        <v>11570</v>
      </c>
      <c r="B1571" s="1">
        <v>46131</v>
      </c>
      <c r="C1571">
        <f t="shared" si="144"/>
        <v>2026</v>
      </c>
      <c r="D1571">
        <f t="shared" si="145"/>
        <v>4</v>
      </c>
      <c r="E1571" t="str">
        <f>TEXT(Table2[[#This Row],[order_date]],"mmmm")</f>
        <v>April</v>
      </c>
      <c r="F1571">
        <v>1461</v>
      </c>
      <c r="G1571" t="s">
        <v>22</v>
      </c>
      <c r="H1571" t="s">
        <v>21</v>
      </c>
      <c r="I1571">
        <v>2</v>
      </c>
      <c r="J1571">
        <v>38.36</v>
      </c>
      <c r="K1571">
        <v>0.34</v>
      </c>
      <c r="L1571">
        <f t="shared" si="146"/>
        <v>13.042400000000001</v>
      </c>
      <c r="M1571">
        <f t="shared" si="147"/>
        <v>76.72</v>
      </c>
      <c r="N1571" t="s">
        <v>16</v>
      </c>
      <c r="O1571" t="str">
        <f t="shared" si="148"/>
        <v>Delayed Delivery</v>
      </c>
      <c r="P1571">
        <v>6</v>
      </c>
      <c r="Q1571" t="str">
        <f t="shared" si="149"/>
        <v>Bad</v>
      </c>
      <c r="R1571">
        <v>1.8</v>
      </c>
      <c r="S1571">
        <v>50.64</v>
      </c>
    </row>
    <row r="1572" spans="1:19" x14ac:dyDescent="0.35">
      <c r="A1572">
        <v>11571</v>
      </c>
      <c r="B1572" s="1">
        <v>46132</v>
      </c>
      <c r="C1572">
        <f t="shared" si="144"/>
        <v>2026</v>
      </c>
      <c r="D1572">
        <f t="shared" si="145"/>
        <v>4</v>
      </c>
      <c r="E1572" t="str">
        <f>TEXT(Table2[[#This Row],[order_date]],"mmmm")</f>
        <v>April</v>
      </c>
      <c r="F1572">
        <v>1295</v>
      </c>
      <c r="G1572" t="s">
        <v>15</v>
      </c>
      <c r="H1572" t="s">
        <v>20</v>
      </c>
      <c r="I1572">
        <v>6</v>
      </c>
      <c r="J1572">
        <v>503.6</v>
      </c>
      <c r="K1572">
        <v>0.06</v>
      </c>
      <c r="L1572">
        <f t="shared" si="146"/>
        <v>30.216000000000001</v>
      </c>
      <c r="M1572">
        <f t="shared" si="147"/>
        <v>3021.6000000000004</v>
      </c>
      <c r="N1572" t="s">
        <v>14</v>
      </c>
      <c r="O1572" t="str">
        <f t="shared" si="148"/>
        <v>On Time Delivery</v>
      </c>
      <c r="P1572">
        <v>3</v>
      </c>
      <c r="Q1572" t="str">
        <f t="shared" si="149"/>
        <v>Excellent</v>
      </c>
      <c r="R1572">
        <v>4.3</v>
      </c>
      <c r="S1572">
        <v>2840.3</v>
      </c>
    </row>
    <row r="1573" spans="1:19" x14ac:dyDescent="0.35">
      <c r="A1573">
        <v>11572</v>
      </c>
      <c r="B1573" s="1">
        <v>46133</v>
      </c>
      <c r="C1573">
        <f t="shared" si="144"/>
        <v>2026</v>
      </c>
      <c r="D1573">
        <f t="shared" si="145"/>
        <v>4</v>
      </c>
      <c r="E1573" t="str">
        <f>TEXT(Table2[[#This Row],[order_date]],"mmmm")</f>
        <v>April</v>
      </c>
      <c r="F1573">
        <v>1296</v>
      </c>
      <c r="G1573" t="s">
        <v>19</v>
      </c>
      <c r="H1573" t="s">
        <v>20</v>
      </c>
      <c r="I1573">
        <v>7</v>
      </c>
      <c r="J1573">
        <v>137.69999999999999</v>
      </c>
      <c r="K1573">
        <v>0.18</v>
      </c>
      <c r="L1573">
        <f t="shared" si="146"/>
        <v>24.785999999999998</v>
      </c>
      <c r="M1573">
        <f t="shared" si="147"/>
        <v>963.89999999999986</v>
      </c>
      <c r="N1573" t="s">
        <v>16</v>
      </c>
      <c r="O1573" t="str">
        <f t="shared" si="148"/>
        <v>Delayed Delivery</v>
      </c>
      <c r="P1573">
        <v>9</v>
      </c>
      <c r="Q1573" t="str">
        <f t="shared" si="149"/>
        <v>Excellent</v>
      </c>
      <c r="R1573">
        <v>4.0999999999999996</v>
      </c>
      <c r="S1573">
        <v>790.4</v>
      </c>
    </row>
    <row r="1574" spans="1:19" x14ac:dyDescent="0.35">
      <c r="A1574">
        <v>11573</v>
      </c>
      <c r="B1574" s="1">
        <v>46134</v>
      </c>
      <c r="C1574">
        <f t="shared" si="144"/>
        <v>2026</v>
      </c>
      <c r="D1574">
        <f t="shared" si="145"/>
        <v>4</v>
      </c>
      <c r="E1574" t="str">
        <f>TEXT(Table2[[#This Row],[order_date]],"mmmm")</f>
        <v>April</v>
      </c>
      <c r="F1574">
        <v>1725</v>
      </c>
      <c r="G1574" t="s">
        <v>19</v>
      </c>
      <c r="H1574" t="s">
        <v>13</v>
      </c>
      <c r="I1574">
        <v>1</v>
      </c>
      <c r="J1574">
        <v>207.06</v>
      </c>
      <c r="K1574">
        <v>0.08</v>
      </c>
      <c r="L1574">
        <f t="shared" si="146"/>
        <v>16.564800000000002</v>
      </c>
      <c r="M1574">
        <f t="shared" si="147"/>
        <v>207.06</v>
      </c>
      <c r="N1574" t="s">
        <v>14</v>
      </c>
      <c r="O1574" t="str">
        <f t="shared" si="148"/>
        <v>Delayed Delivery</v>
      </c>
      <c r="P1574">
        <v>6</v>
      </c>
      <c r="Q1574" t="str">
        <f t="shared" si="149"/>
        <v>Bad</v>
      </c>
      <c r="R1574">
        <v>1.6</v>
      </c>
      <c r="S1574">
        <v>190.5</v>
      </c>
    </row>
    <row r="1575" spans="1:19" x14ac:dyDescent="0.35">
      <c r="A1575">
        <v>11574</v>
      </c>
      <c r="B1575" s="1">
        <v>46135</v>
      </c>
      <c r="C1575">
        <f t="shared" si="144"/>
        <v>2026</v>
      </c>
      <c r="D1575">
        <f t="shared" si="145"/>
        <v>4</v>
      </c>
      <c r="E1575" t="str">
        <f>TEXT(Table2[[#This Row],[order_date]],"mmmm")</f>
        <v>April</v>
      </c>
      <c r="F1575">
        <v>1778</v>
      </c>
      <c r="G1575" t="s">
        <v>19</v>
      </c>
      <c r="H1575" t="s">
        <v>17</v>
      </c>
      <c r="I1575">
        <v>6</v>
      </c>
      <c r="J1575">
        <v>523.98</v>
      </c>
      <c r="K1575">
        <v>0.33</v>
      </c>
      <c r="L1575">
        <f t="shared" si="146"/>
        <v>172.91340000000002</v>
      </c>
      <c r="M1575">
        <f t="shared" si="147"/>
        <v>3143.88</v>
      </c>
      <c r="N1575" t="s">
        <v>18</v>
      </c>
      <c r="O1575" t="str">
        <f t="shared" si="148"/>
        <v>Delayed Delivery</v>
      </c>
      <c r="P1575">
        <v>11</v>
      </c>
      <c r="Q1575" t="str">
        <f t="shared" si="149"/>
        <v>Bad</v>
      </c>
      <c r="R1575">
        <v>1.3</v>
      </c>
      <c r="S1575">
        <v>2106.4</v>
      </c>
    </row>
    <row r="1576" spans="1:19" x14ac:dyDescent="0.35">
      <c r="A1576">
        <v>11575</v>
      </c>
      <c r="B1576" s="1">
        <v>46136</v>
      </c>
      <c r="C1576">
        <f t="shared" si="144"/>
        <v>2026</v>
      </c>
      <c r="D1576">
        <f t="shared" si="145"/>
        <v>4</v>
      </c>
      <c r="E1576" t="str">
        <f>TEXT(Table2[[#This Row],[order_date]],"mmmm")</f>
        <v>April</v>
      </c>
      <c r="F1576">
        <v>1406</v>
      </c>
      <c r="G1576" t="s">
        <v>22</v>
      </c>
      <c r="H1576" t="s">
        <v>17</v>
      </c>
      <c r="I1576">
        <v>3</v>
      </c>
      <c r="J1576">
        <v>451.57</v>
      </c>
      <c r="K1576">
        <v>0.34</v>
      </c>
      <c r="L1576">
        <f t="shared" si="146"/>
        <v>153.53380000000001</v>
      </c>
      <c r="M1576">
        <f t="shared" si="147"/>
        <v>1354.71</v>
      </c>
      <c r="N1576" t="s">
        <v>16</v>
      </c>
      <c r="O1576" t="str">
        <f t="shared" si="148"/>
        <v>On Time Delivery</v>
      </c>
      <c r="P1576">
        <v>2</v>
      </c>
      <c r="Q1576" t="str">
        <f t="shared" si="149"/>
        <v>Excellent</v>
      </c>
      <c r="R1576">
        <v>4.3</v>
      </c>
      <c r="S1576">
        <v>894.11</v>
      </c>
    </row>
    <row r="1577" spans="1:19" x14ac:dyDescent="0.35">
      <c r="A1577">
        <v>11576</v>
      </c>
      <c r="B1577" s="1">
        <v>46137</v>
      </c>
      <c r="C1577">
        <f t="shared" si="144"/>
        <v>2026</v>
      </c>
      <c r="D1577">
        <f t="shared" si="145"/>
        <v>4</v>
      </c>
      <c r="E1577" t="str">
        <f>TEXT(Table2[[#This Row],[order_date]],"mmmm")</f>
        <v>April</v>
      </c>
      <c r="F1577">
        <v>1768</v>
      </c>
      <c r="G1577" t="s">
        <v>12</v>
      </c>
      <c r="H1577" t="s">
        <v>21</v>
      </c>
      <c r="I1577">
        <v>3</v>
      </c>
      <c r="J1577">
        <v>143.13999999999999</v>
      </c>
      <c r="K1577">
        <v>0.28999999999999998</v>
      </c>
      <c r="L1577">
        <f t="shared" si="146"/>
        <v>41.510599999999997</v>
      </c>
      <c r="M1577">
        <f t="shared" si="147"/>
        <v>429.41999999999996</v>
      </c>
      <c r="N1577" t="s">
        <v>16</v>
      </c>
      <c r="O1577" t="str">
        <f t="shared" si="148"/>
        <v>Delayed Delivery</v>
      </c>
      <c r="P1577">
        <v>10</v>
      </c>
      <c r="Q1577" t="str">
        <f t="shared" si="149"/>
        <v>Bad</v>
      </c>
      <c r="R1577">
        <v>1.4</v>
      </c>
      <c r="S1577">
        <v>304.89</v>
      </c>
    </row>
    <row r="1578" spans="1:19" x14ac:dyDescent="0.35">
      <c r="A1578">
        <v>11577</v>
      </c>
      <c r="B1578" s="1">
        <v>46138</v>
      </c>
      <c r="C1578">
        <f t="shared" si="144"/>
        <v>2026</v>
      </c>
      <c r="D1578">
        <f t="shared" si="145"/>
        <v>4</v>
      </c>
      <c r="E1578" t="str">
        <f>TEXT(Table2[[#This Row],[order_date]],"mmmm")</f>
        <v>April</v>
      </c>
      <c r="F1578">
        <v>1813</v>
      </c>
      <c r="G1578" t="s">
        <v>15</v>
      </c>
      <c r="H1578" t="s">
        <v>21</v>
      </c>
      <c r="I1578">
        <v>1</v>
      </c>
      <c r="J1578">
        <v>57.06</v>
      </c>
      <c r="K1578">
        <v>0.11</v>
      </c>
      <c r="L1578">
        <f t="shared" si="146"/>
        <v>6.2766000000000002</v>
      </c>
      <c r="M1578">
        <f t="shared" si="147"/>
        <v>57.06</v>
      </c>
      <c r="N1578" t="s">
        <v>16</v>
      </c>
      <c r="O1578" t="str">
        <f t="shared" si="148"/>
        <v>On Time Delivery</v>
      </c>
      <c r="P1578">
        <v>2</v>
      </c>
      <c r="Q1578" t="str">
        <f t="shared" si="149"/>
        <v>Good</v>
      </c>
      <c r="R1578">
        <v>3.2</v>
      </c>
      <c r="S1578">
        <v>50.78</v>
      </c>
    </row>
    <row r="1579" spans="1:19" x14ac:dyDescent="0.35">
      <c r="A1579">
        <v>11578</v>
      </c>
      <c r="B1579" s="1">
        <v>46139</v>
      </c>
      <c r="C1579">
        <f t="shared" si="144"/>
        <v>2026</v>
      </c>
      <c r="D1579">
        <f t="shared" si="145"/>
        <v>4</v>
      </c>
      <c r="E1579" t="str">
        <f>TEXT(Table2[[#This Row],[order_date]],"mmmm")</f>
        <v>April</v>
      </c>
      <c r="F1579">
        <v>1612</v>
      </c>
      <c r="G1579" t="s">
        <v>19</v>
      </c>
      <c r="H1579" t="s">
        <v>21</v>
      </c>
      <c r="I1579">
        <v>4</v>
      </c>
      <c r="J1579">
        <v>433.67</v>
      </c>
      <c r="K1579">
        <v>0.14000000000000001</v>
      </c>
      <c r="L1579">
        <f t="shared" si="146"/>
        <v>60.713800000000006</v>
      </c>
      <c r="M1579">
        <f t="shared" si="147"/>
        <v>1734.68</v>
      </c>
      <c r="N1579" t="s">
        <v>16</v>
      </c>
      <c r="O1579" t="str">
        <f t="shared" si="148"/>
        <v>Early Delivery</v>
      </c>
      <c r="P1579">
        <v>1</v>
      </c>
      <c r="Q1579" t="str">
        <f t="shared" si="149"/>
        <v>Good</v>
      </c>
      <c r="R1579">
        <v>3.1</v>
      </c>
      <c r="S1579">
        <v>1491.82</v>
      </c>
    </row>
    <row r="1580" spans="1:19" x14ac:dyDescent="0.35">
      <c r="A1580">
        <v>11579</v>
      </c>
      <c r="B1580" s="1">
        <v>46140</v>
      </c>
      <c r="C1580">
        <f t="shared" si="144"/>
        <v>2026</v>
      </c>
      <c r="D1580">
        <f t="shared" si="145"/>
        <v>4</v>
      </c>
      <c r="E1580" t="str">
        <f>TEXT(Table2[[#This Row],[order_date]],"mmmm")</f>
        <v>April</v>
      </c>
      <c r="F1580">
        <v>1404</v>
      </c>
      <c r="G1580" t="s">
        <v>15</v>
      </c>
      <c r="H1580" t="s">
        <v>13</v>
      </c>
      <c r="I1580">
        <v>2</v>
      </c>
      <c r="J1580">
        <v>243.56</v>
      </c>
      <c r="K1580">
        <v>0.08</v>
      </c>
      <c r="L1580">
        <f t="shared" si="146"/>
        <v>19.4848</v>
      </c>
      <c r="M1580">
        <f t="shared" si="147"/>
        <v>487.12</v>
      </c>
      <c r="N1580" t="s">
        <v>18</v>
      </c>
      <c r="O1580" t="str">
        <f t="shared" si="148"/>
        <v>Delayed Delivery</v>
      </c>
      <c r="P1580">
        <v>11</v>
      </c>
      <c r="Q1580" t="str">
        <f t="shared" si="149"/>
        <v>Bad</v>
      </c>
      <c r="R1580">
        <v>1.8</v>
      </c>
      <c r="S1580">
        <v>448.15</v>
      </c>
    </row>
    <row r="1581" spans="1:19" x14ac:dyDescent="0.35">
      <c r="A1581">
        <v>11580</v>
      </c>
      <c r="B1581" s="1">
        <v>46141</v>
      </c>
      <c r="C1581">
        <f t="shared" si="144"/>
        <v>2026</v>
      </c>
      <c r="D1581">
        <f t="shared" si="145"/>
        <v>4</v>
      </c>
      <c r="E1581" t="str">
        <f>TEXT(Table2[[#This Row],[order_date]],"mmmm")</f>
        <v>April</v>
      </c>
      <c r="F1581">
        <v>1345</v>
      </c>
      <c r="G1581" t="s">
        <v>22</v>
      </c>
      <c r="H1581" t="s">
        <v>17</v>
      </c>
      <c r="I1581">
        <v>2</v>
      </c>
      <c r="J1581">
        <v>463.16</v>
      </c>
      <c r="K1581">
        <v>0.31</v>
      </c>
      <c r="L1581">
        <f t="shared" si="146"/>
        <v>143.5796</v>
      </c>
      <c r="M1581">
        <f t="shared" si="147"/>
        <v>926.32</v>
      </c>
      <c r="N1581" t="s">
        <v>16</v>
      </c>
      <c r="O1581" t="str">
        <f t="shared" si="148"/>
        <v>Delayed Delivery</v>
      </c>
      <c r="P1581">
        <v>5</v>
      </c>
      <c r="Q1581" t="str">
        <f t="shared" si="149"/>
        <v>Good</v>
      </c>
      <c r="R1581">
        <v>3.4</v>
      </c>
      <c r="S1581">
        <v>639.16</v>
      </c>
    </row>
    <row r="1582" spans="1:19" x14ac:dyDescent="0.35">
      <c r="A1582">
        <v>11581</v>
      </c>
      <c r="B1582" s="1">
        <v>46142</v>
      </c>
      <c r="C1582">
        <f t="shared" si="144"/>
        <v>2026</v>
      </c>
      <c r="D1582">
        <f t="shared" si="145"/>
        <v>4</v>
      </c>
      <c r="E1582" t="str">
        <f>TEXT(Table2[[#This Row],[order_date]],"mmmm")</f>
        <v>April</v>
      </c>
      <c r="F1582">
        <v>1621</v>
      </c>
      <c r="G1582" t="s">
        <v>22</v>
      </c>
      <c r="H1582" t="s">
        <v>21</v>
      </c>
      <c r="I1582">
        <v>6</v>
      </c>
      <c r="J1582">
        <v>275.5</v>
      </c>
      <c r="K1582">
        <v>0.32</v>
      </c>
      <c r="L1582">
        <f t="shared" si="146"/>
        <v>88.16</v>
      </c>
      <c r="M1582">
        <f t="shared" si="147"/>
        <v>1653</v>
      </c>
      <c r="N1582" t="s">
        <v>14</v>
      </c>
      <c r="O1582" t="str">
        <f t="shared" si="148"/>
        <v>Delayed Delivery</v>
      </c>
      <c r="P1582">
        <v>10</v>
      </c>
      <c r="Q1582" t="str">
        <f t="shared" si="149"/>
        <v>Good</v>
      </c>
      <c r="R1582">
        <v>3</v>
      </c>
      <c r="S1582">
        <v>1124.04</v>
      </c>
    </row>
    <row r="1583" spans="1:19" x14ac:dyDescent="0.35">
      <c r="A1583">
        <v>11582</v>
      </c>
      <c r="B1583" s="1">
        <v>46143</v>
      </c>
      <c r="C1583">
        <f t="shared" si="144"/>
        <v>2026</v>
      </c>
      <c r="D1583">
        <f t="shared" si="145"/>
        <v>5</v>
      </c>
      <c r="E1583" t="str">
        <f>TEXT(Table2[[#This Row],[order_date]],"mmmm")</f>
        <v>May</v>
      </c>
      <c r="F1583">
        <v>1419</v>
      </c>
      <c r="G1583" t="s">
        <v>19</v>
      </c>
      <c r="H1583" t="s">
        <v>21</v>
      </c>
      <c r="I1583">
        <v>3</v>
      </c>
      <c r="J1583">
        <v>217.41</v>
      </c>
      <c r="K1583">
        <v>0.15</v>
      </c>
      <c r="L1583">
        <f t="shared" si="146"/>
        <v>32.611499999999999</v>
      </c>
      <c r="M1583">
        <f t="shared" si="147"/>
        <v>652.23</v>
      </c>
      <c r="N1583" t="s">
        <v>18</v>
      </c>
      <c r="O1583" t="str">
        <f t="shared" si="148"/>
        <v>Delayed Delivery</v>
      </c>
      <c r="P1583">
        <v>6</v>
      </c>
      <c r="Q1583" t="str">
        <f t="shared" si="149"/>
        <v>Good</v>
      </c>
      <c r="R1583">
        <v>3</v>
      </c>
      <c r="S1583">
        <v>554.4</v>
      </c>
    </row>
    <row r="1584" spans="1:19" x14ac:dyDescent="0.35">
      <c r="A1584">
        <v>11583</v>
      </c>
      <c r="B1584" s="1">
        <v>46144</v>
      </c>
      <c r="C1584">
        <f t="shared" si="144"/>
        <v>2026</v>
      </c>
      <c r="D1584">
        <f t="shared" si="145"/>
        <v>5</v>
      </c>
      <c r="E1584" t="str">
        <f>TEXT(Table2[[#This Row],[order_date]],"mmmm")</f>
        <v>May</v>
      </c>
      <c r="F1584">
        <v>1181</v>
      </c>
      <c r="G1584" t="s">
        <v>19</v>
      </c>
      <c r="H1584" t="s">
        <v>20</v>
      </c>
      <c r="I1584">
        <v>4</v>
      </c>
      <c r="J1584">
        <v>278.95999999999998</v>
      </c>
      <c r="K1584">
        <v>0.23</v>
      </c>
      <c r="L1584">
        <f t="shared" si="146"/>
        <v>64.160799999999995</v>
      </c>
      <c r="M1584">
        <f t="shared" si="147"/>
        <v>1115.8399999999999</v>
      </c>
      <c r="N1584" t="s">
        <v>18</v>
      </c>
      <c r="O1584" t="str">
        <f t="shared" si="148"/>
        <v>On Time Delivery</v>
      </c>
      <c r="P1584">
        <v>3</v>
      </c>
      <c r="Q1584" t="str">
        <f t="shared" si="149"/>
        <v>Bad</v>
      </c>
      <c r="R1584">
        <v>2.4</v>
      </c>
      <c r="S1584">
        <v>859.2</v>
      </c>
    </row>
    <row r="1585" spans="1:19" x14ac:dyDescent="0.35">
      <c r="A1585">
        <v>11584</v>
      </c>
      <c r="B1585" s="1">
        <v>46145</v>
      </c>
      <c r="C1585">
        <f t="shared" si="144"/>
        <v>2026</v>
      </c>
      <c r="D1585">
        <f t="shared" si="145"/>
        <v>5</v>
      </c>
      <c r="E1585" t="str">
        <f>TEXT(Table2[[#This Row],[order_date]],"mmmm")</f>
        <v>May</v>
      </c>
      <c r="F1585">
        <v>1982</v>
      </c>
      <c r="G1585" t="s">
        <v>22</v>
      </c>
      <c r="H1585" t="s">
        <v>20</v>
      </c>
      <c r="I1585">
        <v>4</v>
      </c>
      <c r="J1585">
        <v>452.91</v>
      </c>
      <c r="K1585">
        <v>0.06</v>
      </c>
      <c r="L1585">
        <f t="shared" si="146"/>
        <v>27.174600000000002</v>
      </c>
      <c r="M1585">
        <f t="shared" si="147"/>
        <v>1811.64</v>
      </c>
      <c r="N1585" t="s">
        <v>16</v>
      </c>
      <c r="O1585" t="str">
        <f t="shared" si="148"/>
        <v>On Time Delivery</v>
      </c>
      <c r="P1585">
        <v>4</v>
      </c>
      <c r="Q1585" t="str">
        <f t="shared" si="149"/>
        <v>Excellent</v>
      </c>
      <c r="R1585">
        <v>4.4000000000000004</v>
      </c>
      <c r="S1585">
        <v>1702.94</v>
      </c>
    </row>
    <row r="1586" spans="1:19" x14ac:dyDescent="0.35">
      <c r="A1586">
        <v>11585</v>
      </c>
      <c r="B1586" s="1">
        <v>46146</v>
      </c>
      <c r="C1586">
        <f t="shared" si="144"/>
        <v>2026</v>
      </c>
      <c r="D1586">
        <f t="shared" si="145"/>
        <v>5</v>
      </c>
      <c r="E1586" t="str">
        <f>TEXT(Table2[[#This Row],[order_date]],"mmmm")</f>
        <v>May</v>
      </c>
      <c r="F1586">
        <v>1824</v>
      </c>
      <c r="G1586" t="s">
        <v>15</v>
      </c>
      <c r="H1586" t="s">
        <v>21</v>
      </c>
      <c r="I1586">
        <v>4</v>
      </c>
      <c r="J1586">
        <v>542.79999999999995</v>
      </c>
      <c r="K1586">
        <v>0.15</v>
      </c>
      <c r="L1586">
        <f t="shared" si="146"/>
        <v>81.419999999999987</v>
      </c>
      <c r="M1586">
        <f t="shared" si="147"/>
        <v>2171.1999999999998</v>
      </c>
      <c r="N1586" t="s">
        <v>14</v>
      </c>
      <c r="O1586" t="str">
        <f t="shared" si="148"/>
        <v>Delayed Delivery</v>
      </c>
      <c r="P1586">
        <v>5</v>
      </c>
      <c r="Q1586" t="str">
        <f t="shared" si="149"/>
        <v>Bad</v>
      </c>
      <c r="R1586">
        <v>1.3</v>
      </c>
      <c r="S1586">
        <v>1845.52</v>
      </c>
    </row>
    <row r="1587" spans="1:19" x14ac:dyDescent="0.35">
      <c r="A1587">
        <v>11586</v>
      </c>
      <c r="B1587" s="1">
        <v>46147</v>
      </c>
      <c r="C1587">
        <f t="shared" si="144"/>
        <v>2026</v>
      </c>
      <c r="D1587">
        <f t="shared" si="145"/>
        <v>5</v>
      </c>
      <c r="E1587" t="str">
        <f>TEXT(Table2[[#This Row],[order_date]],"mmmm")</f>
        <v>May</v>
      </c>
      <c r="F1587">
        <v>1000</v>
      </c>
      <c r="G1587" t="s">
        <v>19</v>
      </c>
      <c r="H1587" t="s">
        <v>20</v>
      </c>
      <c r="I1587">
        <v>6</v>
      </c>
      <c r="J1587">
        <v>44.11</v>
      </c>
      <c r="K1587">
        <v>0.22</v>
      </c>
      <c r="L1587">
        <f t="shared" si="146"/>
        <v>9.7042000000000002</v>
      </c>
      <c r="M1587">
        <f t="shared" si="147"/>
        <v>264.65999999999997</v>
      </c>
      <c r="N1587" t="s">
        <v>18</v>
      </c>
      <c r="O1587" t="str">
        <f t="shared" si="148"/>
        <v>On Time Delivery</v>
      </c>
      <c r="P1587">
        <v>4</v>
      </c>
      <c r="Q1587" t="str">
        <f t="shared" si="149"/>
        <v>Good</v>
      </c>
      <c r="R1587">
        <v>2.8</v>
      </c>
      <c r="S1587">
        <v>206.43</v>
      </c>
    </row>
    <row r="1588" spans="1:19" x14ac:dyDescent="0.35">
      <c r="A1588">
        <v>11587</v>
      </c>
      <c r="B1588" s="1">
        <v>46148</v>
      </c>
      <c r="C1588">
        <f t="shared" si="144"/>
        <v>2026</v>
      </c>
      <c r="D1588">
        <f t="shared" si="145"/>
        <v>5</v>
      </c>
      <c r="E1588" t="str">
        <f>TEXT(Table2[[#This Row],[order_date]],"mmmm")</f>
        <v>May</v>
      </c>
      <c r="F1588">
        <v>1830</v>
      </c>
      <c r="G1588" t="s">
        <v>19</v>
      </c>
      <c r="H1588" t="s">
        <v>20</v>
      </c>
      <c r="I1588">
        <v>2</v>
      </c>
      <c r="J1588">
        <v>321.61</v>
      </c>
      <c r="K1588">
        <v>0.13</v>
      </c>
      <c r="L1588">
        <f t="shared" si="146"/>
        <v>41.8093</v>
      </c>
      <c r="M1588">
        <f t="shared" si="147"/>
        <v>643.22</v>
      </c>
      <c r="N1588" t="s">
        <v>14</v>
      </c>
      <c r="O1588" t="str">
        <f t="shared" si="148"/>
        <v>Delayed Delivery</v>
      </c>
      <c r="P1588">
        <v>9</v>
      </c>
      <c r="Q1588" t="str">
        <f t="shared" si="149"/>
        <v>Bad</v>
      </c>
      <c r="R1588">
        <v>2</v>
      </c>
      <c r="S1588">
        <v>559.6</v>
      </c>
    </row>
    <row r="1589" spans="1:19" x14ac:dyDescent="0.35">
      <c r="A1589">
        <v>11588</v>
      </c>
      <c r="B1589" s="1">
        <v>46149</v>
      </c>
      <c r="C1589">
        <f t="shared" si="144"/>
        <v>2026</v>
      </c>
      <c r="D1589">
        <f t="shared" si="145"/>
        <v>5</v>
      </c>
      <c r="E1589" t="str">
        <f>TEXT(Table2[[#This Row],[order_date]],"mmmm")</f>
        <v>May</v>
      </c>
      <c r="F1589">
        <v>1949</v>
      </c>
      <c r="G1589" t="s">
        <v>15</v>
      </c>
      <c r="H1589" t="s">
        <v>20</v>
      </c>
      <c r="I1589">
        <v>4</v>
      </c>
      <c r="J1589">
        <v>34.21</v>
      </c>
      <c r="K1589">
        <v>0.13</v>
      </c>
      <c r="L1589">
        <f t="shared" si="146"/>
        <v>4.4473000000000003</v>
      </c>
      <c r="M1589">
        <f t="shared" si="147"/>
        <v>136.84</v>
      </c>
      <c r="N1589" t="s">
        <v>14</v>
      </c>
      <c r="O1589" t="str">
        <f t="shared" si="148"/>
        <v>On Time Delivery</v>
      </c>
      <c r="P1589">
        <v>3</v>
      </c>
      <c r="Q1589" t="str">
        <f t="shared" si="149"/>
        <v>Excellent</v>
      </c>
      <c r="R1589">
        <v>4.4000000000000004</v>
      </c>
      <c r="S1589">
        <v>119.05</v>
      </c>
    </row>
    <row r="1590" spans="1:19" x14ac:dyDescent="0.35">
      <c r="A1590">
        <v>11589</v>
      </c>
      <c r="B1590" s="1">
        <v>46150</v>
      </c>
      <c r="C1590">
        <f t="shared" si="144"/>
        <v>2026</v>
      </c>
      <c r="D1590">
        <f t="shared" si="145"/>
        <v>5</v>
      </c>
      <c r="E1590" t="str">
        <f>TEXT(Table2[[#This Row],[order_date]],"mmmm")</f>
        <v>May</v>
      </c>
      <c r="F1590">
        <v>1566</v>
      </c>
      <c r="G1590" t="s">
        <v>12</v>
      </c>
      <c r="H1590" t="s">
        <v>13</v>
      </c>
      <c r="I1590">
        <v>6</v>
      </c>
      <c r="J1590">
        <v>289.02</v>
      </c>
      <c r="K1590">
        <v>0</v>
      </c>
      <c r="L1590">
        <f t="shared" si="146"/>
        <v>0</v>
      </c>
      <c r="M1590">
        <f t="shared" si="147"/>
        <v>1734.12</v>
      </c>
      <c r="N1590" t="s">
        <v>16</v>
      </c>
      <c r="O1590" t="str">
        <f t="shared" si="148"/>
        <v>Delayed Delivery</v>
      </c>
      <c r="P1590">
        <v>5</v>
      </c>
      <c r="Q1590" t="str">
        <f t="shared" si="149"/>
        <v>Bad</v>
      </c>
      <c r="R1590">
        <v>1.9</v>
      </c>
      <c r="S1590">
        <v>1734.12</v>
      </c>
    </row>
    <row r="1591" spans="1:19" x14ac:dyDescent="0.35">
      <c r="A1591">
        <v>11590</v>
      </c>
      <c r="B1591" s="1">
        <v>46151</v>
      </c>
      <c r="C1591">
        <f t="shared" si="144"/>
        <v>2026</v>
      </c>
      <c r="D1591">
        <f t="shared" si="145"/>
        <v>5</v>
      </c>
      <c r="E1591" t="str">
        <f>TEXT(Table2[[#This Row],[order_date]],"mmmm")</f>
        <v>May</v>
      </c>
      <c r="F1591">
        <v>1370</v>
      </c>
      <c r="G1591" t="s">
        <v>12</v>
      </c>
      <c r="H1591" t="s">
        <v>21</v>
      </c>
      <c r="I1591">
        <v>6</v>
      </c>
      <c r="J1591">
        <v>532.89</v>
      </c>
      <c r="K1591">
        <v>0.28000000000000003</v>
      </c>
      <c r="L1591">
        <f t="shared" si="146"/>
        <v>149.20920000000001</v>
      </c>
      <c r="M1591">
        <f t="shared" si="147"/>
        <v>3197.34</v>
      </c>
      <c r="N1591" t="s">
        <v>16</v>
      </c>
      <c r="O1591" t="str">
        <f t="shared" si="148"/>
        <v>Delayed Delivery</v>
      </c>
      <c r="P1591">
        <v>7</v>
      </c>
      <c r="Q1591" t="str">
        <f t="shared" si="149"/>
        <v>Excellent</v>
      </c>
      <c r="R1591">
        <v>4.0999999999999996</v>
      </c>
      <c r="S1591">
        <v>2302.08</v>
      </c>
    </row>
    <row r="1592" spans="1:19" x14ac:dyDescent="0.35">
      <c r="A1592">
        <v>11591</v>
      </c>
      <c r="B1592" s="1">
        <v>46152</v>
      </c>
      <c r="C1592">
        <f t="shared" si="144"/>
        <v>2026</v>
      </c>
      <c r="D1592">
        <f t="shared" si="145"/>
        <v>5</v>
      </c>
      <c r="E1592" t="str">
        <f>TEXT(Table2[[#This Row],[order_date]],"mmmm")</f>
        <v>May</v>
      </c>
      <c r="F1592">
        <v>1935</v>
      </c>
      <c r="G1592" t="s">
        <v>15</v>
      </c>
      <c r="H1592" t="s">
        <v>21</v>
      </c>
      <c r="I1592">
        <v>1</v>
      </c>
      <c r="J1592">
        <v>226.53</v>
      </c>
      <c r="K1592">
        <v>0.31</v>
      </c>
      <c r="L1592">
        <f t="shared" si="146"/>
        <v>70.224299999999999</v>
      </c>
      <c r="M1592">
        <f t="shared" si="147"/>
        <v>226.53</v>
      </c>
      <c r="N1592" t="s">
        <v>14</v>
      </c>
      <c r="O1592" t="str">
        <f t="shared" si="148"/>
        <v>Delayed Delivery</v>
      </c>
      <c r="P1592">
        <v>7</v>
      </c>
      <c r="Q1592" t="str">
        <f t="shared" si="149"/>
        <v>Good</v>
      </c>
      <c r="R1592">
        <v>3.4</v>
      </c>
      <c r="S1592">
        <v>156.31</v>
      </c>
    </row>
    <row r="1593" spans="1:19" x14ac:dyDescent="0.35">
      <c r="A1593">
        <v>11592</v>
      </c>
      <c r="B1593" s="1">
        <v>46153</v>
      </c>
      <c r="C1593">
        <f t="shared" si="144"/>
        <v>2026</v>
      </c>
      <c r="D1593">
        <f t="shared" si="145"/>
        <v>5</v>
      </c>
      <c r="E1593" t="str">
        <f>TEXT(Table2[[#This Row],[order_date]],"mmmm")</f>
        <v>May</v>
      </c>
      <c r="F1593">
        <v>1910</v>
      </c>
      <c r="G1593" t="s">
        <v>15</v>
      </c>
      <c r="H1593" t="s">
        <v>20</v>
      </c>
      <c r="I1593">
        <v>5</v>
      </c>
      <c r="J1593">
        <v>560.48</v>
      </c>
      <c r="K1593">
        <v>0.34</v>
      </c>
      <c r="L1593">
        <f t="shared" si="146"/>
        <v>190.56320000000002</v>
      </c>
      <c r="M1593">
        <f t="shared" si="147"/>
        <v>2802.4</v>
      </c>
      <c r="N1593" t="s">
        <v>14</v>
      </c>
      <c r="O1593" t="str">
        <f t="shared" si="148"/>
        <v>Delayed Delivery</v>
      </c>
      <c r="P1593">
        <v>6</v>
      </c>
      <c r="Q1593" t="str">
        <f t="shared" si="149"/>
        <v>Excellent</v>
      </c>
      <c r="R1593">
        <v>4.5</v>
      </c>
      <c r="S1593">
        <v>1849.58</v>
      </c>
    </row>
    <row r="1594" spans="1:19" x14ac:dyDescent="0.35">
      <c r="A1594">
        <v>11593</v>
      </c>
      <c r="B1594" s="1">
        <v>46154</v>
      </c>
      <c r="C1594">
        <f t="shared" si="144"/>
        <v>2026</v>
      </c>
      <c r="D1594">
        <f t="shared" si="145"/>
        <v>5</v>
      </c>
      <c r="E1594" t="str">
        <f>TEXT(Table2[[#This Row],[order_date]],"mmmm")</f>
        <v>May</v>
      </c>
      <c r="F1594">
        <v>1660</v>
      </c>
      <c r="G1594" t="s">
        <v>19</v>
      </c>
      <c r="H1594" t="s">
        <v>13</v>
      </c>
      <c r="I1594">
        <v>4</v>
      </c>
      <c r="J1594">
        <v>383.91</v>
      </c>
      <c r="K1594">
        <v>0.25</v>
      </c>
      <c r="L1594">
        <f t="shared" si="146"/>
        <v>95.977500000000006</v>
      </c>
      <c r="M1594">
        <f t="shared" si="147"/>
        <v>1535.64</v>
      </c>
      <c r="N1594" t="s">
        <v>18</v>
      </c>
      <c r="O1594" t="str">
        <f t="shared" si="148"/>
        <v>Delayed Delivery</v>
      </c>
      <c r="P1594">
        <v>9</v>
      </c>
      <c r="Q1594" t="str">
        <f t="shared" si="149"/>
        <v>Good</v>
      </c>
      <c r="R1594">
        <v>3.4</v>
      </c>
      <c r="S1594">
        <v>1151.73</v>
      </c>
    </row>
    <row r="1595" spans="1:19" x14ac:dyDescent="0.35">
      <c r="A1595">
        <v>11594</v>
      </c>
      <c r="B1595" s="1">
        <v>46155</v>
      </c>
      <c r="C1595">
        <f t="shared" si="144"/>
        <v>2026</v>
      </c>
      <c r="D1595">
        <f t="shared" si="145"/>
        <v>5</v>
      </c>
      <c r="E1595" t="str">
        <f>TEXT(Table2[[#This Row],[order_date]],"mmmm")</f>
        <v>May</v>
      </c>
      <c r="F1595">
        <v>1430</v>
      </c>
      <c r="G1595" t="s">
        <v>15</v>
      </c>
      <c r="H1595" t="s">
        <v>20</v>
      </c>
      <c r="I1595">
        <v>5</v>
      </c>
      <c r="J1595">
        <v>561.48</v>
      </c>
      <c r="K1595">
        <v>0.19</v>
      </c>
      <c r="L1595">
        <f t="shared" si="146"/>
        <v>106.6812</v>
      </c>
      <c r="M1595">
        <f t="shared" si="147"/>
        <v>2807.4</v>
      </c>
      <c r="N1595" t="s">
        <v>16</v>
      </c>
      <c r="O1595" t="str">
        <f t="shared" si="148"/>
        <v>Delayed Delivery</v>
      </c>
      <c r="P1595">
        <v>7</v>
      </c>
      <c r="Q1595" t="str">
        <f t="shared" si="149"/>
        <v>Good</v>
      </c>
      <c r="R1595">
        <v>3.2</v>
      </c>
      <c r="S1595">
        <v>2273.9899999999998</v>
      </c>
    </row>
    <row r="1596" spans="1:19" x14ac:dyDescent="0.35">
      <c r="A1596">
        <v>11595</v>
      </c>
      <c r="B1596" s="1">
        <v>46156</v>
      </c>
      <c r="C1596">
        <f t="shared" si="144"/>
        <v>2026</v>
      </c>
      <c r="D1596">
        <f t="shared" si="145"/>
        <v>5</v>
      </c>
      <c r="E1596" t="str">
        <f>TEXT(Table2[[#This Row],[order_date]],"mmmm")</f>
        <v>May</v>
      </c>
      <c r="F1596">
        <v>1968</v>
      </c>
      <c r="G1596" t="s">
        <v>15</v>
      </c>
      <c r="H1596" t="s">
        <v>13</v>
      </c>
      <c r="I1596">
        <v>2</v>
      </c>
      <c r="J1596">
        <v>457.94</v>
      </c>
      <c r="K1596">
        <v>0.09</v>
      </c>
      <c r="L1596">
        <f t="shared" si="146"/>
        <v>41.214599999999997</v>
      </c>
      <c r="M1596">
        <f t="shared" si="147"/>
        <v>915.88</v>
      </c>
      <c r="N1596" t="s">
        <v>18</v>
      </c>
      <c r="O1596" t="str">
        <f t="shared" si="148"/>
        <v>Delayed Delivery</v>
      </c>
      <c r="P1596">
        <v>11</v>
      </c>
      <c r="Q1596" t="str">
        <f t="shared" si="149"/>
        <v>Excellent</v>
      </c>
      <c r="R1596">
        <v>4.2</v>
      </c>
      <c r="S1596">
        <v>833.45</v>
      </c>
    </row>
    <row r="1597" spans="1:19" x14ac:dyDescent="0.35">
      <c r="A1597">
        <v>11596</v>
      </c>
      <c r="B1597" s="1">
        <v>46157</v>
      </c>
      <c r="C1597">
        <f t="shared" si="144"/>
        <v>2026</v>
      </c>
      <c r="D1597">
        <f t="shared" si="145"/>
        <v>5</v>
      </c>
      <c r="E1597" t="str">
        <f>TEXT(Table2[[#This Row],[order_date]],"mmmm")</f>
        <v>May</v>
      </c>
      <c r="F1597">
        <v>1308</v>
      </c>
      <c r="G1597" t="s">
        <v>15</v>
      </c>
      <c r="H1597" t="s">
        <v>21</v>
      </c>
      <c r="I1597">
        <v>6</v>
      </c>
      <c r="J1597">
        <v>75.510000000000005</v>
      </c>
      <c r="K1597">
        <v>0.35</v>
      </c>
      <c r="L1597">
        <f t="shared" si="146"/>
        <v>26.4285</v>
      </c>
      <c r="M1597">
        <f t="shared" si="147"/>
        <v>453.06000000000006</v>
      </c>
      <c r="N1597" t="s">
        <v>16</v>
      </c>
      <c r="O1597" t="str">
        <f t="shared" si="148"/>
        <v>On Time Delivery</v>
      </c>
      <c r="P1597">
        <v>4</v>
      </c>
      <c r="Q1597" t="str">
        <f t="shared" si="149"/>
        <v>Good</v>
      </c>
      <c r="R1597">
        <v>3.2</v>
      </c>
      <c r="S1597">
        <v>294.49</v>
      </c>
    </row>
    <row r="1598" spans="1:19" x14ac:dyDescent="0.35">
      <c r="A1598">
        <v>11597</v>
      </c>
      <c r="B1598" s="1">
        <v>46158</v>
      </c>
      <c r="C1598">
        <f t="shared" si="144"/>
        <v>2026</v>
      </c>
      <c r="D1598">
        <f t="shared" si="145"/>
        <v>5</v>
      </c>
      <c r="E1598" t="str">
        <f>TEXT(Table2[[#This Row],[order_date]],"mmmm")</f>
        <v>May</v>
      </c>
      <c r="F1598">
        <v>1136</v>
      </c>
      <c r="G1598" t="s">
        <v>15</v>
      </c>
      <c r="H1598" t="s">
        <v>20</v>
      </c>
      <c r="I1598">
        <v>7</v>
      </c>
      <c r="J1598">
        <v>150.22</v>
      </c>
      <c r="K1598">
        <v>0.21</v>
      </c>
      <c r="L1598">
        <f t="shared" si="146"/>
        <v>31.546199999999999</v>
      </c>
      <c r="M1598">
        <f t="shared" si="147"/>
        <v>1051.54</v>
      </c>
      <c r="N1598" t="s">
        <v>16</v>
      </c>
      <c r="O1598" t="str">
        <f t="shared" si="148"/>
        <v>Delayed Delivery</v>
      </c>
      <c r="P1598">
        <v>11</v>
      </c>
      <c r="Q1598" t="str">
        <f t="shared" si="149"/>
        <v>Excellent</v>
      </c>
      <c r="R1598">
        <v>4.4000000000000004</v>
      </c>
      <c r="S1598">
        <v>830.72</v>
      </c>
    </row>
    <row r="1599" spans="1:19" x14ac:dyDescent="0.35">
      <c r="A1599">
        <v>11598</v>
      </c>
      <c r="B1599" s="1">
        <v>46159</v>
      </c>
      <c r="C1599">
        <f t="shared" si="144"/>
        <v>2026</v>
      </c>
      <c r="D1599">
        <f t="shared" si="145"/>
        <v>5</v>
      </c>
      <c r="E1599" t="str">
        <f>TEXT(Table2[[#This Row],[order_date]],"mmmm")</f>
        <v>May</v>
      </c>
      <c r="F1599">
        <v>1201</v>
      </c>
      <c r="G1599" t="s">
        <v>19</v>
      </c>
      <c r="H1599" t="s">
        <v>21</v>
      </c>
      <c r="I1599">
        <v>4</v>
      </c>
      <c r="J1599">
        <v>245.59</v>
      </c>
      <c r="K1599">
        <v>0.24</v>
      </c>
      <c r="L1599">
        <f t="shared" si="146"/>
        <v>58.941600000000001</v>
      </c>
      <c r="M1599">
        <f t="shared" si="147"/>
        <v>982.36</v>
      </c>
      <c r="N1599" t="s">
        <v>18</v>
      </c>
      <c r="O1599" t="str">
        <f t="shared" si="148"/>
        <v>Delayed Delivery</v>
      </c>
      <c r="P1599">
        <v>10</v>
      </c>
      <c r="Q1599" t="str">
        <f t="shared" si="149"/>
        <v>Bad</v>
      </c>
      <c r="R1599">
        <v>1.2</v>
      </c>
      <c r="S1599">
        <v>746.59</v>
      </c>
    </row>
    <row r="1600" spans="1:19" x14ac:dyDescent="0.35">
      <c r="A1600">
        <v>11599</v>
      </c>
      <c r="B1600" s="1">
        <v>46160</v>
      </c>
      <c r="C1600">
        <f t="shared" si="144"/>
        <v>2026</v>
      </c>
      <c r="D1600">
        <f t="shared" si="145"/>
        <v>5</v>
      </c>
      <c r="E1600" t="str">
        <f>TEXT(Table2[[#This Row],[order_date]],"mmmm")</f>
        <v>May</v>
      </c>
      <c r="F1600">
        <v>1435</v>
      </c>
      <c r="G1600" t="s">
        <v>19</v>
      </c>
      <c r="H1600" t="s">
        <v>13</v>
      </c>
      <c r="I1600">
        <v>7</v>
      </c>
      <c r="J1600">
        <v>114.51</v>
      </c>
      <c r="K1600">
        <v>0.24</v>
      </c>
      <c r="L1600">
        <f t="shared" si="146"/>
        <v>27.482400000000002</v>
      </c>
      <c r="M1600">
        <f t="shared" si="147"/>
        <v>801.57</v>
      </c>
      <c r="N1600" t="s">
        <v>16</v>
      </c>
      <c r="O1600" t="str">
        <f t="shared" si="148"/>
        <v>Delayed Delivery</v>
      </c>
      <c r="P1600">
        <v>9</v>
      </c>
      <c r="Q1600" t="str">
        <f t="shared" si="149"/>
        <v>Good</v>
      </c>
      <c r="R1600">
        <v>3</v>
      </c>
      <c r="S1600">
        <v>609.19000000000005</v>
      </c>
    </row>
    <row r="1601" spans="1:19" x14ac:dyDescent="0.35">
      <c r="A1601">
        <v>11600</v>
      </c>
      <c r="B1601" s="1">
        <v>46161</v>
      </c>
      <c r="C1601">
        <f t="shared" si="144"/>
        <v>2026</v>
      </c>
      <c r="D1601">
        <f t="shared" si="145"/>
        <v>5</v>
      </c>
      <c r="E1601" t="str">
        <f>TEXT(Table2[[#This Row],[order_date]],"mmmm")</f>
        <v>May</v>
      </c>
      <c r="F1601">
        <v>1312</v>
      </c>
      <c r="G1601" t="s">
        <v>19</v>
      </c>
      <c r="H1601" t="s">
        <v>17</v>
      </c>
      <c r="I1601">
        <v>3</v>
      </c>
      <c r="J1601">
        <v>304.52</v>
      </c>
      <c r="K1601">
        <v>0.3</v>
      </c>
      <c r="L1601">
        <f t="shared" si="146"/>
        <v>91.355999999999995</v>
      </c>
      <c r="M1601">
        <f t="shared" si="147"/>
        <v>913.56</v>
      </c>
      <c r="N1601" t="s">
        <v>18</v>
      </c>
      <c r="O1601" t="str">
        <f t="shared" si="148"/>
        <v>Delayed Delivery</v>
      </c>
      <c r="P1601">
        <v>6</v>
      </c>
      <c r="Q1601" t="str">
        <f t="shared" si="149"/>
        <v>Excellent</v>
      </c>
      <c r="R1601">
        <v>4.3</v>
      </c>
      <c r="S1601">
        <v>639.49</v>
      </c>
    </row>
    <row r="1602" spans="1:19" x14ac:dyDescent="0.35">
      <c r="A1602">
        <v>11601</v>
      </c>
      <c r="B1602" s="1">
        <v>46162</v>
      </c>
      <c r="C1602">
        <f t="shared" si="144"/>
        <v>2026</v>
      </c>
      <c r="D1602">
        <f t="shared" si="145"/>
        <v>5</v>
      </c>
      <c r="E1602" t="str">
        <f>TEXT(Table2[[#This Row],[order_date]],"mmmm")</f>
        <v>May</v>
      </c>
      <c r="F1602">
        <v>1116</v>
      </c>
      <c r="G1602" t="s">
        <v>19</v>
      </c>
      <c r="H1602" t="s">
        <v>13</v>
      </c>
      <c r="I1602">
        <v>2</v>
      </c>
      <c r="J1602">
        <v>290.75</v>
      </c>
      <c r="K1602">
        <v>0</v>
      </c>
      <c r="L1602">
        <f t="shared" si="146"/>
        <v>0</v>
      </c>
      <c r="M1602">
        <f t="shared" si="147"/>
        <v>581.5</v>
      </c>
      <c r="N1602" t="s">
        <v>14</v>
      </c>
      <c r="O1602" t="str">
        <f t="shared" si="148"/>
        <v>Early Delivery</v>
      </c>
      <c r="P1602">
        <v>1</v>
      </c>
      <c r="Q1602" t="str">
        <f t="shared" si="149"/>
        <v>Excellent</v>
      </c>
      <c r="R1602">
        <v>4.4000000000000004</v>
      </c>
      <c r="S1602">
        <v>581.5</v>
      </c>
    </row>
    <row r="1603" spans="1:19" x14ac:dyDescent="0.35">
      <c r="A1603">
        <v>11602</v>
      </c>
      <c r="B1603" s="1">
        <v>46163</v>
      </c>
      <c r="C1603">
        <f t="shared" ref="C1603:C1666" si="150">YEAR(B1603)</f>
        <v>2026</v>
      </c>
      <c r="D1603">
        <f t="shared" ref="D1603:D1666" si="151">MONTH(B1603)</f>
        <v>5</v>
      </c>
      <c r="E1603" t="str">
        <f>TEXT(Table2[[#This Row],[order_date]],"mmmm")</f>
        <v>May</v>
      </c>
      <c r="F1603">
        <v>1665</v>
      </c>
      <c r="G1603" t="s">
        <v>19</v>
      </c>
      <c r="H1603" t="s">
        <v>17</v>
      </c>
      <c r="I1603">
        <v>1</v>
      </c>
      <c r="J1603">
        <v>574.41</v>
      </c>
      <c r="K1603">
        <v>0.08</v>
      </c>
      <c r="L1603">
        <f t="shared" ref="L1603:L1666" si="152">J1603*K1603</f>
        <v>45.952799999999996</v>
      </c>
      <c r="M1603">
        <f t="shared" ref="M1603:M1666" si="153">(J1603*I1603)</f>
        <v>574.41</v>
      </c>
      <c r="N1603" t="s">
        <v>14</v>
      </c>
      <c r="O1603" t="str">
        <f t="shared" ref="O1603:O1666" si="154">IF(P1603&lt;2,"Early Delivery",IF(P1603&lt;5,"On Time Delivery","Delayed Delivery"))</f>
        <v>Delayed Delivery</v>
      </c>
      <c r="P1603">
        <v>9</v>
      </c>
      <c r="Q1603" t="str">
        <f t="shared" ref="Q1603:Q1666" si="155">IF(R1603&lt;2.5,"Bad",IF(R1603 &lt;4,"Good","Excellent"))</f>
        <v>Excellent</v>
      </c>
      <c r="R1603">
        <v>4.3</v>
      </c>
      <c r="S1603">
        <v>528.46</v>
      </c>
    </row>
    <row r="1604" spans="1:19" x14ac:dyDescent="0.35">
      <c r="A1604">
        <v>11603</v>
      </c>
      <c r="B1604" s="1">
        <v>46164</v>
      </c>
      <c r="C1604">
        <f t="shared" si="150"/>
        <v>2026</v>
      </c>
      <c r="D1604">
        <f t="shared" si="151"/>
        <v>5</v>
      </c>
      <c r="E1604" t="str">
        <f>TEXT(Table2[[#This Row],[order_date]],"mmmm")</f>
        <v>May</v>
      </c>
      <c r="F1604">
        <v>1936</v>
      </c>
      <c r="G1604" t="s">
        <v>12</v>
      </c>
      <c r="H1604" t="s">
        <v>21</v>
      </c>
      <c r="I1604">
        <v>1</v>
      </c>
      <c r="J1604">
        <v>268.73</v>
      </c>
      <c r="K1604">
        <v>0.23</v>
      </c>
      <c r="L1604">
        <f t="shared" si="152"/>
        <v>61.807900000000004</v>
      </c>
      <c r="M1604">
        <f t="shared" si="153"/>
        <v>268.73</v>
      </c>
      <c r="N1604" t="s">
        <v>14</v>
      </c>
      <c r="O1604" t="str">
        <f t="shared" si="154"/>
        <v>Delayed Delivery</v>
      </c>
      <c r="P1604">
        <v>11</v>
      </c>
      <c r="Q1604" t="str">
        <f t="shared" si="155"/>
        <v>Good</v>
      </c>
      <c r="R1604">
        <v>3.4</v>
      </c>
      <c r="S1604">
        <v>206.92</v>
      </c>
    </row>
    <row r="1605" spans="1:19" x14ac:dyDescent="0.35">
      <c r="A1605">
        <v>11604</v>
      </c>
      <c r="B1605" s="1">
        <v>46165</v>
      </c>
      <c r="C1605">
        <f t="shared" si="150"/>
        <v>2026</v>
      </c>
      <c r="D1605">
        <f t="shared" si="151"/>
        <v>5</v>
      </c>
      <c r="E1605" t="str">
        <f>TEXT(Table2[[#This Row],[order_date]],"mmmm")</f>
        <v>May</v>
      </c>
      <c r="F1605">
        <v>1802</v>
      </c>
      <c r="G1605" t="s">
        <v>15</v>
      </c>
      <c r="H1605" t="s">
        <v>21</v>
      </c>
      <c r="I1605">
        <v>5</v>
      </c>
      <c r="J1605">
        <v>474.59</v>
      </c>
      <c r="K1605">
        <v>0.31</v>
      </c>
      <c r="L1605">
        <f t="shared" si="152"/>
        <v>147.12289999999999</v>
      </c>
      <c r="M1605">
        <f t="shared" si="153"/>
        <v>2372.9499999999998</v>
      </c>
      <c r="N1605" t="s">
        <v>14</v>
      </c>
      <c r="O1605" t="str">
        <f t="shared" si="154"/>
        <v>Delayed Delivery</v>
      </c>
      <c r="P1605">
        <v>7</v>
      </c>
      <c r="Q1605" t="str">
        <f t="shared" si="155"/>
        <v>Excellent</v>
      </c>
      <c r="R1605">
        <v>5</v>
      </c>
      <c r="S1605">
        <v>1637.34</v>
      </c>
    </row>
    <row r="1606" spans="1:19" x14ac:dyDescent="0.35">
      <c r="A1606">
        <v>11605</v>
      </c>
      <c r="B1606" s="1">
        <v>46166</v>
      </c>
      <c r="C1606">
        <f t="shared" si="150"/>
        <v>2026</v>
      </c>
      <c r="D1606">
        <f t="shared" si="151"/>
        <v>5</v>
      </c>
      <c r="E1606" t="str">
        <f>TEXT(Table2[[#This Row],[order_date]],"mmmm")</f>
        <v>May</v>
      </c>
      <c r="F1606">
        <v>1574</v>
      </c>
      <c r="G1606" t="s">
        <v>15</v>
      </c>
      <c r="H1606" t="s">
        <v>20</v>
      </c>
      <c r="I1606">
        <v>6</v>
      </c>
      <c r="J1606">
        <v>566.02</v>
      </c>
      <c r="K1606">
        <v>0.24</v>
      </c>
      <c r="L1606">
        <f t="shared" si="152"/>
        <v>135.84479999999999</v>
      </c>
      <c r="M1606">
        <f t="shared" si="153"/>
        <v>3396.12</v>
      </c>
      <c r="N1606" t="s">
        <v>16</v>
      </c>
      <c r="O1606" t="str">
        <f t="shared" si="154"/>
        <v>Delayed Delivery</v>
      </c>
      <c r="P1606">
        <v>6</v>
      </c>
      <c r="Q1606" t="str">
        <f t="shared" si="155"/>
        <v>Bad</v>
      </c>
      <c r="R1606">
        <v>1.7</v>
      </c>
      <c r="S1606">
        <v>2581.0500000000002</v>
      </c>
    </row>
    <row r="1607" spans="1:19" x14ac:dyDescent="0.35">
      <c r="A1607">
        <v>11606</v>
      </c>
      <c r="B1607" s="1">
        <v>46167</v>
      </c>
      <c r="C1607">
        <f t="shared" si="150"/>
        <v>2026</v>
      </c>
      <c r="D1607">
        <f t="shared" si="151"/>
        <v>5</v>
      </c>
      <c r="E1607" t="str">
        <f>TEXT(Table2[[#This Row],[order_date]],"mmmm")</f>
        <v>May</v>
      </c>
      <c r="F1607">
        <v>1243</v>
      </c>
      <c r="G1607" t="s">
        <v>12</v>
      </c>
      <c r="H1607" t="s">
        <v>17</v>
      </c>
      <c r="I1607">
        <v>5</v>
      </c>
      <c r="J1607">
        <v>528.04</v>
      </c>
      <c r="K1607">
        <v>0.14000000000000001</v>
      </c>
      <c r="L1607">
        <f t="shared" si="152"/>
        <v>73.925600000000003</v>
      </c>
      <c r="M1607">
        <f t="shared" si="153"/>
        <v>2640.2</v>
      </c>
      <c r="N1607" t="s">
        <v>14</v>
      </c>
      <c r="O1607" t="str">
        <f t="shared" si="154"/>
        <v>Delayed Delivery</v>
      </c>
      <c r="P1607">
        <v>6</v>
      </c>
      <c r="Q1607" t="str">
        <f t="shared" si="155"/>
        <v>Bad</v>
      </c>
      <c r="R1607">
        <v>1.7</v>
      </c>
      <c r="S1607">
        <v>2270.5700000000002</v>
      </c>
    </row>
    <row r="1608" spans="1:19" x14ac:dyDescent="0.35">
      <c r="A1608">
        <v>11607</v>
      </c>
      <c r="B1608" s="1">
        <v>46168</v>
      </c>
      <c r="C1608">
        <f t="shared" si="150"/>
        <v>2026</v>
      </c>
      <c r="D1608">
        <f t="shared" si="151"/>
        <v>5</v>
      </c>
      <c r="E1608" t="str">
        <f>TEXT(Table2[[#This Row],[order_date]],"mmmm")</f>
        <v>May</v>
      </c>
      <c r="F1608">
        <v>1536</v>
      </c>
      <c r="G1608" t="s">
        <v>12</v>
      </c>
      <c r="H1608" t="s">
        <v>13</v>
      </c>
      <c r="I1608">
        <v>3</v>
      </c>
      <c r="J1608">
        <v>137.07</v>
      </c>
      <c r="K1608">
        <v>0.13</v>
      </c>
      <c r="L1608">
        <f t="shared" si="152"/>
        <v>17.819099999999999</v>
      </c>
      <c r="M1608">
        <f t="shared" si="153"/>
        <v>411.21</v>
      </c>
      <c r="N1608" t="s">
        <v>14</v>
      </c>
      <c r="O1608" t="str">
        <f t="shared" si="154"/>
        <v>On Time Delivery</v>
      </c>
      <c r="P1608">
        <v>4</v>
      </c>
      <c r="Q1608" t="str">
        <f t="shared" si="155"/>
        <v>Bad</v>
      </c>
      <c r="R1608">
        <v>1.1000000000000001</v>
      </c>
      <c r="S1608">
        <v>357.75</v>
      </c>
    </row>
    <row r="1609" spans="1:19" x14ac:dyDescent="0.35">
      <c r="A1609">
        <v>11608</v>
      </c>
      <c r="B1609" s="1">
        <v>46169</v>
      </c>
      <c r="C1609">
        <f t="shared" si="150"/>
        <v>2026</v>
      </c>
      <c r="D1609">
        <f t="shared" si="151"/>
        <v>5</v>
      </c>
      <c r="E1609" t="str">
        <f>TEXT(Table2[[#This Row],[order_date]],"mmmm")</f>
        <v>May</v>
      </c>
      <c r="F1609">
        <v>1601</v>
      </c>
      <c r="G1609" t="s">
        <v>15</v>
      </c>
      <c r="H1609" t="s">
        <v>21</v>
      </c>
      <c r="I1609">
        <v>3</v>
      </c>
      <c r="J1609">
        <v>305.18</v>
      </c>
      <c r="K1609">
        <v>0.26</v>
      </c>
      <c r="L1609">
        <f t="shared" si="152"/>
        <v>79.346800000000002</v>
      </c>
      <c r="M1609">
        <f t="shared" si="153"/>
        <v>915.54</v>
      </c>
      <c r="N1609" t="s">
        <v>14</v>
      </c>
      <c r="O1609" t="str">
        <f t="shared" si="154"/>
        <v>On Time Delivery</v>
      </c>
      <c r="P1609">
        <v>4</v>
      </c>
      <c r="Q1609" t="str">
        <f t="shared" si="155"/>
        <v>Excellent</v>
      </c>
      <c r="R1609">
        <v>5</v>
      </c>
      <c r="S1609">
        <v>677.5</v>
      </c>
    </row>
    <row r="1610" spans="1:19" x14ac:dyDescent="0.35">
      <c r="A1610">
        <v>11609</v>
      </c>
      <c r="B1610" s="1">
        <v>46170</v>
      </c>
      <c r="C1610">
        <f t="shared" si="150"/>
        <v>2026</v>
      </c>
      <c r="D1610">
        <f t="shared" si="151"/>
        <v>5</v>
      </c>
      <c r="E1610" t="str">
        <f>TEXT(Table2[[#This Row],[order_date]],"mmmm")</f>
        <v>May</v>
      </c>
      <c r="F1610">
        <v>1074</v>
      </c>
      <c r="G1610" t="s">
        <v>22</v>
      </c>
      <c r="H1610" t="s">
        <v>17</v>
      </c>
      <c r="I1610">
        <v>1</v>
      </c>
      <c r="J1610">
        <v>218.43</v>
      </c>
      <c r="K1610">
        <v>0.26</v>
      </c>
      <c r="L1610">
        <f t="shared" si="152"/>
        <v>56.791800000000002</v>
      </c>
      <c r="M1610">
        <f t="shared" si="153"/>
        <v>218.43</v>
      </c>
      <c r="N1610" t="s">
        <v>18</v>
      </c>
      <c r="O1610" t="str">
        <f t="shared" si="154"/>
        <v>Delayed Delivery</v>
      </c>
      <c r="P1610">
        <v>11</v>
      </c>
      <c r="Q1610" t="str">
        <f t="shared" si="155"/>
        <v>Bad</v>
      </c>
      <c r="R1610">
        <v>2.4</v>
      </c>
      <c r="S1610">
        <v>161.63999999999999</v>
      </c>
    </row>
    <row r="1611" spans="1:19" x14ac:dyDescent="0.35">
      <c r="A1611">
        <v>11610</v>
      </c>
      <c r="B1611" s="1">
        <v>46171</v>
      </c>
      <c r="C1611">
        <f t="shared" si="150"/>
        <v>2026</v>
      </c>
      <c r="D1611">
        <f t="shared" si="151"/>
        <v>5</v>
      </c>
      <c r="E1611" t="str">
        <f>TEXT(Table2[[#This Row],[order_date]],"mmmm")</f>
        <v>May</v>
      </c>
      <c r="F1611">
        <v>1805</v>
      </c>
      <c r="G1611" t="s">
        <v>19</v>
      </c>
      <c r="H1611" t="s">
        <v>13</v>
      </c>
      <c r="I1611">
        <v>7</v>
      </c>
      <c r="J1611">
        <v>248.92</v>
      </c>
      <c r="K1611">
        <v>0.21</v>
      </c>
      <c r="L1611">
        <f t="shared" si="152"/>
        <v>52.273199999999996</v>
      </c>
      <c r="M1611">
        <f t="shared" si="153"/>
        <v>1742.4399999999998</v>
      </c>
      <c r="N1611" t="s">
        <v>16</v>
      </c>
      <c r="O1611" t="str">
        <f t="shared" si="154"/>
        <v>On Time Delivery</v>
      </c>
      <c r="P1611">
        <v>3</v>
      </c>
      <c r="Q1611" t="str">
        <f t="shared" si="155"/>
        <v>Excellent</v>
      </c>
      <c r="R1611">
        <v>4</v>
      </c>
      <c r="S1611">
        <v>1376.53</v>
      </c>
    </row>
    <row r="1612" spans="1:19" x14ac:dyDescent="0.35">
      <c r="A1612">
        <v>11611</v>
      </c>
      <c r="B1612" s="1">
        <v>46172</v>
      </c>
      <c r="C1612">
        <f t="shared" si="150"/>
        <v>2026</v>
      </c>
      <c r="D1612">
        <f t="shared" si="151"/>
        <v>5</v>
      </c>
      <c r="E1612" t="str">
        <f>TEXT(Table2[[#This Row],[order_date]],"mmmm")</f>
        <v>May</v>
      </c>
      <c r="F1612">
        <v>1385</v>
      </c>
      <c r="G1612" t="s">
        <v>19</v>
      </c>
      <c r="H1612" t="s">
        <v>17</v>
      </c>
      <c r="I1612">
        <v>4</v>
      </c>
      <c r="J1612">
        <v>226.07</v>
      </c>
      <c r="K1612">
        <v>0.1</v>
      </c>
      <c r="L1612">
        <f t="shared" si="152"/>
        <v>22.606999999999999</v>
      </c>
      <c r="M1612">
        <f t="shared" si="153"/>
        <v>904.28</v>
      </c>
      <c r="N1612" t="s">
        <v>16</v>
      </c>
      <c r="O1612" t="str">
        <f t="shared" si="154"/>
        <v>Delayed Delivery</v>
      </c>
      <c r="P1612">
        <v>8</v>
      </c>
      <c r="Q1612" t="str">
        <f t="shared" si="155"/>
        <v>Bad</v>
      </c>
      <c r="R1612">
        <v>1.2</v>
      </c>
      <c r="S1612">
        <v>813.85</v>
      </c>
    </row>
    <row r="1613" spans="1:19" x14ac:dyDescent="0.35">
      <c r="A1613">
        <v>11612</v>
      </c>
      <c r="B1613" s="1">
        <v>46173</v>
      </c>
      <c r="C1613">
        <f t="shared" si="150"/>
        <v>2026</v>
      </c>
      <c r="D1613">
        <f t="shared" si="151"/>
        <v>5</v>
      </c>
      <c r="E1613" t="str">
        <f>TEXT(Table2[[#This Row],[order_date]],"mmmm")</f>
        <v>May</v>
      </c>
      <c r="F1613">
        <v>1902</v>
      </c>
      <c r="G1613" t="s">
        <v>15</v>
      </c>
      <c r="H1613" t="s">
        <v>13</v>
      </c>
      <c r="I1613">
        <v>1</v>
      </c>
      <c r="J1613">
        <v>498.42</v>
      </c>
      <c r="K1613">
        <v>0.32</v>
      </c>
      <c r="L1613">
        <f t="shared" si="152"/>
        <v>159.49440000000001</v>
      </c>
      <c r="M1613">
        <f t="shared" si="153"/>
        <v>498.42</v>
      </c>
      <c r="N1613" t="s">
        <v>16</v>
      </c>
      <c r="O1613" t="str">
        <f t="shared" si="154"/>
        <v>Delayed Delivery</v>
      </c>
      <c r="P1613">
        <v>8</v>
      </c>
      <c r="Q1613" t="str">
        <f t="shared" si="155"/>
        <v>Bad</v>
      </c>
      <c r="R1613">
        <v>2.2000000000000002</v>
      </c>
      <c r="S1613">
        <v>338.93</v>
      </c>
    </row>
    <row r="1614" spans="1:19" x14ac:dyDescent="0.35">
      <c r="A1614">
        <v>11613</v>
      </c>
      <c r="B1614" s="1">
        <v>46174</v>
      </c>
      <c r="C1614">
        <f t="shared" si="150"/>
        <v>2026</v>
      </c>
      <c r="D1614">
        <f t="shared" si="151"/>
        <v>6</v>
      </c>
      <c r="E1614" t="str">
        <f>TEXT(Table2[[#This Row],[order_date]],"mmmm")</f>
        <v>June</v>
      </c>
      <c r="F1614">
        <v>1209</v>
      </c>
      <c r="G1614" t="s">
        <v>22</v>
      </c>
      <c r="H1614" t="s">
        <v>13</v>
      </c>
      <c r="I1614">
        <v>1</v>
      </c>
      <c r="J1614">
        <v>279.5</v>
      </c>
      <c r="K1614">
        <v>0.19</v>
      </c>
      <c r="L1614">
        <f t="shared" si="152"/>
        <v>53.105000000000004</v>
      </c>
      <c r="M1614">
        <f t="shared" si="153"/>
        <v>279.5</v>
      </c>
      <c r="N1614" t="s">
        <v>14</v>
      </c>
      <c r="O1614" t="str">
        <f t="shared" si="154"/>
        <v>On Time Delivery</v>
      </c>
      <c r="P1614">
        <v>2</v>
      </c>
      <c r="Q1614" t="str">
        <f t="shared" si="155"/>
        <v>Good</v>
      </c>
      <c r="R1614">
        <v>3.5</v>
      </c>
      <c r="S1614">
        <v>226.4</v>
      </c>
    </row>
    <row r="1615" spans="1:19" x14ac:dyDescent="0.35">
      <c r="A1615">
        <v>11614</v>
      </c>
      <c r="B1615" s="1">
        <v>46175</v>
      </c>
      <c r="C1615">
        <f t="shared" si="150"/>
        <v>2026</v>
      </c>
      <c r="D1615">
        <f t="shared" si="151"/>
        <v>6</v>
      </c>
      <c r="E1615" t="str">
        <f>TEXT(Table2[[#This Row],[order_date]],"mmmm")</f>
        <v>June</v>
      </c>
      <c r="F1615">
        <v>1474</v>
      </c>
      <c r="G1615" t="s">
        <v>22</v>
      </c>
      <c r="H1615" t="s">
        <v>13</v>
      </c>
      <c r="I1615">
        <v>7</v>
      </c>
      <c r="J1615">
        <v>321.36</v>
      </c>
      <c r="K1615">
        <v>0.28000000000000003</v>
      </c>
      <c r="L1615">
        <f t="shared" si="152"/>
        <v>89.980800000000016</v>
      </c>
      <c r="M1615">
        <f t="shared" si="153"/>
        <v>2249.52</v>
      </c>
      <c r="N1615" t="s">
        <v>18</v>
      </c>
      <c r="O1615" t="str">
        <f t="shared" si="154"/>
        <v>Delayed Delivery</v>
      </c>
      <c r="P1615">
        <v>5</v>
      </c>
      <c r="Q1615" t="str">
        <f t="shared" si="155"/>
        <v>Good</v>
      </c>
      <c r="R1615">
        <v>3.1</v>
      </c>
      <c r="S1615">
        <v>1619.65</v>
      </c>
    </row>
    <row r="1616" spans="1:19" x14ac:dyDescent="0.35">
      <c r="A1616">
        <v>11615</v>
      </c>
      <c r="B1616" s="1">
        <v>46176</v>
      </c>
      <c r="C1616">
        <f t="shared" si="150"/>
        <v>2026</v>
      </c>
      <c r="D1616">
        <f t="shared" si="151"/>
        <v>6</v>
      </c>
      <c r="E1616" t="str">
        <f>TEXT(Table2[[#This Row],[order_date]],"mmmm")</f>
        <v>June</v>
      </c>
      <c r="F1616">
        <v>1417</v>
      </c>
      <c r="G1616" t="s">
        <v>19</v>
      </c>
      <c r="H1616" t="s">
        <v>13</v>
      </c>
      <c r="I1616">
        <v>7</v>
      </c>
      <c r="J1616">
        <v>589.73</v>
      </c>
      <c r="K1616">
        <v>0.08</v>
      </c>
      <c r="L1616">
        <f t="shared" si="152"/>
        <v>47.178400000000003</v>
      </c>
      <c r="M1616">
        <f t="shared" si="153"/>
        <v>4128.1100000000006</v>
      </c>
      <c r="N1616" t="s">
        <v>14</v>
      </c>
      <c r="O1616" t="str">
        <f t="shared" si="154"/>
        <v>Delayed Delivery</v>
      </c>
      <c r="P1616">
        <v>9</v>
      </c>
      <c r="Q1616" t="str">
        <f t="shared" si="155"/>
        <v>Bad</v>
      </c>
      <c r="R1616">
        <v>1.8</v>
      </c>
      <c r="S1616">
        <v>3797.86</v>
      </c>
    </row>
    <row r="1617" spans="1:19" x14ac:dyDescent="0.35">
      <c r="A1617">
        <v>11616</v>
      </c>
      <c r="B1617" s="1">
        <v>46177</v>
      </c>
      <c r="C1617">
        <f t="shared" si="150"/>
        <v>2026</v>
      </c>
      <c r="D1617">
        <f t="shared" si="151"/>
        <v>6</v>
      </c>
      <c r="E1617" t="str">
        <f>TEXT(Table2[[#This Row],[order_date]],"mmmm")</f>
        <v>June</v>
      </c>
      <c r="F1617">
        <v>1346</v>
      </c>
      <c r="G1617" t="s">
        <v>19</v>
      </c>
      <c r="H1617" t="s">
        <v>17</v>
      </c>
      <c r="I1617">
        <v>3</v>
      </c>
      <c r="J1617">
        <v>50.09</v>
      </c>
      <c r="K1617">
        <v>0.12</v>
      </c>
      <c r="L1617">
        <f t="shared" si="152"/>
        <v>6.0108000000000006</v>
      </c>
      <c r="M1617">
        <f t="shared" si="153"/>
        <v>150.27000000000001</v>
      </c>
      <c r="N1617" t="s">
        <v>18</v>
      </c>
      <c r="O1617" t="str">
        <f t="shared" si="154"/>
        <v>Delayed Delivery</v>
      </c>
      <c r="P1617">
        <v>9</v>
      </c>
      <c r="Q1617" t="str">
        <f t="shared" si="155"/>
        <v>Good</v>
      </c>
      <c r="R1617">
        <v>2.8</v>
      </c>
      <c r="S1617">
        <v>132.24</v>
      </c>
    </row>
    <row r="1618" spans="1:19" x14ac:dyDescent="0.35">
      <c r="A1618">
        <v>11617</v>
      </c>
      <c r="B1618" s="1">
        <v>46178</v>
      </c>
      <c r="C1618">
        <f t="shared" si="150"/>
        <v>2026</v>
      </c>
      <c r="D1618">
        <f t="shared" si="151"/>
        <v>6</v>
      </c>
      <c r="E1618" t="str">
        <f>TEXT(Table2[[#This Row],[order_date]],"mmmm")</f>
        <v>June</v>
      </c>
      <c r="F1618">
        <v>1528</v>
      </c>
      <c r="G1618" t="s">
        <v>15</v>
      </c>
      <c r="H1618" t="s">
        <v>17</v>
      </c>
      <c r="I1618">
        <v>7</v>
      </c>
      <c r="J1618">
        <v>300.45999999999998</v>
      </c>
      <c r="K1618">
        <v>0.31</v>
      </c>
      <c r="L1618">
        <f t="shared" si="152"/>
        <v>93.142599999999987</v>
      </c>
      <c r="M1618">
        <f t="shared" si="153"/>
        <v>2103.2199999999998</v>
      </c>
      <c r="N1618" t="s">
        <v>18</v>
      </c>
      <c r="O1618" t="str">
        <f t="shared" si="154"/>
        <v>Delayed Delivery</v>
      </c>
      <c r="P1618">
        <v>7</v>
      </c>
      <c r="Q1618" t="str">
        <f t="shared" si="155"/>
        <v>Bad</v>
      </c>
      <c r="R1618">
        <v>1.4</v>
      </c>
      <c r="S1618">
        <v>1451.22</v>
      </c>
    </row>
    <row r="1619" spans="1:19" x14ac:dyDescent="0.35">
      <c r="A1619">
        <v>11618</v>
      </c>
      <c r="B1619" s="1">
        <v>46179</v>
      </c>
      <c r="C1619">
        <f t="shared" si="150"/>
        <v>2026</v>
      </c>
      <c r="D1619">
        <f t="shared" si="151"/>
        <v>6</v>
      </c>
      <c r="E1619" t="str">
        <f>TEXT(Table2[[#This Row],[order_date]],"mmmm")</f>
        <v>June</v>
      </c>
      <c r="F1619">
        <v>1639</v>
      </c>
      <c r="G1619" t="s">
        <v>19</v>
      </c>
      <c r="H1619" t="s">
        <v>20</v>
      </c>
      <c r="I1619">
        <v>5</v>
      </c>
      <c r="J1619">
        <v>467.83</v>
      </c>
      <c r="K1619">
        <v>0.02</v>
      </c>
      <c r="L1619">
        <f t="shared" si="152"/>
        <v>9.3566000000000003</v>
      </c>
      <c r="M1619">
        <f t="shared" si="153"/>
        <v>2339.15</v>
      </c>
      <c r="N1619" t="s">
        <v>16</v>
      </c>
      <c r="O1619" t="str">
        <f t="shared" si="154"/>
        <v>On Time Delivery</v>
      </c>
      <c r="P1619">
        <v>4</v>
      </c>
      <c r="Q1619" t="str">
        <f t="shared" si="155"/>
        <v>Good</v>
      </c>
      <c r="R1619">
        <v>3.2</v>
      </c>
      <c r="S1619">
        <v>2292.37</v>
      </c>
    </row>
    <row r="1620" spans="1:19" x14ac:dyDescent="0.35">
      <c r="A1620">
        <v>11619</v>
      </c>
      <c r="B1620" s="1">
        <v>46180</v>
      </c>
      <c r="C1620">
        <f t="shared" si="150"/>
        <v>2026</v>
      </c>
      <c r="D1620">
        <f t="shared" si="151"/>
        <v>6</v>
      </c>
      <c r="E1620" t="str">
        <f>TEXT(Table2[[#This Row],[order_date]],"mmmm")</f>
        <v>June</v>
      </c>
      <c r="F1620">
        <v>1938</v>
      </c>
      <c r="G1620" t="s">
        <v>15</v>
      </c>
      <c r="H1620" t="s">
        <v>17</v>
      </c>
      <c r="I1620">
        <v>3</v>
      </c>
      <c r="J1620">
        <v>103.43</v>
      </c>
      <c r="K1620">
        <v>0.18</v>
      </c>
      <c r="L1620">
        <f t="shared" si="152"/>
        <v>18.6174</v>
      </c>
      <c r="M1620">
        <f t="shared" si="153"/>
        <v>310.29000000000002</v>
      </c>
      <c r="N1620" t="s">
        <v>16</v>
      </c>
      <c r="O1620" t="str">
        <f t="shared" si="154"/>
        <v>On Time Delivery</v>
      </c>
      <c r="P1620">
        <v>4</v>
      </c>
      <c r="Q1620" t="str">
        <f t="shared" si="155"/>
        <v>Bad</v>
      </c>
      <c r="R1620">
        <v>1.4</v>
      </c>
      <c r="S1620">
        <v>254.44</v>
      </c>
    </row>
    <row r="1621" spans="1:19" x14ac:dyDescent="0.35">
      <c r="A1621">
        <v>11620</v>
      </c>
      <c r="B1621" s="1">
        <v>46181</v>
      </c>
      <c r="C1621">
        <f t="shared" si="150"/>
        <v>2026</v>
      </c>
      <c r="D1621">
        <f t="shared" si="151"/>
        <v>6</v>
      </c>
      <c r="E1621" t="str">
        <f>TEXT(Table2[[#This Row],[order_date]],"mmmm")</f>
        <v>June</v>
      </c>
      <c r="F1621">
        <v>1954</v>
      </c>
      <c r="G1621" t="s">
        <v>22</v>
      </c>
      <c r="H1621" t="s">
        <v>17</v>
      </c>
      <c r="I1621">
        <v>7</v>
      </c>
      <c r="J1621">
        <v>372.75</v>
      </c>
      <c r="K1621">
        <v>0.17</v>
      </c>
      <c r="L1621">
        <f t="shared" si="152"/>
        <v>63.367500000000007</v>
      </c>
      <c r="M1621">
        <f t="shared" si="153"/>
        <v>2609.25</v>
      </c>
      <c r="N1621" t="s">
        <v>16</v>
      </c>
      <c r="O1621" t="str">
        <f t="shared" si="154"/>
        <v>Delayed Delivery</v>
      </c>
      <c r="P1621">
        <v>10</v>
      </c>
      <c r="Q1621" t="str">
        <f t="shared" si="155"/>
        <v>Good</v>
      </c>
      <c r="R1621">
        <v>3.5</v>
      </c>
      <c r="S1621">
        <v>2165.6799999999998</v>
      </c>
    </row>
    <row r="1622" spans="1:19" x14ac:dyDescent="0.35">
      <c r="A1622">
        <v>11621</v>
      </c>
      <c r="B1622" s="1">
        <v>46182</v>
      </c>
      <c r="C1622">
        <f t="shared" si="150"/>
        <v>2026</v>
      </c>
      <c r="D1622">
        <f t="shared" si="151"/>
        <v>6</v>
      </c>
      <c r="E1622" t="str">
        <f>TEXT(Table2[[#This Row],[order_date]],"mmmm")</f>
        <v>June</v>
      </c>
      <c r="F1622">
        <v>1875</v>
      </c>
      <c r="G1622" t="s">
        <v>22</v>
      </c>
      <c r="H1622" t="s">
        <v>20</v>
      </c>
      <c r="I1622">
        <v>6</v>
      </c>
      <c r="J1622">
        <v>155.09</v>
      </c>
      <c r="K1622">
        <v>0.26</v>
      </c>
      <c r="L1622">
        <f t="shared" si="152"/>
        <v>40.323399999999999</v>
      </c>
      <c r="M1622">
        <f t="shared" si="153"/>
        <v>930.54</v>
      </c>
      <c r="N1622" t="s">
        <v>18</v>
      </c>
      <c r="O1622" t="str">
        <f t="shared" si="154"/>
        <v>Delayed Delivery</v>
      </c>
      <c r="P1622">
        <v>11</v>
      </c>
      <c r="Q1622" t="str">
        <f t="shared" si="155"/>
        <v>Bad</v>
      </c>
      <c r="R1622">
        <v>1.6</v>
      </c>
      <c r="S1622">
        <v>688.6</v>
      </c>
    </row>
    <row r="1623" spans="1:19" x14ac:dyDescent="0.35">
      <c r="A1623">
        <v>11622</v>
      </c>
      <c r="B1623" s="1">
        <v>46183</v>
      </c>
      <c r="C1623">
        <f t="shared" si="150"/>
        <v>2026</v>
      </c>
      <c r="D1623">
        <f t="shared" si="151"/>
        <v>6</v>
      </c>
      <c r="E1623" t="str">
        <f>TEXT(Table2[[#This Row],[order_date]],"mmmm")</f>
        <v>June</v>
      </c>
      <c r="F1623">
        <v>1762</v>
      </c>
      <c r="G1623" t="s">
        <v>22</v>
      </c>
      <c r="H1623" t="s">
        <v>17</v>
      </c>
      <c r="I1623">
        <v>3</v>
      </c>
      <c r="J1623">
        <v>522.42999999999995</v>
      </c>
      <c r="K1623">
        <v>0.1</v>
      </c>
      <c r="L1623">
        <f t="shared" si="152"/>
        <v>52.242999999999995</v>
      </c>
      <c r="M1623">
        <f t="shared" si="153"/>
        <v>1567.29</v>
      </c>
      <c r="N1623" t="s">
        <v>16</v>
      </c>
      <c r="O1623" t="str">
        <f t="shared" si="154"/>
        <v>Delayed Delivery</v>
      </c>
      <c r="P1623">
        <v>7</v>
      </c>
      <c r="Q1623" t="str">
        <f t="shared" si="155"/>
        <v>Good</v>
      </c>
      <c r="R1623">
        <v>3.2</v>
      </c>
      <c r="S1623">
        <v>1410.56</v>
      </c>
    </row>
    <row r="1624" spans="1:19" x14ac:dyDescent="0.35">
      <c r="A1624">
        <v>11623</v>
      </c>
      <c r="B1624" s="1">
        <v>46184</v>
      </c>
      <c r="C1624">
        <f t="shared" si="150"/>
        <v>2026</v>
      </c>
      <c r="D1624">
        <f t="shared" si="151"/>
        <v>6</v>
      </c>
      <c r="E1624" t="str">
        <f>TEXT(Table2[[#This Row],[order_date]],"mmmm")</f>
        <v>June</v>
      </c>
      <c r="F1624">
        <v>1178</v>
      </c>
      <c r="G1624" t="s">
        <v>12</v>
      </c>
      <c r="H1624" t="s">
        <v>13</v>
      </c>
      <c r="I1624">
        <v>3</v>
      </c>
      <c r="J1624">
        <v>206.35</v>
      </c>
      <c r="K1624">
        <v>0.08</v>
      </c>
      <c r="L1624">
        <f t="shared" si="152"/>
        <v>16.507999999999999</v>
      </c>
      <c r="M1624">
        <f t="shared" si="153"/>
        <v>619.04999999999995</v>
      </c>
      <c r="N1624" t="s">
        <v>18</v>
      </c>
      <c r="O1624" t="str">
        <f t="shared" si="154"/>
        <v>On Time Delivery</v>
      </c>
      <c r="P1624">
        <v>3</v>
      </c>
      <c r="Q1624" t="str">
        <f t="shared" si="155"/>
        <v>Bad</v>
      </c>
      <c r="R1624">
        <v>1.5</v>
      </c>
      <c r="S1624">
        <v>569.53</v>
      </c>
    </row>
    <row r="1625" spans="1:19" x14ac:dyDescent="0.35">
      <c r="A1625">
        <v>11624</v>
      </c>
      <c r="B1625" s="1">
        <v>46185</v>
      </c>
      <c r="C1625">
        <f t="shared" si="150"/>
        <v>2026</v>
      </c>
      <c r="D1625">
        <f t="shared" si="151"/>
        <v>6</v>
      </c>
      <c r="E1625" t="str">
        <f>TEXT(Table2[[#This Row],[order_date]],"mmmm")</f>
        <v>June</v>
      </c>
      <c r="F1625">
        <v>1181</v>
      </c>
      <c r="G1625" t="s">
        <v>15</v>
      </c>
      <c r="H1625" t="s">
        <v>21</v>
      </c>
      <c r="I1625">
        <v>1</v>
      </c>
      <c r="J1625">
        <v>207.5</v>
      </c>
      <c r="K1625">
        <v>0.32</v>
      </c>
      <c r="L1625">
        <f t="shared" si="152"/>
        <v>66.400000000000006</v>
      </c>
      <c r="M1625">
        <f t="shared" si="153"/>
        <v>207.5</v>
      </c>
      <c r="N1625" t="s">
        <v>16</v>
      </c>
      <c r="O1625" t="str">
        <f t="shared" si="154"/>
        <v>On Time Delivery</v>
      </c>
      <c r="P1625">
        <v>3</v>
      </c>
      <c r="Q1625" t="str">
        <f t="shared" si="155"/>
        <v>Good</v>
      </c>
      <c r="R1625">
        <v>2.6</v>
      </c>
      <c r="S1625">
        <v>141.1</v>
      </c>
    </row>
    <row r="1626" spans="1:19" x14ac:dyDescent="0.35">
      <c r="A1626">
        <v>11625</v>
      </c>
      <c r="B1626" s="1">
        <v>46186</v>
      </c>
      <c r="C1626">
        <f t="shared" si="150"/>
        <v>2026</v>
      </c>
      <c r="D1626">
        <f t="shared" si="151"/>
        <v>6</v>
      </c>
      <c r="E1626" t="str">
        <f>TEXT(Table2[[#This Row],[order_date]],"mmmm")</f>
        <v>June</v>
      </c>
      <c r="F1626">
        <v>1663</v>
      </c>
      <c r="G1626" t="s">
        <v>22</v>
      </c>
      <c r="H1626" t="s">
        <v>21</v>
      </c>
      <c r="I1626">
        <v>4</v>
      </c>
      <c r="J1626">
        <v>364.94</v>
      </c>
      <c r="K1626">
        <v>0.2</v>
      </c>
      <c r="L1626">
        <f t="shared" si="152"/>
        <v>72.988</v>
      </c>
      <c r="M1626">
        <f t="shared" si="153"/>
        <v>1459.76</v>
      </c>
      <c r="N1626" t="s">
        <v>14</v>
      </c>
      <c r="O1626" t="str">
        <f t="shared" si="154"/>
        <v>Delayed Delivery</v>
      </c>
      <c r="P1626">
        <v>5</v>
      </c>
      <c r="Q1626" t="str">
        <f t="shared" si="155"/>
        <v>Bad</v>
      </c>
      <c r="R1626">
        <v>2.4</v>
      </c>
      <c r="S1626">
        <v>1167.81</v>
      </c>
    </row>
    <row r="1627" spans="1:19" x14ac:dyDescent="0.35">
      <c r="A1627">
        <v>11626</v>
      </c>
      <c r="B1627" s="1">
        <v>46187</v>
      </c>
      <c r="C1627">
        <f t="shared" si="150"/>
        <v>2026</v>
      </c>
      <c r="D1627">
        <f t="shared" si="151"/>
        <v>6</v>
      </c>
      <c r="E1627" t="str">
        <f>TEXT(Table2[[#This Row],[order_date]],"mmmm")</f>
        <v>June</v>
      </c>
      <c r="F1627">
        <v>1024</v>
      </c>
      <c r="G1627" t="s">
        <v>15</v>
      </c>
      <c r="H1627" t="s">
        <v>20</v>
      </c>
      <c r="I1627">
        <v>1</v>
      </c>
      <c r="J1627">
        <v>122.38</v>
      </c>
      <c r="K1627">
        <v>0.04</v>
      </c>
      <c r="L1627">
        <f t="shared" si="152"/>
        <v>4.8952</v>
      </c>
      <c r="M1627">
        <f t="shared" si="153"/>
        <v>122.38</v>
      </c>
      <c r="N1627" t="s">
        <v>16</v>
      </c>
      <c r="O1627" t="str">
        <f t="shared" si="154"/>
        <v>Delayed Delivery</v>
      </c>
      <c r="P1627">
        <v>11</v>
      </c>
      <c r="Q1627" t="str">
        <f t="shared" si="155"/>
        <v>Excellent</v>
      </c>
      <c r="R1627">
        <v>4</v>
      </c>
      <c r="S1627">
        <v>117.48</v>
      </c>
    </row>
    <row r="1628" spans="1:19" x14ac:dyDescent="0.35">
      <c r="A1628">
        <v>11627</v>
      </c>
      <c r="B1628" s="1">
        <v>46188</v>
      </c>
      <c r="C1628">
        <f t="shared" si="150"/>
        <v>2026</v>
      </c>
      <c r="D1628">
        <f t="shared" si="151"/>
        <v>6</v>
      </c>
      <c r="E1628" t="str">
        <f>TEXT(Table2[[#This Row],[order_date]],"mmmm")</f>
        <v>June</v>
      </c>
      <c r="F1628">
        <v>1966</v>
      </c>
      <c r="G1628" t="s">
        <v>19</v>
      </c>
      <c r="H1628" t="s">
        <v>17</v>
      </c>
      <c r="I1628">
        <v>2</v>
      </c>
      <c r="J1628">
        <v>181.66</v>
      </c>
      <c r="K1628">
        <v>7.0000000000000007E-2</v>
      </c>
      <c r="L1628">
        <f t="shared" si="152"/>
        <v>12.716200000000001</v>
      </c>
      <c r="M1628">
        <f t="shared" si="153"/>
        <v>363.32</v>
      </c>
      <c r="N1628" t="s">
        <v>18</v>
      </c>
      <c r="O1628" t="str">
        <f t="shared" si="154"/>
        <v>Delayed Delivery</v>
      </c>
      <c r="P1628">
        <v>6</v>
      </c>
      <c r="Q1628" t="str">
        <f t="shared" si="155"/>
        <v>Good</v>
      </c>
      <c r="R1628">
        <v>3.6</v>
      </c>
      <c r="S1628">
        <v>337.89</v>
      </c>
    </row>
    <row r="1629" spans="1:19" x14ac:dyDescent="0.35">
      <c r="A1629">
        <v>11628</v>
      </c>
      <c r="B1629" s="1">
        <v>46189</v>
      </c>
      <c r="C1629">
        <f t="shared" si="150"/>
        <v>2026</v>
      </c>
      <c r="D1629">
        <f t="shared" si="151"/>
        <v>6</v>
      </c>
      <c r="E1629" t="str">
        <f>TEXT(Table2[[#This Row],[order_date]],"mmmm")</f>
        <v>June</v>
      </c>
      <c r="F1629">
        <v>1179</v>
      </c>
      <c r="G1629" t="s">
        <v>19</v>
      </c>
      <c r="H1629" t="s">
        <v>17</v>
      </c>
      <c r="I1629">
        <v>3</v>
      </c>
      <c r="J1629">
        <v>258.73</v>
      </c>
      <c r="K1629">
        <v>0.35</v>
      </c>
      <c r="L1629">
        <f t="shared" si="152"/>
        <v>90.555499999999995</v>
      </c>
      <c r="M1629">
        <f t="shared" si="153"/>
        <v>776.19</v>
      </c>
      <c r="N1629" t="s">
        <v>16</v>
      </c>
      <c r="O1629" t="str">
        <f t="shared" si="154"/>
        <v>Delayed Delivery</v>
      </c>
      <c r="P1629">
        <v>8</v>
      </c>
      <c r="Q1629" t="str">
        <f t="shared" si="155"/>
        <v>Excellent</v>
      </c>
      <c r="R1629">
        <v>4.7</v>
      </c>
      <c r="S1629">
        <v>504.52</v>
      </c>
    </row>
    <row r="1630" spans="1:19" x14ac:dyDescent="0.35">
      <c r="A1630">
        <v>11629</v>
      </c>
      <c r="B1630" s="1">
        <v>46190</v>
      </c>
      <c r="C1630">
        <f t="shared" si="150"/>
        <v>2026</v>
      </c>
      <c r="D1630">
        <f t="shared" si="151"/>
        <v>6</v>
      </c>
      <c r="E1630" t="str">
        <f>TEXT(Table2[[#This Row],[order_date]],"mmmm")</f>
        <v>June</v>
      </c>
      <c r="F1630">
        <v>1709</v>
      </c>
      <c r="G1630" t="s">
        <v>19</v>
      </c>
      <c r="H1630" t="s">
        <v>20</v>
      </c>
      <c r="I1630">
        <v>7</v>
      </c>
      <c r="J1630">
        <v>221.88</v>
      </c>
      <c r="K1630">
        <v>7.0000000000000007E-2</v>
      </c>
      <c r="L1630">
        <f t="shared" si="152"/>
        <v>15.531600000000001</v>
      </c>
      <c r="M1630">
        <f t="shared" si="153"/>
        <v>1553.1599999999999</v>
      </c>
      <c r="N1630" t="s">
        <v>18</v>
      </c>
      <c r="O1630" t="str">
        <f t="shared" si="154"/>
        <v>Early Delivery</v>
      </c>
      <c r="P1630">
        <v>1</v>
      </c>
      <c r="Q1630" t="str">
        <f t="shared" si="155"/>
        <v>Excellent</v>
      </c>
      <c r="R1630">
        <v>4.7</v>
      </c>
      <c r="S1630">
        <v>1444.44</v>
      </c>
    </row>
    <row r="1631" spans="1:19" x14ac:dyDescent="0.35">
      <c r="A1631">
        <v>11630</v>
      </c>
      <c r="B1631" s="1">
        <v>46191</v>
      </c>
      <c r="C1631">
        <f t="shared" si="150"/>
        <v>2026</v>
      </c>
      <c r="D1631">
        <f t="shared" si="151"/>
        <v>6</v>
      </c>
      <c r="E1631" t="str">
        <f>TEXT(Table2[[#This Row],[order_date]],"mmmm")</f>
        <v>June</v>
      </c>
      <c r="F1631">
        <v>1500</v>
      </c>
      <c r="G1631" t="s">
        <v>15</v>
      </c>
      <c r="H1631" t="s">
        <v>21</v>
      </c>
      <c r="I1631">
        <v>7</v>
      </c>
      <c r="J1631">
        <v>322.05</v>
      </c>
      <c r="K1631">
        <v>0.21</v>
      </c>
      <c r="L1631">
        <f t="shared" si="152"/>
        <v>67.630499999999998</v>
      </c>
      <c r="M1631">
        <f t="shared" si="153"/>
        <v>2254.35</v>
      </c>
      <c r="N1631" t="s">
        <v>16</v>
      </c>
      <c r="O1631" t="str">
        <f t="shared" si="154"/>
        <v>Delayed Delivery</v>
      </c>
      <c r="P1631">
        <v>7</v>
      </c>
      <c r="Q1631" t="str">
        <f t="shared" si="155"/>
        <v>Good</v>
      </c>
      <c r="R1631">
        <v>3.9</v>
      </c>
      <c r="S1631">
        <v>1780.94</v>
      </c>
    </row>
    <row r="1632" spans="1:19" x14ac:dyDescent="0.35">
      <c r="A1632">
        <v>11631</v>
      </c>
      <c r="B1632" s="1">
        <v>46192</v>
      </c>
      <c r="C1632">
        <f t="shared" si="150"/>
        <v>2026</v>
      </c>
      <c r="D1632">
        <f t="shared" si="151"/>
        <v>6</v>
      </c>
      <c r="E1632" t="str">
        <f>TEXT(Table2[[#This Row],[order_date]],"mmmm")</f>
        <v>June</v>
      </c>
      <c r="F1632">
        <v>1855</v>
      </c>
      <c r="G1632" t="s">
        <v>15</v>
      </c>
      <c r="H1632" t="s">
        <v>13</v>
      </c>
      <c r="I1632">
        <v>7</v>
      </c>
      <c r="J1632">
        <v>365.79</v>
      </c>
      <c r="K1632">
        <v>0.15</v>
      </c>
      <c r="L1632">
        <f t="shared" si="152"/>
        <v>54.868500000000004</v>
      </c>
      <c r="M1632">
        <f t="shared" si="153"/>
        <v>2560.5300000000002</v>
      </c>
      <c r="N1632" t="s">
        <v>18</v>
      </c>
      <c r="O1632" t="str">
        <f t="shared" si="154"/>
        <v>Delayed Delivery</v>
      </c>
      <c r="P1632">
        <v>8</v>
      </c>
      <c r="Q1632" t="str">
        <f t="shared" si="155"/>
        <v>Excellent</v>
      </c>
      <c r="R1632">
        <v>4.0999999999999996</v>
      </c>
      <c r="S1632">
        <v>2176.4499999999998</v>
      </c>
    </row>
    <row r="1633" spans="1:19" x14ac:dyDescent="0.35">
      <c r="A1633">
        <v>11632</v>
      </c>
      <c r="B1633" s="1">
        <v>46193</v>
      </c>
      <c r="C1633">
        <f t="shared" si="150"/>
        <v>2026</v>
      </c>
      <c r="D1633">
        <f t="shared" si="151"/>
        <v>6</v>
      </c>
      <c r="E1633" t="str">
        <f>TEXT(Table2[[#This Row],[order_date]],"mmmm")</f>
        <v>June</v>
      </c>
      <c r="F1633">
        <v>1160</v>
      </c>
      <c r="G1633" t="s">
        <v>22</v>
      </c>
      <c r="H1633" t="s">
        <v>17</v>
      </c>
      <c r="I1633">
        <v>3</v>
      </c>
      <c r="J1633">
        <v>346.5</v>
      </c>
      <c r="K1633">
        <v>0.31</v>
      </c>
      <c r="L1633">
        <f t="shared" si="152"/>
        <v>107.41500000000001</v>
      </c>
      <c r="M1633">
        <f t="shared" si="153"/>
        <v>1039.5</v>
      </c>
      <c r="N1633" t="s">
        <v>14</v>
      </c>
      <c r="O1633" t="str">
        <f t="shared" si="154"/>
        <v>Delayed Delivery</v>
      </c>
      <c r="P1633">
        <v>5</v>
      </c>
      <c r="Q1633" t="str">
        <f t="shared" si="155"/>
        <v>Good</v>
      </c>
      <c r="R1633">
        <v>3.5</v>
      </c>
      <c r="S1633">
        <v>717.26</v>
      </c>
    </row>
    <row r="1634" spans="1:19" x14ac:dyDescent="0.35">
      <c r="A1634">
        <v>11633</v>
      </c>
      <c r="B1634" s="1">
        <v>46194</v>
      </c>
      <c r="C1634">
        <f t="shared" si="150"/>
        <v>2026</v>
      </c>
      <c r="D1634">
        <f t="shared" si="151"/>
        <v>6</v>
      </c>
      <c r="E1634" t="str">
        <f>TEXT(Table2[[#This Row],[order_date]],"mmmm")</f>
        <v>June</v>
      </c>
      <c r="F1634">
        <v>1176</v>
      </c>
      <c r="G1634" t="s">
        <v>19</v>
      </c>
      <c r="H1634" t="s">
        <v>20</v>
      </c>
      <c r="I1634">
        <v>7</v>
      </c>
      <c r="J1634">
        <v>397.69</v>
      </c>
      <c r="K1634">
        <v>0.26</v>
      </c>
      <c r="L1634">
        <f t="shared" si="152"/>
        <v>103.3994</v>
      </c>
      <c r="M1634">
        <f t="shared" si="153"/>
        <v>2783.83</v>
      </c>
      <c r="N1634" t="s">
        <v>16</v>
      </c>
      <c r="O1634" t="str">
        <f t="shared" si="154"/>
        <v>Delayed Delivery</v>
      </c>
      <c r="P1634">
        <v>10</v>
      </c>
      <c r="Q1634" t="str">
        <f t="shared" si="155"/>
        <v>Good</v>
      </c>
      <c r="R1634">
        <v>3.8</v>
      </c>
      <c r="S1634">
        <v>2060.0300000000002</v>
      </c>
    </row>
    <row r="1635" spans="1:19" x14ac:dyDescent="0.35">
      <c r="A1635">
        <v>11634</v>
      </c>
      <c r="B1635" s="1">
        <v>46195</v>
      </c>
      <c r="C1635">
        <f t="shared" si="150"/>
        <v>2026</v>
      </c>
      <c r="D1635">
        <f t="shared" si="151"/>
        <v>6</v>
      </c>
      <c r="E1635" t="str">
        <f>TEXT(Table2[[#This Row],[order_date]],"mmmm")</f>
        <v>June</v>
      </c>
      <c r="F1635">
        <v>1284</v>
      </c>
      <c r="G1635" t="s">
        <v>19</v>
      </c>
      <c r="H1635" t="s">
        <v>13</v>
      </c>
      <c r="I1635">
        <v>2</v>
      </c>
      <c r="J1635">
        <v>195.03</v>
      </c>
      <c r="K1635">
        <v>0.21</v>
      </c>
      <c r="L1635">
        <f t="shared" si="152"/>
        <v>40.956299999999999</v>
      </c>
      <c r="M1635">
        <f t="shared" si="153"/>
        <v>390.06</v>
      </c>
      <c r="N1635" t="s">
        <v>16</v>
      </c>
      <c r="O1635" t="str">
        <f t="shared" si="154"/>
        <v>On Time Delivery</v>
      </c>
      <c r="P1635">
        <v>2</v>
      </c>
      <c r="Q1635" t="str">
        <f t="shared" si="155"/>
        <v>Good</v>
      </c>
      <c r="R1635">
        <v>3.5</v>
      </c>
      <c r="S1635">
        <v>308.14999999999998</v>
      </c>
    </row>
    <row r="1636" spans="1:19" x14ac:dyDescent="0.35">
      <c r="A1636">
        <v>11635</v>
      </c>
      <c r="B1636" s="1">
        <v>46196</v>
      </c>
      <c r="C1636">
        <f t="shared" si="150"/>
        <v>2026</v>
      </c>
      <c r="D1636">
        <f t="shared" si="151"/>
        <v>6</v>
      </c>
      <c r="E1636" t="str">
        <f>TEXT(Table2[[#This Row],[order_date]],"mmmm")</f>
        <v>June</v>
      </c>
      <c r="F1636">
        <v>1062</v>
      </c>
      <c r="G1636" t="s">
        <v>12</v>
      </c>
      <c r="H1636" t="s">
        <v>20</v>
      </c>
      <c r="I1636">
        <v>3</v>
      </c>
      <c r="J1636">
        <v>88.96</v>
      </c>
      <c r="K1636">
        <v>0</v>
      </c>
      <c r="L1636">
        <f t="shared" si="152"/>
        <v>0</v>
      </c>
      <c r="M1636">
        <f t="shared" si="153"/>
        <v>266.88</v>
      </c>
      <c r="N1636" t="s">
        <v>18</v>
      </c>
      <c r="O1636" t="str">
        <f t="shared" si="154"/>
        <v>On Time Delivery</v>
      </c>
      <c r="P1636">
        <v>4</v>
      </c>
      <c r="Q1636" t="str">
        <f t="shared" si="155"/>
        <v>Bad</v>
      </c>
      <c r="R1636">
        <v>2.2000000000000002</v>
      </c>
      <c r="S1636">
        <v>266.88</v>
      </c>
    </row>
    <row r="1637" spans="1:19" x14ac:dyDescent="0.35">
      <c r="A1637">
        <v>11636</v>
      </c>
      <c r="B1637" s="1">
        <v>46197</v>
      </c>
      <c r="C1637">
        <f t="shared" si="150"/>
        <v>2026</v>
      </c>
      <c r="D1637">
        <f t="shared" si="151"/>
        <v>6</v>
      </c>
      <c r="E1637" t="str">
        <f>TEXT(Table2[[#This Row],[order_date]],"mmmm")</f>
        <v>June</v>
      </c>
      <c r="F1637">
        <v>1661</v>
      </c>
      <c r="G1637" t="s">
        <v>19</v>
      </c>
      <c r="H1637" t="s">
        <v>20</v>
      </c>
      <c r="I1637">
        <v>7</v>
      </c>
      <c r="J1637">
        <v>460.07</v>
      </c>
      <c r="K1637">
        <v>0.31</v>
      </c>
      <c r="L1637">
        <f t="shared" si="152"/>
        <v>142.6217</v>
      </c>
      <c r="M1637">
        <f t="shared" si="153"/>
        <v>3220.49</v>
      </c>
      <c r="N1637" t="s">
        <v>18</v>
      </c>
      <c r="O1637" t="str">
        <f t="shared" si="154"/>
        <v>Delayed Delivery</v>
      </c>
      <c r="P1637">
        <v>6</v>
      </c>
      <c r="Q1637" t="str">
        <f t="shared" si="155"/>
        <v>Bad</v>
      </c>
      <c r="R1637">
        <v>2.4</v>
      </c>
      <c r="S1637">
        <v>2222.14</v>
      </c>
    </row>
    <row r="1638" spans="1:19" x14ac:dyDescent="0.35">
      <c r="A1638">
        <v>11637</v>
      </c>
      <c r="B1638" s="1">
        <v>46198</v>
      </c>
      <c r="C1638">
        <f t="shared" si="150"/>
        <v>2026</v>
      </c>
      <c r="D1638">
        <f t="shared" si="151"/>
        <v>6</v>
      </c>
      <c r="E1638" t="str">
        <f>TEXT(Table2[[#This Row],[order_date]],"mmmm")</f>
        <v>June</v>
      </c>
      <c r="F1638">
        <v>1665</v>
      </c>
      <c r="G1638" t="s">
        <v>15</v>
      </c>
      <c r="H1638" t="s">
        <v>20</v>
      </c>
      <c r="I1638">
        <v>3</v>
      </c>
      <c r="J1638">
        <v>512.71</v>
      </c>
      <c r="K1638">
        <v>0.16</v>
      </c>
      <c r="L1638">
        <f t="shared" si="152"/>
        <v>82.033600000000007</v>
      </c>
      <c r="M1638">
        <f t="shared" si="153"/>
        <v>1538.13</v>
      </c>
      <c r="N1638" t="s">
        <v>16</v>
      </c>
      <c r="O1638" t="str">
        <f t="shared" si="154"/>
        <v>Delayed Delivery</v>
      </c>
      <c r="P1638">
        <v>9</v>
      </c>
      <c r="Q1638" t="str">
        <f t="shared" si="155"/>
        <v>Good</v>
      </c>
      <c r="R1638">
        <v>3.3</v>
      </c>
      <c r="S1638">
        <v>1292.03</v>
      </c>
    </row>
    <row r="1639" spans="1:19" x14ac:dyDescent="0.35">
      <c r="A1639">
        <v>11638</v>
      </c>
      <c r="B1639" s="1">
        <v>46199</v>
      </c>
      <c r="C1639">
        <f t="shared" si="150"/>
        <v>2026</v>
      </c>
      <c r="D1639">
        <f t="shared" si="151"/>
        <v>6</v>
      </c>
      <c r="E1639" t="str">
        <f>TEXT(Table2[[#This Row],[order_date]],"mmmm")</f>
        <v>June</v>
      </c>
      <c r="F1639">
        <v>1155</v>
      </c>
      <c r="G1639" t="s">
        <v>15</v>
      </c>
      <c r="H1639" t="s">
        <v>21</v>
      </c>
      <c r="I1639">
        <v>6</v>
      </c>
      <c r="J1639">
        <v>165.35</v>
      </c>
      <c r="K1639">
        <v>0.33</v>
      </c>
      <c r="L1639">
        <f t="shared" si="152"/>
        <v>54.5655</v>
      </c>
      <c r="M1639">
        <f t="shared" si="153"/>
        <v>992.09999999999991</v>
      </c>
      <c r="N1639" t="s">
        <v>18</v>
      </c>
      <c r="O1639" t="str">
        <f t="shared" si="154"/>
        <v>On Time Delivery</v>
      </c>
      <c r="P1639">
        <v>2</v>
      </c>
      <c r="Q1639" t="str">
        <f t="shared" si="155"/>
        <v>Good</v>
      </c>
      <c r="R1639">
        <v>3.9</v>
      </c>
      <c r="S1639">
        <v>664.71</v>
      </c>
    </row>
    <row r="1640" spans="1:19" x14ac:dyDescent="0.35">
      <c r="A1640">
        <v>11639</v>
      </c>
      <c r="B1640" s="1">
        <v>46200</v>
      </c>
      <c r="C1640">
        <f t="shared" si="150"/>
        <v>2026</v>
      </c>
      <c r="D1640">
        <f t="shared" si="151"/>
        <v>6</v>
      </c>
      <c r="E1640" t="str">
        <f>TEXT(Table2[[#This Row],[order_date]],"mmmm")</f>
        <v>June</v>
      </c>
      <c r="F1640">
        <v>1881</v>
      </c>
      <c r="G1640" t="s">
        <v>15</v>
      </c>
      <c r="H1640" t="s">
        <v>21</v>
      </c>
      <c r="I1640">
        <v>3</v>
      </c>
      <c r="J1640">
        <v>253.15</v>
      </c>
      <c r="K1640">
        <v>0.17</v>
      </c>
      <c r="L1640">
        <f t="shared" si="152"/>
        <v>43.035500000000006</v>
      </c>
      <c r="M1640">
        <f t="shared" si="153"/>
        <v>759.45</v>
      </c>
      <c r="N1640" t="s">
        <v>16</v>
      </c>
      <c r="O1640" t="str">
        <f t="shared" si="154"/>
        <v>On Time Delivery</v>
      </c>
      <c r="P1640">
        <v>4</v>
      </c>
      <c r="Q1640" t="str">
        <f t="shared" si="155"/>
        <v>Good</v>
      </c>
      <c r="R1640">
        <v>2.6</v>
      </c>
      <c r="S1640">
        <v>630.34</v>
      </c>
    </row>
    <row r="1641" spans="1:19" x14ac:dyDescent="0.35">
      <c r="A1641">
        <v>11640</v>
      </c>
      <c r="B1641" s="1">
        <v>46201</v>
      </c>
      <c r="C1641">
        <f t="shared" si="150"/>
        <v>2026</v>
      </c>
      <c r="D1641">
        <f t="shared" si="151"/>
        <v>6</v>
      </c>
      <c r="E1641" t="str">
        <f>TEXT(Table2[[#This Row],[order_date]],"mmmm")</f>
        <v>June</v>
      </c>
      <c r="F1641">
        <v>1468</v>
      </c>
      <c r="G1641" t="s">
        <v>19</v>
      </c>
      <c r="H1641" t="s">
        <v>20</v>
      </c>
      <c r="I1641">
        <v>2</v>
      </c>
      <c r="J1641">
        <v>306.66000000000003</v>
      </c>
      <c r="K1641">
        <v>0.24</v>
      </c>
      <c r="L1641">
        <f t="shared" si="152"/>
        <v>73.598399999999998</v>
      </c>
      <c r="M1641">
        <f t="shared" si="153"/>
        <v>613.32000000000005</v>
      </c>
      <c r="N1641" t="s">
        <v>16</v>
      </c>
      <c r="O1641" t="str">
        <f t="shared" si="154"/>
        <v>Delayed Delivery</v>
      </c>
      <c r="P1641">
        <v>10</v>
      </c>
      <c r="Q1641" t="str">
        <f t="shared" si="155"/>
        <v>Bad</v>
      </c>
      <c r="R1641">
        <v>1.6</v>
      </c>
      <c r="S1641">
        <v>466.12</v>
      </c>
    </row>
    <row r="1642" spans="1:19" x14ac:dyDescent="0.35">
      <c r="A1642">
        <v>11641</v>
      </c>
      <c r="B1642" s="1">
        <v>46202</v>
      </c>
      <c r="C1642">
        <f t="shared" si="150"/>
        <v>2026</v>
      </c>
      <c r="D1642">
        <f t="shared" si="151"/>
        <v>6</v>
      </c>
      <c r="E1642" t="str">
        <f>TEXT(Table2[[#This Row],[order_date]],"mmmm")</f>
        <v>June</v>
      </c>
      <c r="F1642">
        <v>1048</v>
      </c>
      <c r="G1642" t="s">
        <v>19</v>
      </c>
      <c r="H1642" t="s">
        <v>17</v>
      </c>
      <c r="I1642">
        <v>1</v>
      </c>
      <c r="J1642">
        <v>327</v>
      </c>
      <c r="K1642">
        <v>0.02</v>
      </c>
      <c r="L1642">
        <f t="shared" si="152"/>
        <v>6.54</v>
      </c>
      <c r="M1642">
        <f t="shared" si="153"/>
        <v>327</v>
      </c>
      <c r="N1642" t="s">
        <v>16</v>
      </c>
      <c r="O1642" t="str">
        <f t="shared" si="154"/>
        <v>Delayed Delivery</v>
      </c>
      <c r="P1642">
        <v>5</v>
      </c>
      <c r="Q1642" t="str">
        <f t="shared" si="155"/>
        <v>Good</v>
      </c>
      <c r="R1642">
        <v>2.8</v>
      </c>
      <c r="S1642">
        <v>320.45999999999998</v>
      </c>
    </row>
    <row r="1643" spans="1:19" x14ac:dyDescent="0.35">
      <c r="A1643">
        <v>11642</v>
      </c>
      <c r="B1643" s="1">
        <v>46203</v>
      </c>
      <c r="C1643">
        <f t="shared" si="150"/>
        <v>2026</v>
      </c>
      <c r="D1643">
        <f t="shared" si="151"/>
        <v>6</v>
      </c>
      <c r="E1643" t="str">
        <f>TEXT(Table2[[#This Row],[order_date]],"mmmm")</f>
        <v>June</v>
      </c>
      <c r="F1643">
        <v>1966</v>
      </c>
      <c r="G1643" t="s">
        <v>19</v>
      </c>
      <c r="H1643" t="s">
        <v>13</v>
      </c>
      <c r="I1643">
        <v>3</v>
      </c>
      <c r="J1643">
        <v>400.8</v>
      </c>
      <c r="K1643">
        <v>0.26</v>
      </c>
      <c r="L1643">
        <f t="shared" si="152"/>
        <v>104.20800000000001</v>
      </c>
      <c r="M1643">
        <f t="shared" si="153"/>
        <v>1202.4000000000001</v>
      </c>
      <c r="N1643" t="s">
        <v>14</v>
      </c>
      <c r="O1643" t="str">
        <f t="shared" si="154"/>
        <v>Delayed Delivery</v>
      </c>
      <c r="P1643">
        <v>8</v>
      </c>
      <c r="Q1643" t="str">
        <f t="shared" si="155"/>
        <v>Excellent</v>
      </c>
      <c r="R1643">
        <v>4.9000000000000004</v>
      </c>
      <c r="S1643">
        <v>889.78</v>
      </c>
    </row>
    <row r="1644" spans="1:19" x14ac:dyDescent="0.35">
      <c r="A1644">
        <v>11643</v>
      </c>
      <c r="B1644" s="1">
        <v>46204</v>
      </c>
      <c r="C1644">
        <f t="shared" si="150"/>
        <v>2026</v>
      </c>
      <c r="D1644">
        <f t="shared" si="151"/>
        <v>7</v>
      </c>
      <c r="E1644" t="str">
        <f>TEXT(Table2[[#This Row],[order_date]],"mmmm")</f>
        <v>July</v>
      </c>
      <c r="F1644">
        <v>1848</v>
      </c>
      <c r="G1644" t="s">
        <v>15</v>
      </c>
      <c r="H1644" t="s">
        <v>17</v>
      </c>
      <c r="I1644">
        <v>4</v>
      </c>
      <c r="J1644">
        <v>39.340000000000003</v>
      </c>
      <c r="K1644">
        <v>0.12</v>
      </c>
      <c r="L1644">
        <f t="shared" si="152"/>
        <v>4.7208000000000006</v>
      </c>
      <c r="M1644">
        <f t="shared" si="153"/>
        <v>157.36000000000001</v>
      </c>
      <c r="N1644" t="s">
        <v>18</v>
      </c>
      <c r="O1644" t="str">
        <f t="shared" si="154"/>
        <v>Delayed Delivery</v>
      </c>
      <c r="P1644">
        <v>8</v>
      </c>
      <c r="Q1644" t="str">
        <f t="shared" si="155"/>
        <v>Bad</v>
      </c>
      <c r="R1644">
        <v>1.9</v>
      </c>
      <c r="S1644">
        <v>138.47999999999999</v>
      </c>
    </row>
    <row r="1645" spans="1:19" x14ac:dyDescent="0.35">
      <c r="A1645">
        <v>11644</v>
      </c>
      <c r="B1645" s="1">
        <v>46205</v>
      </c>
      <c r="C1645">
        <f t="shared" si="150"/>
        <v>2026</v>
      </c>
      <c r="D1645">
        <f t="shared" si="151"/>
        <v>7</v>
      </c>
      <c r="E1645" t="str">
        <f>TEXT(Table2[[#This Row],[order_date]],"mmmm")</f>
        <v>July</v>
      </c>
      <c r="F1645">
        <v>1083</v>
      </c>
      <c r="G1645" t="s">
        <v>15</v>
      </c>
      <c r="H1645" t="s">
        <v>21</v>
      </c>
      <c r="I1645">
        <v>2</v>
      </c>
      <c r="J1645">
        <v>437.06</v>
      </c>
      <c r="K1645">
        <v>0.12</v>
      </c>
      <c r="L1645">
        <f t="shared" si="152"/>
        <v>52.447199999999995</v>
      </c>
      <c r="M1645">
        <f t="shared" si="153"/>
        <v>874.12</v>
      </c>
      <c r="N1645" t="s">
        <v>18</v>
      </c>
      <c r="O1645" t="str">
        <f t="shared" si="154"/>
        <v>On Time Delivery</v>
      </c>
      <c r="P1645">
        <v>2</v>
      </c>
      <c r="Q1645" t="str">
        <f t="shared" si="155"/>
        <v>Good</v>
      </c>
      <c r="R1645">
        <v>3.6</v>
      </c>
      <c r="S1645">
        <v>769.23</v>
      </c>
    </row>
    <row r="1646" spans="1:19" x14ac:dyDescent="0.35">
      <c r="A1646">
        <v>11645</v>
      </c>
      <c r="B1646" s="1">
        <v>46206</v>
      </c>
      <c r="C1646">
        <f t="shared" si="150"/>
        <v>2026</v>
      </c>
      <c r="D1646">
        <f t="shared" si="151"/>
        <v>7</v>
      </c>
      <c r="E1646" t="str">
        <f>TEXT(Table2[[#This Row],[order_date]],"mmmm")</f>
        <v>July</v>
      </c>
      <c r="F1646">
        <v>1360</v>
      </c>
      <c r="G1646" t="s">
        <v>19</v>
      </c>
      <c r="H1646" t="s">
        <v>13</v>
      </c>
      <c r="I1646">
        <v>5</v>
      </c>
      <c r="J1646">
        <v>51.25</v>
      </c>
      <c r="K1646">
        <v>0.04</v>
      </c>
      <c r="L1646">
        <f t="shared" si="152"/>
        <v>2.0499999999999998</v>
      </c>
      <c r="M1646">
        <f t="shared" si="153"/>
        <v>256.25</v>
      </c>
      <c r="N1646" t="s">
        <v>14</v>
      </c>
      <c r="O1646" t="str">
        <f t="shared" si="154"/>
        <v>Delayed Delivery</v>
      </c>
      <c r="P1646">
        <v>6</v>
      </c>
      <c r="Q1646" t="str">
        <f t="shared" si="155"/>
        <v>Excellent</v>
      </c>
      <c r="R1646">
        <v>4.9000000000000004</v>
      </c>
      <c r="S1646">
        <v>246</v>
      </c>
    </row>
    <row r="1647" spans="1:19" x14ac:dyDescent="0.35">
      <c r="A1647">
        <v>11646</v>
      </c>
      <c r="B1647" s="1">
        <v>46207</v>
      </c>
      <c r="C1647">
        <f t="shared" si="150"/>
        <v>2026</v>
      </c>
      <c r="D1647">
        <f t="shared" si="151"/>
        <v>7</v>
      </c>
      <c r="E1647" t="str">
        <f>TEXT(Table2[[#This Row],[order_date]],"mmmm")</f>
        <v>July</v>
      </c>
      <c r="F1647">
        <v>1688</v>
      </c>
      <c r="G1647" t="s">
        <v>15</v>
      </c>
      <c r="H1647" t="s">
        <v>20</v>
      </c>
      <c r="I1647">
        <v>6</v>
      </c>
      <c r="J1647">
        <v>288.95</v>
      </c>
      <c r="K1647">
        <v>0.05</v>
      </c>
      <c r="L1647">
        <f t="shared" si="152"/>
        <v>14.4475</v>
      </c>
      <c r="M1647">
        <f t="shared" si="153"/>
        <v>1733.6999999999998</v>
      </c>
      <c r="N1647" t="s">
        <v>16</v>
      </c>
      <c r="O1647" t="str">
        <f t="shared" si="154"/>
        <v>Delayed Delivery</v>
      </c>
      <c r="P1647">
        <v>6</v>
      </c>
      <c r="Q1647" t="str">
        <f t="shared" si="155"/>
        <v>Good</v>
      </c>
      <c r="R1647">
        <v>2.5</v>
      </c>
      <c r="S1647">
        <v>1647.01</v>
      </c>
    </row>
    <row r="1648" spans="1:19" x14ac:dyDescent="0.35">
      <c r="A1648">
        <v>11647</v>
      </c>
      <c r="B1648" s="1">
        <v>46208</v>
      </c>
      <c r="C1648">
        <f t="shared" si="150"/>
        <v>2026</v>
      </c>
      <c r="D1648">
        <f t="shared" si="151"/>
        <v>7</v>
      </c>
      <c r="E1648" t="str">
        <f>TEXT(Table2[[#This Row],[order_date]],"mmmm")</f>
        <v>July</v>
      </c>
      <c r="F1648">
        <v>1147</v>
      </c>
      <c r="G1648" t="s">
        <v>22</v>
      </c>
      <c r="H1648" t="s">
        <v>17</v>
      </c>
      <c r="I1648">
        <v>2</v>
      </c>
      <c r="J1648">
        <v>499.19</v>
      </c>
      <c r="K1648">
        <v>7.0000000000000007E-2</v>
      </c>
      <c r="L1648">
        <f t="shared" si="152"/>
        <v>34.943300000000001</v>
      </c>
      <c r="M1648">
        <f t="shared" si="153"/>
        <v>998.38</v>
      </c>
      <c r="N1648" t="s">
        <v>18</v>
      </c>
      <c r="O1648" t="str">
        <f t="shared" si="154"/>
        <v>Delayed Delivery</v>
      </c>
      <c r="P1648">
        <v>5</v>
      </c>
      <c r="Q1648" t="str">
        <f t="shared" si="155"/>
        <v>Excellent</v>
      </c>
      <c r="R1648">
        <v>4.5999999999999996</v>
      </c>
      <c r="S1648">
        <v>928.49</v>
      </c>
    </row>
    <row r="1649" spans="1:19" x14ac:dyDescent="0.35">
      <c r="A1649">
        <v>11648</v>
      </c>
      <c r="B1649" s="1">
        <v>46209</v>
      </c>
      <c r="C1649">
        <f t="shared" si="150"/>
        <v>2026</v>
      </c>
      <c r="D1649">
        <f t="shared" si="151"/>
        <v>7</v>
      </c>
      <c r="E1649" t="str">
        <f>TEXT(Table2[[#This Row],[order_date]],"mmmm")</f>
        <v>July</v>
      </c>
      <c r="F1649">
        <v>1629</v>
      </c>
      <c r="G1649" t="s">
        <v>19</v>
      </c>
      <c r="H1649" t="s">
        <v>17</v>
      </c>
      <c r="I1649">
        <v>1</v>
      </c>
      <c r="J1649">
        <v>278.95999999999998</v>
      </c>
      <c r="K1649">
        <v>0.11</v>
      </c>
      <c r="L1649">
        <f t="shared" si="152"/>
        <v>30.685599999999997</v>
      </c>
      <c r="M1649">
        <f t="shared" si="153"/>
        <v>278.95999999999998</v>
      </c>
      <c r="N1649" t="s">
        <v>14</v>
      </c>
      <c r="O1649" t="str">
        <f t="shared" si="154"/>
        <v>Delayed Delivery</v>
      </c>
      <c r="P1649">
        <v>8</v>
      </c>
      <c r="Q1649" t="str">
        <f t="shared" si="155"/>
        <v>Excellent</v>
      </c>
      <c r="R1649">
        <v>4.5</v>
      </c>
      <c r="S1649">
        <v>248.27</v>
      </c>
    </row>
    <row r="1650" spans="1:19" x14ac:dyDescent="0.35">
      <c r="A1650">
        <v>11649</v>
      </c>
      <c r="B1650" s="1">
        <v>46210</v>
      </c>
      <c r="C1650">
        <f t="shared" si="150"/>
        <v>2026</v>
      </c>
      <c r="D1650">
        <f t="shared" si="151"/>
        <v>7</v>
      </c>
      <c r="E1650" t="str">
        <f>TEXT(Table2[[#This Row],[order_date]],"mmmm")</f>
        <v>July</v>
      </c>
      <c r="F1650">
        <v>1341</v>
      </c>
      <c r="G1650" t="s">
        <v>15</v>
      </c>
      <c r="H1650" t="s">
        <v>20</v>
      </c>
      <c r="I1650">
        <v>7</v>
      </c>
      <c r="J1650">
        <v>102.22</v>
      </c>
      <c r="K1650">
        <v>0.31</v>
      </c>
      <c r="L1650">
        <f t="shared" si="152"/>
        <v>31.688199999999998</v>
      </c>
      <c r="M1650">
        <f t="shared" si="153"/>
        <v>715.54</v>
      </c>
      <c r="N1650" t="s">
        <v>16</v>
      </c>
      <c r="O1650" t="str">
        <f t="shared" si="154"/>
        <v>Delayed Delivery</v>
      </c>
      <c r="P1650">
        <v>10</v>
      </c>
      <c r="Q1650" t="str">
        <f t="shared" si="155"/>
        <v>Bad</v>
      </c>
      <c r="R1650">
        <v>2.4</v>
      </c>
      <c r="S1650">
        <v>493.72</v>
      </c>
    </row>
    <row r="1651" spans="1:19" x14ac:dyDescent="0.35">
      <c r="A1651">
        <v>11650</v>
      </c>
      <c r="B1651" s="1">
        <v>46211</v>
      </c>
      <c r="C1651">
        <f t="shared" si="150"/>
        <v>2026</v>
      </c>
      <c r="D1651">
        <f t="shared" si="151"/>
        <v>7</v>
      </c>
      <c r="E1651" t="str">
        <f>TEXT(Table2[[#This Row],[order_date]],"mmmm")</f>
        <v>July</v>
      </c>
      <c r="F1651">
        <v>1475</v>
      </c>
      <c r="G1651" t="s">
        <v>22</v>
      </c>
      <c r="H1651" t="s">
        <v>17</v>
      </c>
      <c r="I1651">
        <v>7</v>
      </c>
      <c r="J1651">
        <v>591.24</v>
      </c>
      <c r="K1651">
        <v>0.13</v>
      </c>
      <c r="L1651">
        <f t="shared" si="152"/>
        <v>76.861200000000011</v>
      </c>
      <c r="M1651">
        <f t="shared" si="153"/>
        <v>4138.68</v>
      </c>
      <c r="N1651" t="s">
        <v>16</v>
      </c>
      <c r="O1651" t="str">
        <f t="shared" si="154"/>
        <v>On Time Delivery</v>
      </c>
      <c r="P1651">
        <v>2</v>
      </c>
      <c r="Q1651" t="str">
        <f t="shared" si="155"/>
        <v>Bad</v>
      </c>
      <c r="R1651">
        <v>1.4</v>
      </c>
      <c r="S1651">
        <v>3600.65</v>
      </c>
    </row>
    <row r="1652" spans="1:19" x14ac:dyDescent="0.35">
      <c r="A1652">
        <v>11651</v>
      </c>
      <c r="B1652" s="1">
        <v>46212</v>
      </c>
      <c r="C1652">
        <f t="shared" si="150"/>
        <v>2026</v>
      </c>
      <c r="D1652">
        <f t="shared" si="151"/>
        <v>7</v>
      </c>
      <c r="E1652" t="str">
        <f>TEXT(Table2[[#This Row],[order_date]],"mmmm")</f>
        <v>July</v>
      </c>
      <c r="F1652">
        <v>1062</v>
      </c>
      <c r="G1652" t="s">
        <v>19</v>
      </c>
      <c r="H1652" t="s">
        <v>21</v>
      </c>
      <c r="I1652">
        <v>2</v>
      </c>
      <c r="J1652">
        <v>535.23</v>
      </c>
      <c r="K1652">
        <v>0.25</v>
      </c>
      <c r="L1652">
        <f t="shared" si="152"/>
        <v>133.8075</v>
      </c>
      <c r="M1652">
        <f t="shared" si="153"/>
        <v>1070.46</v>
      </c>
      <c r="N1652" t="s">
        <v>14</v>
      </c>
      <c r="O1652" t="str">
        <f t="shared" si="154"/>
        <v>On Time Delivery</v>
      </c>
      <c r="P1652">
        <v>2</v>
      </c>
      <c r="Q1652" t="str">
        <f t="shared" si="155"/>
        <v>Bad</v>
      </c>
      <c r="R1652">
        <v>1.7</v>
      </c>
      <c r="S1652">
        <v>802.84</v>
      </c>
    </row>
    <row r="1653" spans="1:19" x14ac:dyDescent="0.35">
      <c r="A1653">
        <v>11652</v>
      </c>
      <c r="B1653" s="1">
        <v>46213</v>
      </c>
      <c r="C1653">
        <f t="shared" si="150"/>
        <v>2026</v>
      </c>
      <c r="D1653">
        <f t="shared" si="151"/>
        <v>7</v>
      </c>
      <c r="E1653" t="str">
        <f>TEXT(Table2[[#This Row],[order_date]],"mmmm")</f>
        <v>July</v>
      </c>
      <c r="F1653">
        <v>1700</v>
      </c>
      <c r="G1653" t="s">
        <v>19</v>
      </c>
      <c r="H1653" t="s">
        <v>20</v>
      </c>
      <c r="I1653">
        <v>5</v>
      </c>
      <c r="J1653">
        <v>466.22</v>
      </c>
      <c r="K1653">
        <v>0.03</v>
      </c>
      <c r="L1653">
        <f t="shared" si="152"/>
        <v>13.986600000000001</v>
      </c>
      <c r="M1653">
        <f t="shared" si="153"/>
        <v>2331.1000000000004</v>
      </c>
      <c r="N1653" t="s">
        <v>14</v>
      </c>
      <c r="O1653" t="str">
        <f t="shared" si="154"/>
        <v>Delayed Delivery</v>
      </c>
      <c r="P1653">
        <v>7</v>
      </c>
      <c r="Q1653" t="str">
        <f t="shared" si="155"/>
        <v>Good</v>
      </c>
      <c r="R1653">
        <v>2.5</v>
      </c>
      <c r="S1653">
        <v>2261.17</v>
      </c>
    </row>
    <row r="1654" spans="1:19" x14ac:dyDescent="0.35">
      <c r="A1654">
        <v>11653</v>
      </c>
      <c r="B1654" s="1">
        <v>46214</v>
      </c>
      <c r="C1654">
        <f t="shared" si="150"/>
        <v>2026</v>
      </c>
      <c r="D1654">
        <f t="shared" si="151"/>
        <v>7</v>
      </c>
      <c r="E1654" t="str">
        <f>TEXT(Table2[[#This Row],[order_date]],"mmmm")</f>
        <v>July</v>
      </c>
      <c r="F1654">
        <v>1359</v>
      </c>
      <c r="G1654" t="s">
        <v>15</v>
      </c>
      <c r="H1654" t="s">
        <v>17</v>
      </c>
      <c r="I1654">
        <v>7</v>
      </c>
      <c r="J1654">
        <v>255.73</v>
      </c>
      <c r="K1654">
        <v>0.21</v>
      </c>
      <c r="L1654">
        <f t="shared" si="152"/>
        <v>53.703299999999999</v>
      </c>
      <c r="M1654">
        <f t="shared" si="153"/>
        <v>1790.11</v>
      </c>
      <c r="N1654" t="s">
        <v>16</v>
      </c>
      <c r="O1654" t="str">
        <f t="shared" si="154"/>
        <v>Delayed Delivery</v>
      </c>
      <c r="P1654">
        <v>9</v>
      </c>
      <c r="Q1654" t="str">
        <f t="shared" si="155"/>
        <v>Excellent</v>
      </c>
      <c r="R1654">
        <v>4.8</v>
      </c>
      <c r="S1654">
        <v>1414.19</v>
      </c>
    </row>
    <row r="1655" spans="1:19" x14ac:dyDescent="0.35">
      <c r="A1655">
        <v>11654</v>
      </c>
      <c r="B1655" s="1">
        <v>46215</v>
      </c>
      <c r="C1655">
        <f t="shared" si="150"/>
        <v>2026</v>
      </c>
      <c r="D1655">
        <f t="shared" si="151"/>
        <v>7</v>
      </c>
      <c r="E1655" t="str">
        <f>TEXT(Table2[[#This Row],[order_date]],"mmmm")</f>
        <v>July</v>
      </c>
      <c r="F1655">
        <v>1560</v>
      </c>
      <c r="G1655" t="s">
        <v>12</v>
      </c>
      <c r="H1655" t="s">
        <v>20</v>
      </c>
      <c r="I1655">
        <v>6</v>
      </c>
      <c r="J1655">
        <v>122.55</v>
      </c>
      <c r="K1655">
        <v>0.17</v>
      </c>
      <c r="L1655">
        <f t="shared" si="152"/>
        <v>20.833500000000001</v>
      </c>
      <c r="M1655">
        <f t="shared" si="153"/>
        <v>735.3</v>
      </c>
      <c r="N1655" t="s">
        <v>16</v>
      </c>
      <c r="O1655" t="str">
        <f t="shared" si="154"/>
        <v>On Time Delivery</v>
      </c>
      <c r="P1655">
        <v>3</v>
      </c>
      <c r="Q1655" t="str">
        <f t="shared" si="155"/>
        <v>Bad</v>
      </c>
      <c r="R1655">
        <v>2.1</v>
      </c>
      <c r="S1655">
        <v>610.29999999999995</v>
      </c>
    </row>
    <row r="1656" spans="1:19" x14ac:dyDescent="0.35">
      <c r="A1656">
        <v>11655</v>
      </c>
      <c r="B1656" s="1">
        <v>46216</v>
      </c>
      <c r="C1656">
        <f t="shared" si="150"/>
        <v>2026</v>
      </c>
      <c r="D1656">
        <f t="shared" si="151"/>
        <v>7</v>
      </c>
      <c r="E1656" t="str">
        <f>TEXT(Table2[[#This Row],[order_date]],"mmmm")</f>
        <v>July</v>
      </c>
      <c r="F1656">
        <v>1326</v>
      </c>
      <c r="G1656" t="s">
        <v>22</v>
      </c>
      <c r="H1656" t="s">
        <v>13</v>
      </c>
      <c r="I1656">
        <v>4</v>
      </c>
      <c r="J1656">
        <v>565.73</v>
      </c>
      <c r="K1656">
        <v>0.34</v>
      </c>
      <c r="L1656">
        <f t="shared" si="152"/>
        <v>192.34820000000002</v>
      </c>
      <c r="M1656">
        <f t="shared" si="153"/>
        <v>2262.92</v>
      </c>
      <c r="N1656" t="s">
        <v>16</v>
      </c>
      <c r="O1656" t="str">
        <f t="shared" si="154"/>
        <v>Delayed Delivery</v>
      </c>
      <c r="P1656">
        <v>7</v>
      </c>
      <c r="Q1656" t="str">
        <f t="shared" si="155"/>
        <v>Excellent</v>
      </c>
      <c r="R1656">
        <v>4.7</v>
      </c>
      <c r="S1656">
        <v>1493.53</v>
      </c>
    </row>
    <row r="1657" spans="1:19" x14ac:dyDescent="0.35">
      <c r="A1657">
        <v>11656</v>
      </c>
      <c r="B1657" s="1">
        <v>46217</v>
      </c>
      <c r="C1657">
        <f t="shared" si="150"/>
        <v>2026</v>
      </c>
      <c r="D1657">
        <f t="shared" si="151"/>
        <v>7</v>
      </c>
      <c r="E1657" t="str">
        <f>TEXT(Table2[[#This Row],[order_date]],"mmmm")</f>
        <v>July</v>
      </c>
      <c r="F1657">
        <v>1768</v>
      </c>
      <c r="G1657" t="s">
        <v>15</v>
      </c>
      <c r="H1657" t="s">
        <v>20</v>
      </c>
      <c r="I1657">
        <v>5</v>
      </c>
      <c r="J1657">
        <v>326.43</v>
      </c>
      <c r="K1657">
        <v>0.3</v>
      </c>
      <c r="L1657">
        <f t="shared" si="152"/>
        <v>97.929000000000002</v>
      </c>
      <c r="M1657">
        <f t="shared" si="153"/>
        <v>1632.15</v>
      </c>
      <c r="N1657" t="s">
        <v>16</v>
      </c>
      <c r="O1657" t="str">
        <f t="shared" si="154"/>
        <v>On Time Delivery</v>
      </c>
      <c r="P1657">
        <v>3</v>
      </c>
      <c r="Q1657" t="str">
        <f t="shared" si="155"/>
        <v>Bad</v>
      </c>
      <c r="R1657">
        <v>1.7</v>
      </c>
      <c r="S1657">
        <v>1142.5</v>
      </c>
    </row>
    <row r="1658" spans="1:19" x14ac:dyDescent="0.35">
      <c r="A1658">
        <v>11657</v>
      </c>
      <c r="B1658" s="1">
        <v>46218</v>
      </c>
      <c r="C1658">
        <f t="shared" si="150"/>
        <v>2026</v>
      </c>
      <c r="D1658">
        <f t="shared" si="151"/>
        <v>7</v>
      </c>
      <c r="E1658" t="str">
        <f>TEXT(Table2[[#This Row],[order_date]],"mmmm")</f>
        <v>July</v>
      </c>
      <c r="F1658">
        <v>1735</v>
      </c>
      <c r="G1658" t="s">
        <v>22</v>
      </c>
      <c r="H1658" t="s">
        <v>17</v>
      </c>
      <c r="I1658">
        <v>2</v>
      </c>
      <c r="J1658">
        <v>513.63</v>
      </c>
      <c r="K1658">
        <v>0.16</v>
      </c>
      <c r="L1658">
        <f t="shared" si="152"/>
        <v>82.180800000000005</v>
      </c>
      <c r="M1658">
        <f t="shared" si="153"/>
        <v>1027.26</v>
      </c>
      <c r="N1658" t="s">
        <v>16</v>
      </c>
      <c r="O1658" t="str">
        <f t="shared" si="154"/>
        <v>Delayed Delivery</v>
      </c>
      <c r="P1658">
        <v>6</v>
      </c>
      <c r="Q1658" t="str">
        <f t="shared" si="155"/>
        <v>Excellent</v>
      </c>
      <c r="R1658">
        <v>4.9000000000000004</v>
      </c>
      <c r="S1658">
        <v>862.9</v>
      </c>
    </row>
    <row r="1659" spans="1:19" x14ac:dyDescent="0.35">
      <c r="A1659">
        <v>11658</v>
      </c>
      <c r="B1659" s="1">
        <v>46219</v>
      </c>
      <c r="C1659">
        <f t="shared" si="150"/>
        <v>2026</v>
      </c>
      <c r="D1659">
        <f t="shared" si="151"/>
        <v>7</v>
      </c>
      <c r="E1659" t="str">
        <f>TEXT(Table2[[#This Row],[order_date]],"mmmm")</f>
        <v>July</v>
      </c>
      <c r="F1659">
        <v>1140</v>
      </c>
      <c r="G1659" t="s">
        <v>15</v>
      </c>
      <c r="H1659" t="s">
        <v>21</v>
      </c>
      <c r="I1659">
        <v>5</v>
      </c>
      <c r="J1659">
        <v>215.13</v>
      </c>
      <c r="K1659">
        <v>0.27</v>
      </c>
      <c r="L1659">
        <f t="shared" si="152"/>
        <v>58.085100000000004</v>
      </c>
      <c r="M1659">
        <f t="shared" si="153"/>
        <v>1075.6500000000001</v>
      </c>
      <c r="N1659" t="s">
        <v>18</v>
      </c>
      <c r="O1659" t="str">
        <f t="shared" si="154"/>
        <v>On Time Delivery</v>
      </c>
      <c r="P1659">
        <v>3</v>
      </c>
      <c r="Q1659" t="str">
        <f t="shared" si="155"/>
        <v>Bad</v>
      </c>
      <c r="R1659">
        <v>2.2000000000000002</v>
      </c>
      <c r="S1659">
        <v>785.22</v>
      </c>
    </row>
    <row r="1660" spans="1:19" x14ac:dyDescent="0.35">
      <c r="A1660">
        <v>11659</v>
      </c>
      <c r="B1660" s="1">
        <v>46220</v>
      </c>
      <c r="C1660">
        <f t="shared" si="150"/>
        <v>2026</v>
      </c>
      <c r="D1660">
        <f t="shared" si="151"/>
        <v>7</v>
      </c>
      <c r="E1660" t="str">
        <f>TEXT(Table2[[#This Row],[order_date]],"mmmm")</f>
        <v>July</v>
      </c>
      <c r="F1660">
        <v>1989</v>
      </c>
      <c r="G1660" t="s">
        <v>15</v>
      </c>
      <c r="H1660" t="s">
        <v>20</v>
      </c>
      <c r="I1660">
        <v>7</v>
      </c>
      <c r="J1660">
        <v>211.14</v>
      </c>
      <c r="K1660">
        <v>7.0000000000000007E-2</v>
      </c>
      <c r="L1660">
        <f t="shared" si="152"/>
        <v>14.7798</v>
      </c>
      <c r="M1660">
        <f t="shared" si="153"/>
        <v>1477.98</v>
      </c>
      <c r="N1660" t="s">
        <v>14</v>
      </c>
      <c r="O1660" t="str">
        <f t="shared" si="154"/>
        <v>Early Delivery</v>
      </c>
      <c r="P1660">
        <v>1</v>
      </c>
      <c r="Q1660" t="str">
        <f t="shared" si="155"/>
        <v>Good</v>
      </c>
      <c r="R1660">
        <v>3.5</v>
      </c>
      <c r="S1660">
        <v>1374.52</v>
      </c>
    </row>
    <row r="1661" spans="1:19" x14ac:dyDescent="0.35">
      <c r="A1661">
        <v>11660</v>
      </c>
      <c r="B1661" s="1">
        <v>46221</v>
      </c>
      <c r="C1661">
        <f t="shared" si="150"/>
        <v>2026</v>
      </c>
      <c r="D1661">
        <f t="shared" si="151"/>
        <v>7</v>
      </c>
      <c r="E1661" t="str">
        <f>TEXT(Table2[[#This Row],[order_date]],"mmmm")</f>
        <v>July</v>
      </c>
      <c r="F1661">
        <v>1214</v>
      </c>
      <c r="G1661" t="s">
        <v>15</v>
      </c>
      <c r="H1661" t="s">
        <v>20</v>
      </c>
      <c r="I1661">
        <v>7</v>
      </c>
      <c r="J1661">
        <v>591.54</v>
      </c>
      <c r="K1661">
        <v>0.2</v>
      </c>
      <c r="L1661">
        <f t="shared" si="152"/>
        <v>118.30799999999999</v>
      </c>
      <c r="M1661">
        <f t="shared" si="153"/>
        <v>4140.78</v>
      </c>
      <c r="N1661" t="s">
        <v>16</v>
      </c>
      <c r="O1661" t="str">
        <f t="shared" si="154"/>
        <v>Delayed Delivery</v>
      </c>
      <c r="P1661">
        <v>6</v>
      </c>
      <c r="Q1661" t="str">
        <f t="shared" si="155"/>
        <v>Bad</v>
      </c>
      <c r="R1661">
        <v>1.3</v>
      </c>
      <c r="S1661">
        <v>3312.62</v>
      </c>
    </row>
    <row r="1662" spans="1:19" x14ac:dyDescent="0.35">
      <c r="A1662">
        <v>11661</v>
      </c>
      <c r="B1662" s="1">
        <v>46222</v>
      </c>
      <c r="C1662">
        <f t="shared" si="150"/>
        <v>2026</v>
      </c>
      <c r="D1662">
        <f t="shared" si="151"/>
        <v>7</v>
      </c>
      <c r="E1662" t="str">
        <f>TEXT(Table2[[#This Row],[order_date]],"mmmm")</f>
        <v>July</v>
      </c>
      <c r="F1662">
        <v>1434</v>
      </c>
      <c r="G1662" t="s">
        <v>19</v>
      </c>
      <c r="H1662" t="s">
        <v>17</v>
      </c>
      <c r="I1662">
        <v>2</v>
      </c>
      <c r="J1662">
        <v>320.27</v>
      </c>
      <c r="K1662">
        <v>0.03</v>
      </c>
      <c r="L1662">
        <f t="shared" si="152"/>
        <v>9.6080999999999985</v>
      </c>
      <c r="M1662">
        <f t="shared" si="153"/>
        <v>640.54</v>
      </c>
      <c r="N1662" t="s">
        <v>14</v>
      </c>
      <c r="O1662" t="str">
        <f t="shared" si="154"/>
        <v>Delayed Delivery</v>
      </c>
      <c r="P1662">
        <v>11</v>
      </c>
      <c r="Q1662" t="str">
        <f t="shared" si="155"/>
        <v>Bad</v>
      </c>
      <c r="R1662">
        <v>2.2000000000000002</v>
      </c>
      <c r="S1662">
        <v>621.32000000000005</v>
      </c>
    </row>
    <row r="1663" spans="1:19" x14ac:dyDescent="0.35">
      <c r="A1663">
        <v>11662</v>
      </c>
      <c r="B1663" s="1">
        <v>46223</v>
      </c>
      <c r="C1663">
        <f t="shared" si="150"/>
        <v>2026</v>
      </c>
      <c r="D1663">
        <f t="shared" si="151"/>
        <v>7</v>
      </c>
      <c r="E1663" t="str">
        <f>TEXT(Table2[[#This Row],[order_date]],"mmmm")</f>
        <v>July</v>
      </c>
      <c r="F1663">
        <v>1890</v>
      </c>
      <c r="G1663" t="s">
        <v>22</v>
      </c>
      <c r="H1663" t="s">
        <v>21</v>
      </c>
      <c r="I1663">
        <v>7</v>
      </c>
      <c r="J1663">
        <v>97.31</v>
      </c>
      <c r="K1663">
        <v>0.12</v>
      </c>
      <c r="L1663">
        <f t="shared" si="152"/>
        <v>11.677199999999999</v>
      </c>
      <c r="M1663">
        <f t="shared" si="153"/>
        <v>681.17000000000007</v>
      </c>
      <c r="N1663" t="s">
        <v>16</v>
      </c>
      <c r="O1663" t="str">
        <f t="shared" si="154"/>
        <v>On Time Delivery</v>
      </c>
      <c r="P1663">
        <v>3</v>
      </c>
      <c r="Q1663" t="str">
        <f t="shared" si="155"/>
        <v>Bad</v>
      </c>
      <c r="R1663">
        <v>1.8</v>
      </c>
      <c r="S1663">
        <v>599.42999999999995</v>
      </c>
    </row>
    <row r="1664" spans="1:19" x14ac:dyDescent="0.35">
      <c r="A1664">
        <v>11663</v>
      </c>
      <c r="B1664" s="1">
        <v>46224</v>
      </c>
      <c r="C1664">
        <f t="shared" si="150"/>
        <v>2026</v>
      </c>
      <c r="D1664">
        <f t="shared" si="151"/>
        <v>7</v>
      </c>
      <c r="E1664" t="str">
        <f>TEXT(Table2[[#This Row],[order_date]],"mmmm")</f>
        <v>July</v>
      </c>
      <c r="F1664">
        <v>1951</v>
      </c>
      <c r="G1664" t="s">
        <v>15</v>
      </c>
      <c r="H1664" t="s">
        <v>21</v>
      </c>
      <c r="I1664">
        <v>7</v>
      </c>
      <c r="J1664">
        <v>143.51</v>
      </c>
      <c r="K1664">
        <v>0.08</v>
      </c>
      <c r="L1664">
        <f t="shared" si="152"/>
        <v>11.4808</v>
      </c>
      <c r="M1664">
        <f t="shared" si="153"/>
        <v>1004.5699999999999</v>
      </c>
      <c r="N1664" t="s">
        <v>16</v>
      </c>
      <c r="O1664" t="str">
        <f t="shared" si="154"/>
        <v>Early Delivery</v>
      </c>
      <c r="P1664">
        <v>1</v>
      </c>
      <c r="Q1664" t="str">
        <f t="shared" si="155"/>
        <v>Bad</v>
      </c>
      <c r="R1664">
        <v>1</v>
      </c>
      <c r="S1664">
        <v>924.2</v>
      </c>
    </row>
    <row r="1665" spans="1:19" x14ac:dyDescent="0.35">
      <c r="A1665">
        <v>11664</v>
      </c>
      <c r="B1665" s="1">
        <v>46225</v>
      </c>
      <c r="C1665">
        <f t="shared" si="150"/>
        <v>2026</v>
      </c>
      <c r="D1665">
        <f t="shared" si="151"/>
        <v>7</v>
      </c>
      <c r="E1665" t="str">
        <f>TEXT(Table2[[#This Row],[order_date]],"mmmm")</f>
        <v>July</v>
      </c>
      <c r="F1665">
        <v>1722</v>
      </c>
      <c r="G1665" t="s">
        <v>15</v>
      </c>
      <c r="H1665" t="s">
        <v>13</v>
      </c>
      <c r="I1665">
        <v>4</v>
      </c>
      <c r="J1665">
        <v>296.94</v>
      </c>
      <c r="K1665">
        <v>0.25</v>
      </c>
      <c r="L1665">
        <f t="shared" si="152"/>
        <v>74.234999999999999</v>
      </c>
      <c r="M1665">
        <f t="shared" si="153"/>
        <v>1187.76</v>
      </c>
      <c r="N1665" t="s">
        <v>18</v>
      </c>
      <c r="O1665" t="str">
        <f t="shared" si="154"/>
        <v>Delayed Delivery</v>
      </c>
      <c r="P1665">
        <v>5</v>
      </c>
      <c r="Q1665" t="str">
        <f t="shared" si="155"/>
        <v>Bad</v>
      </c>
      <c r="R1665">
        <v>1.6</v>
      </c>
      <c r="S1665">
        <v>890.82</v>
      </c>
    </row>
    <row r="1666" spans="1:19" x14ac:dyDescent="0.35">
      <c r="A1666">
        <v>11665</v>
      </c>
      <c r="B1666" s="1">
        <v>46226</v>
      </c>
      <c r="C1666">
        <f t="shared" si="150"/>
        <v>2026</v>
      </c>
      <c r="D1666">
        <f t="shared" si="151"/>
        <v>7</v>
      </c>
      <c r="E1666" t="str">
        <f>TEXT(Table2[[#This Row],[order_date]],"mmmm")</f>
        <v>July</v>
      </c>
      <c r="F1666">
        <v>1317</v>
      </c>
      <c r="G1666" t="s">
        <v>12</v>
      </c>
      <c r="H1666" t="s">
        <v>13</v>
      </c>
      <c r="I1666">
        <v>4</v>
      </c>
      <c r="J1666">
        <v>39.85</v>
      </c>
      <c r="K1666">
        <v>0.17</v>
      </c>
      <c r="L1666">
        <f t="shared" si="152"/>
        <v>6.7745000000000006</v>
      </c>
      <c r="M1666">
        <f t="shared" si="153"/>
        <v>159.4</v>
      </c>
      <c r="N1666" t="s">
        <v>16</v>
      </c>
      <c r="O1666" t="str">
        <f t="shared" si="154"/>
        <v>Delayed Delivery</v>
      </c>
      <c r="P1666">
        <v>8</v>
      </c>
      <c r="Q1666" t="str">
        <f t="shared" si="155"/>
        <v>Good</v>
      </c>
      <c r="R1666">
        <v>3.4</v>
      </c>
      <c r="S1666">
        <v>132.30000000000001</v>
      </c>
    </row>
    <row r="1667" spans="1:19" x14ac:dyDescent="0.35">
      <c r="A1667">
        <v>11666</v>
      </c>
      <c r="B1667" s="1">
        <v>46227</v>
      </c>
      <c r="C1667">
        <f t="shared" ref="C1667:C1730" si="156">YEAR(B1667)</f>
        <v>2026</v>
      </c>
      <c r="D1667">
        <f t="shared" ref="D1667:D1730" si="157">MONTH(B1667)</f>
        <v>7</v>
      </c>
      <c r="E1667" t="str">
        <f>TEXT(Table2[[#This Row],[order_date]],"mmmm")</f>
        <v>July</v>
      </c>
      <c r="F1667">
        <v>1031</v>
      </c>
      <c r="G1667" t="s">
        <v>19</v>
      </c>
      <c r="H1667" t="s">
        <v>17</v>
      </c>
      <c r="I1667">
        <v>1</v>
      </c>
      <c r="J1667">
        <v>285.58</v>
      </c>
      <c r="K1667">
        <v>0.26</v>
      </c>
      <c r="L1667">
        <f t="shared" ref="L1667:L1730" si="158">J1667*K1667</f>
        <v>74.250799999999998</v>
      </c>
      <c r="M1667">
        <f t="shared" ref="M1667:M1730" si="159">(J1667*I1667)</f>
        <v>285.58</v>
      </c>
      <c r="N1667" t="s">
        <v>16</v>
      </c>
      <c r="O1667" t="str">
        <f t="shared" ref="O1667:O1730" si="160">IF(P1667&lt;2,"Early Delivery",IF(P1667&lt;5,"On Time Delivery","Delayed Delivery"))</f>
        <v>Delayed Delivery</v>
      </c>
      <c r="P1667">
        <v>8</v>
      </c>
      <c r="Q1667" t="str">
        <f t="shared" ref="Q1667:Q1730" si="161">IF(R1667&lt;2.5,"Bad",IF(R1667 &lt;4,"Good","Excellent"))</f>
        <v>Good</v>
      </c>
      <c r="R1667">
        <v>2.6</v>
      </c>
      <c r="S1667">
        <v>211.33</v>
      </c>
    </row>
    <row r="1668" spans="1:19" x14ac:dyDescent="0.35">
      <c r="A1668">
        <v>11667</v>
      </c>
      <c r="B1668" s="1">
        <v>46228</v>
      </c>
      <c r="C1668">
        <f t="shared" si="156"/>
        <v>2026</v>
      </c>
      <c r="D1668">
        <f t="shared" si="157"/>
        <v>7</v>
      </c>
      <c r="E1668" t="str">
        <f>TEXT(Table2[[#This Row],[order_date]],"mmmm")</f>
        <v>July</v>
      </c>
      <c r="F1668">
        <v>1669</v>
      </c>
      <c r="G1668" t="s">
        <v>19</v>
      </c>
      <c r="H1668" t="s">
        <v>21</v>
      </c>
      <c r="I1668">
        <v>4</v>
      </c>
      <c r="J1668">
        <v>260.08</v>
      </c>
      <c r="K1668">
        <v>0.18</v>
      </c>
      <c r="L1668">
        <f t="shared" si="158"/>
        <v>46.814399999999992</v>
      </c>
      <c r="M1668">
        <f t="shared" si="159"/>
        <v>1040.32</v>
      </c>
      <c r="N1668" t="s">
        <v>14</v>
      </c>
      <c r="O1668" t="str">
        <f t="shared" si="160"/>
        <v>Delayed Delivery</v>
      </c>
      <c r="P1668">
        <v>8</v>
      </c>
      <c r="Q1668" t="str">
        <f t="shared" si="161"/>
        <v>Good</v>
      </c>
      <c r="R1668">
        <v>3.9</v>
      </c>
      <c r="S1668">
        <v>853.06</v>
      </c>
    </row>
    <row r="1669" spans="1:19" x14ac:dyDescent="0.35">
      <c r="A1669">
        <v>11668</v>
      </c>
      <c r="B1669" s="1">
        <v>46229</v>
      </c>
      <c r="C1669">
        <f t="shared" si="156"/>
        <v>2026</v>
      </c>
      <c r="D1669">
        <f t="shared" si="157"/>
        <v>7</v>
      </c>
      <c r="E1669" t="str">
        <f>TEXT(Table2[[#This Row],[order_date]],"mmmm")</f>
        <v>July</v>
      </c>
      <c r="F1669">
        <v>1284</v>
      </c>
      <c r="G1669" t="s">
        <v>19</v>
      </c>
      <c r="H1669" t="s">
        <v>21</v>
      </c>
      <c r="I1669">
        <v>3</v>
      </c>
      <c r="J1669">
        <v>470.91</v>
      </c>
      <c r="K1669">
        <v>0.03</v>
      </c>
      <c r="L1669">
        <f t="shared" si="158"/>
        <v>14.1273</v>
      </c>
      <c r="M1669">
        <f t="shared" si="159"/>
        <v>1412.73</v>
      </c>
      <c r="N1669" t="s">
        <v>16</v>
      </c>
      <c r="O1669" t="str">
        <f t="shared" si="160"/>
        <v>On Time Delivery</v>
      </c>
      <c r="P1669">
        <v>3</v>
      </c>
      <c r="Q1669" t="str">
        <f t="shared" si="161"/>
        <v>Good</v>
      </c>
      <c r="R1669">
        <v>3.7</v>
      </c>
      <c r="S1669">
        <v>1370.35</v>
      </c>
    </row>
    <row r="1670" spans="1:19" x14ac:dyDescent="0.35">
      <c r="A1670">
        <v>11669</v>
      </c>
      <c r="B1670" s="1">
        <v>46230</v>
      </c>
      <c r="C1670">
        <f t="shared" si="156"/>
        <v>2026</v>
      </c>
      <c r="D1670">
        <f t="shared" si="157"/>
        <v>7</v>
      </c>
      <c r="E1670" t="str">
        <f>TEXT(Table2[[#This Row],[order_date]],"mmmm")</f>
        <v>July</v>
      </c>
      <c r="F1670">
        <v>1304</v>
      </c>
      <c r="G1670" t="s">
        <v>22</v>
      </c>
      <c r="H1670" t="s">
        <v>13</v>
      </c>
      <c r="I1670">
        <v>5</v>
      </c>
      <c r="J1670">
        <v>222.64</v>
      </c>
      <c r="K1670">
        <v>0.26</v>
      </c>
      <c r="L1670">
        <f t="shared" si="158"/>
        <v>57.886400000000002</v>
      </c>
      <c r="M1670">
        <f t="shared" si="159"/>
        <v>1113.1999999999998</v>
      </c>
      <c r="N1670" t="s">
        <v>18</v>
      </c>
      <c r="O1670" t="str">
        <f t="shared" si="160"/>
        <v>Delayed Delivery</v>
      </c>
      <c r="P1670">
        <v>8</v>
      </c>
      <c r="Q1670" t="str">
        <f t="shared" si="161"/>
        <v>Excellent</v>
      </c>
      <c r="R1670">
        <v>4.2</v>
      </c>
      <c r="S1670">
        <v>823.77</v>
      </c>
    </row>
    <row r="1671" spans="1:19" x14ac:dyDescent="0.35">
      <c r="A1671">
        <v>11670</v>
      </c>
      <c r="B1671" s="1">
        <v>46231</v>
      </c>
      <c r="C1671">
        <f t="shared" si="156"/>
        <v>2026</v>
      </c>
      <c r="D1671">
        <f t="shared" si="157"/>
        <v>7</v>
      </c>
      <c r="E1671" t="str">
        <f>TEXT(Table2[[#This Row],[order_date]],"mmmm")</f>
        <v>July</v>
      </c>
      <c r="F1671">
        <v>1428</v>
      </c>
      <c r="G1671" t="s">
        <v>22</v>
      </c>
      <c r="H1671" t="s">
        <v>13</v>
      </c>
      <c r="I1671">
        <v>5</v>
      </c>
      <c r="J1671">
        <v>589.79</v>
      </c>
      <c r="K1671">
        <v>0.28999999999999998</v>
      </c>
      <c r="L1671">
        <f t="shared" si="158"/>
        <v>171.03909999999999</v>
      </c>
      <c r="M1671">
        <f t="shared" si="159"/>
        <v>2948.95</v>
      </c>
      <c r="N1671" t="s">
        <v>16</v>
      </c>
      <c r="O1671" t="str">
        <f t="shared" si="160"/>
        <v>On Time Delivery</v>
      </c>
      <c r="P1671">
        <v>4</v>
      </c>
      <c r="Q1671" t="str">
        <f t="shared" si="161"/>
        <v>Excellent</v>
      </c>
      <c r="R1671">
        <v>4.5</v>
      </c>
      <c r="S1671">
        <v>2093.75</v>
      </c>
    </row>
    <row r="1672" spans="1:19" x14ac:dyDescent="0.35">
      <c r="A1672">
        <v>11671</v>
      </c>
      <c r="B1672" s="1">
        <v>46232</v>
      </c>
      <c r="C1672">
        <f t="shared" si="156"/>
        <v>2026</v>
      </c>
      <c r="D1672">
        <f t="shared" si="157"/>
        <v>7</v>
      </c>
      <c r="E1672" t="str">
        <f>TEXT(Table2[[#This Row],[order_date]],"mmmm")</f>
        <v>July</v>
      </c>
      <c r="F1672">
        <v>1476</v>
      </c>
      <c r="G1672" t="s">
        <v>19</v>
      </c>
      <c r="H1672" t="s">
        <v>17</v>
      </c>
      <c r="I1672">
        <v>2</v>
      </c>
      <c r="J1672">
        <v>120.75</v>
      </c>
      <c r="K1672">
        <v>0.32</v>
      </c>
      <c r="L1672">
        <f t="shared" si="158"/>
        <v>38.64</v>
      </c>
      <c r="M1672">
        <f t="shared" si="159"/>
        <v>241.5</v>
      </c>
      <c r="N1672" t="s">
        <v>16</v>
      </c>
      <c r="O1672" t="str">
        <f t="shared" si="160"/>
        <v>Delayed Delivery</v>
      </c>
      <c r="P1672">
        <v>8</v>
      </c>
      <c r="Q1672" t="str">
        <f t="shared" si="161"/>
        <v>Excellent</v>
      </c>
      <c r="R1672">
        <v>4.3</v>
      </c>
      <c r="S1672">
        <v>164.22</v>
      </c>
    </row>
    <row r="1673" spans="1:19" x14ac:dyDescent="0.35">
      <c r="A1673">
        <v>11672</v>
      </c>
      <c r="B1673" s="1">
        <v>46233</v>
      </c>
      <c r="C1673">
        <f t="shared" si="156"/>
        <v>2026</v>
      </c>
      <c r="D1673">
        <f t="shared" si="157"/>
        <v>7</v>
      </c>
      <c r="E1673" t="str">
        <f>TEXT(Table2[[#This Row],[order_date]],"mmmm")</f>
        <v>July</v>
      </c>
      <c r="F1673">
        <v>1285</v>
      </c>
      <c r="G1673" t="s">
        <v>22</v>
      </c>
      <c r="H1673" t="s">
        <v>21</v>
      </c>
      <c r="I1673">
        <v>4</v>
      </c>
      <c r="J1673">
        <v>360.73</v>
      </c>
      <c r="K1673">
        <v>0.2</v>
      </c>
      <c r="L1673">
        <f t="shared" si="158"/>
        <v>72.146000000000001</v>
      </c>
      <c r="M1673">
        <f t="shared" si="159"/>
        <v>1442.92</v>
      </c>
      <c r="N1673" t="s">
        <v>18</v>
      </c>
      <c r="O1673" t="str">
        <f t="shared" si="160"/>
        <v>On Time Delivery</v>
      </c>
      <c r="P1673">
        <v>3</v>
      </c>
      <c r="Q1673" t="str">
        <f t="shared" si="161"/>
        <v>Good</v>
      </c>
      <c r="R1673">
        <v>2.8</v>
      </c>
      <c r="S1673">
        <v>1154.3399999999999</v>
      </c>
    </row>
    <row r="1674" spans="1:19" x14ac:dyDescent="0.35">
      <c r="A1674">
        <v>11673</v>
      </c>
      <c r="B1674" s="1">
        <v>46234</v>
      </c>
      <c r="C1674">
        <f t="shared" si="156"/>
        <v>2026</v>
      </c>
      <c r="D1674">
        <f t="shared" si="157"/>
        <v>7</v>
      </c>
      <c r="E1674" t="str">
        <f>TEXT(Table2[[#This Row],[order_date]],"mmmm")</f>
        <v>July</v>
      </c>
      <c r="F1674">
        <v>1143</v>
      </c>
      <c r="G1674" t="s">
        <v>15</v>
      </c>
      <c r="H1674" t="s">
        <v>20</v>
      </c>
      <c r="I1674">
        <v>1</v>
      </c>
      <c r="J1674">
        <v>67.47</v>
      </c>
      <c r="K1674">
        <v>0.26</v>
      </c>
      <c r="L1674">
        <f t="shared" si="158"/>
        <v>17.542200000000001</v>
      </c>
      <c r="M1674">
        <f t="shared" si="159"/>
        <v>67.47</v>
      </c>
      <c r="N1674" t="s">
        <v>14</v>
      </c>
      <c r="O1674" t="str">
        <f t="shared" si="160"/>
        <v>On Time Delivery</v>
      </c>
      <c r="P1674">
        <v>3</v>
      </c>
      <c r="Q1674" t="str">
        <f t="shared" si="161"/>
        <v>Bad</v>
      </c>
      <c r="R1674">
        <v>2.2000000000000002</v>
      </c>
      <c r="S1674">
        <v>49.93</v>
      </c>
    </row>
    <row r="1675" spans="1:19" x14ac:dyDescent="0.35">
      <c r="A1675">
        <v>11674</v>
      </c>
      <c r="B1675" s="1">
        <v>46235</v>
      </c>
      <c r="C1675">
        <f t="shared" si="156"/>
        <v>2026</v>
      </c>
      <c r="D1675">
        <f t="shared" si="157"/>
        <v>8</v>
      </c>
      <c r="E1675" t="str">
        <f>TEXT(Table2[[#This Row],[order_date]],"mmmm")</f>
        <v>August</v>
      </c>
      <c r="F1675">
        <v>1423</v>
      </c>
      <c r="G1675" t="s">
        <v>22</v>
      </c>
      <c r="H1675" t="s">
        <v>13</v>
      </c>
      <c r="I1675">
        <v>7</v>
      </c>
      <c r="J1675">
        <v>444.31</v>
      </c>
      <c r="K1675">
        <v>0.26</v>
      </c>
      <c r="L1675">
        <f t="shared" si="158"/>
        <v>115.5206</v>
      </c>
      <c r="M1675">
        <f t="shared" si="159"/>
        <v>3110.17</v>
      </c>
      <c r="N1675" t="s">
        <v>16</v>
      </c>
      <c r="O1675" t="str">
        <f t="shared" si="160"/>
        <v>Early Delivery</v>
      </c>
      <c r="P1675">
        <v>1</v>
      </c>
      <c r="Q1675" t="str">
        <f t="shared" si="161"/>
        <v>Good</v>
      </c>
      <c r="R1675">
        <v>3</v>
      </c>
      <c r="S1675">
        <v>2301.5300000000002</v>
      </c>
    </row>
    <row r="1676" spans="1:19" x14ac:dyDescent="0.35">
      <c r="A1676">
        <v>11675</v>
      </c>
      <c r="B1676" s="1">
        <v>46236</v>
      </c>
      <c r="C1676">
        <f t="shared" si="156"/>
        <v>2026</v>
      </c>
      <c r="D1676">
        <f t="shared" si="157"/>
        <v>8</v>
      </c>
      <c r="E1676" t="str">
        <f>TEXT(Table2[[#This Row],[order_date]],"mmmm")</f>
        <v>August</v>
      </c>
      <c r="F1676">
        <v>1018</v>
      </c>
      <c r="G1676" t="s">
        <v>15</v>
      </c>
      <c r="H1676" t="s">
        <v>17</v>
      </c>
      <c r="I1676">
        <v>1</v>
      </c>
      <c r="J1676">
        <v>596.92999999999995</v>
      </c>
      <c r="K1676">
        <v>0.05</v>
      </c>
      <c r="L1676">
        <f t="shared" si="158"/>
        <v>29.846499999999999</v>
      </c>
      <c r="M1676">
        <f t="shared" si="159"/>
        <v>596.92999999999995</v>
      </c>
      <c r="N1676" t="s">
        <v>18</v>
      </c>
      <c r="O1676" t="str">
        <f t="shared" si="160"/>
        <v>Delayed Delivery</v>
      </c>
      <c r="P1676">
        <v>8</v>
      </c>
      <c r="Q1676" t="str">
        <f t="shared" si="161"/>
        <v>Good</v>
      </c>
      <c r="R1676">
        <v>3.1</v>
      </c>
      <c r="S1676">
        <v>567.08000000000004</v>
      </c>
    </row>
    <row r="1677" spans="1:19" x14ac:dyDescent="0.35">
      <c r="A1677">
        <v>11676</v>
      </c>
      <c r="B1677" s="1">
        <v>46237</v>
      </c>
      <c r="C1677">
        <f t="shared" si="156"/>
        <v>2026</v>
      </c>
      <c r="D1677">
        <f t="shared" si="157"/>
        <v>8</v>
      </c>
      <c r="E1677" t="str">
        <f>TEXT(Table2[[#This Row],[order_date]],"mmmm")</f>
        <v>August</v>
      </c>
      <c r="F1677">
        <v>1017</v>
      </c>
      <c r="G1677" t="s">
        <v>15</v>
      </c>
      <c r="H1677" t="s">
        <v>21</v>
      </c>
      <c r="I1677">
        <v>1</v>
      </c>
      <c r="J1677">
        <v>494.2</v>
      </c>
      <c r="K1677">
        <v>0.06</v>
      </c>
      <c r="L1677">
        <f t="shared" si="158"/>
        <v>29.651999999999997</v>
      </c>
      <c r="M1677">
        <f t="shared" si="159"/>
        <v>494.2</v>
      </c>
      <c r="N1677" t="s">
        <v>14</v>
      </c>
      <c r="O1677" t="str">
        <f t="shared" si="160"/>
        <v>Delayed Delivery</v>
      </c>
      <c r="P1677">
        <v>8</v>
      </c>
      <c r="Q1677" t="str">
        <f t="shared" si="161"/>
        <v>Bad</v>
      </c>
      <c r="R1677">
        <v>2.2999999999999998</v>
      </c>
      <c r="S1677">
        <v>464.55</v>
      </c>
    </row>
    <row r="1678" spans="1:19" x14ac:dyDescent="0.35">
      <c r="A1678">
        <v>11677</v>
      </c>
      <c r="B1678" s="1">
        <v>46238</v>
      </c>
      <c r="C1678">
        <f t="shared" si="156"/>
        <v>2026</v>
      </c>
      <c r="D1678">
        <f t="shared" si="157"/>
        <v>8</v>
      </c>
      <c r="E1678" t="str">
        <f>TEXT(Table2[[#This Row],[order_date]],"mmmm")</f>
        <v>August</v>
      </c>
      <c r="F1678">
        <v>1768</v>
      </c>
      <c r="G1678" t="s">
        <v>12</v>
      </c>
      <c r="H1678" t="s">
        <v>21</v>
      </c>
      <c r="I1678">
        <v>6</v>
      </c>
      <c r="J1678">
        <v>340.09</v>
      </c>
      <c r="K1678">
        <v>0.02</v>
      </c>
      <c r="L1678">
        <f t="shared" si="158"/>
        <v>6.8018000000000001</v>
      </c>
      <c r="M1678">
        <f t="shared" si="159"/>
        <v>2040.54</v>
      </c>
      <c r="N1678" t="s">
        <v>18</v>
      </c>
      <c r="O1678" t="str">
        <f t="shared" si="160"/>
        <v>Delayed Delivery</v>
      </c>
      <c r="P1678">
        <v>9</v>
      </c>
      <c r="Q1678" t="str">
        <f t="shared" si="161"/>
        <v>Good</v>
      </c>
      <c r="R1678">
        <v>3.2</v>
      </c>
      <c r="S1678">
        <v>1999.73</v>
      </c>
    </row>
    <row r="1679" spans="1:19" x14ac:dyDescent="0.35">
      <c r="A1679">
        <v>11678</v>
      </c>
      <c r="B1679" s="1">
        <v>46239</v>
      </c>
      <c r="C1679">
        <f t="shared" si="156"/>
        <v>2026</v>
      </c>
      <c r="D1679">
        <f t="shared" si="157"/>
        <v>8</v>
      </c>
      <c r="E1679" t="str">
        <f>TEXT(Table2[[#This Row],[order_date]],"mmmm")</f>
        <v>August</v>
      </c>
      <c r="F1679">
        <v>1589</v>
      </c>
      <c r="G1679" t="s">
        <v>19</v>
      </c>
      <c r="H1679" t="s">
        <v>13</v>
      </c>
      <c r="I1679">
        <v>7</v>
      </c>
      <c r="J1679">
        <v>298.57</v>
      </c>
      <c r="K1679">
        <v>0.11</v>
      </c>
      <c r="L1679">
        <f t="shared" si="158"/>
        <v>32.842700000000001</v>
      </c>
      <c r="M1679">
        <f t="shared" si="159"/>
        <v>2089.9899999999998</v>
      </c>
      <c r="N1679" t="s">
        <v>16</v>
      </c>
      <c r="O1679" t="str">
        <f t="shared" si="160"/>
        <v>Delayed Delivery</v>
      </c>
      <c r="P1679">
        <v>6</v>
      </c>
      <c r="Q1679" t="str">
        <f t="shared" si="161"/>
        <v>Bad</v>
      </c>
      <c r="R1679">
        <v>1.4</v>
      </c>
      <c r="S1679">
        <v>1860.09</v>
      </c>
    </row>
    <row r="1680" spans="1:19" x14ac:dyDescent="0.35">
      <c r="A1680">
        <v>11679</v>
      </c>
      <c r="B1680" s="1">
        <v>46240</v>
      </c>
      <c r="C1680">
        <f t="shared" si="156"/>
        <v>2026</v>
      </c>
      <c r="D1680">
        <f t="shared" si="157"/>
        <v>8</v>
      </c>
      <c r="E1680" t="str">
        <f>TEXT(Table2[[#This Row],[order_date]],"mmmm")</f>
        <v>August</v>
      </c>
      <c r="F1680">
        <v>1370</v>
      </c>
      <c r="G1680" t="s">
        <v>19</v>
      </c>
      <c r="H1680" t="s">
        <v>17</v>
      </c>
      <c r="I1680">
        <v>3</v>
      </c>
      <c r="J1680">
        <v>503.49</v>
      </c>
      <c r="K1680">
        <v>0.17</v>
      </c>
      <c r="L1680">
        <f t="shared" si="158"/>
        <v>85.593300000000013</v>
      </c>
      <c r="M1680">
        <f t="shared" si="159"/>
        <v>1510.47</v>
      </c>
      <c r="N1680" t="s">
        <v>18</v>
      </c>
      <c r="O1680" t="str">
        <f t="shared" si="160"/>
        <v>On Time Delivery</v>
      </c>
      <c r="P1680">
        <v>2</v>
      </c>
      <c r="Q1680" t="str">
        <f t="shared" si="161"/>
        <v>Bad</v>
      </c>
      <c r="R1680">
        <v>1.9</v>
      </c>
      <c r="S1680">
        <v>1253.69</v>
      </c>
    </row>
    <row r="1681" spans="1:19" x14ac:dyDescent="0.35">
      <c r="A1681">
        <v>11680</v>
      </c>
      <c r="B1681" s="1">
        <v>46241</v>
      </c>
      <c r="C1681">
        <f t="shared" si="156"/>
        <v>2026</v>
      </c>
      <c r="D1681">
        <f t="shared" si="157"/>
        <v>8</v>
      </c>
      <c r="E1681" t="str">
        <f>TEXT(Table2[[#This Row],[order_date]],"mmmm")</f>
        <v>August</v>
      </c>
      <c r="F1681">
        <v>1174</v>
      </c>
      <c r="G1681" t="s">
        <v>15</v>
      </c>
      <c r="H1681" t="s">
        <v>20</v>
      </c>
      <c r="I1681">
        <v>4</v>
      </c>
      <c r="J1681">
        <v>562.54</v>
      </c>
      <c r="K1681">
        <v>0.35</v>
      </c>
      <c r="L1681">
        <f t="shared" si="158"/>
        <v>196.88899999999998</v>
      </c>
      <c r="M1681">
        <f t="shared" si="159"/>
        <v>2250.16</v>
      </c>
      <c r="N1681" t="s">
        <v>18</v>
      </c>
      <c r="O1681" t="str">
        <f t="shared" si="160"/>
        <v>Early Delivery</v>
      </c>
      <c r="P1681">
        <v>1</v>
      </c>
      <c r="Q1681" t="str">
        <f t="shared" si="161"/>
        <v>Excellent</v>
      </c>
      <c r="R1681">
        <v>4</v>
      </c>
      <c r="S1681">
        <v>1462.6</v>
      </c>
    </row>
    <row r="1682" spans="1:19" x14ac:dyDescent="0.35">
      <c r="A1682">
        <v>11681</v>
      </c>
      <c r="B1682" s="1">
        <v>46242</v>
      </c>
      <c r="C1682">
        <f t="shared" si="156"/>
        <v>2026</v>
      </c>
      <c r="D1682">
        <f t="shared" si="157"/>
        <v>8</v>
      </c>
      <c r="E1682" t="str">
        <f>TEXT(Table2[[#This Row],[order_date]],"mmmm")</f>
        <v>August</v>
      </c>
      <c r="F1682">
        <v>1193</v>
      </c>
      <c r="G1682" t="s">
        <v>12</v>
      </c>
      <c r="H1682" t="s">
        <v>13</v>
      </c>
      <c r="I1682">
        <v>7</v>
      </c>
      <c r="J1682">
        <v>593.69000000000005</v>
      </c>
      <c r="K1682">
        <v>0.15</v>
      </c>
      <c r="L1682">
        <f t="shared" si="158"/>
        <v>89.0535</v>
      </c>
      <c r="M1682">
        <f t="shared" si="159"/>
        <v>4155.83</v>
      </c>
      <c r="N1682" t="s">
        <v>18</v>
      </c>
      <c r="O1682" t="str">
        <f t="shared" si="160"/>
        <v>Delayed Delivery</v>
      </c>
      <c r="P1682">
        <v>8</v>
      </c>
      <c r="Q1682" t="str">
        <f t="shared" si="161"/>
        <v>Bad</v>
      </c>
      <c r="R1682">
        <v>1.7</v>
      </c>
      <c r="S1682">
        <v>3532.46</v>
      </c>
    </row>
    <row r="1683" spans="1:19" x14ac:dyDescent="0.35">
      <c r="A1683">
        <v>11682</v>
      </c>
      <c r="B1683" s="1">
        <v>46243</v>
      </c>
      <c r="C1683">
        <f t="shared" si="156"/>
        <v>2026</v>
      </c>
      <c r="D1683">
        <f t="shared" si="157"/>
        <v>8</v>
      </c>
      <c r="E1683" t="str">
        <f>TEXT(Table2[[#This Row],[order_date]],"mmmm")</f>
        <v>August</v>
      </c>
      <c r="F1683">
        <v>1501</v>
      </c>
      <c r="G1683" t="s">
        <v>15</v>
      </c>
      <c r="H1683" t="s">
        <v>17</v>
      </c>
      <c r="I1683">
        <v>1</v>
      </c>
      <c r="J1683">
        <v>246.98</v>
      </c>
      <c r="K1683">
        <v>0.25</v>
      </c>
      <c r="L1683">
        <f t="shared" si="158"/>
        <v>61.744999999999997</v>
      </c>
      <c r="M1683">
        <f t="shared" si="159"/>
        <v>246.98</v>
      </c>
      <c r="N1683" t="s">
        <v>18</v>
      </c>
      <c r="O1683" t="str">
        <f t="shared" si="160"/>
        <v>Delayed Delivery</v>
      </c>
      <c r="P1683">
        <v>10</v>
      </c>
      <c r="Q1683" t="str">
        <f t="shared" si="161"/>
        <v>Bad</v>
      </c>
      <c r="R1683">
        <v>1.6</v>
      </c>
      <c r="S1683">
        <v>185.24</v>
      </c>
    </row>
    <row r="1684" spans="1:19" x14ac:dyDescent="0.35">
      <c r="A1684">
        <v>11683</v>
      </c>
      <c r="B1684" s="1">
        <v>46244</v>
      </c>
      <c r="C1684">
        <f t="shared" si="156"/>
        <v>2026</v>
      </c>
      <c r="D1684">
        <f t="shared" si="157"/>
        <v>8</v>
      </c>
      <c r="E1684" t="str">
        <f>TEXT(Table2[[#This Row],[order_date]],"mmmm")</f>
        <v>August</v>
      </c>
      <c r="F1684">
        <v>1987</v>
      </c>
      <c r="G1684" t="s">
        <v>19</v>
      </c>
      <c r="H1684" t="s">
        <v>21</v>
      </c>
      <c r="I1684">
        <v>7</v>
      </c>
      <c r="J1684">
        <v>594.69000000000005</v>
      </c>
      <c r="K1684">
        <v>0.24</v>
      </c>
      <c r="L1684">
        <f t="shared" si="158"/>
        <v>142.72560000000001</v>
      </c>
      <c r="M1684">
        <f t="shared" si="159"/>
        <v>4162.83</v>
      </c>
      <c r="N1684" t="s">
        <v>16</v>
      </c>
      <c r="O1684" t="str">
        <f t="shared" si="160"/>
        <v>On Time Delivery</v>
      </c>
      <c r="P1684">
        <v>4</v>
      </c>
      <c r="Q1684" t="str">
        <f t="shared" si="161"/>
        <v>Bad</v>
      </c>
      <c r="R1684">
        <v>2.1</v>
      </c>
      <c r="S1684">
        <v>3163.75</v>
      </c>
    </row>
    <row r="1685" spans="1:19" x14ac:dyDescent="0.35">
      <c r="A1685">
        <v>11684</v>
      </c>
      <c r="B1685" s="1">
        <v>46245</v>
      </c>
      <c r="C1685">
        <f t="shared" si="156"/>
        <v>2026</v>
      </c>
      <c r="D1685">
        <f t="shared" si="157"/>
        <v>8</v>
      </c>
      <c r="E1685" t="str">
        <f>TEXT(Table2[[#This Row],[order_date]],"mmmm")</f>
        <v>August</v>
      </c>
      <c r="F1685">
        <v>1112</v>
      </c>
      <c r="G1685" t="s">
        <v>19</v>
      </c>
      <c r="H1685" t="s">
        <v>20</v>
      </c>
      <c r="I1685">
        <v>3</v>
      </c>
      <c r="J1685">
        <v>106.22</v>
      </c>
      <c r="K1685">
        <v>7.0000000000000007E-2</v>
      </c>
      <c r="L1685">
        <f t="shared" si="158"/>
        <v>7.4354000000000005</v>
      </c>
      <c r="M1685">
        <f t="shared" si="159"/>
        <v>318.65999999999997</v>
      </c>
      <c r="N1685" t="s">
        <v>18</v>
      </c>
      <c r="O1685" t="str">
        <f t="shared" si="160"/>
        <v>Delayed Delivery</v>
      </c>
      <c r="P1685">
        <v>11</v>
      </c>
      <c r="Q1685" t="str">
        <f t="shared" si="161"/>
        <v>Good</v>
      </c>
      <c r="R1685">
        <v>2.5</v>
      </c>
      <c r="S1685">
        <v>296.35000000000002</v>
      </c>
    </row>
    <row r="1686" spans="1:19" x14ac:dyDescent="0.35">
      <c r="A1686">
        <v>11685</v>
      </c>
      <c r="B1686" s="1">
        <v>46246</v>
      </c>
      <c r="C1686">
        <f t="shared" si="156"/>
        <v>2026</v>
      </c>
      <c r="D1686">
        <f t="shared" si="157"/>
        <v>8</v>
      </c>
      <c r="E1686" t="str">
        <f>TEXT(Table2[[#This Row],[order_date]],"mmmm")</f>
        <v>August</v>
      </c>
      <c r="F1686">
        <v>1113</v>
      </c>
      <c r="G1686" t="s">
        <v>15</v>
      </c>
      <c r="H1686" t="s">
        <v>17</v>
      </c>
      <c r="I1686">
        <v>5</v>
      </c>
      <c r="J1686">
        <v>163.33000000000001</v>
      </c>
      <c r="K1686">
        <v>0.02</v>
      </c>
      <c r="L1686">
        <f t="shared" si="158"/>
        <v>3.2666000000000004</v>
      </c>
      <c r="M1686">
        <f t="shared" si="159"/>
        <v>816.65000000000009</v>
      </c>
      <c r="N1686" t="s">
        <v>18</v>
      </c>
      <c r="O1686" t="str">
        <f t="shared" si="160"/>
        <v>Delayed Delivery</v>
      </c>
      <c r="P1686">
        <v>11</v>
      </c>
      <c r="Q1686" t="str">
        <f t="shared" si="161"/>
        <v>Bad</v>
      </c>
      <c r="R1686">
        <v>2.2999999999999998</v>
      </c>
      <c r="S1686">
        <v>800.32</v>
      </c>
    </row>
    <row r="1687" spans="1:19" x14ac:dyDescent="0.35">
      <c r="A1687">
        <v>11686</v>
      </c>
      <c r="B1687" s="1">
        <v>46247</v>
      </c>
      <c r="C1687">
        <f t="shared" si="156"/>
        <v>2026</v>
      </c>
      <c r="D1687">
        <f t="shared" si="157"/>
        <v>8</v>
      </c>
      <c r="E1687" t="str">
        <f>TEXT(Table2[[#This Row],[order_date]],"mmmm")</f>
        <v>August</v>
      </c>
      <c r="F1687">
        <v>1221</v>
      </c>
      <c r="G1687" t="s">
        <v>19</v>
      </c>
      <c r="H1687" t="s">
        <v>20</v>
      </c>
      <c r="I1687">
        <v>2</v>
      </c>
      <c r="J1687">
        <v>67.069999999999993</v>
      </c>
      <c r="K1687">
        <v>0.19</v>
      </c>
      <c r="L1687">
        <f t="shared" si="158"/>
        <v>12.7433</v>
      </c>
      <c r="M1687">
        <f t="shared" si="159"/>
        <v>134.13999999999999</v>
      </c>
      <c r="N1687" t="s">
        <v>18</v>
      </c>
      <c r="O1687" t="str">
        <f t="shared" si="160"/>
        <v>Delayed Delivery</v>
      </c>
      <c r="P1687">
        <v>7</v>
      </c>
      <c r="Q1687" t="str">
        <f t="shared" si="161"/>
        <v>Good</v>
      </c>
      <c r="R1687">
        <v>2.5</v>
      </c>
      <c r="S1687">
        <v>108.65</v>
      </c>
    </row>
    <row r="1688" spans="1:19" x14ac:dyDescent="0.35">
      <c r="A1688">
        <v>11687</v>
      </c>
      <c r="B1688" s="1">
        <v>46248</v>
      </c>
      <c r="C1688">
        <f t="shared" si="156"/>
        <v>2026</v>
      </c>
      <c r="D1688">
        <f t="shared" si="157"/>
        <v>8</v>
      </c>
      <c r="E1688" t="str">
        <f>TEXT(Table2[[#This Row],[order_date]],"mmmm")</f>
        <v>August</v>
      </c>
      <c r="F1688">
        <v>1677</v>
      </c>
      <c r="G1688" t="s">
        <v>22</v>
      </c>
      <c r="H1688" t="s">
        <v>17</v>
      </c>
      <c r="I1688">
        <v>4</v>
      </c>
      <c r="J1688">
        <v>173.97</v>
      </c>
      <c r="K1688">
        <v>0.25</v>
      </c>
      <c r="L1688">
        <f t="shared" si="158"/>
        <v>43.4925</v>
      </c>
      <c r="M1688">
        <f t="shared" si="159"/>
        <v>695.88</v>
      </c>
      <c r="N1688" t="s">
        <v>14</v>
      </c>
      <c r="O1688" t="str">
        <f t="shared" si="160"/>
        <v>Delayed Delivery</v>
      </c>
      <c r="P1688">
        <v>10</v>
      </c>
      <c r="Q1688" t="str">
        <f t="shared" si="161"/>
        <v>Bad</v>
      </c>
      <c r="R1688">
        <v>1.6</v>
      </c>
      <c r="S1688">
        <v>521.91</v>
      </c>
    </row>
    <row r="1689" spans="1:19" x14ac:dyDescent="0.35">
      <c r="A1689">
        <v>11688</v>
      </c>
      <c r="B1689" s="1">
        <v>46249</v>
      </c>
      <c r="C1689">
        <f t="shared" si="156"/>
        <v>2026</v>
      </c>
      <c r="D1689">
        <f t="shared" si="157"/>
        <v>8</v>
      </c>
      <c r="E1689" t="str">
        <f>TEXT(Table2[[#This Row],[order_date]],"mmmm")</f>
        <v>August</v>
      </c>
      <c r="F1689">
        <v>1946</v>
      </c>
      <c r="G1689" t="s">
        <v>12</v>
      </c>
      <c r="H1689" t="s">
        <v>17</v>
      </c>
      <c r="I1689">
        <v>4</v>
      </c>
      <c r="J1689">
        <v>464.24</v>
      </c>
      <c r="K1689">
        <v>0.35</v>
      </c>
      <c r="L1689">
        <f t="shared" si="158"/>
        <v>162.48399999999998</v>
      </c>
      <c r="M1689">
        <f t="shared" si="159"/>
        <v>1856.96</v>
      </c>
      <c r="N1689" t="s">
        <v>14</v>
      </c>
      <c r="O1689" t="str">
        <f t="shared" si="160"/>
        <v>On Time Delivery</v>
      </c>
      <c r="P1689">
        <v>4</v>
      </c>
      <c r="Q1689" t="str">
        <f t="shared" si="161"/>
        <v>Bad</v>
      </c>
      <c r="R1689">
        <v>1.7</v>
      </c>
      <c r="S1689">
        <v>1207.02</v>
      </c>
    </row>
    <row r="1690" spans="1:19" x14ac:dyDescent="0.35">
      <c r="A1690">
        <v>11689</v>
      </c>
      <c r="B1690" s="1">
        <v>46250</v>
      </c>
      <c r="C1690">
        <f t="shared" si="156"/>
        <v>2026</v>
      </c>
      <c r="D1690">
        <f t="shared" si="157"/>
        <v>8</v>
      </c>
      <c r="E1690" t="str">
        <f>TEXT(Table2[[#This Row],[order_date]],"mmmm")</f>
        <v>August</v>
      </c>
      <c r="F1690">
        <v>1830</v>
      </c>
      <c r="G1690" t="s">
        <v>15</v>
      </c>
      <c r="H1690" t="s">
        <v>17</v>
      </c>
      <c r="I1690">
        <v>6</v>
      </c>
      <c r="J1690">
        <v>513.96</v>
      </c>
      <c r="K1690">
        <v>0.13</v>
      </c>
      <c r="L1690">
        <f t="shared" si="158"/>
        <v>66.814800000000005</v>
      </c>
      <c r="M1690">
        <f t="shared" si="159"/>
        <v>3083.76</v>
      </c>
      <c r="N1690" t="s">
        <v>18</v>
      </c>
      <c r="O1690" t="str">
        <f t="shared" si="160"/>
        <v>Early Delivery</v>
      </c>
      <c r="P1690">
        <v>1</v>
      </c>
      <c r="Q1690" t="str">
        <f t="shared" si="161"/>
        <v>Bad</v>
      </c>
      <c r="R1690">
        <v>1.9</v>
      </c>
      <c r="S1690">
        <v>2682.87</v>
      </c>
    </row>
    <row r="1691" spans="1:19" x14ac:dyDescent="0.35">
      <c r="A1691">
        <v>11690</v>
      </c>
      <c r="B1691" s="1">
        <v>46251</v>
      </c>
      <c r="C1691">
        <f t="shared" si="156"/>
        <v>2026</v>
      </c>
      <c r="D1691">
        <f t="shared" si="157"/>
        <v>8</v>
      </c>
      <c r="E1691" t="str">
        <f>TEXT(Table2[[#This Row],[order_date]],"mmmm")</f>
        <v>August</v>
      </c>
      <c r="F1691">
        <v>1643</v>
      </c>
      <c r="G1691" t="s">
        <v>15</v>
      </c>
      <c r="H1691" t="s">
        <v>17</v>
      </c>
      <c r="I1691">
        <v>5</v>
      </c>
      <c r="J1691">
        <v>470.65</v>
      </c>
      <c r="K1691">
        <v>0.31</v>
      </c>
      <c r="L1691">
        <f t="shared" si="158"/>
        <v>145.9015</v>
      </c>
      <c r="M1691">
        <f t="shared" si="159"/>
        <v>2353.25</v>
      </c>
      <c r="N1691" t="s">
        <v>18</v>
      </c>
      <c r="O1691" t="str">
        <f t="shared" si="160"/>
        <v>Delayed Delivery</v>
      </c>
      <c r="P1691">
        <v>8</v>
      </c>
      <c r="Q1691" t="str">
        <f t="shared" si="161"/>
        <v>Good</v>
      </c>
      <c r="R1691">
        <v>2.6</v>
      </c>
      <c r="S1691">
        <v>1623.74</v>
      </c>
    </row>
    <row r="1692" spans="1:19" x14ac:dyDescent="0.35">
      <c r="A1692">
        <v>11691</v>
      </c>
      <c r="B1692" s="1">
        <v>46252</v>
      </c>
      <c r="C1692">
        <f t="shared" si="156"/>
        <v>2026</v>
      </c>
      <c r="D1692">
        <f t="shared" si="157"/>
        <v>8</v>
      </c>
      <c r="E1692" t="str">
        <f>TEXT(Table2[[#This Row],[order_date]],"mmmm")</f>
        <v>August</v>
      </c>
      <c r="F1692">
        <v>1896</v>
      </c>
      <c r="G1692" t="s">
        <v>15</v>
      </c>
      <c r="H1692" t="s">
        <v>20</v>
      </c>
      <c r="I1692">
        <v>4</v>
      </c>
      <c r="J1692">
        <v>384.17</v>
      </c>
      <c r="K1692">
        <v>0.13</v>
      </c>
      <c r="L1692">
        <f t="shared" si="158"/>
        <v>49.942100000000003</v>
      </c>
      <c r="M1692">
        <f t="shared" si="159"/>
        <v>1536.68</v>
      </c>
      <c r="N1692" t="s">
        <v>18</v>
      </c>
      <c r="O1692" t="str">
        <f t="shared" si="160"/>
        <v>Delayed Delivery</v>
      </c>
      <c r="P1692">
        <v>10</v>
      </c>
      <c r="Q1692" t="str">
        <f t="shared" si="161"/>
        <v>Bad</v>
      </c>
      <c r="R1692">
        <v>2.2999999999999998</v>
      </c>
      <c r="S1692">
        <v>1336.91</v>
      </c>
    </row>
    <row r="1693" spans="1:19" x14ac:dyDescent="0.35">
      <c r="A1693">
        <v>11692</v>
      </c>
      <c r="B1693" s="1">
        <v>46253</v>
      </c>
      <c r="C1693">
        <f t="shared" si="156"/>
        <v>2026</v>
      </c>
      <c r="D1693">
        <f t="shared" si="157"/>
        <v>8</v>
      </c>
      <c r="E1693" t="str">
        <f>TEXT(Table2[[#This Row],[order_date]],"mmmm")</f>
        <v>August</v>
      </c>
      <c r="F1693">
        <v>1263</v>
      </c>
      <c r="G1693" t="s">
        <v>19</v>
      </c>
      <c r="H1693" t="s">
        <v>13</v>
      </c>
      <c r="I1693">
        <v>6</v>
      </c>
      <c r="J1693">
        <v>315.67</v>
      </c>
      <c r="K1693">
        <v>0.24</v>
      </c>
      <c r="L1693">
        <f t="shared" si="158"/>
        <v>75.760800000000003</v>
      </c>
      <c r="M1693">
        <f t="shared" si="159"/>
        <v>1894.02</v>
      </c>
      <c r="N1693" t="s">
        <v>18</v>
      </c>
      <c r="O1693" t="str">
        <f t="shared" si="160"/>
        <v>Delayed Delivery</v>
      </c>
      <c r="P1693">
        <v>9</v>
      </c>
      <c r="Q1693" t="str">
        <f t="shared" si="161"/>
        <v>Excellent</v>
      </c>
      <c r="R1693">
        <v>4.2</v>
      </c>
      <c r="S1693">
        <v>1439.46</v>
      </c>
    </row>
    <row r="1694" spans="1:19" x14ac:dyDescent="0.35">
      <c r="A1694">
        <v>11693</v>
      </c>
      <c r="B1694" s="1">
        <v>46254</v>
      </c>
      <c r="C1694">
        <f t="shared" si="156"/>
        <v>2026</v>
      </c>
      <c r="D1694">
        <f t="shared" si="157"/>
        <v>8</v>
      </c>
      <c r="E1694" t="str">
        <f>TEXT(Table2[[#This Row],[order_date]],"mmmm")</f>
        <v>August</v>
      </c>
      <c r="F1694">
        <v>1924</v>
      </c>
      <c r="G1694" t="s">
        <v>12</v>
      </c>
      <c r="H1694" t="s">
        <v>20</v>
      </c>
      <c r="I1694">
        <v>6</v>
      </c>
      <c r="J1694">
        <v>429.59</v>
      </c>
      <c r="K1694">
        <v>0.21</v>
      </c>
      <c r="L1694">
        <f t="shared" si="158"/>
        <v>90.213899999999995</v>
      </c>
      <c r="M1694">
        <f t="shared" si="159"/>
        <v>2577.54</v>
      </c>
      <c r="N1694" t="s">
        <v>14</v>
      </c>
      <c r="O1694" t="str">
        <f t="shared" si="160"/>
        <v>Delayed Delivery</v>
      </c>
      <c r="P1694">
        <v>10</v>
      </c>
      <c r="Q1694" t="str">
        <f t="shared" si="161"/>
        <v>Good</v>
      </c>
      <c r="R1694">
        <v>3.1</v>
      </c>
      <c r="S1694">
        <v>2036.26</v>
      </c>
    </row>
    <row r="1695" spans="1:19" x14ac:dyDescent="0.35">
      <c r="A1695">
        <v>11694</v>
      </c>
      <c r="B1695" s="1">
        <v>46255</v>
      </c>
      <c r="C1695">
        <f t="shared" si="156"/>
        <v>2026</v>
      </c>
      <c r="D1695">
        <f t="shared" si="157"/>
        <v>8</v>
      </c>
      <c r="E1695" t="str">
        <f>TEXT(Table2[[#This Row],[order_date]],"mmmm")</f>
        <v>August</v>
      </c>
      <c r="F1695">
        <v>1054</v>
      </c>
      <c r="G1695" t="s">
        <v>15</v>
      </c>
      <c r="H1695" t="s">
        <v>17</v>
      </c>
      <c r="I1695">
        <v>6</v>
      </c>
      <c r="J1695">
        <v>243.64</v>
      </c>
      <c r="K1695">
        <v>0.02</v>
      </c>
      <c r="L1695">
        <f t="shared" si="158"/>
        <v>4.8727999999999998</v>
      </c>
      <c r="M1695">
        <f t="shared" si="159"/>
        <v>1461.84</v>
      </c>
      <c r="N1695" t="s">
        <v>18</v>
      </c>
      <c r="O1695" t="str">
        <f t="shared" si="160"/>
        <v>Delayed Delivery</v>
      </c>
      <c r="P1695">
        <v>9</v>
      </c>
      <c r="Q1695" t="str">
        <f t="shared" si="161"/>
        <v>Good</v>
      </c>
      <c r="R1695">
        <v>3.3</v>
      </c>
      <c r="S1695">
        <v>1432.6</v>
      </c>
    </row>
    <row r="1696" spans="1:19" x14ac:dyDescent="0.35">
      <c r="A1696">
        <v>11695</v>
      </c>
      <c r="B1696" s="1">
        <v>46256</v>
      </c>
      <c r="C1696">
        <f t="shared" si="156"/>
        <v>2026</v>
      </c>
      <c r="D1696">
        <f t="shared" si="157"/>
        <v>8</v>
      </c>
      <c r="E1696" t="str">
        <f>TEXT(Table2[[#This Row],[order_date]],"mmmm")</f>
        <v>August</v>
      </c>
      <c r="F1696">
        <v>1870</v>
      </c>
      <c r="G1696" t="s">
        <v>15</v>
      </c>
      <c r="H1696" t="s">
        <v>20</v>
      </c>
      <c r="I1696">
        <v>4</v>
      </c>
      <c r="J1696">
        <v>507.17</v>
      </c>
      <c r="K1696">
        <v>0.03</v>
      </c>
      <c r="L1696">
        <f t="shared" si="158"/>
        <v>15.2151</v>
      </c>
      <c r="M1696">
        <f t="shared" si="159"/>
        <v>2028.68</v>
      </c>
      <c r="N1696" t="s">
        <v>16</v>
      </c>
      <c r="O1696" t="str">
        <f t="shared" si="160"/>
        <v>Delayed Delivery</v>
      </c>
      <c r="P1696">
        <v>9</v>
      </c>
      <c r="Q1696" t="str">
        <f t="shared" si="161"/>
        <v>Good</v>
      </c>
      <c r="R1696">
        <v>3.2</v>
      </c>
      <c r="S1696">
        <v>1967.82</v>
      </c>
    </row>
    <row r="1697" spans="1:19" x14ac:dyDescent="0.35">
      <c r="A1697">
        <v>11696</v>
      </c>
      <c r="B1697" s="1">
        <v>46257</v>
      </c>
      <c r="C1697">
        <f t="shared" si="156"/>
        <v>2026</v>
      </c>
      <c r="D1697">
        <f t="shared" si="157"/>
        <v>8</v>
      </c>
      <c r="E1697" t="str">
        <f>TEXT(Table2[[#This Row],[order_date]],"mmmm")</f>
        <v>August</v>
      </c>
      <c r="F1697">
        <v>1642</v>
      </c>
      <c r="G1697" t="s">
        <v>22</v>
      </c>
      <c r="H1697" t="s">
        <v>20</v>
      </c>
      <c r="I1697">
        <v>4</v>
      </c>
      <c r="J1697">
        <v>411.16</v>
      </c>
      <c r="K1697">
        <v>0.01</v>
      </c>
      <c r="L1697">
        <f t="shared" si="158"/>
        <v>4.1116000000000001</v>
      </c>
      <c r="M1697">
        <f t="shared" si="159"/>
        <v>1644.64</v>
      </c>
      <c r="N1697" t="s">
        <v>18</v>
      </c>
      <c r="O1697" t="str">
        <f t="shared" si="160"/>
        <v>Delayed Delivery</v>
      </c>
      <c r="P1697">
        <v>11</v>
      </c>
      <c r="Q1697" t="str">
        <f t="shared" si="161"/>
        <v>Good</v>
      </c>
      <c r="R1697">
        <v>2.6</v>
      </c>
      <c r="S1697">
        <v>1628.19</v>
      </c>
    </row>
    <row r="1698" spans="1:19" x14ac:dyDescent="0.35">
      <c r="A1698">
        <v>11697</v>
      </c>
      <c r="B1698" s="1">
        <v>46258</v>
      </c>
      <c r="C1698">
        <f t="shared" si="156"/>
        <v>2026</v>
      </c>
      <c r="D1698">
        <f t="shared" si="157"/>
        <v>8</v>
      </c>
      <c r="E1698" t="str">
        <f>TEXT(Table2[[#This Row],[order_date]],"mmmm")</f>
        <v>August</v>
      </c>
      <c r="F1698">
        <v>1799</v>
      </c>
      <c r="G1698" t="s">
        <v>15</v>
      </c>
      <c r="H1698" t="s">
        <v>20</v>
      </c>
      <c r="I1698">
        <v>4</v>
      </c>
      <c r="J1698">
        <v>423.22</v>
      </c>
      <c r="K1698">
        <v>0.13</v>
      </c>
      <c r="L1698">
        <f t="shared" si="158"/>
        <v>55.018600000000006</v>
      </c>
      <c r="M1698">
        <f t="shared" si="159"/>
        <v>1692.88</v>
      </c>
      <c r="N1698" t="s">
        <v>18</v>
      </c>
      <c r="O1698" t="str">
        <f t="shared" si="160"/>
        <v>Delayed Delivery</v>
      </c>
      <c r="P1698">
        <v>11</v>
      </c>
      <c r="Q1698" t="str">
        <f t="shared" si="161"/>
        <v>Excellent</v>
      </c>
      <c r="R1698">
        <v>4.9000000000000004</v>
      </c>
      <c r="S1698">
        <v>1472.81</v>
      </c>
    </row>
    <row r="1699" spans="1:19" x14ac:dyDescent="0.35">
      <c r="A1699">
        <v>11698</v>
      </c>
      <c r="B1699" s="1">
        <v>46259</v>
      </c>
      <c r="C1699">
        <f t="shared" si="156"/>
        <v>2026</v>
      </c>
      <c r="D1699">
        <f t="shared" si="157"/>
        <v>8</v>
      </c>
      <c r="E1699" t="str">
        <f>TEXT(Table2[[#This Row],[order_date]],"mmmm")</f>
        <v>August</v>
      </c>
      <c r="F1699">
        <v>1777</v>
      </c>
      <c r="G1699" t="s">
        <v>15</v>
      </c>
      <c r="H1699" t="s">
        <v>17</v>
      </c>
      <c r="I1699">
        <v>3</v>
      </c>
      <c r="J1699">
        <v>328.52</v>
      </c>
      <c r="K1699">
        <v>0.26</v>
      </c>
      <c r="L1699">
        <f t="shared" si="158"/>
        <v>85.415199999999999</v>
      </c>
      <c r="M1699">
        <f t="shared" si="159"/>
        <v>985.56</v>
      </c>
      <c r="N1699" t="s">
        <v>18</v>
      </c>
      <c r="O1699" t="str">
        <f t="shared" si="160"/>
        <v>On Time Delivery</v>
      </c>
      <c r="P1699">
        <v>4</v>
      </c>
      <c r="Q1699" t="str">
        <f t="shared" si="161"/>
        <v>Bad</v>
      </c>
      <c r="R1699">
        <v>1.1000000000000001</v>
      </c>
      <c r="S1699">
        <v>729.31</v>
      </c>
    </row>
    <row r="1700" spans="1:19" x14ac:dyDescent="0.35">
      <c r="A1700">
        <v>11699</v>
      </c>
      <c r="B1700" s="1">
        <v>46260</v>
      </c>
      <c r="C1700">
        <f t="shared" si="156"/>
        <v>2026</v>
      </c>
      <c r="D1700">
        <f t="shared" si="157"/>
        <v>8</v>
      </c>
      <c r="E1700" t="str">
        <f>TEXT(Table2[[#This Row],[order_date]],"mmmm")</f>
        <v>August</v>
      </c>
      <c r="F1700">
        <v>1457</v>
      </c>
      <c r="G1700" t="s">
        <v>19</v>
      </c>
      <c r="H1700" t="s">
        <v>20</v>
      </c>
      <c r="I1700">
        <v>6</v>
      </c>
      <c r="J1700">
        <v>532.86</v>
      </c>
      <c r="K1700">
        <v>0.06</v>
      </c>
      <c r="L1700">
        <f t="shared" si="158"/>
        <v>31.971599999999999</v>
      </c>
      <c r="M1700">
        <f t="shared" si="159"/>
        <v>3197.16</v>
      </c>
      <c r="N1700" t="s">
        <v>18</v>
      </c>
      <c r="O1700" t="str">
        <f t="shared" si="160"/>
        <v>Delayed Delivery</v>
      </c>
      <c r="P1700">
        <v>9</v>
      </c>
      <c r="Q1700" t="str">
        <f t="shared" si="161"/>
        <v>Bad</v>
      </c>
      <c r="R1700">
        <v>1.9</v>
      </c>
      <c r="S1700">
        <v>3005.33</v>
      </c>
    </row>
    <row r="1701" spans="1:19" x14ac:dyDescent="0.35">
      <c r="A1701">
        <v>11700</v>
      </c>
      <c r="B1701" s="1">
        <v>46261</v>
      </c>
      <c r="C1701">
        <f t="shared" si="156"/>
        <v>2026</v>
      </c>
      <c r="D1701">
        <f t="shared" si="157"/>
        <v>8</v>
      </c>
      <c r="E1701" t="str">
        <f>TEXT(Table2[[#This Row],[order_date]],"mmmm")</f>
        <v>August</v>
      </c>
      <c r="F1701">
        <v>1978</v>
      </c>
      <c r="G1701" t="s">
        <v>22</v>
      </c>
      <c r="H1701" t="s">
        <v>21</v>
      </c>
      <c r="I1701">
        <v>3</v>
      </c>
      <c r="J1701">
        <v>162.43</v>
      </c>
      <c r="K1701">
        <v>0.21</v>
      </c>
      <c r="L1701">
        <f t="shared" si="158"/>
        <v>34.110300000000002</v>
      </c>
      <c r="M1701">
        <f t="shared" si="159"/>
        <v>487.29</v>
      </c>
      <c r="N1701" t="s">
        <v>16</v>
      </c>
      <c r="O1701" t="str">
        <f t="shared" si="160"/>
        <v>Delayed Delivery</v>
      </c>
      <c r="P1701">
        <v>11</v>
      </c>
      <c r="Q1701" t="str">
        <f t="shared" si="161"/>
        <v>Bad</v>
      </c>
      <c r="R1701">
        <v>2.1</v>
      </c>
      <c r="S1701">
        <v>384.96</v>
      </c>
    </row>
    <row r="1702" spans="1:19" x14ac:dyDescent="0.35">
      <c r="A1702">
        <v>11701</v>
      </c>
      <c r="B1702" s="1">
        <v>46262</v>
      </c>
      <c r="C1702">
        <f t="shared" si="156"/>
        <v>2026</v>
      </c>
      <c r="D1702">
        <f t="shared" si="157"/>
        <v>8</v>
      </c>
      <c r="E1702" t="str">
        <f>TEXT(Table2[[#This Row],[order_date]],"mmmm")</f>
        <v>August</v>
      </c>
      <c r="F1702">
        <v>1877</v>
      </c>
      <c r="G1702" t="s">
        <v>12</v>
      </c>
      <c r="H1702" t="s">
        <v>17</v>
      </c>
      <c r="I1702">
        <v>2</v>
      </c>
      <c r="J1702">
        <v>237.97</v>
      </c>
      <c r="K1702">
        <v>0.1</v>
      </c>
      <c r="L1702">
        <f t="shared" si="158"/>
        <v>23.797000000000001</v>
      </c>
      <c r="M1702">
        <f t="shared" si="159"/>
        <v>475.94</v>
      </c>
      <c r="N1702" t="s">
        <v>16</v>
      </c>
      <c r="O1702" t="str">
        <f t="shared" si="160"/>
        <v>On Time Delivery</v>
      </c>
      <c r="P1702">
        <v>4</v>
      </c>
      <c r="Q1702" t="str">
        <f t="shared" si="161"/>
        <v>Excellent</v>
      </c>
      <c r="R1702">
        <v>4.5</v>
      </c>
      <c r="S1702">
        <v>428.35</v>
      </c>
    </row>
    <row r="1703" spans="1:19" x14ac:dyDescent="0.35">
      <c r="A1703">
        <v>11702</v>
      </c>
      <c r="B1703" s="1">
        <v>46263</v>
      </c>
      <c r="C1703">
        <f t="shared" si="156"/>
        <v>2026</v>
      </c>
      <c r="D1703">
        <f t="shared" si="157"/>
        <v>8</v>
      </c>
      <c r="E1703" t="str">
        <f>TEXT(Table2[[#This Row],[order_date]],"mmmm")</f>
        <v>August</v>
      </c>
      <c r="F1703">
        <v>1161</v>
      </c>
      <c r="G1703" t="s">
        <v>15</v>
      </c>
      <c r="H1703" t="s">
        <v>20</v>
      </c>
      <c r="I1703">
        <v>4</v>
      </c>
      <c r="J1703">
        <v>469.92</v>
      </c>
      <c r="K1703">
        <v>0.28000000000000003</v>
      </c>
      <c r="L1703">
        <f t="shared" si="158"/>
        <v>131.57760000000002</v>
      </c>
      <c r="M1703">
        <f t="shared" si="159"/>
        <v>1879.68</v>
      </c>
      <c r="N1703" t="s">
        <v>16</v>
      </c>
      <c r="O1703" t="str">
        <f t="shared" si="160"/>
        <v>On Time Delivery</v>
      </c>
      <c r="P1703">
        <v>2</v>
      </c>
      <c r="Q1703" t="str">
        <f t="shared" si="161"/>
        <v>Excellent</v>
      </c>
      <c r="R1703">
        <v>4.7</v>
      </c>
      <c r="S1703">
        <v>1353.37</v>
      </c>
    </row>
    <row r="1704" spans="1:19" x14ac:dyDescent="0.35">
      <c r="A1704">
        <v>11703</v>
      </c>
      <c r="B1704" s="1">
        <v>46264</v>
      </c>
      <c r="C1704">
        <f t="shared" si="156"/>
        <v>2026</v>
      </c>
      <c r="D1704">
        <f t="shared" si="157"/>
        <v>8</v>
      </c>
      <c r="E1704" t="str">
        <f>TEXT(Table2[[#This Row],[order_date]],"mmmm")</f>
        <v>August</v>
      </c>
      <c r="F1704">
        <v>1379</v>
      </c>
      <c r="G1704" t="s">
        <v>12</v>
      </c>
      <c r="H1704" t="s">
        <v>21</v>
      </c>
      <c r="I1704">
        <v>7</v>
      </c>
      <c r="J1704">
        <v>303.26</v>
      </c>
      <c r="K1704">
        <v>0.28000000000000003</v>
      </c>
      <c r="L1704">
        <f t="shared" si="158"/>
        <v>84.912800000000004</v>
      </c>
      <c r="M1704">
        <f t="shared" si="159"/>
        <v>2122.8199999999997</v>
      </c>
      <c r="N1704" t="s">
        <v>16</v>
      </c>
      <c r="O1704" t="str">
        <f t="shared" si="160"/>
        <v>Delayed Delivery</v>
      </c>
      <c r="P1704">
        <v>10</v>
      </c>
      <c r="Q1704" t="str">
        <f t="shared" si="161"/>
        <v>Excellent</v>
      </c>
      <c r="R1704">
        <v>4.4000000000000004</v>
      </c>
      <c r="S1704">
        <v>1528.43</v>
      </c>
    </row>
    <row r="1705" spans="1:19" x14ac:dyDescent="0.35">
      <c r="A1705">
        <v>11704</v>
      </c>
      <c r="B1705" s="1">
        <v>46265</v>
      </c>
      <c r="C1705">
        <f t="shared" si="156"/>
        <v>2026</v>
      </c>
      <c r="D1705">
        <f t="shared" si="157"/>
        <v>8</v>
      </c>
      <c r="E1705" t="str">
        <f>TEXT(Table2[[#This Row],[order_date]],"mmmm")</f>
        <v>August</v>
      </c>
      <c r="F1705">
        <v>1992</v>
      </c>
      <c r="G1705" t="s">
        <v>19</v>
      </c>
      <c r="H1705" t="s">
        <v>20</v>
      </c>
      <c r="I1705">
        <v>5</v>
      </c>
      <c r="J1705">
        <v>535.19000000000005</v>
      </c>
      <c r="K1705">
        <v>0.27</v>
      </c>
      <c r="L1705">
        <f t="shared" si="158"/>
        <v>144.50130000000001</v>
      </c>
      <c r="M1705">
        <f t="shared" si="159"/>
        <v>2675.9500000000003</v>
      </c>
      <c r="N1705" t="s">
        <v>16</v>
      </c>
      <c r="O1705" t="str">
        <f t="shared" si="160"/>
        <v>On Time Delivery</v>
      </c>
      <c r="P1705">
        <v>3</v>
      </c>
      <c r="Q1705" t="str">
        <f t="shared" si="161"/>
        <v>Good</v>
      </c>
      <c r="R1705">
        <v>2.7</v>
      </c>
      <c r="S1705">
        <v>1953.44</v>
      </c>
    </row>
    <row r="1706" spans="1:19" x14ac:dyDescent="0.35">
      <c r="A1706">
        <v>11705</v>
      </c>
      <c r="B1706" s="1">
        <v>46266</v>
      </c>
      <c r="C1706">
        <f t="shared" si="156"/>
        <v>2026</v>
      </c>
      <c r="D1706">
        <f t="shared" si="157"/>
        <v>9</v>
      </c>
      <c r="E1706" t="str">
        <f>TEXT(Table2[[#This Row],[order_date]],"mmmm")</f>
        <v>September</v>
      </c>
      <c r="F1706">
        <v>1086</v>
      </c>
      <c r="G1706" t="s">
        <v>15</v>
      </c>
      <c r="H1706" t="s">
        <v>13</v>
      </c>
      <c r="I1706">
        <v>1</v>
      </c>
      <c r="J1706">
        <v>217.64</v>
      </c>
      <c r="K1706">
        <v>0.18</v>
      </c>
      <c r="L1706">
        <f t="shared" si="158"/>
        <v>39.175199999999997</v>
      </c>
      <c r="M1706">
        <f t="shared" si="159"/>
        <v>217.64</v>
      </c>
      <c r="N1706" t="s">
        <v>14</v>
      </c>
      <c r="O1706" t="str">
        <f t="shared" si="160"/>
        <v>On Time Delivery</v>
      </c>
      <c r="P1706">
        <v>2</v>
      </c>
      <c r="Q1706" t="str">
        <f t="shared" si="161"/>
        <v>Excellent</v>
      </c>
      <c r="R1706">
        <v>4.7</v>
      </c>
      <c r="S1706">
        <v>178.46</v>
      </c>
    </row>
    <row r="1707" spans="1:19" x14ac:dyDescent="0.35">
      <c r="A1707">
        <v>11706</v>
      </c>
      <c r="B1707" s="1">
        <v>46267</v>
      </c>
      <c r="C1707">
        <f t="shared" si="156"/>
        <v>2026</v>
      </c>
      <c r="D1707">
        <f t="shared" si="157"/>
        <v>9</v>
      </c>
      <c r="E1707" t="str">
        <f>TEXT(Table2[[#This Row],[order_date]],"mmmm")</f>
        <v>September</v>
      </c>
      <c r="F1707">
        <v>1054</v>
      </c>
      <c r="G1707" t="s">
        <v>15</v>
      </c>
      <c r="H1707" t="s">
        <v>20</v>
      </c>
      <c r="I1707">
        <v>2</v>
      </c>
      <c r="J1707">
        <v>231.06</v>
      </c>
      <c r="K1707">
        <v>0.1</v>
      </c>
      <c r="L1707">
        <f t="shared" si="158"/>
        <v>23.106000000000002</v>
      </c>
      <c r="M1707">
        <f t="shared" si="159"/>
        <v>462.12</v>
      </c>
      <c r="N1707" t="s">
        <v>16</v>
      </c>
      <c r="O1707" t="str">
        <f t="shared" si="160"/>
        <v>Early Delivery</v>
      </c>
      <c r="P1707">
        <v>1</v>
      </c>
      <c r="Q1707" t="str">
        <f t="shared" si="161"/>
        <v>Bad</v>
      </c>
      <c r="R1707">
        <v>1.4</v>
      </c>
      <c r="S1707">
        <v>415.91</v>
      </c>
    </row>
    <row r="1708" spans="1:19" x14ac:dyDescent="0.35">
      <c r="A1708">
        <v>11707</v>
      </c>
      <c r="B1708" s="1">
        <v>46268</v>
      </c>
      <c r="C1708">
        <f t="shared" si="156"/>
        <v>2026</v>
      </c>
      <c r="D1708">
        <f t="shared" si="157"/>
        <v>9</v>
      </c>
      <c r="E1708" t="str">
        <f>TEXT(Table2[[#This Row],[order_date]],"mmmm")</f>
        <v>September</v>
      </c>
      <c r="F1708">
        <v>1475</v>
      </c>
      <c r="G1708" t="s">
        <v>15</v>
      </c>
      <c r="H1708" t="s">
        <v>20</v>
      </c>
      <c r="I1708">
        <v>7</v>
      </c>
      <c r="J1708">
        <v>534.91</v>
      </c>
      <c r="K1708">
        <v>0.28000000000000003</v>
      </c>
      <c r="L1708">
        <f t="shared" si="158"/>
        <v>149.7748</v>
      </c>
      <c r="M1708">
        <f t="shared" si="159"/>
        <v>3744.37</v>
      </c>
      <c r="N1708" t="s">
        <v>14</v>
      </c>
      <c r="O1708" t="str">
        <f t="shared" si="160"/>
        <v>Delayed Delivery</v>
      </c>
      <c r="P1708">
        <v>11</v>
      </c>
      <c r="Q1708" t="str">
        <f t="shared" si="161"/>
        <v>Good</v>
      </c>
      <c r="R1708">
        <v>3.6</v>
      </c>
      <c r="S1708">
        <v>2695.95</v>
      </c>
    </row>
    <row r="1709" spans="1:19" x14ac:dyDescent="0.35">
      <c r="A1709">
        <v>11708</v>
      </c>
      <c r="B1709" s="1">
        <v>46269</v>
      </c>
      <c r="C1709">
        <f t="shared" si="156"/>
        <v>2026</v>
      </c>
      <c r="D1709">
        <f t="shared" si="157"/>
        <v>9</v>
      </c>
      <c r="E1709" t="str">
        <f>TEXT(Table2[[#This Row],[order_date]],"mmmm")</f>
        <v>September</v>
      </c>
      <c r="F1709">
        <v>1799</v>
      </c>
      <c r="G1709" t="s">
        <v>15</v>
      </c>
      <c r="H1709" t="s">
        <v>13</v>
      </c>
      <c r="I1709">
        <v>1</v>
      </c>
      <c r="J1709">
        <v>286.66000000000003</v>
      </c>
      <c r="K1709">
        <v>7.0000000000000007E-2</v>
      </c>
      <c r="L1709">
        <f t="shared" si="158"/>
        <v>20.066200000000002</v>
      </c>
      <c r="M1709">
        <f t="shared" si="159"/>
        <v>286.66000000000003</v>
      </c>
      <c r="N1709" t="s">
        <v>16</v>
      </c>
      <c r="O1709" t="str">
        <f t="shared" si="160"/>
        <v>Delayed Delivery</v>
      </c>
      <c r="P1709">
        <v>6</v>
      </c>
      <c r="Q1709" t="str">
        <f t="shared" si="161"/>
        <v>Excellent</v>
      </c>
      <c r="R1709">
        <v>4.7</v>
      </c>
      <c r="S1709">
        <v>266.58999999999997</v>
      </c>
    </row>
    <row r="1710" spans="1:19" x14ac:dyDescent="0.35">
      <c r="A1710">
        <v>11709</v>
      </c>
      <c r="B1710" s="1">
        <v>46270</v>
      </c>
      <c r="C1710">
        <f t="shared" si="156"/>
        <v>2026</v>
      </c>
      <c r="D1710">
        <f t="shared" si="157"/>
        <v>9</v>
      </c>
      <c r="E1710" t="str">
        <f>TEXT(Table2[[#This Row],[order_date]],"mmmm")</f>
        <v>September</v>
      </c>
      <c r="F1710">
        <v>1177</v>
      </c>
      <c r="G1710" t="s">
        <v>19</v>
      </c>
      <c r="H1710" t="s">
        <v>17</v>
      </c>
      <c r="I1710">
        <v>1</v>
      </c>
      <c r="J1710">
        <v>316.93</v>
      </c>
      <c r="K1710">
        <v>0.1</v>
      </c>
      <c r="L1710">
        <f t="shared" si="158"/>
        <v>31.693000000000001</v>
      </c>
      <c r="M1710">
        <f t="shared" si="159"/>
        <v>316.93</v>
      </c>
      <c r="N1710" t="s">
        <v>16</v>
      </c>
      <c r="O1710" t="str">
        <f t="shared" si="160"/>
        <v>On Time Delivery</v>
      </c>
      <c r="P1710">
        <v>4</v>
      </c>
      <c r="Q1710" t="str">
        <f t="shared" si="161"/>
        <v>Excellent</v>
      </c>
      <c r="R1710">
        <v>4</v>
      </c>
      <c r="S1710">
        <v>285.24</v>
      </c>
    </row>
    <row r="1711" spans="1:19" x14ac:dyDescent="0.35">
      <c r="A1711">
        <v>11710</v>
      </c>
      <c r="B1711" s="1">
        <v>46271</v>
      </c>
      <c r="C1711">
        <f t="shared" si="156"/>
        <v>2026</v>
      </c>
      <c r="D1711">
        <f t="shared" si="157"/>
        <v>9</v>
      </c>
      <c r="E1711" t="str">
        <f>TEXT(Table2[[#This Row],[order_date]],"mmmm")</f>
        <v>September</v>
      </c>
      <c r="F1711">
        <v>1390</v>
      </c>
      <c r="G1711" t="s">
        <v>19</v>
      </c>
      <c r="H1711" t="s">
        <v>13</v>
      </c>
      <c r="I1711">
        <v>4</v>
      </c>
      <c r="J1711">
        <v>209.67</v>
      </c>
      <c r="K1711">
        <v>0.06</v>
      </c>
      <c r="L1711">
        <f t="shared" si="158"/>
        <v>12.5802</v>
      </c>
      <c r="M1711">
        <f t="shared" si="159"/>
        <v>838.68</v>
      </c>
      <c r="N1711" t="s">
        <v>18</v>
      </c>
      <c r="O1711" t="str">
        <f t="shared" si="160"/>
        <v>Delayed Delivery</v>
      </c>
      <c r="P1711">
        <v>7</v>
      </c>
      <c r="Q1711" t="str">
        <f t="shared" si="161"/>
        <v>Bad</v>
      </c>
      <c r="R1711">
        <v>2.1</v>
      </c>
      <c r="S1711">
        <v>788.36</v>
      </c>
    </row>
    <row r="1712" spans="1:19" x14ac:dyDescent="0.35">
      <c r="A1712">
        <v>11711</v>
      </c>
      <c r="B1712" s="1">
        <v>46272</v>
      </c>
      <c r="C1712">
        <f t="shared" si="156"/>
        <v>2026</v>
      </c>
      <c r="D1712">
        <f t="shared" si="157"/>
        <v>9</v>
      </c>
      <c r="E1712" t="str">
        <f>TEXT(Table2[[#This Row],[order_date]],"mmmm")</f>
        <v>September</v>
      </c>
      <c r="F1712">
        <v>1348</v>
      </c>
      <c r="G1712" t="s">
        <v>15</v>
      </c>
      <c r="H1712" t="s">
        <v>17</v>
      </c>
      <c r="I1712">
        <v>5</v>
      </c>
      <c r="J1712">
        <v>176.85</v>
      </c>
      <c r="K1712">
        <v>0.24</v>
      </c>
      <c r="L1712">
        <f t="shared" si="158"/>
        <v>42.443999999999996</v>
      </c>
      <c r="M1712">
        <f t="shared" si="159"/>
        <v>884.25</v>
      </c>
      <c r="N1712" t="s">
        <v>16</v>
      </c>
      <c r="O1712" t="str">
        <f t="shared" si="160"/>
        <v>Delayed Delivery</v>
      </c>
      <c r="P1712">
        <v>7</v>
      </c>
      <c r="Q1712" t="str">
        <f t="shared" si="161"/>
        <v>Good</v>
      </c>
      <c r="R1712">
        <v>3.9</v>
      </c>
      <c r="S1712">
        <v>672.03</v>
      </c>
    </row>
    <row r="1713" spans="1:19" x14ac:dyDescent="0.35">
      <c r="A1713">
        <v>11712</v>
      </c>
      <c r="B1713" s="1">
        <v>46273</v>
      </c>
      <c r="C1713">
        <f t="shared" si="156"/>
        <v>2026</v>
      </c>
      <c r="D1713">
        <f t="shared" si="157"/>
        <v>9</v>
      </c>
      <c r="E1713" t="str">
        <f>TEXT(Table2[[#This Row],[order_date]],"mmmm")</f>
        <v>September</v>
      </c>
      <c r="F1713">
        <v>1007</v>
      </c>
      <c r="G1713" t="s">
        <v>19</v>
      </c>
      <c r="H1713" t="s">
        <v>13</v>
      </c>
      <c r="I1713">
        <v>1</v>
      </c>
      <c r="J1713">
        <v>398.73</v>
      </c>
      <c r="K1713">
        <v>0.24</v>
      </c>
      <c r="L1713">
        <f t="shared" si="158"/>
        <v>95.6952</v>
      </c>
      <c r="M1713">
        <f t="shared" si="159"/>
        <v>398.73</v>
      </c>
      <c r="N1713" t="s">
        <v>14</v>
      </c>
      <c r="O1713" t="str">
        <f t="shared" si="160"/>
        <v>Delayed Delivery</v>
      </c>
      <c r="P1713">
        <v>10</v>
      </c>
      <c r="Q1713" t="str">
        <f t="shared" si="161"/>
        <v>Bad</v>
      </c>
      <c r="R1713">
        <v>2.2000000000000002</v>
      </c>
      <c r="S1713">
        <v>303.02999999999997</v>
      </c>
    </row>
    <row r="1714" spans="1:19" x14ac:dyDescent="0.35">
      <c r="A1714">
        <v>11713</v>
      </c>
      <c r="B1714" s="1">
        <v>46274</v>
      </c>
      <c r="C1714">
        <f t="shared" si="156"/>
        <v>2026</v>
      </c>
      <c r="D1714">
        <f t="shared" si="157"/>
        <v>9</v>
      </c>
      <c r="E1714" t="str">
        <f>TEXT(Table2[[#This Row],[order_date]],"mmmm")</f>
        <v>September</v>
      </c>
      <c r="F1714">
        <v>1832</v>
      </c>
      <c r="G1714" t="s">
        <v>22</v>
      </c>
      <c r="H1714" t="s">
        <v>20</v>
      </c>
      <c r="I1714">
        <v>6</v>
      </c>
      <c r="J1714">
        <v>85.11</v>
      </c>
      <c r="K1714">
        <v>0.23</v>
      </c>
      <c r="L1714">
        <f t="shared" si="158"/>
        <v>19.575300000000002</v>
      </c>
      <c r="M1714">
        <f t="shared" si="159"/>
        <v>510.65999999999997</v>
      </c>
      <c r="N1714" t="s">
        <v>16</v>
      </c>
      <c r="O1714" t="str">
        <f t="shared" si="160"/>
        <v>Early Delivery</v>
      </c>
      <c r="P1714">
        <v>1</v>
      </c>
      <c r="Q1714" t="str">
        <f t="shared" si="161"/>
        <v>Bad</v>
      </c>
      <c r="R1714">
        <v>1.4</v>
      </c>
      <c r="S1714">
        <v>393.21</v>
      </c>
    </row>
    <row r="1715" spans="1:19" x14ac:dyDescent="0.35">
      <c r="A1715">
        <v>11714</v>
      </c>
      <c r="B1715" s="1">
        <v>46275</v>
      </c>
      <c r="C1715">
        <f t="shared" si="156"/>
        <v>2026</v>
      </c>
      <c r="D1715">
        <f t="shared" si="157"/>
        <v>9</v>
      </c>
      <c r="E1715" t="str">
        <f>TEXT(Table2[[#This Row],[order_date]],"mmmm")</f>
        <v>September</v>
      </c>
      <c r="F1715">
        <v>1312</v>
      </c>
      <c r="G1715" t="s">
        <v>19</v>
      </c>
      <c r="H1715" t="s">
        <v>20</v>
      </c>
      <c r="I1715">
        <v>7</v>
      </c>
      <c r="J1715">
        <v>529.37</v>
      </c>
      <c r="K1715">
        <v>0.15</v>
      </c>
      <c r="L1715">
        <f t="shared" si="158"/>
        <v>79.405500000000004</v>
      </c>
      <c r="M1715">
        <f t="shared" si="159"/>
        <v>3705.59</v>
      </c>
      <c r="N1715" t="s">
        <v>16</v>
      </c>
      <c r="O1715" t="str">
        <f t="shared" si="160"/>
        <v>Delayed Delivery</v>
      </c>
      <c r="P1715">
        <v>9</v>
      </c>
      <c r="Q1715" t="str">
        <f t="shared" si="161"/>
        <v>Good</v>
      </c>
      <c r="R1715">
        <v>3.9</v>
      </c>
      <c r="S1715">
        <v>3149.75</v>
      </c>
    </row>
    <row r="1716" spans="1:19" x14ac:dyDescent="0.35">
      <c r="A1716">
        <v>11715</v>
      </c>
      <c r="B1716" s="1">
        <v>46276</v>
      </c>
      <c r="C1716">
        <f t="shared" si="156"/>
        <v>2026</v>
      </c>
      <c r="D1716">
        <f t="shared" si="157"/>
        <v>9</v>
      </c>
      <c r="E1716" t="str">
        <f>TEXT(Table2[[#This Row],[order_date]],"mmmm")</f>
        <v>September</v>
      </c>
      <c r="F1716">
        <v>1758</v>
      </c>
      <c r="G1716" t="s">
        <v>19</v>
      </c>
      <c r="H1716" t="s">
        <v>17</v>
      </c>
      <c r="I1716">
        <v>1</v>
      </c>
      <c r="J1716">
        <v>470.83</v>
      </c>
      <c r="K1716">
        <v>0.04</v>
      </c>
      <c r="L1716">
        <f t="shared" si="158"/>
        <v>18.833200000000001</v>
      </c>
      <c r="M1716">
        <f t="shared" si="159"/>
        <v>470.83</v>
      </c>
      <c r="N1716" t="s">
        <v>14</v>
      </c>
      <c r="O1716" t="str">
        <f t="shared" si="160"/>
        <v>Delayed Delivery</v>
      </c>
      <c r="P1716">
        <v>8</v>
      </c>
      <c r="Q1716" t="str">
        <f t="shared" si="161"/>
        <v>Bad</v>
      </c>
      <c r="R1716">
        <v>1.7</v>
      </c>
      <c r="S1716">
        <v>452</v>
      </c>
    </row>
    <row r="1717" spans="1:19" x14ac:dyDescent="0.35">
      <c r="A1717">
        <v>11716</v>
      </c>
      <c r="B1717" s="1">
        <v>46277</v>
      </c>
      <c r="C1717">
        <f t="shared" si="156"/>
        <v>2026</v>
      </c>
      <c r="D1717">
        <f t="shared" si="157"/>
        <v>9</v>
      </c>
      <c r="E1717" t="str">
        <f>TEXT(Table2[[#This Row],[order_date]],"mmmm")</f>
        <v>September</v>
      </c>
      <c r="F1717">
        <v>1834</v>
      </c>
      <c r="G1717" t="s">
        <v>15</v>
      </c>
      <c r="H1717" t="s">
        <v>17</v>
      </c>
      <c r="I1717">
        <v>2</v>
      </c>
      <c r="J1717">
        <v>126.59</v>
      </c>
      <c r="K1717">
        <v>0.32</v>
      </c>
      <c r="L1717">
        <f t="shared" si="158"/>
        <v>40.508800000000001</v>
      </c>
      <c r="M1717">
        <f t="shared" si="159"/>
        <v>253.18</v>
      </c>
      <c r="N1717" t="s">
        <v>16</v>
      </c>
      <c r="O1717" t="str">
        <f t="shared" si="160"/>
        <v>Delayed Delivery</v>
      </c>
      <c r="P1717">
        <v>10</v>
      </c>
      <c r="Q1717" t="str">
        <f t="shared" si="161"/>
        <v>Bad</v>
      </c>
      <c r="R1717">
        <v>1.4</v>
      </c>
      <c r="S1717">
        <v>172.16</v>
      </c>
    </row>
    <row r="1718" spans="1:19" x14ac:dyDescent="0.35">
      <c r="A1718">
        <v>11717</v>
      </c>
      <c r="B1718" s="1">
        <v>46278</v>
      </c>
      <c r="C1718">
        <f t="shared" si="156"/>
        <v>2026</v>
      </c>
      <c r="D1718">
        <f t="shared" si="157"/>
        <v>9</v>
      </c>
      <c r="E1718" t="str">
        <f>TEXT(Table2[[#This Row],[order_date]],"mmmm")</f>
        <v>September</v>
      </c>
      <c r="F1718">
        <v>1983</v>
      </c>
      <c r="G1718" t="s">
        <v>15</v>
      </c>
      <c r="H1718" t="s">
        <v>21</v>
      </c>
      <c r="I1718">
        <v>5</v>
      </c>
      <c r="J1718">
        <v>421</v>
      </c>
      <c r="K1718">
        <v>0.18</v>
      </c>
      <c r="L1718">
        <f t="shared" si="158"/>
        <v>75.78</v>
      </c>
      <c r="M1718">
        <f t="shared" si="159"/>
        <v>2105</v>
      </c>
      <c r="N1718" t="s">
        <v>16</v>
      </c>
      <c r="O1718" t="str">
        <f t="shared" si="160"/>
        <v>Early Delivery</v>
      </c>
      <c r="P1718">
        <v>1</v>
      </c>
      <c r="Q1718" t="str">
        <f t="shared" si="161"/>
        <v>Good</v>
      </c>
      <c r="R1718">
        <v>3.2</v>
      </c>
      <c r="S1718">
        <v>1726.1</v>
      </c>
    </row>
    <row r="1719" spans="1:19" x14ac:dyDescent="0.35">
      <c r="A1719">
        <v>11718</v>
      </c>
      <c r="B1719" s="1">
        <v>46279</v>
      </c>
      <c r="C1719">
        <f t="shared" si="156"/>
        <v>2026</v>
      </c>
      <c r="D1719">
        <f t="shared" si="157"/>
        <v>9</v>
      </c>
      <c r="E1719" t="str">
        <f>TEXT(Table2[[#This Row],[order_date]],"mmmm")</f>
        <v>September</v>
      </c>
      <c r="F1719">
        <v>1982</v>
      </c>
      <c r="G1719" t="s">
        <v>12</v>
      </c>
      <c r="H1719" t="s">
        <v>21</v>
      </c>
      <c r="I1719">
        <v>5</v>
      </c>
      <c r="J1719">
        <v>367.54</v>
      </c>
      <c r="K1719">
        <v>0.14000000000000001</v>
      </c>
      <c r="L1719">
        <f t="shared" si="158"/>
        <v>51.455600000000011</v>
      </c>
      <c r="M1719">
        <f t="shared" si="159"/>
        <v>1837.7</v>
      </c>
      <c r="N1719" t="s">
        <v>16</v>
      </c>
      <c r="O1719" t="str">
        <f t="shared" si="160"/>
        <v>Delayed Delivery</v>
      </c>
      <c r="P1719">
        <v>8</v>
      </c>
      <c r="Q1719" t="str">
        <f t="shared" si="161"/>
        <v>Good</v>
      </c>
      <c r="R1719">
        <v>3.5</v>
      </c>
      <c r="S1719">
        <v>1580.42</v>
      </c>
    </row>
    <row r="1720" spans="1:19" x14ac:dyDescent="0.35">
      <c r="A1720">
        <v>11719</v>
      </c>
      <c r="B1720" s="1">
        <v>46280</v>
      </c>
      <c r="C1720">
        <f t="shared" si="156"/>
        <v>2026</v>
      </c>
      <c r="D1720">
        <f t="shared" si="157"/>
        <v>9</v>
      </c>
      <c r="E1720" t="str">
        <f>TEXT(Table2[[#This Row],[order_date]],"mmmm")</f>
        <v>September</v>
      </c>
      <c r="F1720">
        <v>1442</v>
      </c>
      <c r="G1720" t="s">
        <v>15</v>
      </c>
      <c r="H1720" t="s">
        <v>20</v>
      </c>
      <c r="I1720">
        <v>1</v>
      </c>
      <c r="J1720">
        <v>122.95</v>
      </c>
      <c r="K1720">
        <v>0.21</v>
      </c>
      <c r="L1720">
        <f t="shared" si="158"/>
        <v>25.819499999999998</v>
      </c>
      <c r="M1720">
        <f t="shared" si="159"/>
        <v>122.95</v>
      </c>
      <c r="N1720" t="s">
        <v>18</v>
      </c>
      <c r="O1720" t="str">
        <f t="shared" si="160"/>
        <v>Delayed Delivery</v>
      </c>
      <c r="P1720">
        <v>5</v>
      </c>
      <c r="Q1720" t="str">
        <f t="shared" si="161"/>
        <v>Bad</v>
      </c>
      <c r="R1720">
        <v>1.2</v>
      </c>
      <c r="S1720">
        <v>97.13</v>
      </c>
    </row>
    <row r="1721" spans="1:19" x14ac:dyDescent="0.35">
      <c r="A1721">
        <v>11720</v>
      </c>
      <c r="B1721" s="1">
        <v>46281</v>
      </c>
      <c r="C1721">
        <f t="shared" si="156"/>
        <v>2026</v>
      </c>
      <c r="D1721">
        <f t="shared" si="157"/>
        <v>9</v>
      </c>
      <c r="E1721" t="str">
        <f>TEXT(Table2[[#This Row],[order_date]],"mmmm")</f>
        <v>September</v>
      </c>
      <c r="F1721">
        <v>1766</v>
      </c>
      <c r="G1721" t="s">
        <v>19</v>
      </c>
      <c r="H1721" t="s">
        <v>20</v>
      </c>
      <c r="I1721">
        <v>5</v>
      </c>
      <c r="J1721">
        <v>174.82</v>
      </c>
      <c r="K1721">
        <v>7.0000000000000007E-2</v>
      </c>
      <c r="L1721">
        <f t="shared" si="158"/>
        <v>12.237400000000001</v>
      </c>
      <c r="M1721">
        <f t="shared" si="159"/>
        <v>874.09999999999991</v>
      </c>
      <c r="N1721" t="s">
        <v>16</v>
      </c>
      <c r="O1721" t="str">
        <f t="shared" si="160"/>
        <v>Early Delivery</v>
      </c>
      <c r="P1721">
        <v>1</v>
      </c>
      <c r="Q1721" t="str">
        <f t="shared" si="161"/>
        <v>Bad</v>
      </c>
      <c r="R1721">
        <v>1</v>
      </c>
      <c r="S1721">
        <v>812.91</v>
      </c>
    </row>
    <row r="1722" spans="1:19" x14ac:dyDescent="0.35">
      <c r="A1722">
        <v>11721</v>
      </c>
      <c r="B1722" s="1">
        <v>46282</v>
      </c>
      <c r="C1722">
        <f t="shared" si="156"/>
        <v>2026</v>
      </c>
      <c r="D1722">
        <f t="shared" si="157"/>
        <v>9</v>
      </c>
      <c r="E1722" t="str">
        <f>TEXT(Table2[[#This Row],[order_date]],"mmmm")</f>
        <v>September</v>
      </c>
      <c r="F1722">
        <v>1327</v>
      </c>
      <c r="G1722" t="s">
        <v>22</v>
      </c>
      <c r="H1722" t="s">
        <v>21</v>
      </c>
      <c r="I1722">
        <v>2</v>
      </c>
      <c r="J1722">
        <v>254.26</v>
      </c>
      <c r="K1722">
        <v>0.05</v>
      </c>
      <c r="L1722">
        <f t="shared" si="158"/>
        <v>12.713000000000001</v>
      </c>
      <c r="M1722">
        <f t="shared" si="159"/>
        <v>508.52</v>
      </c>
      <c r="N1722" t="s">
        <v>18</v>
      </c>
      <c r="O1722" t="str">
        <f t="shared" si="160"/>
        <v>On Time Delivery</v>
      </c>
      <c r="P1722">
        <v>4</v>
      </c>
      <c r="Q1722" t="str">
        <f t="shared" si="161"/>
        <v>Excellent</v>
      </c>
      <c r="R1722">
        <v>4.5</v>
      </c>
      <c r="S1722">
        <v>483.09</v>
      </c>
    </row>
    <row r="1723" spans="1:19" x14ac:dyDescent="0.35">
      <c r="A1723">
        <v>11722</v>
      </c>
      <c r="B1723" s="1">
        <v>46283</v>
      </c>
      <c r="C1723">
        <f t="shared" si="156"/>
        <v>2026</v>
      </c>
      <c r="D1723">
        <f t="shared" si="157"/>
        <v>9</v>
      </c>
      <c r="E1723" t="str">
        <f>TEXT(Table2[[#This Row],[order_date]],"mmmm")</f>
        <v>September</v>
      </c>
      <c r="F1723">
        <v>1053</v>
      </c>
      <c r="G1723" t="s">
        <v>15</v>
      </c>
      <c r="H1723" t="s">
        <v>21</v>
      </c>
      <c r="I1723">
        <v>7</v>
      </c>
      <c r="J1723">
        <v>424.06</v>
      </c>
      <c r="K1723">
        <v>0.14000000000000001</v>
      </c>
      <c r="L1723">
        <f t="shared" si="158"/>
        <v>59.368400000000008</v>
      </c>
      <c r="M1723">
        <f t="shared" si="159"/>
        <v>2968.42</v>
      </c>
      <c r="N1723" t="s">
        <v>14</v>
      </c>
      <c r="O1723" t="str">
        <f t="shared" si="160"/>
        <v>Delayed Delivery</v>
      </c>
      <c r="P1723">
        <v>7</v>
      </c>
      <c r="Q1723" t="str">
        <f t="shared" si="161"/>
        <v>Bad</v>
      </c>
      <c r="R1723">
        <v>1.5</v>
      </c>
      <c r="S1723">
        <v>2552.84</v>
      </c>
    </row>
    <row r="1724" spans="1:19" x14ac:dyDescent="0.35">
      <c r="A1724">
        <v>11723</v>
      </c>
      <c r="B1724" s="1">
        <v>46284</v>
      </c>
      <c r="C1724">
        <f t="shared" si="156"/>
        <v>2026</v>
      </c>
      <c r="D1724">
        <f t="shared" si="157"/>
        <v>9</v>
      </c>
      <c r="E1724" t="str">
        <f>TEXT(Table2[[#This Row],[order_date]],"mmmm")</f>
        <v>September</v>
      </c>
      <c r="F1724">
        <v>1760</v>
      </c>
      <c r="G1724" t="s">
        <v>19</v>
      </c>
      <c r="H1724" t="s">
        <v>17</v>
      </c>
      <c r="I1724">
        <v>2</v>
      </c>
      <c r="J1724">
        <v>388.65</v>
      </c>
      <c r="K1724">
        <v>0.08</v>
      </c>
      <c r="L1724">
        <f t="shared" si="158"/>
        <v>31.091999999999999</v>
      </c>
      <c r="M1724">
        <f t="shared" si="159"/>
        <v>777.3</v>
      </c>
      <c r="N1724" t="s">
        <v>14</v>
      </c>
      <c r="O1724" t="str">
        <f t="shared" si="160"/>
        <v>Delayed Delivery</v>
      </c>
      <c r="P1724">
        <v>5</v>
      </c>
      <c r="Q1724" t="str">
        <f t="shared" si="161"/>
        <v>Good</v>
      </c>
      <c r="R1724">
        <v>3.3</v>
      </c>
      <c r="S1724">
        <v>715.12</v>
      </c>
    </row>
    <row r="1725" spans="1:19" x14ac:dyDescent="0.35">
      <c r="A1725">
        <v>11724</v>
      </c>
      <c r="B1725" s="1">
        <v>46285</v>
      </c>
      <c r="C1725">
        <f t="shared" si="156"/>
        <v>2026</v>
      </c>
      <c r="D1725">
        <f t="shared" si="157"/>
        <v>9</v>
      </c>
      <c r="E1725" t="str">
        <f>TEXT(Table2[[#This Row],[order_date]],"mmmm")</f>
        <v>September</v>
      </c>
      <c r="F1725">
        <v>1238</v>
      </c>
      <c r="G1725" t="s">
        <v>15</v>
      </c>
      <c r="H1725" t="s">
        <v>13</v>
      </c>
      <c r="I1725">
        <v>2</v>
      </c>
      <c r="J1725">
        <v>326.36</v>
      </c>
      <c r="K1725">
        <v>0.09</v>
      </c>
      <c r="L1725">
        <f t="shared" si="158"/>
        <v>29.372399999999999</v>
      </c>
      <c r="M1725">
        <f t="shared" si="159"/>
        <v>652.72</v>
      </c>
      <c r="N1725" t="s">
        <v>16</v>
      </c>
      <c r="O1725" t="str">
        <f t="shared" si="160"/>
        <v>Delayed Delivery</v>
      </c>
      <c r="P1725">
        <v>11</v>
      </c>
      <c r="Q1725" t="str">
        <f t="shared" si="161"/>
        <v>Excellent</v>
      </c>
      <c r="R1725">
        <v>4.8</v>
      </c>
      <c r="S1725">
        <v>593.98</v>
      </c>
    </row>
    <row r="1726" spans="1:19" x14ac:dyDescent="0.35">
      <c r="A1726">
        <v>11725</v>
      </c>
      <c r="B1726" s="1">
        <v>46286</v>
      </c>
      <c r="C1726">
        <f t="shared" si="156"/>
        <v>2026</v>
      </c>
      <c r="D1726">
        <f t="shared" si="157"/>
        <v>9</v>
      </c>
      <c r="E1726" t="str">
        <f>TEXT(Table2[[#This Row],[order_date]],"mmmm")</f>
        <v>September</v>
      </c>
      <c r="F1726">
        <v>1228</v>
      </c>
      <c r="G1726" t="s">
        <v>12</v>
      </c>
      <c r="H1726" t="s">
        <v>17</v>
      </c>
      <c r="I1726">
        <v>6</v>
      </c>
      <c r="J1726">
        <v>464.52</v>
      </c>
      <c r="K1726">
        <v>0.31</v>
      </c>
      <c r="L1726">
        <f t="shared" si="158"/>
        <v>144.00119999999998</v>
      </c>
      <c r="M1726">
        <f t="shared" si="159"/>
        <v>2787.12</v>
      </c>
      <c r="N1726" t="s">
        <v>16</v>
      </c>
      <c r="O1726" t="str">
        <f t="shared" si="160"/>
        <v>On Time Delivery</v>
      </c>
      <c r="P1726">
        <v>3</v>
      </c>
      <c r="Q1726" t="str">
        <f t="shared" si="161"/>
        <v>Good</v>
      </c>
      <c r="R1726">
        <v>3</v>
      </c>
      <c r="S1726">
        <v>1923.11</v>
      </c>
    </row>
    <row r="1727" spans="1:19" x14ac:dyDescent="0.35">
      <c r="A1727">
        <v>11726</v>
      </c>
      <c r="B1727" s="1">
        <v>46287</v>
      </c>
      <c r="C1727">
        <f t="shared" si="156"/>
        <v>2026</v>
      </c>
      <c r="D1727">
        <f t="shared" si="157"/>
        <v>9</v>
      </c>
      <c r="E1727" t="str">
        <f>TEXT(Table2[[#This Row],[order_date]],"mmmm")</f>
        <v>September</v>
      </c>
      <c r="F1727">
        <v>1578</v>
      </c>
      <c r="G1727" t="s">
        <v>15</v>
      </c>
      <c r="H1727" t="s">
        <v>21</v>
      </c>
      <c r="I1727">
        <v>4</v>
      </c>
      <c r="J1727">
        <v>458.39</v>
      </c>
      <c r="K1727">
        <v>0.19</v>
      </c>
      <c r="L1727">
        <f t="shared" si="158"/>
        <v>87.094099999999997</v>
      </c>
      <c r="M1727">
        <f t="shared" si="159"/>
        <v>1833.56</v>
      </c>
      <c r="N1727" t="s">
        <v>16</v>
      </c>
      <c r="O1727" t="str">
        <f t="shared" si="160"/>
        <v>Delayed Delivery</v>
      </c>
      <c r="P1727">
        <v>11</v>
      </c>
      <c r="Q1727" t="str">
        <f t="shared" si="161"/>
        <v>Bad</v>
      </c>
      <c r="R1727">
        <v>1.6</v>
      </c>
      <c r="S1727">
        <v>1485.18</v>
      </c>
    </row>
    <row r="1728" spans="1:19" x14ac:dyDescent="0.35">
      <c r="A1728">
        <v>11727</v>
      </c>
      <c r="B1728" s="1">
        <v>46288</v>
      </c>
      <c r="C1728">
        <f t="shared" si="156"/>
        <v>2026</v>
      </c>
      <c r="D1728">
        <f t="shared" si="157"/>
        <v>9</v>
      </c>
      <c r="E1728" t="str">
        <f>TEXT(Table2[[#This Row],[order_date]],"mmmm")</f>
        <v>September</v>
      </c>
      <c r="F1728">
        <v>1050</v>
      </c>
      <c r="G1728" t="s">
        <v>19</v>
      </c>
      <c r="H1728" t="s">
        <v>20</v>
      </c>
      <c r="I1728">
        <v>1</v>
      </c>
      <c r="J1728">
        <v>376.45</v>
      </c>
      <c r="K1728">
        <v>0.17</v>
      </c>
      <c r="L1728">
        <f t="shared" si="158"/>
        <v>63.996500000000005</v>
      </c>
      <c r="M1728">
        <f t="shared" si="159"/>
        <v>376.45</v>
      </c>
      <c r="N1728" t="s">
        <v>18</v>
      </c>
      <c r="O1728" t="str">
        <f t="shared" si="160"/>
        <v>On Time Delivery</v>
      </c>
      <c r="P1728">
        <v>4</v>
      </c>
      <c r="Q1728" t="str">
        <f t="shared" si="161"/>
        <v>Good</v>
      </c>
      <c r="R1728">
        <v>2.6</v>
      </c>
      <c r="S1728">
        <v>312.45</v>
      </c>
    </row>
    <row r="1729" spans="1:19" x14ac:dyDescent="0.35">
      <c r="A1729">
        <v>11728</v>
      </c>
      <c r="B1729" s="1">
        <v>46289</v>
      </c>
      <c r="C1729">
        <f t="shared" si="156"/>
        <v>2026</v>
      </c>
      <c r="D1729">
        <f t="shared" si="157"/>
        <v>9</v>
      </c>
      <c r="E1729" t="str">
        <f>TEXT(Table2[[#This Row],[order_date]],"mmmm")</f>
        <v>September</v>
      </c>
      <c r="F1729">
        <v>1608</v>
      </c>
      <c r="G1729" t="s">
        <v>19</v>
      </c>
      <c r="H1729" t="s">
        <v>21</v>
      </c>
      <c r="I1729">
        <v>7</v>
      </c>
      <c r="J1729">
        <v>475.39</v>
      </c>
      <c r="K1729">
        <v>0.24</v>
      </c>
      <c r="L1729">
        <f t="shared" si="158"/>
        <v>114.0936</v>
      </c>
      <c r="M1729">
        <f t="shared" si="159"/>
        <v>3327.73</v>
      </c>
      <c r="N1729" t="s">
        <v>16</v>
      </c>
      <c r="O1729" t="str">
        <f t="shared" si="160"/>
        <v>On Time Delivery</v>
      </c>
      <c r="P1729">
        <v>2</v>
      </c>
      <c r="Q1729" t="str">
        <f t="shared" si="161"/>
        <v>Good</v>
      </c>
      <c r="R1729">
        <v>3.5</v>
      </c>
      <c r="S1729">
        <v>2529.0700000000002</v>
      </c>
    </row>
    <row r="1730" spans="1:19" x14ac:dyDescent="0.35">
      <c r="A1730">
        <v>11729</v>
      </c>
      <c r="B1730" s="1">
        <v>46290</v>
      </c>
      <c r="C1730">
        <f t="shared" si="156"/>
        <v>2026</v>
      </c>
      <c r="D1730">
        <f t="shared" si="157"/>
        <v>9</v>
      </c>
      <c r="E1730" t="str">
        <f>TEXT(Table2[[#This Row],[order_date]],"mmmm")</f>
        <v>September</v>
      </c>
      <c r="F1730">
        <v>1603</v>
      </c>
      <c r="G1730" t="s">
        <v>19</v>
      </c>
      <c r="H1730" t="s">
        <v>20</v>
      </c>
      <c r="I1730">
        <v>5</v>
      </c>
      <c r="J1730">
        <v>210.54</v>
      </c>
      <c r="K1730">
        <v>0.33</v>
      </c>
      <c r="L1730">
        <f t="shared" si="158"/>
        <v>69.478200000000001</v>
      </c>
      <c r="M1730">
        <f t="shared" si="159"/>
        <v>1052.7</v>
      </c>
      <c r="N1730" t="s">
        <v>14</v>
      </c>
      <c r="O1730" t="str">
        <f t="shared" si="160"/>
        <v>Delayed Delivery</v>
      </c>
      <c r="P1730">
        <v>8</v>
      </c>
      <c r="Q1730" t="str">
        <f t="shared" si="161"/>
        <v>Excellent</v>
      </c>
      <c r="R1730">
        <v>4.0999999999999996</v>
      </c>
      <c r="S1730">
        <v>705.31</v>
      </c>
    </row>
    <row r="1731" spans="1:19" x14ac:dyDescent="0.35">
      <c r="A1731">
        <v>11730</v>
      </c>
      <c r="B1731" s="1">
        <v>46291</v>
      </c>
      <c r="C1731">
        <f t="shared" ref="C1731:C1794" si="162">YEAR(B1731)</f>
        <v>2026</v>
      </c>
      <c r="D1731">
        <f t="shared" ref="D1731:D1794" si="163">MONTH(B1731)</f>
        <v>9</v>
      </c>
      <c r="E1731" t="str">
        <f>TEXT(Table2[[#This Row],[order_date]],"mmmm")</f>
        <v>September</v>
      </c>
      <c r="F1731">
        <v>1263</v>
      </c>
      <c r="G1731" t="s">
        <v>15</v>
      </c>
      <c r="H1731" t="s">
        <v>20</v>
      </c>
      <c r="I1731">
        <v>2</v>
      </c>
      <c r="J1731">
        <v>530.53</v>
      </c>
      <c r="K1731">
        <v>0.04</v>
      </c>
      <c r="L1731">
        <f t="shared" ref="L1731:L1794" si="164">J1731*K1731</f>
        <v>21.2212</v>
      </c>
      <c r="M1731">
        <f t="shared" ref="M1731:M1794" si="165">(J1731*I1731)</f>
        <v>1061.06</v>
      </c>
      <c r="N1731" t="s">
        <v>18</v>
      </c>
      <c r="O1731" t="str">
        <f t="shared" ref="O1731:O1794" si="166">IF(P1731&lt;2,"Early Delivery",IF(P1731&lt;5,"On Time Delivery","Delayed Delivery"))</f>
        <v>On Time Delivery</v>
      </c>
      <c r="P1731">
        <v>2</v>
      </c>
      <c r="Q1731" t="str">
        <f t="shared" ref="Q1731:Q1794" si="167">IF(R1731&lt;2.5,"Bad",IF(R1731 &lt;4,"Good","Excellent"))</f>
        <v>Good</v>
      </c>
      <c r="R1731">
        <v>3.4</v>
      </c>
      <c r="S1731">
        <v>1018.62</v>
      </c>
    </row>
    <row r="1732" spans="1:19" x14ac:dyDescent="0.35">
      <c r="A1732">
        <v>11731</v>
      </c>
      <c r="B1732" s="1">
        <v>46292</v>
      </c>
      <c r="C1732">
        <f t="shared" si="162"/>
        <v>2026</v>
      </c>
      <c r="D1732">
        <f t="shared" si="163"/>
        <v>9</v>
      </c>
      <c r="E1732" t="str">
        <f>TEXT(Table2[[#This Row],[order_date]],"mmmm")</f>
        <v>September</v>
      </c>
      <c r="F1732">
        <v>1417</v>
      </c>
      <c r="G1732" t="s">
        <v>15</v>
      </c>
      <c r="H1732" t="s">
        <v>20</v>
      </c>
      <c r="I1732">
        <v>1</v>
      </c>
      <c r="J1732">
        <v>374.72</v>
      </c>
      <c r="K1732">
        <v>0.28999999999999998</v>
      </c>
      <c r="L1732">
        <f t="shared" si="164"/>
        <v>108.6688</v>
      </c>
      <c r="M1732">
        <f t="shared" si="165"/>
        <v>374.72</v>
      </c>
      <c r="N1732" t="s">
        <v>16</v>
      </c>
      <c r="O1732" t="str">
        <f t="shared" si="166"/>
        <v>Delayed Delivery</v>
      </c>
      <c r="P1732">
        <v>11</v>
      </c>
      <c r="Q1732" t="str">
        <f t="shared" si="167"/>
        <v>Bad</v>
      </c>
      <c r="R1732">
        <v>1.1000000000000001</v>
      </c>
      <c r="S1732">
        <v>266.05</v>
      </c>
    </row>
    <row r="1733" spans="1:19" x14ac:dyDescent="0.35">
      <c r="A1733">
        <v>11732</v>
      </c>
      <c r="B1733" s="1">
        <v>46293</v>
      </c>
      <c r="C1733">
        <f t="shared" si="162"/>
        <v>2026</v>
      </c>
      <c r="D1733">
        <f t="shared" si="163"/>
        <v>9</v>
      </c>
      <c r="E1733" t="str">
        <f>TEXT(Table2[[#This Row],[order_date]],"mmmm")</f>
        <v>September</v>
      </c>
      <c r="F1733">
        <v>1802</v>
      </c>
      <c r="G1733" t="s">
        <v>19</v>
      </c>
      <c r="H1733" t="s">
        <v>20</v>
      </c>
      <c r="I1733">
        <v>7</v>
      </c>
      <c r="J1733">
        <v>496.08</v>
      </c>
      <c r="K1733">
        <v>0.2</v>
      </c>
      <c r="L1733">
        <f t="shared" si="164"/>
        <v>99.216000000000008</v>
      </c>
      <c r="M1733">
        <f t="shared" si="165"/>
        <v>3472.56</v>
      </c>
      <c r="N1733" t="s">
        <v>18</v>
      </c>
      <c r="O1733" t="str">
        <f t="shared" si="166"/>
        <v>Delayed Delivery</v>
      </c>
      <c r="P1733">
        <v>6</v>
      </c>
      <c r="Q1733" t="str">
        <f t="shared" si="167"/>
        <v>Bad</v>
      </c>
      <c r="R1733">
        <v>1.6</v>
      </c>
      <c r="S1733">
        <v>2778.05</v>
      </c>
    </row>
    <row r="1734" spans="1:19" x14ac:dyDescent="0.35">
      <c r="A1734">
        <v>11733</v>
      </c>
      <c r="B1734" s="1">
        <v>46294</v>
      </c>
      <c r="C1734">
        <f t="shared" si="162"/>
        <v>2026</v>
      </c>
      <c r="D1734">
        <f t="shared" si="163"/>
        <v>9</v>
      </c>
      <c r="E1734" t="str">
        <f>TEXT(Table2[[#This Row],[order_date]],"mmmm")</f>
        <v>September</v>
      </c>
      <c r="F1734">
        <v>1095</v>
      </c>
      <c r="G1734" t="s">
        <v>12</v>
      </c>
      <c r="H1734" t="s">
        <v>13</v>
      </c>
      <c r="I1734">
        <v>7</v>
      </c>
      <c r="J1734">
        <v>334.57</v>
      </c>
      <c r="K1734">
        <v>0.05</v>
      </c>
      <c r="L1734">
        <f t="shared" si="164"/>
        <v>16.7285</v>
      </c>
      <c r="M1734">
        <f t="shared" si="165"/>
        <v>2341.9899999999998</v>
      </c>
      <c r="N1734" t="s">
        <v>16</v>
      </c>
      <c r="O1734" t="str">
        <f t="shared" si="166"/>
        <v>Delayed Delivery</v>
      </c>
      <c r="P1734">
        <v>7</v>
      </c>
      <c r="Q1734" t="str">
        <f t="shared" si="167"/>
        <v>Good</v>
      </c>
      <c r="R1734">
        <v>2.5</v>
      </c>
      <c r="S1734">
        <v>2224.89</v>
      </c>
    </row>
    <row r="1735" spans="1:19" x14ac:dyDescent="0.35">
      <c r="A1735">
        <v>11734</v>
      </c>
      <c r="B1735" s="1">
        <v>46295</v>
      </c>
      <c r="C1735">
        <f t="shared" si="162"/>
        <v>2026</v>
      </c>
      <c r="D1735">
        <f t="shared" si="163"/>
        <v>9</v>
      </c>
      <c r="E1735" t="str">
        <f>TEXT(Table2[[#This Row],[order_date]],"mmmm")</f>
        <v>September</v>
      </c>
      <c r="F1735">
        <v>1087</v>
      </c>
      <c r="G1735" t="s">
        <v>22</v>
      </c>
      <c r="H1735" t="s">
        <v>21</v>
      </c>
      <c r="I1735">
        <v>1</v>
      </c>
      <c r="J1735">
        <v>142.79</v>
      </c>
      <c r="K1735">
        <v>0.1</v>
      </c>
      <c r="L1735">
        <f t="shared" si="164"/>
        <v>14.279</v>
      </c>
      <c r="M1735">
        <f t="shared" si="165"/>
        <v>142.79</v>
      </c>
      <c r="N1735" t="s">
        <v>16</v>
      </c>
      <c r="O1735" t="str">
        <f t="shared" si="166"/>
        <v>Delayed Delivery</v>
      </c>
      <c r="P1735">
        <v>7</v>
      </c>
      <c r="Q1735" t="str">
        <f t="shared" si="167"/>
        <v>Good</v>
      </c>
      <c r="R1735">
        <v>3.8</v>
      </c>
      <c r="S1735">
        <v>128.51</v>
      </c>
    </row>
    <row r="1736" spans="1:19" x14ac:dyDescent="0.35">
      <c r="A1736">
        <v>11735</v>
      </c>
      <c r="B1736" s="1">
        <v>46296</v>
      </c>
      <c r="C1736">
        <f t="shared" si="162"/>
        <v>2026</v>
      </c>
      <c r="D1736">
        <f t="shared" si="163"/>
        <v>10</v>
      </c>
      <c r="E1736" t="str">
        <f>TEXT(Table2[[#This Row],[order_date]],"mmmm")</f>
        <v>October</v>
      </c>
      <c r="F1736">
        <v>1077</v>
      </c>
      <c r="G1736" t="s">
        <v>15</v>
      </c>
      <c r="H1736" t="s">
        <v>17</v>
      </c>
      <c r="I1736">
        <v>4</v>
      </c>
      <c r="J1736">
        <v>332.31</v>
      </c>
      <c r="K1736">
        <v>0.17</v>
      </c>
      <c r="L1736">
        <f t="shared" si="164"/>
        <v>56.492700000000006</v>
      </c>
      <c r="M1736">
        <f t="shared" si="165"/>
        <v>1329.24</v>
      </c>
      <c r="N1736" t="s">
        <v>16</v>
      </c>
      <c r="O1736" t="str">
        <f t="shared" si="166"/>
        <v>Early Delivery</v>
      </c>
      <c r="P1736">
        <v>1</v>
      </c>
      <c r="Q1736" t="str">
        <f t="shared" si="167"/>
        <v>Good</v>
      </c>
      <c r="R1736">
        <v>3.3</v>
      </c>
      <c r="S1736">
        <v>1103.27</v>
      </c>
    </row>
    <row r="1737" spans="1:19" x14ac:dyDescent="0.35">
      <c r="A1737">
        <v>11736</v>
      </c>
      <c r="B1737" s="1">
        <v>46297</v>
      </c>
      <c r="C1737">
        <f t="shared" si="162"/>
        <v>2026</v>
      </c>
      <c r="D1737">
        <f t="shared" si="163"/>
        <v>10</v>
      </c>
      <c r="E1737" t="str">
        <f>TEXT(Table2[[#This Row],[order_date]],"mmmm")</f>
        <v>October</v>
      </c>
      <c r="F1737">
        <v>1287</v>
      </c>
      <c r="G1737" t="s">
        <v>22</v>
      </c>
      <c r="H1737" t="s">
        <v>20</v>
      </c>
      <c r="I1737">
        <v>6</v>
      </c>
      <c r="J1737">
        <v>232.1</v>
      </c>
      <c r="K1737">
        <v>0.24</v>
      </c>
      <c r="L1737">
        <f t="shared" si="164"/>
        <v>55.703999999999994</v>
      </c>
      <c r="M1737">
        <f t="shared" si="165"/>
        <v>1392.6</v>
      </c>
      <c r="N1737" t="s">
        <v>16</v>
      </c>
      <c r="O1737" t="str">
        <f t="shared" si="166"/>
        <v>Delayed Delivery</v>
      </c>
      <c r="P1737">
        <v>8</v>
      </c>
      <c r="Q1737" t="str">
        <f t="shared" si="167"/>
        <v>Bad</v>
      </c>
      <c r="R1737">
        <v>1.2</v>
      </c>
      <c r="S1737">
        <v>1058.3800000000001</v>
      </c>
    </row>
    <row r="1738" spans="1:19" x14ac:dyDescent="0.35">
      <c r="A1738">
        <v>11737</v>
      </c>
      <c r="B1738" s="1">
        <v>46298</v>
      </c>
      <c r="C1738">
        <f t="shared" si="162"/>
        <v>2026</v>
      </c>
      <c r="D1738">
        <f t="shared" si="163"/>
        <v>10</v>
      </c>
      <c r="E1738" t="str">
        <f>TEXT(Table2[[#This Row],[order_date]],"mmmm")</f>
        <v>October</v>
      </c>
      <c r="F1738">
        <v>1119</v>
      </c>
      <c r="G1738" t="s">
        <v>19</v>
      </c>
      <c r="H1738" t="s">
        <v>20</v>
      </c>
      <c r="I1738">
        <v>5</v>
      </c>
      <c r="J1738">
        <v>423.04</v>
      </c>
      <c r="K1738">
        <v>0.08</v>
      </c>
      <c r="L1738">
        <f t="shared" si="164"/>
        <v>33.843200000000003</v>
      </c>
      <c r="M1738">
        <f t="shared" si="165"/>
        <v>2115.2000000000003</v>
      </c>
      <c r="N1738" t="s">
        <v>18</v>
      </c>
      <c r="O1738" t="str">
        <f t="shared" si="166"/>
        <v>Delayed Delivery</v>
      </c>
      <c r="P1738">
        <v>9</v>
      </c>
      <c r="Q1738" t="str">
        <f t="shared" si="167"/>
        <v>Excellent</v>
      </c>
      <c r="R1738">
        <v>4.2</v>
      </c>
      <c r="S1738">
        <v>1945.98</v>
      </c>
    </row>
    <row r="1739" spans="1:19" x14ac:dyDescent="0.35">
      <c r="A1739">
        <v>11738</v>
      </c>
      <c r="B1739" s="1">
        <v>46299</v>
      </c>
      <c r="C1739">
        <f t="shared" si="162"/>
        <v>2026</v>
      </c>
      <c r="D1739">
        <f t="shared" si="163"/>
        <v>10</v>
      </c>
      <c r="E1739" t="str">
        <f>TEXT(Table2[[#This Row],[order_date]],"mmmm")</f>
        <v>October</v>
      </c>
      <c r="F1739">
        <v>1813</v>
      </c>
      <c r="G1739" t="s">
        <v>15</v>
      </c>
      <c r="H1739" t="s">
        <v>17</v>
      </c>
      <c r="I1739">
        <v>6</v>
      </c>
      <c r="J1739">
        <v>293.33999999999997</v>
      </c>
      <c r="K1739">
        <v>0.19</v>
      </c>
      <c r="L1739">
        <f t="shared" si="164"/>
        <v>55.734599999999993</v>
      </c>
      <c r="M1739">
        <f t="shared" si="165"/>
        <v>1760.04</v>
      </c>
      <c r="N1739" t="s">
        <v>18</v>
      </c>
      <c r="O1739" t="str">
        <f t="shared" si="166"/>
        <v>Delayed Delivery</v>
      </c>
      <c r="P1739">
        <v>7</v>
      </c>
      <c r="Q1739" t="str">
        <f t="shared" si="167"/>
        <v>Good</v>
      </c>
      <c r="R1739">
        <v>3.4</v>
      </c>
      <c r="S1739">
        <v>1425.63</v>
      </c>
    </row>
    <row r="1740" spans="1:19" x14ac:dyDescent="0.35">
      <c r="A1740">
        <v>11739</v>
      </c>
      <c r="B1740" s="1">
        <v>46300</v>
      </c>
      <c r="C1740">
        <f t="shared" si="162"/>
        <v>2026</v>
      </c>
      <c r="D1740">
        <f t="shared" si="163"/>
        <v>10</v>
      </c>
      <c r="E1740" t="str">
        <f>TEXT(Table2[[#This Row],[order_date]],"mmmm")</f>
        <v>October</v>
      </c>
      <c r="F1740">
        <v>1490</v>
      </c>
      <c r="G1740" t="s">
        <v>15</v>
      </c>
      <c r="H1740" t="s">
        <v>17</v>
      </c>
      <c r="I1740">
        <v>7</v>
      </c>
      <c r="J1740">
        <v>504.13</v>
      </c>
      <c r="K1740">
        <v>0.24</v>
      </c>
      <c r="L1740">
        <f t="shared" si="164"/>
        <v>120.99119999999999</v>
      </c>
      <c r="M1740">
        <f t="shared" si="165"/>
        <v>3528.91</v>
      </c>
      <c r="N1740" t="s">
        <v>16</v>
      </c>
      <c r="O1740" t="str">
        <f t="shared" si="166"/>
        <v>Delayed Delivery</v>
      </c>
      <c r="P1740">
        <v>8</v>
      </c>
      <c r="Q1740" t="str">
        <f t="shared" si="167"/>
        <v>Excellent</v>
      </c>
      <c r="R1740">
        <v>4.5</v>
      </c>
      <c r="S1740">
        <v>2681.97</v>
      </c>
    </row>
    <row r="1741" spans="1:19" x14ac:dyDescent="0.35">
      <c r="A1741">
        <v>11740</v>
      </c>
      <c r="B1741" s="1">
        <v>46301</v>
      </c>
      <c r="C1741">
        <f t="shared" si="162"/>
        <v>2026</v>
      </c>
      <c r="D1741">
        <f t="shared" si="163"/>
        <v>10</v>
      </c>
      <c r="E1741" t="str">
        <f>TEXT(Table2[[#This Row],[order_date]],"mmmm")</f>
        <v>October</v>
      </c>
      <c r="F1741">
        <v>1911</v>
      </c>
      <c r="G1741" t="s">
        <v>22</v>
      </c>
      <c r="H1741" t="s">
        <v>20</v>
      </c>
      <c r="I1741">
        <v>5</v>
      </c>
      <c r="J1741">
        <v>411.67</v>
      </c>
      <c r="K1741">
        <v>0.16</v>
      </c>
      <c r="L1741">
        <f t="shared" si="164"/>
        <v>65.867199999999997</v>
      </c>
      <c r="M1741">
        <f t="shared" si="165"/>
        <v>2058.35</v>
      </c>
      <c r="N1741" t="s">
        <v>14</v>
      </c>
      <c r="O1741" t="str">
        <f t="shared" si="166"/>
        <v>On Time Delivery</v>
      </c>
      <c r="P1741">
        <v>4</v>
      </c>
      <c r="Q1741" t="str">
        <f t="shared" si="167"/>
        <v>Good</v>
      </c>
      <c r="R1741">
        <v>2.7</v>
      </c>
      <c r="S1741">
        <v>1729.01</v>
      </c>
    </row>
    <row r="1742" spans="1:19" x14ac:dyDescent="0.35">
      <c r="A1742">
        <v>11741</v>
      </c>
      <c r="B1742" s="1">
        <v>46302</v>
      </c>
      <c r="C1742">
        <f t="shared" si="162"/>
        <v>2026</v>
      </c>
      <c r="D1742">
        <f t="shared" si="163"/>
        <v>10</v>
      </c>
      <c r="E1742" t="str">
        <f>TEXT(Table2[[#This Row],[order_date]],"mmmm")</f>
        <v>October</v>
      </c>
      <c r="F1742">
        <v>1451</v>
      </c>
      <c r="G1742" t="s">
        <v>22</v>
      </c>
      <c r="H1742" t="s">
        <v>17</v>
      </c>
      <c r="I1742">
        <v>7</v>
      </c>
      <c r="J1742">
        <v>415.46</v>
      </c>
      <c r="K1742">
        <v>0.3</v>
      </c>
      <c r="L1742">
        <f t="shared" si="164"/>
        <v>124.63799999999999</v>
      </c>
      <c r="M1742">
        <f t="shared" si="165"/>
        <v>2908.22</v>
      </c>
      <c r="N1742" t="s">
        <v>16</v>
      </c>
      <c r="O1742" t="str">
        <f t="shared" si="166"/>
        <v>Delayed Delivery</v>
      </c>
      <c r="P1742">
        <v>8</v>
      </c>
      <c r="Q1742" t="str">
        <f t="shared" si="167"/>
        <v>Good</v>
      </c>
      <c r="R1742">
        <v>3</v>
      </c>
      <c r="S1742">
        <v>2035.75</v>
      </c>
    </row>
    <row r="1743" spans="1:19" x14ac:dyDescent="0.35">
      <c r="A1743">
        <v>11742</v>
      </c>
      <c r="B1743" s="1">
        <v>46303</v>
      </c>
      <c r="C1743">
        <f t="shared" si="162"/>
        <v>2026</v>
      </c>
      <c r="D1743">
        <f t="shared" si="163"/>
        <v>10</v>
      </c>
      <c r="E1743" t="str">
        <f>TEXT(Table2[[#This Row],[order_date]],"mmmm")</f>
        <v>October</v>
      </c>
      <c r="F1743">
        <v>1499</v>
      </c>
      <c r="G1743" t="s">
        <v>19</v>
      </c>
      <c r="H1743" t="s">
        <v>17</v>
      </c>
      <c r="I1743">
        <v>2</v>
      </c>
      <c r="J1743">
        <v>142.04</v>
      </c>
      <c r="K1743">
        <v>0.3</v>
      </c>
      <c r="L1743">
        <f t="shared" si="164"/>
        <v>42.611999999999995</v>
      </c>
      <c r="M1743">
        <f t="shared" si="165"/>
        <v>284.08</v>
      </c>
      <c r="N1743" t="s">
        <v>16</v>
      </c>
      <c r="O1743" t="str">
        <f t="shared" si="166"/>
        <v>On Time Delivery</v>
      </c>
      <c r="P1743">
        <v>3</v>
      </c>
      <c r="Q1743" t="str">
        <f t="shared" si="167"/>
        <v>Good</v>
      </c>
      <c r="R1743">
        <v>2.6</v>
      </c>
      <c r="S1743">
        <v>198.86</v>
      </c>
    </row>
    <row r="1744" spans="1:19" x14ac:dyDescent="0.35">
      <c r="A1744">
        <v>11743</v>
      </c>
      <c r="B1744" s="1">
        <v>46304</v>
      </c>
      <c r="C1744">
        <f t="shared" si="162"/>
        <v>2026</v>
      </c>
      <c r="D1744">
        <f t="shared" si="163"/>
        <v>10</v>
      </c>
      <c r="E1744" t="str">
        <f>TEXT(Table2[[#This Row],[order_date]],"mmmm")</f>
        <v>October</v>
      </c>
      <c r="F1744">
        <v>1164</v>
      </c>
      <c r="G1744" t="s">
        <v>12</v>
      </c>
      <c r="H1744" t="s">
        <v>13</v>
      </c>
      <c r="I1744">
        <v>2</v>
      </c>
      <c r="J1744">
        <v>590.79</v>
      </c>
      <c r="K1744">
        <v>0.16</v>
      </c>
      <c r="L1744">
        <f t="shared" si="164"/>
        <v>94.526399999999995</v>
      </c>
      <c r="M1744">
        <f t="shared" si="165"/>
        <v>1181.58</v>
      </c>
      <c r="N1744" t="s">
        <v>16</v>
      </c>
      <c r="O1744" t="str">
        <f t="shared" si="166"/>
        <v>Early Delivery</v>
      </c>
      <c r="P1744">
        <v>1</v>
      </c>
      <c r="Q1744" t="str">
        <f t="shared" si="167"/>
        <v>Good</v>
      </c>
      <c r="R1744">
        <v>3.9</v>
      </c>
      <c r="S1744">
        <v>992.53</v>
      </c>
    </row>
    <row r="1745" spans="1:19" x14ac:dyDescent="0.35">
      <c r="A1745">
        <v>11744</v>
      </c>
      <c r="B1745" s="1">
        <v>46305</v>
      </c>
      <c r="C1745">
        <f t="shared" si="162"/>
        <v>2026</v>
      </c>
      <c r="D1745">
        <f t="shared" si="163"/>
        <v>10</v>
      </c>
      <c r="E1745" t="str">
        <f>TEXT(Table2[[#This Row],[order_date]],"mmmm")</f>
        <v>October</v>
      </c>
      <c r="F1745">
        <v>1181</v>
      </c>
      <c r="G1745" t="s">
        <v>19</v>
      </c>
      <c r="H1745" t="s">
        <v>17</v>
      </c>
      <c r="I1745">
        <v>1</v>
      </c>
      <c r="J1745">
        <v>507.38</v>
      </c>
      <c r="K1745">
        <v>0.34</v>
      </c>
      <c r="L1745">
        <f t="shared" si="164"/>
        <v>172.50920000000002</v>
      </c>
      <c r="M1745">
        <f t="shared" si="165"/>
        <v>507.38</v>
      </c>
      <c r="N1745" t="s">
        <v>18</v>
      </c>
      <c r="O1745" t="str">
        <f t="shared" si="166"/>
        <v>Delayed Delivery</v>
      </c>
      <c r="P1745">
        <v>8</v>
      </c>
      <c r="Q1745" t="str">
        <f t="shared" si="167"/>
        <v>Excellent</v>
      </c>
      <c r="R1745">
        <v>4</v>
      </c>
      <c r="S1745">
        <v>334.87</v>
      </c>
    </row>
    <row r="1746" spans="1:19" x14ac:dyDescent="0.35">
      <c r="A1746">
        <v>11745</v>
      </c>
      <c r="B1746" s="1">
        <v>46306</v>
      </c>
      <c r="C1746">
        <f t="shared" si="162"/>
        <v>2026</v>
      </c>
      <c r="D1746">
        <f t="shared" si="163"/>
        <v>10</v>
      </c>
      <c r="E1746" t="str">
        <f>TEXT(Table2[[#This Row],[order_date]],"mmmm")</f>
        <v>October</v>
      </c>
      <c r="F1746">
        <v>1468</v>
      </c>
      <c r="G1746" t="s">
        <v>12</v>
      </c>
      <c r="H1746" t="s">
        <v>21</v>
      </c>
      <c r="I1746">
        <v>5</v>
      </c>
      <c r="J1746">
        <v>476.57</v>
      </c>
      <c r="K1746">
        <v>0.03</v>
      </c>
      <c r="L1746">
        <f t="shared" si="164"/>
        <v>14.297099999999999</v>
      </c>
      <c r="M1746">
        <f t="shared" si="165"/>
        <v>2382.85</v>
      </c>
      <c r="N1746" t="s">
        <v>14</v>
      </c>
      <c r="O1746" t="str">
        <f t="shared" si="166"/>
        <v>Delayed Delivery</v>
      </c>
      <c r="P1746">
        <v>11</v>
      </c>
      <c r="Q1746" t="str">
        <f t="shared" si="167"/>
        <v>Good</v>
      </c>
      <c r="R1746">
        <v>3.9</v>
      </c>
      <c r="S1746">
        <v>2311.36</v>
      </c>
    </row>
    <row r="1747" spans="1:19" x14ac:dyDescent="0.35">
      <c r="A1747">
        <v>11746</v>
      </c>
      <c r="B1747" s="1">
        <v>46307</v>
      </c>
      <c r="C1747">
        <f t="shared" si="162"/>
        <v>2026</v>
      </c>
      <c r="D1747">
        <f t="shared" si="163"/>
        <v>10</v>
      </c>
      <c r="E1747" t="str">
        <f>TEXT(Table2[[#This Row],[order_date]],"mmmm")</f>
        <v>October</v>
      </c>
      <c r="F1747">
        <v>1909</v>
      </c>
      <c r="G1747" t="s">
        <v>12</v>
      </c>
      <c r="H1747" t="s">
        <v>21</v>
      </c>
      <c r="I1747">
        <v>5</v>
      </c>
      <c r="J1747">
        <v>208.18</v>
      </c>
      <c r="K1747">
        <v>0</v>
      </c>
      <c r="L1747">
        <f t="shared" si="164"/>
        <v>0</v>
      </c>
      <c r="M1747">
        <f t="shared" si="165"/>
        <v>1040.9000000000001</v>
      </c>
      <c r="N1747" t="s">
        <v>18</v>
      </c>
      <c r="O1747" t="str">
        <f t="shared" si="166"/>
        <v>Delayed Delivery</v>
      </c>
      <c r="P1747">
        <v>6</v>
      </c>
      <c r="Q1747" t="str">
        <f t="shared" si="167"/>
        <v>Bad</v>
      </c>
      <c r="R1747">
        <v>2.2000000000000002</v>
      </c>
      <c r="S1747">
        <v>1040.9000000000001</v>
      </c>
    </row>
    <row r="1748" spans="1:19" x14ac:dyDescent="0.35">
      <c r="A1748">
        <v>11747</v>
      </c>
      <c r="B1748" s="1">
        <v>46308</v>
      </c>
      <c r="C1748">
        <f t="shared" si="162"/>
        <v>2026</v>
      </c>
      <c r="D1748">
        <f t="shared" si="163"/>
        <v>10</v>
      </c>
      <c r="E1748" t="str">
        <f>TEXT(Table2[[#This Row],[order_date]],"mmmm")</f>
        <v>October</v>
      </c>
      <c r="F1748">
        <v>1734</v>
      </c>
      <c r="G1748" t="s">
        <v>19</v>
      </c>
      <c r="H1748" t="s">
        <v>21</v>
      </c>
      <c r="I1748">
        <v>7</v>
      </c>
      <c r="J1748">
        <v>328.34</v>
      </c>
      <c r="K1748">
        <v>0.13</v>
      </c>
      <c r="L1748">
        <f t="shared" si="164"/>
        <v>42.684199999999997</v>
      </c>
      <c r="M1748">
        <f t="shared" si="165"/>
        <v>2298.3799999999997</v>
      </c>
      <c r="N1748" t="s">
        <v>14</v>
      </c>
      <c r="O1748" t="str">
        <f t="shared" si="166"/>
        <v>Delayed Delivery</v>
      </c>
      <c r="P1748">
        <v>9</v>
      </c>
      <c r="Q1748" t="str">
        <f t="shared" si="167"/>
        <v>Good</v>
      </c>
      <c r="R1748">
        <v>3.5</v>
      </c>
      <c r="S1748">
        <v>1999.59</v>
      </c>
    </row>
    <row r="1749" spans="1:19" x14ac:dyDescent="0.35">
      <c r="A1749">
        <v>11748</v>
      </c>
      <c r="B1749" s="1">
        <v>46309</v>
      </c>
      <c r="C1749">
        <f t="shared" si="162"/>
        <v>2026</v>
      </c>
      <c r="D1749">
        <f t="shared" si="163"/>
        <v>10</v>
      </c>
      <c r="E1749" t="str">
        <f>TEXT(Table2[[#This Row],[order_date]],"mmmm")</f>
        <v>October</v>
      </c>
      <c r="F1749">
        <v>1822</v>
      </c>
      <c r="G1749" t="s">
        <v>22</v>
      </c>
      <c r="H1749" t="s">
        <v>20</v>
      </c>
      <c r="I1749">
        <v>6</v>
      </c>
      <c r="J1749">
        <v>95.21</v>
      </c>
      <c r="K1749">
        <v>0.21</v>
      </c>
      <c r="L1749">
        <f t="shared" si="164"/>
        <v>19.9941</v>
      </c>
      <c r="M1749">
        <f t="shared" si="165"/>
        <v>571.26</v>
      </c>
      <c r="N1749" t="s">
        <v>16</v>
      </c>
      <c r="O1749" t="str">
        <f t="shared" si="166"/>
        <v>On Time Delivery</v>
      </c>
      <c r="P1749">
        <v>3</v>
      </c>
      <c r="Q1749" t="str">
        <f t="shared" si="167"/>
        <v>Bad</v>
      </c>
      <c r="R1749">
        <v>2.4</v>
      </c>
      <c r="S1749">
        <v>451.3</v>
      </c>
    </row>
    <row r="1750" spans="1:19" x14ac:dyDescent="0.35">
      <c r="A1750">
        <v>11749</v>
      </c>
      <c r="B1750" s="1">
        <v>46310</v>
      </c>
      <c r="C1750">
        <f t="shared" si="162"/>
        <v>2026</v>
      </c>
      <c r="D1750">
        <f t="shared" si="163"/>
        <v>10</v>
      </c>
      <c r="E1750" t="str">
        <f>TEXT(Table2[[#This Row],[order_date]],"mmmm")</f>
        <v>October</v>
      </c>
      <c r="F1750">
        <v>1943</v>
      </c>
      <c r="G1750" t="s">
        <v>19</v>
      </c>
      <c r="H1750" t="s">
        <v>21</v>
      </c>
      <c r="I1750">
        <v>2</v>
      </c>
      <c r="J1750">
        <v>330.01</v>
      </c>
      <c r="K1750">
        <v>0.22</v>
      </c>
      <c r="L1750">
        <f t="shared" si="164"/>
        <v>72.602199999999996</v>
      </c>
      <c r="M1750">
        <f t="shared" si="165"/>
        <v>660.02</v>
      </c>
      <c r="N1750" t="s">
        <v>16</v>
      </c>
      <c r="O1750" t="str">
        <f t="shared" si="166"/>
        <v>Delayed Delivery</v>
      </c>
      <c r="P1750">
        <v>8</v>
      </c>
      <c r="Q1750" t="str">
        <f t="shared" si="167"/>
        <v>Excellent</v>
      </c>
      <c r="R1750">
        <v>4.3</v>
      </c>
      <c r="S1750">
        <v>514.82000000000005</v>
      </c>
    </row>
    <row r="1751" spans="1:19" x14ac:dyDescent="0.35">
      <c r="A1751">
        <v>11750</v>
      </c>
      <c r="B1751" s="1">
        <v>46311</v>
      </c>
      <c r="C1751">
        <f t="shared" si="162"/>
        <v>2026</v>
      </c>
      <c r="D1751">
        <f t="shared" si="163"/>
        <v>10</v>
      </c>
      <c r="E1751" t="str">
        <f>TEXT(Table2[[#This Row],[order_date]],"mmmm")</f>
        <v>October</v>
      </c>
      <c r="F1751">
        <v>1977</v>
      </c>
      <c r="G1751" t="s">
        <v>15</v>
      </c>
      <c r="H1751" t="s">
        <v>13</v>
      </c>
      <c r="I1751">
        <v>3</v>
      </c>
      <c r="J1751">
        <v>100.35</v>
      </c>
      <c r="K1751">
        <v>0.17</v>
      </c>
      <c r="L1751">
        <f t="shared" si="164"/>
        <v>17.0595</v>
      </c>
      <c r="M1751">
        <f t="shared" si="165"/>
        <v>301.04999999999995</v>
      </c>
      <c r="N1751" t="s">
        <v>18</v>
      </c>
      <c r="O1751" t="str">
        <f t="shared" si="166"/>
        <v>Delayed Delivery</v>
      </c>
      <c r="P1751">
        <v>9</v>
      </c>
      <c r="Q1751" t="str">
        <f t="shared" si="167"/>
        <v>Bad</v>
      </c>
      <c r="R1751">
        <v>1.2</v>
      </c>
      <c r="S1751">
        <v>249.87</v>
      </c>
    </row>
    <row r="1752" spans="1:19" x14ac:dyDescent="0.35">
      <c r="A1752">
        <v>11751</v>
      </c>
      <c r="B1752" s="1">
        <v>46312</v>
      </c>
      <c r="C1752">
        <f t="shared" si="162"/>
        <v>2026</v>
      </c>
      <c r="D1752">
        <f t="shared" si="163"/>
        <v>10</v>
      </c>
      <c r="E1752" t="str">
        <f>TEXT(Table2[[#This Row],[order_date]],"mmmm")</f>
        <v>October</v>
      </c>
      <c r="F1752">
        <v>1006</v>
      </c>
      <c r="G1752" t="s">
        <v>15</v>
      </c>
      <c r="H1752" t="s">
        <v>21</v>
      </c>
      <c r="I1752">
        <v>1</v>
      </c>
      <c r="J1752">
        <v>338.53</v>
      </c>
      <c r="K1752">
        <v>0.04</v>
      </c>
      <c r="L1752">
        <f t="shared" si="164"/>
        <v>13.5412</v>
      </c>
      <c r="M1752">
        <f t="shared" si="165"/>
        <v>338.53</v>
      </c>
      <c r="N1752" t="s">
        <v>18</v>
      </c>
      <c r="O1752" t="str">
        <f t="shared" si="166"/>
        <v>Delayed Delivery</v>
      </c>
      <c r="P1752">
        <v>9</v>
      </c>
      <c r="Q1752" t="str">
        <f t="shared" si="167"/>
        <v>Bad</v>
      </c>
      <c r="R1752">
        <v>1.2</v>
      </c>
      <c r="S1752">
        <v>324.99</v>
      </c>
    </row>
    <row r="1753" spans="1:19" x14ac:dyDescent="0.35">
      <c r="A1753">
        <v>11752</v>
      </c>
      <c r="B1753" s="1">
        <v>46313</v>
      </c>
      <c r="C1753">
        <f t="shared" si="162"/>
        <v>2026</v>
      </c>
      <c r="D1753">
        <f t="shared" si="163"/>
        <v>10</v>
      </c>
      <c r="E1753" t="str">
        <f>TEXT(Table2[[#This Row],[order_date]],"mmmm")</f>
        <v>October</v>
      </c>
      <c r="F1753">
        <v>1329</v>
      </c>
      <c r="G1753" t="s">
        <v>15</v>
      </c>
      <c r="H1753" t="s">
        <v>20</v>
      </c>
      <c r="I1753">
        <v>5</v>
      </c>
      <c r="J1753">
        <v>394.5</v>
      </c>
      <c r="K1753">
        <v>0.06</v>
      </c>
      <c r="L1753">
        <f t="shared" si="164"/>
        <v>23.669999999999998</v>
      </c>
      <c r="M1753">
        <f t="shared" si="165"/>
        <v>1972.5</v>
      </c>
      <c r="N1753" t="s">
        <v>16</v>
      </c>
      <c r="O1753" t="str">
        <f t="shared" si="166"/>
        <v>Delayed Delivery</v>
      </c>
      <c r="P1753">
        <v>7</v>
      </c>
      <c r="Q1753" t="str">
        <f t="shared" si="167"/>
        <v>Bad</v>
      </c>
      <c r="R1753">
        <v>1.4</v>
      </c>
      <c r="S1753">
        <v>1854.15</v>
      </c>
    </row>
    <row r="1754" spans="1:19" x14ac:dyDescent="0.35">
      <c r="A1754">
        <v>11753</v>
      </c>
      <c r="B1754" s="1">
        <v>46314</v>
      </c>
      <c r="C1754">
        <f t="shared" si="162"/>
        <v>2026</v>
      </c>
      <c r="D1754">
        <f t="shared" si="163"/>
        <v>10</v>
      </c>
      <c r="E1754" t="str">
        <f>TEXT(Table2[[#This Row],[order_date]],"mmmm")</f>
        <v>October</v>
      </c>
      <c r="F1754">
        <v>1774</v>
      </c>
      <c r="G1754" t="s">
        <v>12</v>
      </c>
      <c r="H1754" t="s">
        <v>13</v>
      </c>
      <c r="I1754">
        <v>4</v>
      </c>
      <c r="J1754">
        <v>243.26</v>
      </c>
      <c r="K1754">
        <v>0.3</v>
      </c>
      <c r="L1754">
        <f t="shared" si="164"/>
        <v>72.977999999999994</v>
      </c>
      <c r="M1754">
        <f t="shared" si="165"/>
        <v>973.04</v>
      </c>
      <c r="N1754" t="s">
        <v>14</v>
      </c>
      <c r="O1754" t="str">
        <f t="shared" si="166"/>
        <v>Delayed Delivery</v>
      </c>
      <c r="P1754">
        <v>11</v>
      </c>
      <c r="Q1754" t="str">
        <f t="shared" si="167"/>
        <v>Bad</v>
      </c>
      <c r="R1754">
        <v>1.8</v>
      </c>
      <c r="S1754">
        <v>681.13</v>
      </c>
    </row>
    <row r="1755" spans="1:19" x14ac:dyDescent="0.35">
      <c r="A1755">
        <v>11754</v>
      </c>
      <c r="B1755" s="1">
        <v>46315</v>
      </c>
      <c r="C1755">
        <f t="shared" si="162"/>
        <v>2026</v>
      </c>
      <c r="D1755">
        <f t="shared" si="163"/>
        <v>10</v>
      </c>
      <c r="E1755" t="str">
        <f>TEXT(Table2[[#This Row],[order_date]],"mmmm")</f>
        <v>October</v>
      </c>
      <c r="F1755">
        <v>1672</v>
      </c>
      <c r="G1755" t="s">
        <v>22</v>
      </c>
      <c r="H1755" t="s">
        <v>21</v>
      </c>
      <c r="I1755">
        <v>4</v>
      </c>
      <c r="J1755">
        <v>306.64999999999998</v>
      </c>
      <c r="K1755">
        <v>0.3</v>
      </c>
      <c r="L1755">
        <f t="shared" si="164"/>
        <v>91.99499999999999</v>
      </c>
      <c r="M1755">
        <f t="shared" si="165"/>
        <v>1226.5999999999999</v>
      </c>
      <c r="N1755" t="s">
        <v>16</v>
      </c>
      <c r="O1755" t="str">
        <f t="shared" si="166"/>
        <v>Delayed Delivery</v>
      </c>
      <c r="P1755">
        <v>10</v>
      </c>
      <c r="Q1755" t="str">
        <f t="shared" si="167"/>
        <v>Bad</v>
      </c>
      <c r="R1755">
        <v>1.2</v>
      </c>
      <c r="S1755">
        <v>858.62</v>
      </c>
    </row>
    <row r="1756" spans="1:19" x14ac:dyDescent="0.35">
      <c r="A1756">
        <v>11755</v>
      </c>
      <c r="B1756" s="1">
        <v>46316</v>
      </c>
      <c r="C1756">
        <f t="shared" si="162"/>
        <v>2026</v>
      </c>
      <c r="D1756">
        <f t="shared" si="163"/>
        <v>10</v>
      </c>
      <c r="E1756" t="str">
        <f>TEXT(Table2[[#This Row],[order_date]],"mmmm")</f>
        <v>October</v>
      </c>
      <c r="F1756">
        <v>1150</v>
      </c>
      <c r="G1756" t="s">
        <v>15</v>
      </c>
      <c r="H1756" t="s">
        <v>13</v>
      </c>
      <c r="I1756">
        <v>3</v>
      </c>
      <c r="J1756">
        <v>527.26</v>
      </c>
      <c r="K1756">
        <v>0.24</v>
      </c>
      <c r="L1756">
        <f t="shared" si="164"/>
        <v>126.54239999999999</v>
      </c>
      <c r="M1756">
        <f t="shared" si="165"/>
        <v>1581.78</v>
      </c>
      <c r="N1756" t="s">
        <v>16</v>
      </c>
      <c r="O1756" t="str">
        <f t="shared" si="166"/>
        <v>On Time Delivery</v>
      </c>
      <c r="P1756">
        <v>3</v>
      </c>
      <c r="Q1756" t="str">
        <f t="shared" si="167"/>
        <v>Bad</v>
      </c>
      <c r="R1756">
        <v>1.3</v>
      </c>
      <c r="S1756">
        <v>1202.1500000000001</v>
      </c>
    </row>
    <row r="1757" spans="1:19" x14ac:dyDescent="0.35">
      <c r="A1757">
        <v>11756</v>
      </c>
      <c r="B1757" s="1">
        <v>46317</v>
      </c>
      <c r="C1757">
        <f t="shared" si="162"/>
        <v>2026</v>
      </c>
      <c r="D1757">
        <f t="shared" si="163"/>
        <v>10</v>
      </c>
      <c r="E1757" t="str">
        <f>TEXT(Table2[[#This Row],[order_date]],"mmmm")</f>
        <v>October</v>
      </c>
      <c r="F1757">
        <v>1084</v>
      </c>
      <c r="G1757" t="s">
        <v>22</v>
      </c>
      <c r="H1757" t="s">
        <v>13</v>
      </c>
      <c r="I1757">
        <v>2</v>
      </c>
      <c r="J1757">
        <v>78.510000000000005</v>
      </c>
      <c r="K1757">
        <v>0.23</v>
      </c>
      <c r="L1757">
        <f t="shared" si="164"/>
        <v>18.057300000000001</v>
      </c>
      <c r="M1757">
        <f t="shared" si="165"/>
        <v>157.02000000000001</v>
      </c>
      <c r="N1757" t="s">
        <v>18</v>
      </c>
      <c r="O1757" t="str">
        <f t="shared" si="166"/>
        <v>On Time Delivery</v>
      </c>
      <c r="P1757">
        <v>3</v>
      </c>
      <c r="Q1757" t="str">
        <f t="shared" si="167"/>
        <v>Bad</v>
      </c>
      <c r="R1757">
        <v>2.2000000000000002</v>
      </c>
      <c r="S1757">
        <v>120.91</v>
      </c>
    </row>
    <row r="1758" spans="1:19" x14ac:dyDescent="0.35">
      <c r="A1758">
        <v>11757</v>
      </c>
      <c r="B1758" s="1">
        <v>46318</v>
      </c>
      <c r="C1758">
        <f t="shared" si="162"/>
        <v>2026</v>
      </c>
      <c r="D1758">
        <f t="shared" si="163"/>
        <v>10</v>
      </c>
      <c r="E1758" t="str">
        <f>TEXT(Table2[[#This Row],[order_date]],"mmmm")</f>
        <v>October</v>
      </c>
      <c r="F1758">
        <v>1146</v>
      </c>
      <c r="G1758" t="s">
        <v>12</v>
      </c>
      <c r="H1758" t="s">
        <v>20</v>
      </c>
      <c r="I1758">
        <v>2</v>
      </c>
      <c r="J1758">
        <v>478.16</v>
      </c>
      <c r="K1758">
        <v>0.21</v>
      </c>
      <c r="L1758">
        <f t="shared" si="164"/>
        <v>100.4136</v>
      </c>
      <c r="M1758">
        <f t="shared" si="165"/>
        <v>956.32</v>
      </c>
      <c r="N1758" t="s">
        <v>18</v>
      </c>
      <c r="O1758" t="str">
        <f t="shared" si="166"/>
        <v>On Time Delivery</v>
      </c>
      <c r="P1758">
        <v>2</v>
      </c>
      <c r="Q1758" t="str">
        <f t="shared" si="167"/>
        <v>Bad</v>
      </c>
      <c r="R1758">
        <v>1.4</v>
      </c>
      <c r="S1758">
        <v>755.49</v>
      </c>
    </row>
    <row r="1759" spans="1:19" x14ac:dyDescent="0.35">
      <c r="A1759">
        <v>11758</v>
      </c>
      <c r="B1759" s="1">
        <v>46319</v>
      </c>
      <c r="C1759">
        <f t="shared" si="162"/>
        <v>2026</v>
      </c>
      <c r="D1759">
        <f t="shared" si="163"/>
        <v>10</v>
      </c>
      <c r="E1759" t="str">
        <f>TEXT(Table2[[#This Row],[order_date]],"mmmm")</f>
        <v>October</v>
      </c>
      <c r="F1759">
        <v>1623</v>
      </c>
      <c r="G1759" t="s">
        <v>19</v>
      </c>
      <c r="H1759" t="s">
        <v>20</v>
      </c>
      <c r="I1759">
        <v>2</v>
      </c>
      <c r="J1759">
        <v>114.89</v>
      </c>
      <c r="K1759">
        <v>7.0000000000000007E-2</v>
      </c>
      <c r="L1759">
        <f t="shared" si="164"/>
        <v>8.0423000000000009</v>
      </c>
      <c r="M1759">
        <f t="shared" si="165"/>
        <v>229.78</v>
      </c>
      <c r="N1759" t="s">
        <v>16</v>
      </c>
      <c r="O1759" t="str">
        <f t="shared" si="166"/>
        <v>Early Delivery</v>
      </c>
      <c r="P1759">
        <v>1</v>
      </c>
      <c r="Q1759" t="str">
        <f t="shared" si="167"/>
        <v>Excellent</v>
      </c>
      <c r="R1759">
        <v>4.2</v>
      </c>
      <c r="S1759">
        <v>213.7</v>
      </c>
    </row>
    <row r="1760" spans="1:19" x14ac:dyDescent="0.35">
      <c r="A1760">
        <v>11759</v>
      </c>
      <c r="B1760" s="1">
        <v>46320</v>
      </c>
      <c r="C1760">
        <f t="shared" si="162"/>
        <v>2026</v>
      </c>
      <c r="D1760">
        <f t="shared" si="163"/>
        <v>10</v>
      </c>
      <c r="E1760" t="str">
        <f>TEXT(Table2[[#This Row],[order_date]],"mmmm")</f>
        <v>October</v>
      </c>
      <c r="F1760">
        <v>1380</v>
      </c>
      <c r="G1760" t="s">
        <v>12</v>
      </c>
      <c r="H1760" t="s">
        <v>13</v>
      </c>
      <c r="I1760">
        <v>6</v>
      </c>
      <c r="J1760">
        <v>36.47</v>
      </c>
      <c r="K1760">
        <v>0.15</v>
      </c>
      <c r="L1760">
        <f t="shared" si="164"/>
        <v>5.4704999999999995</v>
      </c>
      <c r="M1760">
        <f t="shared" si="165"/>
        <v>218.82</v>
      </c>
      <c r="N1760" t="s">
        <v>16</v>
      </c>
      <c r="O1760" t="str">
        <f t="shared" si="166"/>
        <v>On Time Delivery</v>
      </c>
      <c r="P1760">
        <v>2</v>
      </c>
      <c r="Q1760" t="str">
        <f t="shared" si="167"/>
        <v>Bad</v>
      </c>
      <c r="R1760">
        <v>1.2</v>
      </c>
      <c r="S1760">
        <v>186</v>
      </c>
    </row>
    <row r="1761" spans="1:19" x14ac:dyDescent="0.35">
      <c r="A1761">
        <v>11760</v>
      </c>
      <c r="B1761" s="1">
        <v>46321</v>
      </c>
      <c r="C1761">
        <f t="shared" si="162"/>
        <v>2026</v>
      </c>
      <c r="D1761">
        <f t="shared" si="163"/>
        <v>10</v>
      </c>
      <c r="E1761" t="str">
        <f>TEXT(Table2[[#This Row],[order_date]],"mmmm")</f>
        <v>October</v>
      </c>
      <c r="F1761">
        <v>1914</v>
      </c>
      <c r="G1761" t="s">
        <v>19</v>
      </c>
      <c r="H1761" t="s">
        <v>21</v>
      </c>
      <c r="I1761">
        <v>7</v>
      </c>
      <c r="J1761">
        <v>123.56</v>
      </c>
      <c r="K1761">
        <v>0.24</v>
      </c>
      <c r="L1761">
        <f t="shared" si="164"/>
        <v>29.654399999999999</v>
      </c>
      <c r="M1761">
        <f t="shared" si="165"/>
        <v>864.92000000000007</v>
      </c>
      <c r="N1761" t="s">
        <v>18</v>
      </c>
      <c r="O1761" t="str">
        <f t="shared" si="166"/>
        <v>Delayed Delivery</v>
      </c>
      <c r="P1761">
        <v>5</v>
      </c>
      <c r="Q1761" t="str">
        <f t="shared" si="167"/>
        <v>Excellent</v>
      </c>
      <c r="R1761">
        <v>4.5999999999999996</v>
      </c>
      <c r="S1761">
        <v>657.34</v>
      </c>
    </row>
    <row r="1762" spans="1:19" x14ac:dyDescent="0.35">
      <c r="A1762">
        <v>11761</v>
      </c>
      <c r="B1762" s="1">
        <v>46322</v>
      </c>
      <c r="C1762">
        <f t="shared" si="162"/>
        <v>2026</v>
      </c>
      <c r="D1762">
        <f t="shared" si="163"/>
        <v>10</v>
      </c>
      <c r="E1762" t="str">
        <f>TEXT(Table2[[#This Row],[order_date]],"mmmm")</f>
        <v>October</v>
      </c>
      <c r="F1762">
        <v>1547</v>
      </c>
      <c r="G1762" t="s">
        <v>22</v>
      </c>
      <c r="H1762" t="s">
        <v>20</v>
      </c>
      <c r="I1762">
        <v>4</v>
      </c>
      <c r="J1762">
        <v>462.55</v>
      </c>
      <c r="K1762">
        <v>0.19</v>
      </c>
      <c r="L1762">
        <f t="shared" si="164"/>
        <v>87.884500000000003</v>
      </c>
      <c r="M1762">
        <f t="shared" si="165"/>
        <v>1850.2</v>
      </c>
      <c r="N1762" t="s">
        <v>18</v>
      </c>
      <c r="O1762" t="str">
        <f t="shared" si="166"/>
        <v>Early Delivery</v>
      </c>
      <c r="P1762">
        <v>1</v>
      </c>
      <c r="Q1762" t="str">
        <f t="shared" si="167"/>
        <v>Excellent</v>
      </c>
      <c r="R1762">
        <v>4.5</v>
      </c>
      <c r="S1762">
        <v>1498.66</v>
      </c>
    </row>
    <row r="1763" spans="1:19" x14ac:dyDescent="0.35">
      <c r="A1763">
        <v>11762</v>
      </c>
      <c r="B1763" s="1">
        <v>46323</v>
      </c>
      <c r="C1763">
        <f t="shared" si="162"/>
        <v>2026</v>
      </c>
      <c r="D1763">
        <f t="shared" si="163"/>
        <v>10</v>
      </c>
      <c r="E1763" t="str">
        <f>TEXT(Table2[[#This Row],[order_date]],"mmmm")</f>
        <v>October</v>
      </c>
      <c r="F1763">
        <v>1284</v>
      </c>
      <c r="G1763" t="s">
        <v>19</v>
      </c>
      <c r="H1763" t="s">
        <v>13</v>
      </c>
      <c r="I1763">
        <v>2</v>
      </c>
      <c r="J1763">
        <v>252</v>
      </c>
      <c r="K1763">
        <v>0.01</v>
      </c>
      <c r="L1763">
        <f t="shared" si="164"/>
        <v>2.52</v>
      </c>
      <c r="M1763">
        <f t="shared" si="165"/>
        <v>504</v>
      </c>
      <c r="N1763" t="s">
        <v>18</v>
      </c>
      <c r="O1763" t="str">
        <f t="shared" si="166"/>
        <v>Delayed Delivery</v>
      </c>
      <c r="P1763">
        <v>10</v>
      </c>
      <c r="Q1763" t="str">
        <f t="shared" si="167"/>
        <v>Bad</v>
      </c>
      <c r="R1763">
        <v>1.8</v>
      </c>
      <c r="S1763">
        <v>498.96</v>
      </c>
    </row>
    <row r="1764" spans="1:19" x14ac:dyDescent="0.35">
      <c r="A1764">
        <v>11763</v>
      </c>
      <c r="B1764" s="1">
        <v>46324</v>
      </c>
      <c r="C1764">
        <f t="shared" si="162"/>
        <v>2026</v>
      </c>
      <c r="D1764">
        <f t="shared" si="163"/>
        <v>10</v>
      </c>
      <c r="E1764" t="str">
        <f>TEXT(Table2[[#This Row],[order_date]],"mmmm")</f>
        <v>October</v>
      </c>
      <c r="F1764">
        <v>1699</v>
      </c>
      <c r="G1764" t="s">
        <v>19</v>
      </c>
      <c r="H1764" t="s">
        <v>17</v>
      </c>
      <c r="I1764">
        <v>4</v>
      </c>
      <c r="J1764">
        <v>525.41999999999996</v>
      </c>
      <c r="K1764">
        <v>0.33</v>
      </c>
      <c r="L1764">
        <f t="shared" si="164"/>
        <v>173.3886</v>
      </c>
      <c r="M1764">
        <f t="shared" si="165"/>
        <v>2101.6799999999998</v>
      </c>
      <c r="N1764" t="s">
        <v>18</v>
      </c>
      <c r="O1764" t="str">
        <f t="shared" si="166"/>
        <v>On Time Delivery</v>
      </c>
      <c r="P1764">
        <v>4</v>
      </c>
      <c r="Q1764" t="str">
        <f t="shared" si="167"/>
        <v>Bad</v>
      </c>
      <c r="R1764">
        <v>1.3</v>
      </c>
      <c r="S1764">
        <v>1408.13</v>
      </c>
    </row>
    <row r="1765" spans="1:19" x14ac:dyDescent="0.35">
      <c r="A1765">
        <v>11764</v>
      </c>
      <c r="B1765" s="1">
        <v>46325</v>
      </c>
      <c r="C1765">
        <f t="shared" si="162"/>
        <v>2026</v>
      </c>
      <c r="D1765">
        <f t="shared" si="163"/>
        <v>10</v>
      </c>
      <c r="E1765" t="str">
        <f>TEXT(Table2[[#This Row],[order_date]],"mmmm")</f>
        <v>October</v>
      </c>
      <c r="F1765">
        <v>1081</v>
      </c>
      <c r="G1765" t="s">
        <v>15</v>
      </c>
      <c r="H1765" t="s">
        <v>17</v>
      </c>
      <c r="I1765">
        <v>3</v>
      </c>
      <c r="J1765">
        <v>321.95</v>
      </c>
      <c r="K1765">
        <v>0.3</v>
      </c>
      <c r="L1765">
        <f t="shared" si="164"/>
        <v>96.584999999999994</v>
      </c>
      <c r="M1765">
        <f t="shared" si="165"/>
        <v>965.84999999999991</v>
      </c>
      <c r="N1765" t="s">
        <v>16</v>
      </c>
      <c r="O1765" t="str">
        <f t="shared" si="166"/>
        <v>Delayed Delivery</v>
      </c>
      <c r="P1765">
        <v>11</v>
      </c>
      <c r="Q1765" t="str">
        <f t="shared" si="167"/>
        <v>Bad</v>
      </c>
      <c r="R1765">
        <v>1.4</v>
      </c>
      <c r="S1765">
        <v>676.09</v>
      </c>
    </row>
    <row r="1766" spans="1:19" x14ac:dyDescent="0.35">
      <c r="A1766">
        <v>11765</v>
      </c>
      <c r="B1766" s="1">
        <v>46326</v>
      </c>
      <c r="C1766">
        <f t="shared" si="162"/>
        <v>2026</v>
      </c>
      <c r="D1766">
        <f t="shared" si="163"/>
        <v>10</v>
      </c>
      <c r="E1766" t="str">
        <f>TEXT(Table2[[#This Row],[order_date]],"mmmm")</f>
        <v>October</v>
      </c>
      <c r="F1766">
        <v>1513</v>
      </c>
      <c r="G1766" t="s">
        <v>15</v>
      </c>
      <c r="H1766" t="s">
        <v>20</v>
      </c>
      <c r="I1766">
        <v>1</v>
      </c>
      <c r="J1766">
        <v>28.02</v>
      </c>
      <c r="K1766">
        <v>0.09</v>
      </c>
      <c r="L1766">
        <f t="shared" si="164"/>
        <v>2.5217999999999998</v>
      </c>
      <c r="M1766">
        <f t="shared" si="165"/>
        <v>28.02</v>
      </c>
      <c r="N1766" t="s">
        <v>14</v>
      </c>
      <c r="O1766" t="str">
        <f t="shared" si="166"/>
        <v>Delayed Delivery</v>
      </c>
      <c r="P1766">
        <v>10</v>
      </c>
      <c r="Q1766" t="str">
        <f t="shared" si="167"/>
        <v>Good</v>
      </c>
      <c r="R1766">
        <v>3.2</v>
      </c>
      <c r="S1766">
        <v>25.5</v>
      </c>
    </row>
    <row r="1767" spans="1:19" x14ac:dyDescent="0.35">
      <c r="A1767">
        <v>11766</v>
      </c>
      <c r="B1767" s="1">
        <v>46327</v>
      </c>
      <c r="C1767">
        <f t="shared" si="162"/>
        <v>2026</v>
      </c>
      <c r="D1767">
        <f t="shared" si="163"/>
        <v>11</v>
      </c>
      <c r="E1767" t="str">
        <f>TEXT(Table2[[#This Row],[order_date]],"mmmm")</f>
        <v>November</v>
      </c>
      <c r="F1767">
        <v>1896</v>
      </c>
      <c r="G1767" t="s">
        <v>15</v>
      </c>
      <c r="H1767" t="s">
        <v>21</v>
      </c>
      <c r="I1767">
        <v>7</v>
      </c>
      <c r="J1767">
        <v>434.28</v>
      </c>
      <c r="K1767">
        <v>0.22</v>
      </c>
      <c r="L1767">
        <f t="shared" si="164"/>
        <v>95.541599999999988</v>
      </c>
      <c r="M1767">
        <f t="shared" si="165"/>
        <v>3039.96</v>
      </c>
      <c r="N1767" t="s">
        <v>14</v>
      </c>
      <c r="O1767" t="str">
        <f t="shared" si="166"/>
        <v>Delayed Delivery</v>
      </c>
      <c r="P1767">
        <v>10</v>
      </c>
      <c r="Q1767" t="str">
        <f t="shared" si="167"/>
        <v>Good</v>
      </c>
      <c r="R1767">
        <v>3.4</v>
      </c>
      <c r="S1767">
        <v>2371.17</v>
      </c>
    </row>
    <row r="1768" spans="1:19" x14ac:dyDescent="0.35">
      <c r="A1768">
        <v>11767</v>
      </c>
      <c r="B1768" s="1">
        <v>46328</v>
      </c>
      <c r="C1768">
        <f t="shared" si="162"/>
        <v>2026</v>
      </c>
      <c r="D1768">
        <f t="shared" si="163"/>
        <v>11</v>
      </c>
      <c r="E1768" t="str">
        <f>TEXT(Table2[[#This Row],[order_date]],"mmmm")</f>
        <v>November</v>
      </c>
      <c r="F1768">
        <v>1814</v>
      </c>
      <c r="G1768" t="s">
        <v>19</v>
      </c>
      <c r="H1768" t="s">
        <v>17</v>
      </c>
      <c r="I1768">
        <v>6</v>
      </c>
      <c r="J1768">
        <v>79.489999999999995</v>
      </c>
      <c r="K1768">
        <v>0.32</v>
      </c>
      <c r="L1768">
        <f t="shared" si="164"/>
        <v>25.436799999999998</v>
      </c>
      <c r="M1768">
        <f t="shared" si="165"/>
        <v>476.93999999999994</v>
      </c>
      <c r="N1768" t="s">
        <v>16</v>
      </c>
      <c r="O1768" t="str">
        <f t="shared" si="166"/>
        <v>Early Delivery</v>
      </c>
      <c r="P1768">
        <v>1</v>
      </c>
      <c r="Q1768" t="str">
        <f t="shared" si="167"/>
        <v>Bad</v>
      </c>
      <c r="R1768">
        <v>2.2999999999999998</v>
      </c>
      <c r="S1768">
        <v>324.32</v>
      </c>
    </row>
    <row r="1769" spans="1:19" x14ac:dyDescent="0.35">
      <c r="A1769">
        <v>11768</v>
      </c>
      <c r="B1769" s="1">
        <v>46329</v>
      </c>
      <c r="C1769">
        <f t="shared" si="162"/>
        <v>2026</v>
      </c>
      <c r="D1769">
        <f t="shared" si="163"/>
        <v>11</v>
      </c>
      <c r="E1769" t="str">
        <f>TEXT(Table2[[#This Row],[order_date]],"mmmm")</f>
        <v>November</v>
      </c>
      <c r="F1769">
        <v>1708</v>
      </c>
      <c r="G1769" t="s">
        <v>15</v>
      </c>
      <c r="H1769" t="s">
        <v>17</v>
      </c>
      <c r="I1769">
        <v>5</v>
      </c>
      <c r="J1769">
        <v>476.79</v>
      </c>
      <c r="K1769">
        <v>0.03</v>
      </c>
      <c r="L1769">
        <f t="shared" si="164"/>
        <v>14.303700000000001</v>
      </c>
      <c r="M1769">
        <f t="shared" si="165"/>
        <v>2383.9500000000003</v>
      </c>
      <c r="N1769" t="s">
        <v>16</v>
      </c>
      <c r="O1769" t="str">
        <f t="shared" si="166"/>
        <v>Delayed Delivery</v>
      </c>
      <c r="P1769">
        <v>10</v>
      </c>
      <c r="Q1769" t="str">
        <f t="shared" si="167"/>
        <v>Bad</v>
      </c>
      <c r="R1769">
        <v>2.2000000000000002</v>
      </c>
      <c r="S1769">
        <v>2312.4299999999998</v>
      </c>
    </row>
    <row r="1770" spans="1:19" x14ac:dyDescent="0.35">
      <c r="A1770">
        <v>11769</v>
      </c>
      <c r="B1770" s="1">
        <v>46330</v>
      </c>
      <c r="C1770">
        <f t="shared" si="162"/>
        <v>2026</v>
      </c>
      <c r="D1770">
        <f t="shared" si="163"/>
        <v>11</v>
      </c>
      <c r="E1770" t="str">
        <f>TEXT(Table2[[#This Row],[order_date]],"mmmm")</f>
        <v>November</v>
      </c>
      <c r="F1770">
        <v>1915</v>
      </c>
      <c r="G1770" t="s">
        <v>12</v>
      </c>
      <c r="H1770" t="s">
        <v>17</v>
      </c>
      <c r="I1770">
        <v>3</v>
      </c>
      <c r="J1770">
        <v>113.34</v>
      </c>
      <c r="K1770">
        <v>0.18</v>
      </c>
      <c r="L1770">
        <f t="shared" si="164"/>
        <v>20.401199999999999</v>
      </c>
      <c r="M1770">
        <f t="shared" si="165"/>
        <v>340.02</v>
      </c>
      <c r="N1770" t="s">
        <v>16</v>
      </c>
      <c r="O1770" t="str">
        <f t="shared" si="166"/>
        <v>Delayed Delivery</v>
      </c>
      <c r="P1770">
        <v>8</v>
      </c>
      <c r="Q1770" t="str">
        <f t="shared" si="167"/>
        <v>Good</v>
      </c>
      <c r="R1770">
        <v>3.1</v>
      </c>
      <c r="S1770">
        <v>278.82</v>
      </c>
    </row>
    <row r="1771" spans="1:19" x14ac:dyDescent="0.35">
      <c r="A1771">
        <v>11770</v>
      </c>
      <c r="B1771" s="1">
        <v>46331</v>
      </c>
      <c r="C1771">
        <f t="shared" si="162"/>
        <v>2026</v>
      </c>
      <c r="D1771">
        <f t="shared" si="163"/>
        <v>11</v>
      </c>
      <c r="E1771" t="str">
        <f>TEXT(Table2[[#This Row],[order_date]],"mmmm")</f>
        <v>November</v>
      </c>
      <c r="F1771">
        <v>1522</v>
      </c>
      <c r="G1771" t="s">
        <v>15</v>
      </c>
      <c r="H1771" t="s">
        <v>21</v>
      </c>
      <c r="I1771">
        <v>7</v>
      </c>
      <c r="J1771">
        <v>217.09</v>
      </c>
      <c r="K1771">
        <v>0.16</v>
      </c>
      <c r="L1771">
        <f t="shared" si="164"/>
        <v>34.734400000000001</v>
      </c>
      <c r="M1771">
        <f t="shared" si="165"/>
        <v>1519.63</v>
      </c>
      <c r="N1771" t="s">
        <v>18</v>
      </c>
      <c r="O1771" t="str">
        <f t="shared" si="166"/>
        <v>Delayed Delivery</v>
      </c>
      <c r="P1771">
        <v>5</v>
      </c>
      <c r="Q1771" t="str">
        <f t="shared" si="167"/>
        <v>Bad</v>
      </c>
      <c r="R1771">
        <v>2.2000000000000002</v>
      </c>
      <c r="S1771">
        <v>1276.49</v>
      </c>
    </row>
    <row r="1772" spans="1:19" x14ac:dyDescent="0.35">
      <c r="A1772">
        <v>11771</v>
      </c>
      <c r="B1772" s="1">
        <v>46332</v>
      </c>
      <c r="C1772">
        <f t="shared" si="162"/>
        <v>2026</v>
      </c>
      <c r="D1772">
        <f t="shared" si="163"/>
        <v>11</v>
      </c>
      <c r="E1772" t="str">
        <f>TEXT(Table2[[#This Row],[order_date]],"mmmm")</f>
        <v>November</v>
      </c>
      <c r="F1772">
        <v>1745</v>
      </c>
      <c r="G1772" t="s">
        <v>19</v>
      </c>
      <c r="H1772" t="s">
        <v>21</v>
      </c>
      <c r="I1772">
        <v>4</v>
      </c>
      <c r="J1772">
        <v>460.34</v>
      </c>
      <c r="K1772">
        <v>0.14000000000000001</v>
      </c>
      <c r="L1772">
        <f t="shared" si="164"/>
        <v>64.447600000000008</v>
      </c>
      <c r="M1772">
        <f t="shared" si="165"/>
        <v>1841.36</v>
      </c>
      <c r="N1772" t="s">
        <v>14</v>
      </c>
      <c r="O1772" t="str">
        <f t="shared" si="166"/>
        <v>Delayed Delivery</v>
      </c>
      <c r="P1772">
        <v>10</v>
      </c>
      <c r="Q1772" t="str">
        <f t="shared" si="167"/>
        <v>Excellent</v>
      </c>
      <c r="R1772">
        <v>4.7</v>
      </c>
      <c r="S1772">
        <v>1583.57</v>
      </c>
    </row>
    <row r="1773" spans="1:19" x14ac:dyDescent="0.35">
      <c r="A1773">
        <v>11772</v>
      </c>
      <c r="B1773" s="1">
        <v>46333</v>
      </c>
      <c r="C1773">
        <f t="shared" si="162"/>
        <v>2026</v>
      </c>
      <c r="D1773">
        <f t="shared" si="163"/>
        <v>11</v>
      </c>
      <c r="E1773" t="str">
        <f>TEXT(Table2[[#This Row],[order_date]],"mmmm")</f>
        <v>November</v>
      </c>
      <c r="F1773">
        <v>1385</v>
      </c>
      <c r="G1773" t="s">
        <v>15</v>
      </c>
      <c r="H1773" t="s">
        <v>20</v>
      </c>
      <c r="I1773">
        <v>3</v>
      </c>
      <c r="J1773">
        <v>573.23</v>
      </c>
      <c r="K1773">
        <v>0.28999999999999998</v>
      </c>
      <c r="L1773">
        <f t="shared" si="164"/>
        <v>166.23669999999998</v>
      </c>
      <c r="M1773">
        <f t="shared" si="165"/>
        <v>1719.69</v>
      </c>
      <c r="N1773" t="s">
        <v>18</v>
      </c>
      <c r="O1773" t="str">
        <f t="shared" si="166"/>
        <v>On Time Delivery</v>
      </c>
      <c r="P1773">
        <v>4</v>
      </c>
      <c r="Q1773" t="str">
        <f t="shared" si="167"/>
        <v>Good</v>
      </c>
      <c r="R1773">
        <v>2.5</v>
      </c>
      <c r="S1773">
        <v>1220.98</v>
      </c>
    </row>
    <row r="1774" spans="1:19" x14ac:dyDescent="0.35">
      <c r="A1774">
        <v>11773</v>
      </c>
      <c r="B1774" s="1">
        <v>46334</v>
      </c>
      <c r="C1774">
        <f t="shared" si="162"/>
        <v>2026</v>
      </c>
      <c r="D1774">
        <f t="shared" si="163"/>
        <v>11</v>
      </c>
      <c r="E1774" t="str">
        <f>TEXT(Table2[[#This Row],[order_date]],"mmmm")</f>
        <v>November</v>
      </c>
      <c r="F1774">
        <v>1706</v>
      </c>
      <c r="G1774" t="s">
        <v>19</v>
      </c>
      <c r="H1774" t="s">
        <v>20</v>
      </c>
      <c r="I1774">
        <v>5</v>
      </c>
      <c r="J1774">
        <v>232.29</v>
      </c>
      <c r="K1774">
        <v>0.13</v>
      </c>
      <c r="L1774">
        <f t="shared" si="164"/>
        <v>30.197700000000001</v>
      </c>
      <c r="M1774">
        <f t="shared" si="165"/>
        <v>1161.45</v>
      </c>
      <c r="N1774" t="s">
        <v>14</v>
      </c>
      <c r="O1774" t="str">
        <f t="shared" si="166"/>
        <v>On Time Delivery</v>
      </c>
      <c r="P1774">
        <v>3</v>
      </c>
      <c r="Q1774" t="str">
        <f t="shared" si="167"/>
        <v>Bad</v>
      </c>
      <c r="R1774">
        <v>1.9</v>
      </c>
      <c r="S1774">
        <v>1010.46</v>
      </c>
    </row>
    <row r="1775" spans="1:19" x14ac:dyDescent="0.35">
      <c r="A1775">
        <v>11774</v>
      </c>
      <c r="B1775" s="1">
        <v>46335</v>
      </c>
      <c r="C1775">
        <f t="shared" si="162"/>
        <v>2026</v>
      </c>
      <c r="D1775">
        <f t="shared" si="163"/>
        <v>11</v>
      </c>
      <c r="E1775" t="str">
        <f>TEXT(Table2[[#This Row],[order_date]],"mmmm")</f>
        <v>November</v>
      </c>
      <c r="F1775">
        <v>1470</v>
      </c>
      <c r="G1775" t="s">
        <v>22</v>
      </c>
      <c r="H1775" t="s">
        <v>17</v>
      </c>
      <c r="I1775">
        <v>7</v>
      </c>
      <c r="J1775">
        <v>500.2</v>
      </c>
      <c r="K1775">
        <v>0.02</v>
      </c>
      <c r="L1775">
        <f t="shared" si="164"/>
        <v>10.004</v>
      </c>
      <c r="M1775">
        <f t="shared" si="165"/>
        <v>3501.4</v>
      </c>
      <c r="N1775" t="s">
        <v>16</v>
      </c>
      <c r="O1775" t="str">
        <f t="shared" si="166"/>
        <v>Delayed Delivery</v>
      </c>
      <c r="P1775">
        <v>9</v>
      </c>
      <c r="Q1775" t="str">
        <f t="shared" si="167"/>
        <v>Bad</v>
      </c>
      <c r="R1775">
        <v>1.6</v>
      </c>
      <c r="S1775">
        <v>3431.37</v>
      </c>
    </row>
    <row r="1776" spans="1:19" x14ac:dyDescent="0.35">
      <c r="A1776">
        <v>11775</v>
      </c>
      <c r="B1776" s="1">
        <v>46336</v>
      </c>
      <c r="C1776">
        <f t="shared" si="162"/>
        <v>2026</v>
      </c>
      <c r="D1776">
        <f t="shared" si="163"/>
        <v>11</v>
      </c>
      <c r="E1776" t="str">
        <f>TEXT(Table2[[#This Row],[order_date]],"mmmm")</f>
        <v>November</v>
      </c>
      <c r="F1776">
        <v>1118</v>
      </c>
      <c r="G1776" t="s">
        <v>22</v>
      </c>
      <c r="H1776" t="s">
        <v>21</v>
      </c>
      <c r="I1776">
        <v>6</v>
      </c>
      <c r="J1776">
        <v>126.61</v>
      </c>
      <c r="K1776">
        <v>0.02</v>
      </c>
      <c r="L1776">
        <f t="shared" si="164"/>
        <v>2.5322</v>
      </c>
      <c r="M1776">
        <f t="shared" si="165"/>
        <v>759.66</v>
      </c>
      <c r="N1776" t="s">
        <v>18</v>
      </c>
      <c r="O1776" t="str">
        <f t="shared" si="166"/>
        <v>Delayed Delivery</v>
      </c>
      <c r="P1776">
        <v>6</v>
      </c>
      <c r="Q1776" t="str">
        <f t="shared" si="167"/>
        <v>Good</v>
      </c>
      <c r="R1776">
        <v>3.5</v>
      </c>
      <c r="S1776">
        <v>744.47</v>
      </c>
    </row>
    <row r="1777" spans="1:19" x14ac:dyDescent="0.35">
      <c r="A1777">
        <v>11776</v>
      </c>
      <c r="B1777" s="1">
        <v>46337</v>
      </c>
      <c r="C1777">
        <f t="shared" si="162"/>
        <v>2026</v>
      </c>
      <c r="D1777">
        <f t="shared" si="163"/>
        <v>11</v>
      </c>
      <c r="E1777" t="str">
        <f>TEXT(Table2[[#This Row],[order_date]],"mmmm")</f>
        <v>November</v>
      </c>
      <c r="F1777">
        <v>1395</v>
      </c>
      <c r="G1777" t="s">
        <v>15</v>
      </c>
      <c r="H1777" t="s">
        <v>13</v>
      </c>
      <c r="I1777">
        <v>1</v>
      </c>
      <c r="J1777">
        <v>487.2</v>
      </c>
      <c r="K1777">
        <v>0.01</v>
      </c>
      <c r="L1777">
        <f t="shared" si="164"/>
        <v>4.8719999999999999</v>
      </c>
      <c r="M1777">
        <f t="shared" si="165"/>
        <v>487.2</v>
      </c>
      <c r="N1777" t="s">
        <v>16</v>
      </c>
      <c r="O1777" t="str">
        <f t="shared" si="166"/>
        <v>Early Delivery</v>
      </c>
      <c r="P1777">
        <v>1</v>
      </c>
      <c r="Q1777" t="str">
        <f t="shared" si="167"/>
        <v>Bad</v>
      </c>
      <c r="R1777">
        <v>2.2999999999999998</v>
      </c>
      <c r="S1777">
        <v>482.33</v>
      </c>
    </row>
    <row r="1778" spans="1:19" x14ac:dyDescent="0.35">
      <c r="A1778">
        <v>11777</v>
      </c>
      <c r="B1778" s="1">
        <v>46338</v>
      </c>
      <c r="C1778">
        <f t="shared" si="162"/>
        <v>2026</v>
      </c>
      <c r="D1778">
        <f t="shared" si="163"/>
        <v>11</v>
      </c>
      <c r="E1778" t="str">
        <f>TEXT(Table2[[#This Row],[order_date]],"mmmm")</f>
        <v>November</v>
      </c>
      <c r="F1778">
        <v>1531</v>
      </c>
      <c r="G1778" t="s">
        <v>15</v>
      </c>
      <c r="H1778" t="s">
        <v>17</v>
      </c>
      <c r="I1778">
        <v>5</v>
      </c>
      <c r="J1778">
        <v>399.63</v>
      </c>
      <c r="K1778">
        <v>0.14000000000000001</v>
      </c>
      <c r="L1778">
        <f t="shared" si="164"/>
        <v>55.948200000000007</v>
      </c>
      <c r="M1778">
        <f t="shared" si="165"/>
        <v>1998.15</v>
      </c>
      <c r="N1778" t="s">
        <v>16</v>
      </c>
      <c r="O1778" t="str">
        <f t="shared" si="166"/>
        <v>Delayed Delivery</v>
      </c>
      <c r="P1778">
        <v>8</v>
      </c>
      <c r="Q1778" t="str">
        <f t="shared" si="167"/>
        <v>Bad</v>
      </c>
      <c r="R1778">
        <v>1.8</v>
      </c>
      <c r="S1778">
        <v>1718.41</v>
      </c>
    </row>
    <row r="1779" spans="1:19" x14ac:dyDescent="0.35">
      <c r="A1779">
        <v>11778</v>
      </c>
      <c r="B1779" s="1">
        <v>46339</v>
      </c>
      <c r="C1779">
        <f t="shared" si="162"/>
        <v>2026</v>
      </c>
      <c r="D1779">
        <f t="shared" si="163"/>
        <v>11</v>
      </c>
      <c r="E1779" t="str">
        <f>TEXT(Table2[[#This Row],[order_date]],"mmmm")</f>
        <v>November</v>
      </c>
      <c r="F1779">
        <v>1260</v>
      </c>
      <c r="G1779" t="s">
        <v>22</v>
      </c>
      <c r="H1779" t="s">
        <v>20</v>
      </c>
      <c r="I1779">
        <v>7</v>
      </c>
      <c r="J1779">
        <v>127.75</v>
      </c>
      <c r="K1779">
        <v>0.25</v>
      </c>
      <c r="L1779">
        <f t="shared" si="164"/>
        <v>31.9375</v>
      </c>
      <c r="M1779">
        <f t="shared" si="165"/>
        <v>894.25</v>
      </c>
      <c r="N1779" t="s">
        <v>18</v>
      </c>
      <c r="O1779" t="str">
        <f t="shared" si="166"/>
        <v>Delayed Delivery</v>
      </c>
      <c r="P1779">
        <v>10</v>
      </c>
      <c r="Q1779" t="str">
        <f t="shared" si="167"/>
        <v>Bad</v>
      </c>
      <c r="R1779">
        <v>2.1</v>
      </c>
      <c r="S1779">
        <v>670.69</v>
      </c>
    </row>
    <row r="1780" spans="1:19" x14ac:dyDescent="0.35">
      <c r="A1780">
        <v>11779</v>
      </c>
      <c r="B1780" s="1">
        <v>46340</v>
      </c>
      <c r="C1780">
        <f t="shared" si="162"/>
        <v>2026</v>
      </c>
      <c r="D1780">
        <f t="shared" si="163"/>
        <v>11</v>
      </c>
      <c r="E1780" t="str">
        <f>TEXT(Table2[[#This Row],[order_date]],"mmmm")</f>
        <v>November</v>
      </c>
      <c r="F1780">
        <v>1804</v>
      </c>
      <c r="G1780" t="s">
        <v>15</v>
      </c>
      <c r="H1780" t="s">
        <v>21</v>
      </c>
      <c r="I1780">
        <v>6</v>
      </c>
      <c r="J1780">
        <v>191.96</v>
      </c>
      <c r="K1780">
        <v>7.0000000000000007E-2</v>
      </c>
      <c r="L1780">
        <f t="shared" si="164"/>
        <v>13.437200000000002</v>
      </c>
      <c r="M1780">
        <f t="shared" si="165"/>
        <v>1151.76</v>
      </c>
      <c r="N1780" t="s">
        <v>16</v>
      </c>
      <c r="O1780" t="str">
        <f t="shared" si="166"/>
        <v>On Time Delivery</v>
      </c>
      <c r="P1780">
        <v>2</v>
      </c>
      <c r="Q1780" t="str">
        <f t="shared" si="167"/>
        <v>Bad</v>
      </c>
      <c r="R1780">
        <v>2.2000000000000002</v>
      </c>
      <c r="S1780">
        <v>1071.1400000000001</v>
      </c>
    </row>
    <row r="1781" spans="1:19" x14ac:dyDescent="0.35">
      <c r="A1781">
        <v>11780</v>
      </c>
      <c r="B1781" s="1">
        <v>46341</v>
      </c>
      <c r="C1781">
        <f t="shared" si="162"/>
        <v>2026</v>
      </c>
      <c r="D1781">
        <f t="shared" si="163"/>
        <v>11</v>
      </c>
      <c r="E1781" t="str">
        <f>TEXT(Table2[[#This Row],[order_date]],"mmmm")</f>
        <v>November</v>
      </c>
      <c r="F1781">
        <v>1933</v>
      </c>
      <c r="G1781" t="s">
        <v>22</v>
      </c>
      <c r="H1781" t="s">
        <v>20</v>
      </c>
      <c r="I1781">
        <v>4</v>
      </c>
      <c r="J1781">
        <v>92.09</v>
      </c>
      <c r="K1781">
        <v>0.23</v>
      </c>
      <c r="L1781">
        <f t="shared" si="164"/>
        <v>21.180700000000002</v>
      </c>
      <c r="M1781">
        <f t="shared" si="165"/>
        <v>368.36</v>
      </c>
      <c r="N1781" t="s">
        <v>18</v>
      </c>
      <c r="O1781" t="str">
        <f t="shared" si="166"/>
        <v>Delayed Delivery</v>
      </c>
      <c r="P1781">
        <v>9</v>
      </c>
      <c r="Q1781" t="str">
        <f t="shared" si="167"/>
        <v>Good</v>
      </c>
      <c r="R1781">
        <v>3.5</v>
      </c>
      <c r="S1781">
        <v>283.64</v>
      </c>
    </row>
    <row r="1782" spans="1:19" x14ac:dyDescent="0.35">
      <c r="A1782">
        <v>11781</v>
      </c>
      <c r="B1782" s="1">
        <v>46342</v>
      </c>
      <c r="C1782">
        <f t="shared" si="162"/>
        <v>2026</v>
      </c>
      <c r="D1782">
        <f t="shared" si="163"/>
        <v>11</v>
      </c>
      <c r="E1782" t="str">
        <f>TEXT(Table2[[#This Row],[order_date]],"mmmm")</f>
        <v>November</v>
      </c>
      <c r="F1782">
        <v>1255</v>
      </c>
      <c r="G1782" t="s">
        <v>15</v>
      </c>
      <c r="H1782" t="s">
        <v>20</v>
      </c>
      <c r="I1782">
        <v>5</v>
      </c>
      <c r="J1782">
        <v>239.04</v>
      </c>
      <c r="K1782">
        <v>0.24</v>
      </c>
      <c r="L1782">
        <f t="shared" si="164"/>
        <v>57.369599999999998</v>
      </c>
      <c r="M1782">
        <f t="shared" si="165"/>
        <v>1195.2</v>
      </c>
      <c r="N1782" t="s">
        <v>18</v>
      </c>
      <c r="O1782" t="str">
        <f t="shared" si="166"/>
        <v>Delayed Delivery</v>
      </c>
      <c r="P1782">
        <v>11</v>
      </c>
      <c r="Q1782" t="str">
        <f t="shared" si="167"/>
        <v>Bad</v>
      </c>
      <c r="R1782">
        <v>1.7</v>
      </c>
      <c r="S1782">
        <v>908.35</v>
      </c>
    </row>
    <row r="1783" spans="1:19" x14ac:dyDescent="0.35">
      <c r="A1783">
        <v>11782</v>
      </c>
      <c r="B1783" s="1">
        <v>46343</v>
      </c>
      <c r="C1783">
        <f t="shared" si="162"/>
        <v>2026</v>
      </c>
      <c r="D1783">
        <f t="shared" si="163"/>
        <v>11</v>
      </c>
      <c r="E1783" t="str">
        <f>TEXT(Table2[[#This Row],[order_date]],"mmmm")</f>
        <v>November</v>
      </c>
      <c r="F1783">
        <v>1733</v>
      </c>
      <c r="G1783" t="s">
        <v>22</v>
      </c>
      <c r="H1783" t="s">
        <v>21</v>
      </c>
      <c r="I1783">
        <v>3</v>
      </c>
      <c r="J1783">
        <v>134.13</v>
      </c>
      <c r="K1783">
        <v>0.09</v>
      </c>
      <c r="L1783">
        <f t="shared" si="164"/>
        <v>12.0717</v>
      </c>
      <c r="M1783">
        <f t="shared" si="165"/>
        <v>402.39</v>
      </c>
      <c r="N1783" t="s">
        <v>14</v>
      </c>
      <c r="O1783" t="str">
        <f t="shared" si="166"/>
        <v>Delayed Delivery</v>
      </c>
      <c r="P1783">
        <v>7</v>
      </c>
      <c r="Q1783" t="str">
        <f t="shared" si="167"/>
        <v>Good</v>
      </c>
      <c r="R1783">
        <v>3.9</v>
      </c>
      <c r="S1783">
        <v>366.17</v>
      </c>
    </row>
    <row r="1784" spans="1:19" x14ac:dyDescent="0.35">
      <c r="A1784">
        <v>11783</v>
      </c>
      <c r="B1784" s="1">
        <v>46344</v>
      </c>
      <c r="C1784">
        <f t="shared" si="162"/>
        <v>2026</v>
      </c>
      <c r="D1784">
        <f t="shared" si="163"/>
        <v>11</v>
      </c>
      <c r="E1784" t="str">
        <f>TEXT(Table2[[#This Row],[order_date]],"mmmm")</f>
        <v>November</v>
      </c>
      <c r="F1784">
        <v>1904</v>
      </c>
      <c r="G1784" t="s">
        <v>15</v>
      </c>
      <c r="H1784" t="s">
        <v>17</v>
      </c>
      <c r="I1784">
        <v>2</v>
      </c>
      <c r="J1784">
        <v>391.74</v>
      </c>
      <c r="K1784">
        <v>0.21</v>
      </c>
      <c r="L1784">
        <f t="shared" si="164"/>
        <v>82.2654</v>
      </c>
      <c r="M1784">
        <f t="shared" si="165"/>
        <v>783.48</v>
      </c>
      <c r="N1784" t="s">
        <v>16</v>
      </c>
      <c r="O1784" t="str">
        <f t="shared" si="166"/>
        <v>On Time Delivery</v>
      </c>
      <c r="P1784">
        <v>3</v>
      </c>
      <c r="Q1784" t="str">
        <f t="shared" si="167"/>
        <v>Bad</v>
      </c>
      <c r="R1784">
        <v>2.2000000000000002</v>
      </c>
      <c r="S1784">
        <v>618.95000000000005</v>
      </c>
    </row>
    <row r="1785" spans="1:19" x14ac:dyDescent="0.35">
      <c r="A1785">
        <v>11784</v>
      </c>
      <c r="B1785" s="1">
        <v>46345</v>
      </c>
      <c r="C1785">
        <f t="shared" si="162"/>
        <v>2026</v>
      </c>
      <c r="D1785">
        <f t="shared" si="163"/>
        <v>11</v>
      </c>
      <c r="E1785" t="str">
        <f>TEXT(Table2[[#This Row],[order_date]],"mmmm")</f>
        <v>November</v>
      </c>
      <c r="F1785">
        <v>1225</v>
      </c>
      <c r="G1785" t="s">
        <v>15</v>
      </c>
      <c r="H1785" t="s">
        <v>21</v>
      </c>
      <c r="I1785">
        <v>3</v>
      </c>
      <c r="J1785">
        <v>596.79</v>
      </c>
      <c r="K1785">
        <v>0.24</v>
      </c>
      <c r="L1785">
        <f t="shared" si="164"/>
        <v>143.22959999999998</v>
      </c>
      <c r="M1785">
        <f t="shared" si="165"/>
        <v>1790.37</v>
      </c>
      <c r="N1785" t="s">
        <v>18</v>
      </c>
      <c r="O1785" t="str">
        <f t="shared" si="166"/>
        <v>On Time Delivery</v>
      </c>
      <c r="P1785">
        <v>4</v>
      </c>
      <c r="Q1785" t="str">
        <f t="shared" si="167"/>
        <v>Good</v>
      </c>
      <c r="R1785">
        <v>3</v>
      </c>
      <c r="S1785">
        <v>1360.68</v>
      </c>
    </row>
    <row r="1786" spans="1:19" x14ac:dyDescent="0.35">
      <c r="A1786">
        <v>11785</v>
      </c>
      <c r="B1786" s="1">
        <v>46346</v>
      </c>
      <c r="C1786">
        <f t="shared" si="162"/>
        <v>2026</v>
      </c>
      <c r="D1786">
        <f t="shared" si="163"/>
        <v>11</v>
      </c>
      <c r="E1786" t="str">
        <f>TEXT(Table2[[#This Row],[order_date]],"mmmm")</f>
        <v>November</v>
      </c>
      <c r="F1786">
        <v>1052</v>
      </c>
      <c r="G1786" t="s">
        <v>12</v>
      </c>
      <c r="H1786" t="s">
        <v>17</v>
      </c>
      <c r="I1786">
        <v>4</v>
      </c>
      <c r="J1786">
        <v>22.03</v>
      </c>
      <c r="K1786">
        <v>0.16</v>
      </c>
      <c r="L1786">
        <f t="shared" si="164"/>
        <v>3.5248000000000004</v>
      </c>
      <c r="M1786">
        <f t="shared" si="165"/>
        <v>88.12</v>
      </c>
      <c r="N1786" t="s">
        <v>14</v>
      </c>
      <c r="O1786" t="str">
        <f t="shared" si="166"/>
        <v>On Time Delivery</v>
      </c>
      <c r="P1786">
        <v>3</v>
      </c>
      <c r="Q1786" t="str">
        <f t="shared" si="167"/>
        <v>Good</v>
      </c>
      <c r="R1786">
        <v>3.6</v>
      </c>
      <c r="S1786">
        <v>74.02</v>
      </c>
    </row>
    <row r="1787" spans="1:19" x14ac:dyDescent="0.35">
      <c r="A1787">
        <v>11786</v>
      </c>
      <c r="B1787" s="1">
        <v>46347</v>
      </c>
      <c r="C1787">
        <f t="shared" si="162"/>
        <v>2026</v>
      </c>
      <c r="D1787">
        <f t="shared" si="163"/>
        <v>11</v>
      </c>
      <c r="E1787" t="str">
        <f>TEXT(Table2[[#This Row],[order_date]],"mmmm")</f>
        <v>November</v>
      </c>
      <c r="F1787">
        <v>1939</v>
      </c>
      <c r="G1787" t="s">
        <v>15</v>
      </c>
      <c r="H1787" t="s">
        <v>20</v>
      </c>
      <c r="I1787">
        <v>7</v>
      </c>
      <c r="J1787">
        <v>331.44</v>
      </c>
      <c r="K1787">
        <v>0.12</v>
      </c>
      <c r="L1787">
        <f t="shared" si="164"/>
        <v>39.772799999999997</v>
      </c>
      <c r="M1787">
        <f t="shared" si="165"/>
        <v>2320.08</v>
      </c>
      <c r="N1787" t="s">
        <v>14</v>
      </c>
      <c r="O1787" t="str">
        <f t="shared" si="166"/>
        <v>Delayed Delivery</v>
      </c>
      <c r="P1787">
        <v>6</v>
      </c>
      <c r="Q1787" t="str">
        <f t="shared" si="167"/>
        <v>Good</v>
      </c>
      <c r="R1787">
        <v>3.2</v>
      </c>
      <c r="S1787">
        <v>2041.67</v>
      </c>
    </row>
    <row r="1788" spans="1:19" x14ac:dyDescent="0.35">
      <c r="A1788">
        <v>11787</v>
      </c>
      <c r="B1788" s="1">
        <v>46348</v>
      </c>
      <c r="C1788">
        <f t="shared" si="162"/>
        <v>2026</v>
      </c>
      <c r="D1788">
        <f t="shared" si="163"/>
        <v>11</v>
      </c>
      <c r="E1788" t="str">
        <f>TEXT(Table2[[#This Row],[order_date]],"mmmm")</f>
        <v>November</v>
      </c>
      <c r="F1788">
        <v>1866</v>
      </c>
      <c r="G1788" t="s">
        <v>15</v>
      </c>
      <c r="H1788" t="s">
        <v>21</v>
      </c>
      <c r="I1788">
        <v>1</v>
      </c>
      <c r="J1788">
        <v>350.59</v>
      </c>
      <c r="K1788">
        <v>0.22</v>
      </c>
      <c r="L1788">
        <f t="shared" si="164"/>
        <v>77.129799999999989</v>
      </c>
      <c r="M1788">
        <f t="shared" si="165"/>
        <v>350.59</v>
      </c>
      <c r="N1788" t="s">
        <v>18</v>
      </c>
      <c r="O1788" t="str">
        <f t="shared" si="166"/>
        <v>Delayed Delivery</v>
      </c>
      <c r="P1788">
        <v>9</v>
      </c>
      <c r="Q1788" t="str">
        <f t="shared" si="167"/>
        <v>Good</v>
      </c>
      <c r="R1788">
        <v>3.6</v>
      </c>
      <c r="S1788">
        <v>273.45999999999998</v>
      </c>
    </row>
    <row r="1789" spans="1:19" x14ac:dyDescent="0.35">
      <c r="A1789">
        <v>11788</v>
      </c>
      <c r="B1789" s="1">
        <v>46349</v>
      </c>
      <c r="C1789">
        <f t="shared" si="162"/>
        <v>2026</v>
      </c>
      <c r="D1789">
        <f t="shared" si="163"/>
        <v>11</v>
      </c>
      <c r="E1789" t="str">
        <f>TEXT(Table2[[#This Row],[order_date]],"mmmm")</f>
        <v>November</v>
      </c>
      <c r="F1789">
        <v>1499</v>
      </c>
      <c r="G1789" t="s">
        <v>19</v>
      </c>
      <c r="H1789" t="s">
        <v>13</v>
      </c>
      <c r="I1789">
        <v>5</v>
      </c>
      <c r="J1789">
        <v>549.80999999999995</v>
      </c>
      <c r="K1789">
        <v>0.34</v>
      </c>
      <c r="L1789">
        <f t="shared" si="164"/>
        <v>186.93539999999999</v>
      </c>
      <c r="M1789">
        <f t="shared" si="165"/>
        <v>2749.0499999999997</v>
      </c>
      <c r="N1789" t="s">
        <v>18</v>
      </c>
      <c r="O1789" t="str">
        <f t="shared" si="166"/>
        <v>Delayed Delivery</v>
      </c>
      <c r="P1789">
        <v>10</v>
      </c>
      <c r="Q1789" t="str">
        <f t="shared" si="167"/>
        <v>Bad</v>
      </c>
      <c r="R1789">
        <v>2.2999999999999998</v>
      </c>
      <c r="S1789">
        <v>1814.37</v>
      </c>
    </row>
    <row r="1790" spans="1:19" x14ac:dyDescent="0.35">
      <c r="A1790">
        <v>11789</v>
      </c>
      <c r="B1790" s="1">
        <v>46350</v>
      </c>
      <c r="C1790">
        <f t="shared" si="162"/>
        <v>2026</v>
      </c>
      <c r="D1790">
        <f t="shared" si="163"/>
        <v>11</v>
      </c>
      <c r="E1790" t="str">
        <f>TEXT(Table2[[#This Row],[order_date]],"mmmm")</f>
        <v>November</v>
      </c>
      <c r="F1790">
        <v>1505</v>
      </c>
      <c r="G1790" t="s">
        <v>15</v>
      </c>
      <c r="H1790" t="s">
        <v>17</v>
      </c>
      <c r="I1790">
        <v>7</v>
      </c>
      <c r="J1790">
        <v>311.01</v>
      </c>
      <c r="K1790">
        <v>0.15</v>
      </c>
      <c r="L1790">
        <f t="shared" si="164"/>
        <v>46.651499999999999</v>
      </c>
      <c r="M1790">
        <f t="shared" si="165"/>
        <v>2177.0699999999997</v>
      </c>
      <c r="N1790" t="s">
        <v>16</v>
      </c>
      <c r="O1790" t="str">
        <f t="shared" si="166"/>
        <v>Delayed Delivery</v>
      </c>
      <c r="P1790">
        <v>9</v>
      </c>
      <c r="Q1790" t="str">
        <f t="shared" si="167"/>
        <v>Excellent</v>
      </c>
      <c r="R1790">
        <v>4.9000000000000004</v>
      </c>
      <c r="S1790">
        <v>1850.51</v>
      </c>
    </row>
    <row r="1791" spans="1:19" x14ac:dyDescent="0.35">
      <c r="A1791">
        <v>11790</v>
      </c>
      <c r="B1791" s="1">
        <v>46351</v>
      </c>
      <c r="C1791">
        <f t="shared" si="162"/>
        <v>2026</v>
      </c>
      <c r="D1791">
        <f t="shared" si="163"/>
        <v>11</v>
      </c>
      <c r="E1791" t="str">
        <f>TEXT(Table2[[#This Row],[order_date]],"mmmm")</f>
        <v>November</v>
      </c>
      <c r="F1791">
        <v>1853</v>
      </c>
      <c r="G1791" t="s">
        <v>15</v>
      </c>
      <c r="H1791" t="s">
        <v>13</v>
      </c>
      <c r="I1791">
        <v>1</v>
      </c>
      <c r="J1791">
        <v>333.07</v>
      </c>
      <c r="K1791">
        <v>0.14000000000000001</v>
      </c>
      <c r="L1791">
        <f t="shared" si="164"/>
        <v>46.629800000000003</v>
      </c>
      <c r="M1791">
        <f t="shared" si="165"/>
        <v>333.07</v>
      </c>
      <c r="N1791" t="s">
        <v>18</v>
      </c>
      <c r="O1791" t="str">
        <f t="shared" si="166"/>
        <v>Early Delivery</v>
      </c>
      <c r="P1791">
        <v>1</v>
      </c>
      <c r="Q1791" t="str">
        <f t="shared" si="167"/>
        <v>Good</v>
      </c>
      <c r="R1791">
        <v>2.8</v>
      </c>
      <c r="S1791">
        <v>286.44</v>
      </c>
    </row>
    <row r="1792" spans="1:19" x14ac:dyDescent="0.35">
      <c r="A1792">
        <v>11791</v>
      </c>
      <c r="B1792" s="1">
        <v>46352</v>
      </c>
      <c r="C1792">
        <f t="shared" si="162"/>
        <v>2026</v>
      </c>
      <c r="D1792">
        <f t="shared" si="163"/>
        <v>11</v>
      </c>
      <c r="E1792" t="str">
        <f>TEXT(Table2[[#This Row],[order_date]],"mmmm")</f>
        <v>November</v>
      </c>
      <c r="F1792">
        <v>1363</v>
      </c>
      <c r="G1792" t="s">
        <v>19</v>
      </c>
      <c r="H1792" t="s">
        <v>17</v>
      </c>
      <c r="I1792">
        <v>4</v>
      </c>
      <c r="J1792">
        <v>290.92</v>
      </c>
      <c r="K1792">
        <v>0.16</v>
      </c>
      <c r="L1792">
        <f t="shared" si="164"/>
        <v>46.547200000000004</v>
      </c>
      <c r="M1792">
        <f t="shared" si="165"/>
        <v>1163.68</v>
      </c>
      <c r="N1792" t="s">
        <v>18</v>
      </c>
      <c r="O1792" t="str">
        <f t="shared" si="166"/>
        <v>Delayed Delivery</v>
      </c>
      <c r="P1792">
        <v>10</v>
      </c>
      <c r="Q1792" t="str">
        <f t="shared" si="167"/>
        <v>Bad</v>
      </c>
      <c r="R1792">
        <v>2.2999999999999998</v>
      </c>
      <c r="S1792">
        <v>977.49</v>
      </c>
    </row>
    <row r="1793" spans="1:19" x14ac:dyDescent="0.35">
      <c r="A1793">
        <v>11792</v>
      </c>
      <c r="B1793" s="1">
        <v>46353</v>
      </c>
      <c r="C1793">
        <f t="shared" si="162"/>
        <v>2026</v>
      </c>
      <c r="D1793">
        <f t="shared" si="163"/>
        <v>11</v>
      </c>
      <c r="E1793" t="str">
        <f>TEXT(Table2[[#This Row],[order_date]],"mmmm")</f>
        <v>November</v>
      </c>
      <c r="F1793">
        <v>1279</v>
      </c>
      <c r="G1793" t="s">
        <v>19</v>
      </c>
      <c r="H1793" t="s">
        <v>21</v>
      </c>
      <c r="I1793">
        <v>5</v>
      </c>
      <c r="J1793">
        <v>172.31</v>
      </c>
      <c r="K1793">
        <v>0.03</v>
      </c>
      <c r="L1793">
        <f t="shared" si="164"/>
        <v>5.1692999999999998</v>
      </c>
      <c r="M1793">
        <f t="shared" si="165"/>
        <v>861.55</v>
      </c>
      <c r="N1793" t="s">
        <v>18</v>
      </c>
      <c r="O1793" t="str">
        <f t="shared" si="166"/>
        <v>Delayed Delivery</v>
      </c>
      <c r="P1793">
        <v>6</v>
      </c>
      <c r="Q1793" t="str">
        <f t="shared" si="167"/>
        <v>Bad</v>
      </c>
      <c r="R1793">
        <v>2.2000000000000002</v>
      </c>
      <c r="S1793">
        <v>835.7</v>
      </c>
    </row>
    <row r="1794" spans="1:19" x14ac:dyDescent="0.35">
      <c r="A1794">
        <v>11793</v>
      </c>
      <c r="B1794" s="1">
        <v>46354</v>
      </c>
      <c r="C1794">
        <f t="shared" si="162"/>
        <v>2026</v>
      </c>
      <c r="D1794">
        <f t="shared" si="163"/>
        <v>11</v>
      </c>
      <c r="E1794" t="str">
        <f>TEXT(Table2[[#This Row],[order_date]],"mmmm")</f>
        <v>November</v>
      </c>
      <c r="F1794">
        <v>1592</v>
      </c>
      <c r="G1794" t="s">
        <v>15</v>
      </c>
      <c r="H1794" t="s">
        <v>13</v>
      </c>
      <c r="I1794">
        <v>6</v>
      </c>
      <c r="J1794">
        <v>47.78</v>
      </c>
      <c r="K1794">
        <v>0.19</v>
      </c>
      <c r="L1794">
        <f t="shared" si="164"/>
        <v>9.0782000000000007</v>
      </c>
      <c r="M1794">
        <f t="shared" si="165"/>
        <v>286.68</v>
      </c>
      <c r="N1794" t="s">
        <v>18</v>
      </c>
      <c r="O1794" t="str">
        <f t="shared" si="166"/>
        <v>Early Delivery</v>
      </c>
      <c r="P1794">
        <v>1</v>
      </c>
      <c r="Q1794" t="str">
        <f t="shared" si="167"/>
        <v>Bad</v>
      </c>
      <c r="R1794">
        <v>1.2</v>
      </c>
      <c r="S1794">
        <v>232.21</v>
      </c>
    </row>
    <row r="1795" spans="1:19" x14ac:dyDescent="0.35">
      <c r="A1795">
        <v>11794</v>
      </c>
      <c r="B1795" s="1">
        <v>46355</v>
      </c>
      <c r="C1795">
        <f t="shared" ref="C1795:C1858" si="168">YEAR(B1795)</f>
        <v>2026</v>
      </c>
      <c r="D1795">
        <f t="shared" ref="D1795:D1858" si="169">MONTH(B1795)</f>
        <v>11</v>
      </c>
      <c r="E1795" t="str">
        <f>TEXT(Table2[[#This Row],[order_date]],"mmmm")</f>
        <v>November</v>
      </c>
      <c r="F1795">
        <v>1713</v>
      </c>
      <c r="G1795" t="s">
        <v>22</v>
      </c>
      <c r="H1795" t="s">
        <v>21</v>
      </c>
      <c r="I1795">
        <v>6</v>
      </c>
      <c r="J1795">
        <v>254.06</v>
      </c>
      <c r="K1795">
        <v>0.12</v>
      </c>
      <c r="L1795">
        <f t="shared" ref="L1795:L1858" si="170">J1795*K1795</f>
        <v>30.487199999999998</v>
      </c>
      <c r="M1795">
        <f t="shared" ref="M1795:M1858" si="171">(J1795*I1795)</f>
        <v>1524.3600000000001</v>
      </c>
      <c r="N1795" t="s">
        <v>16</v>
      </c>
      <c r="O1795" t="str">
        <f t="shared" ref="O1795:O1858" si="172">IF(P1795&lt;2,"Early Delivery",IF(P1795&lt;5,"On Time Delivery","Delayed Delivery"))</f>
        <v>Delayed Delivery</v>
      </c>
      <c r="P1795">
        <v>11</v>
      </c>
      <c r="Q1795" t="str">
        <f t="shared" ref="Q1795:Q1858" si="173">IF(R1795&lt;2.5,"Bad",IF(R1795 &lt;4,"Good","Excellent"))</f>
        <v>Good</v>
      </c>
      <c r="R1795">
        <v>3.7</v>
      </c>
      <c r="S1795">
        <v>1341.44</v>
      </c>
    </row>
    <row r="1796" spans="1:19" x14ac:dyDescent="0.35">
      <c r="A1796">
        <v>11795</v>
      </c>
      <c r="B1796" s="1">
        <v>46356</v>
      </c>
      <c r="C1796">
        <f t="shared" si="168"/>
        <v>2026</v>
      </c>
      <c r="D1796">
        <f t="shared" si="169"/>
        <v>11</v>
      </c>
      <c r="E1796" t="str">
        <f>TEXT(Table2[[#This Row],[order_date]],"mmmm")</f>
        <v>November</v>
      </c>
      <c r="F1796">
        <v>1157</v>
      </c>
      <c r="G1796" t="s">
        <v>15</v>
      </c>
      <c r="H1796" t="s">
        <v>17</v>
      </c>
      <c r="I1796">
        <v>7</v>
      </c>
      <c r="J1796">
        <v>45.77</v>
      </c>
      <c r="K1796">
        <v>0.04</v>
      </c>
      <c r="L1796">
        <f t="shared" si="170"/>
        <v>1.8308000000000002</v>
      </c>
      <c r="M1796">
        <f t="shared" si="171"/>
        <v>320.39000000000004</v>
      </c>
      <c r="N1796" t="s">
        <v>16</v>
      </c>
      <c r="O1796" t="str">
        <f t="shared" si="172"/>
        <v>On Time Delivery</v>
      </c>
      <c r="P1796">
        <v>4</v>
      </c>
      <c r="Q1796" t="str">
        <f t="shared" si="173"/>
        <v>Bad</v>
      </c>
      <c r="R1796">
        <v>2.1</v>
      </c>
      <c r="S1796">
        <v>307.57</v>
      </c>
    </row>
    <row r="1797" spans="1:19" x14ac:dyDescent="0.35">
      <c r="A1797">
        <v>11796</v>
      </c>
      <c r="B1797" s="1">
        <v>46357</v>
      </c>
      <c r="C1797">
        <f t="shared" si="168"/>
        <v>2026</v>
      </c>
      <c r="D1797">
        <f t="shared" si="169"/>
        <v>12</v>
      </c>
      <c r="E1797" t="str">
        <f>TEXT(Table2[[#This Row],[order_date]],"mmmm")</f>
        <v>December</v>
      </c>
      <c r="F1797">
        <v>1631</v>
      </c>
      <c r="G1797" t="s">
        <v>19</v>
      </c>
      <c r="H1797" t="s">
        <v>17</v>
      </c>
      <c r="I1797">
        <v>3</v>
      </c>
      <c r="J1797">
        <v>337.04</v>
      </c>
      <c r="K1797">
        <v>0.16</v>
      </c>
      <c r="L1797">
        <f t="shared" si="170"/>
        <v>53.926400000000001</v>
      </c>
      <c r="M1797">
        <f t="shared" si="171"/>
        <v>1011.1200000000001</v>
      </c>
      <c r="N1797" t="s">
        <v>18</v>
      </c>
      <c r="O1797" t="str">
        <f t="shared" si="172"/>
        <v>Delayed Delivery</v>
      </c>
      <c r="P1797">
        <v>7</v>
      </c>
      <c r="Q1797" t="str">
        <f t="shared" si="173"/>
        <v>Excellent</v>
      </c>
      <c r="R1797">
        <v>4.8</v>
      </c>
      <c r="S1797">
        <v>849.34</v>
      </c>
    </row>
    <row r="1798" spans="1:19" x14ac:dyDescent="0.35">
      <c r="A1798">
        <v>11797</v>
      </c>
      <c r="B1798" s="1">
        <v>46358</v>
      </c>
      <c r="C1798">
        <f t="shared" si="168"/>
        <v>2026</v>
      </c>
      <c r="D1798">
        <f t="shared" si="169"/>
        <v>12</v>
      </c>
      <c r="E1798" t="str">
        <f>TEXT(Table2[[#This Row],[order_date]],"mmmm")</f>
        <v>December</v>
      </c>
      <c r="F1798">
        <v>1058</v>
      </c>
      <c r="G1798" t="s">
        <v>22</v>
      </c>
      <c r="H1798" t="s">
        <v>17</v>
      </c>
      <c r="I1798">
        <v>7</v>
      </c>
      <c r="J1798">
        <v>194.77</v>
      </c>
      <c r="K1798">
        <v>0</v>
      </c>
      <c r="L1798">
        <f t="shared" si="170"/>
        <v>0</v>
      </c>
      <c r="M1798">
        <f t="shared" si="171"/>
        <v>1363.39</v>
      </c>
      <c r="N1798" t="s">
        <v>16</v>
      </c>
      <c r="O1798" t="str">
        <f t="shared" si="172"/>
        <v>On Time Delivery</v>
      </c>
      <c r="P1798">
        <v>4</v>
      </c>
      <c r="Q1798" t="str">
        <f t="shared" si="173"/>
        <v>Bad</v>
      </c>
      <c r="R1798">
        <v>1.8</v>
      </c>
      <c r="S1798">
        <v>1363.39</v>
      </c>
    </row>
    <row r="1799" spans="1:19" x14ac:dyDescent="0.35">
      <c r="A1799">
        <v>11798</v>
      </c>
      <c r="B1799" s="1">
        <v>46359</v>
      </c>
      <c r="C1799">
        <f t="shared" si="168"/>
        <v>2026</v>
      </c>
      <c r="D1799">
        <f t="shared" si="169"/>
        <v>12</v>
      </c>
      <c r="E1799" t="str">
        <f>TEXT(Table2[[#This Row],[order_date]],"mmmm")</f>
        <v>December</v>
      </c>
      <c r="F1799">
        <v>1726</v>
      </c>
      <c r="G1799" t="s">
        <v>19</v>
      </c>
      <c r="H1799" t="s">
        <v>17</v>
      </c>
      <c r="I1799">
        <v>3</v>
      </c>
      <c r="J1799">
        <v>327.16000000000003</v>
      </c>
      <c r="K1799">
        <v>0.14000000000000001</v>
      </c>
      <c r="L1799">
        <f t="shared" si="170"/>
        <v>45.802400000000006</v>
      </c>
      <c r="M1799">
        <f t="shared" si="171"/>
        <v>981.48</v>
      </c>
      <c r="N1799" t="s">
        <v>16</v>
      </c>
      <c r="O1799" t="str">
        <f t="shared" si="172"/>
        <v>Delayed Delivery</v>
      </c>
      <c r="P1799">
        <v>9</v>
      </c>
      <c r="Q1799" t="str">
        <f t="shared" si="173"/>
        <v>Good</v>
      </c>
      <c r="R1799">
        <v>3.1</v>
      </c>
      <c r="S1799">
        <v>844.07</v>
      </c>
    </row>
    <row r="1800" spans="1:19" x14ac:dyDescent="0.35">
      <c r="A1800">
        <v>11799</v>
      </c>
      <c r="B1800" s="1">
        <v>46360</v>
      </c>
      <c r="C1800">
        <f t="shared" si="168"/>
        <v>2026</v>
      </c>
      <c r="D1800">
        <f t="shared" si="169"/>
        <v>12</v>
      </c>
      <c r="E1800" t="str">
        <f>TEXT(Table2[[#This Row],[order_date]],"mmmm")</f>
        <v>December</v>
      </c>
      <c r="F1800">
        <v>1127</v>
      </c>
      <c r="G1800" t="s">
        <v>15</v>
      </c>
      <c r="H1800" t="s">
        <v>20</v>
      </c>
      <c r="I1800">
        <v>4</v>
      </c>
      <c r="J1800">
        <v>93.56</v>
      </c>
      <c r="K1800">
        <v>0.04</v>
      </c>
      <c r="L1800">
        <f t="shared" si="170"/>
        <v>3.7423999999999999</v>
      </c>
      <c r="M1800">
        <f t="shared" si="171"/>
        <v>374.24</v>
      </c>
      <c r="N1800" t="s">
        <v>16</v>
      </c>
      <c r="O1800" t="str">
        <f t="shared" si="172"/>
        <v>Delayed Delivery</v>
      </c>
      <c r="P1800">
        <v>10</v>
      </c>
      <c r="Q1800" t="str">
        <f t="shared" si="173"/>
        <v>Good</v>
      </c>
      <c r="R1800">
        <v>3.9</v>
      </c>
      <c r="S1800">
        <v>359.27</v>
      </c>
    </row>
    <row r="1801" spans="1:19" x14ac:dyDescent="0.35">
      <c r="A1801">
        <v>11800</v>
      </c>
      <c r="B1801" s="1">
        <v>46361</v>
      </c>
      <c r="C1801">
        <f t="shared" si="168"/>
        <v>2026</v>
      </c>
      <c r="D1801">
        <f t="shared" si="169"/>
        <v>12</v>
      </c>
      <c r="E1801" t="str">
        <f>TEXT(Table2[[#This Row],[order_date]],"mmmm")</f>
        <v>December</v>
      </c>
      <c r="F1801">
        <v>1735</v>
      </c>
      <c r="G1801" t="s">
        <v>19</v>
      </c>
      <c r="H1801" t="s">
        <v>17</v>
      </c>
      <c r="I1801">
        <v>6</v>
      </c>
      <c r="J1801">
        <v>560.59</v>
      </c>
      <c r="K1801">
        <v>0.01</v>
      </c>
      <c r="L1801">
        <f t="shared" si="170"/>
        <v>5.6059000000000001</v>
      </c>
      <c r="M1801">
        <f t="shared" si="171"/>
        <v>3363.54</v>
      </c>
      <c r="N1801" t="s">
        <v>16</v>
      </c>
      <c r="O1801" t="str">
        <f t="shared" si="172"/>
        <v>Delayed Delivery</v>
      </c>
      <c r="P1801">
        <v>5</v>
      </c>
      <c r="Q1801" t="str">
        <f t="shared" si="173"/>
        <v>Excellent</v>
      </c>
      <c r="R1801">
        <v>4.5</v>
      </c>
      <c r="S1801">
        <v>3329.9</v>
      </c>
    </row>
    <row r="1802" spans="1:19" x14ac:dyDescent="0.35">
      <c r="A1802">
        <v>11801</v>
      </c>
      <c r="B1802" s="1">
        <v>46362</v>
      </c>
      <c r="C1802">
        <f t="shared" si="168"/>
        <v>2026</v>
      </c>
      <c r="D1802">
        <f t="shared" si="169"/>
        <v>12</v>
      </c>
      <c r="E1802" t="str">
        <f>TEXT(Table2[[#This Row],[order_date]],"mmmm")</f>
        <v>December</v>
      </c>
      <c r="F1802">
        <v>1720</v>
      </c>
      <c r="G1802" t="s">
        <v>19</v>
      </c>
      <c r="H1802" t="s">
        <v>13</v>
      </c>
      <c r="I1802">
        <v>5</v>
      </c>
      <c r="J1802">
        <v>538.29</v>
      </c>
      <c r="K1802">
        <v>0.28999999999999998</v>
      </c>
      <c r="L1802">
        <f t="shared" si="170"/>
        <v>156.10409999999999</v>
      </c>
      <c r="M1802">
        <f t="shared" si="171"/>
        <v>2691.45</v>
      </c>
      <c r="N1802" t="s">
        <v>14</v>
      </c>
      <c r="O1802" t="str">
        <f t="shared" si="172"/>
        <v>Delayed Delivery</v>
      </c>
      <c r="P1802">
        <v>9</v>
      </c>
      <c r="Q1802" t="str">
        <f t="shared" si="173"/>
        <v>Bad</v>
      </c>
      <c r="R1802">
        <v>1.6</v>
      </c>
      <c r="S1802">
        <v>1910.93</v>
      </c>
    </row>
    <row r="1803" spans="1:19" x14ac:dyDescent="0.35">
      <c r="A1803">
        <v>11802</v>
      </c>
      <c r="B1803" s="1">
        <v>46363</v>
      </c>
      <c r="C1803">
        <f t="shared" si="168"/>
        <v>2026</v>
      </c>
      <c r="D1803">
        <f t="shared" si="169"/>
        <v>12</v>
      </c>
      <c r="E1803" t="str">
        <f>TEXT(Table2[[#This Row],[order_date]],"mmmm")</f>
        <v>December</v>
      </c>
      <c r="F1803">
        <v>1881</v>
      </c>
      <c r="G1803" t="s">
        <v>19</v>
      </c>
      <c r="H1803" t="s">
        <v>17</v>
      </c>
      <c r="I1803">
        <v>6</v>
      </c>
      <c r="J1803">
        <v>126.15</v>
      </c>
      <c r="K1803">
        <v>0.32</v>
      </c>
      <c r="L1803">
        <f t="shared" si="170"/>
        <v>40.368000000000002</v>
      </c>
      <c r="M1803">
        <f t="shared" si="171"/>
        <v>756.90000000000009</v>
      </c>
      <c r="N1803" t="s">
        <v>18</v>
      </c>
      <c r="O1803" t="str">
        <f t="shared" si="172"/>
        <v>Early Delivery</v>
      </c>
      <c r="P1803">
        <v>1</v>
      </c>
      <c r="Q1803" t="str">
        <f t="shared" si="173"/>
        <v>Excellent</v>
      </c>
      <c r="R1803">
        <v>4.9000000000000004</v>
      </c>
      <c r="S1803">
        <v>514.69000000000005</v>
      </c>
    </row>
    <row r="1804" spans="1:19" x14ac:dyDescent="0.35">
      <c r="A1804">
        <v>11803</v>
      </c>
      <c r="B1804" s="1">
        <v>46364</v>
      </c>
      <c r="C1804">
        <f t="shared" si="168"/>
        <v>2026</v>
      </c>
      <c r="D1804">
        <f t="shared" si="169"/>
        <v>12</v>
      </c>
      <c r="E1804" t="str">
        <f>TEXT(Table2[[#This Row],[order_date]],"mmmm")</f>
        <v>December</v>
      </c>
      <c r="F1804">
        <v>1114</v>
      </c>
      <c r="G1804" t="s">
        <v>15</v>
      </c>
      <c r="H1804" t="s">
        <v>21</v>
      </c>
      <c r="I1804">
        <v>3</v>
      </c>
      <c r="J1804">
        <v>215.91</v>
      </c>
      <c r="K1804">
        <v>7.0000000000000007E-2</v>
      </c>
      <c r="L1804">
        <f t="shared" si="170"/>
        <v>15.113700000000001</v>
      </c>
      <c r="M1804">
        <f t="shared" si="171"/>
        <v>647.73</v>
      </c>
      <c r="N1804" t="s">
        <v>16</v>
      </c>
      <c r="O1804" t="str">
        <f t="shared" si="172"/>
        <v>On Time Delivery</v>
      </c>
      <c r="P1804">
        <v>4</v>
      </c>
      <c r="Q1804" t="str">
        <f t="shared" si="173"/>
        <v>Excellent</v>
      </c>
      <c r="R1804">
        <v>4.5999999999999996</v>
      </c>
      <c r="S1804">
        <v>602.39</v>
      </c>
    </row>
    <row r="1805" spans="1:19" x14ac:dyDescent="0.35">
      <c r="A1805">
        <v>11804</v>
      </c>
      <c r="B1805" s="1">
        <v>46365</v>
      </c>
      <c r="C1805">
        <f t="shared" si="168"/>
        <v>2026</v>
      </c>
      <c r="D1805">
        <f t="shared" si="169"/>
        <v>12</v>
      </c>
      <c r="E1805" t="str">
        <f>TEXT(Table2[[#This Row],[order_date]],"mmmm")</f>
        <v>December</v>
      </c>
      <c r="F1805">
        <v>1208</v>
      </c>
      <c r="G1805" t="s">
        <v>19</v>
      </c>
      <c r="H1805" t="s">
        <v>20</v>
      </c>
      <c r="I1805">
        <v>7</v>
      </c>
      <c r="J1805">
        <v>373.89</v>
      </c>
      <c r="K1805">
        <v>0.19</v>
      </c>
      <c r="L1805">
        <f t="shared" si="170"/>
        <v>71.039100000000005</v>
      </c>
      <c r="M1805">
        <f t="shared" si="171"/>
        <v>2617.23</v>
      </c>
      <c r="N1805" t="s">
        <v>18</v>
      </c>
      <c r="O1805" t="str">
        <f t="shared" si="172"/>
        <v>Delayed Delivery</v>
      </c>
      <c r="P1805">
        <v>7</v>
      </c>
      <c r="Q1805" t="str">
        <f t="shared" si="173"/>
        <v>Excellent</v>
      </c>
      <c r="R1805">
        <v>4.9000000000000004</v>
      </c>
      <c r="S1805">
        <v>2119.96</v>
      </c>
    </row>
    <row r="1806" spans="1:19" x14ac:dyDescent="0.35">
      <c r="A1806">
        <v>11805</v>
      </c>
      <c r="B1806" s="1">
        <v>46366</v>
      </c>
      <c r="C1806">
        <f t="shared" si="168"/>
        <v>2026</v>
      </c>
      <c r="D1806">
        <f t="shared" si="169"/>
        <v>12</v>
      </c>
      <c r="E1806" t="str">
        <f>TEXT(Table2[[#This Row],[order_date]],"mmmm")</f>
        <v>December</v>
      </c>
      <c r="F1806">
        <v>1525</v>
      </c>
      <c r="G1806" t="s">
        <v>15</v>
      </c>
      <c r="H1806" t="s">
        <v>13</v>
      </c>
      <c r="I1806">
        <v>4</v>
      </c>
      <c r="J1806">
        <v>70.98</v>
      </c>
      <c r="K1806">
        <v>0.1</v>
      </c>
      <c r="L1806">
        <f t="shared" si="170"/>
        <v>7.0980000000000008</v>
      </c>
      <c r="M1806">
        <f t="shared" si="171"/>
        <v>283.92</v>
      </c>
      <c r="N1806" t="s">
        <v>16</v>
      </c>
      <c r="O1806" t="str">
        <f t="shared" si="172"/>
        <v>On Time Delivery</v>
      </c>
      <c r="P1806">
        <v>2</v>
      </c>
      <c r="Q1806" t="str">
        <f t="shared" si="173"/>
        <v>Excellent</v>
      </c>
      <c r="R1806">
        <v>4.4000000000000004</v>
      </c>
      <c r="S1806">
        <v>255.53</v>
      </c>
    </row>
    <row r="1807" spans="1:19" x14ac:dyDescent="0.35">
      <c r="A1807">
        <v>11806</v>
      </c>
      <c r="B1807" s="1">
        <v>46367</v>
      </c>
      <c r="C1807">
        <f t="shared" si="168"/>
        <v>2026</v>
      </c>
      <c r="D1807">
        <f t="shared" si="169"/>
        <v>12</v>
      </c>
      <c r="E1807" t="str">
        <f>TEXT(Table2[[#This Row],[order_date]],"mmmm")</f>
        <v>December</v>
      </c>
      <c r="F1807">
        <v>1520</v>
      </c>
      <c r="G1807" t="s">
        <v>15</v>
      </c>
      <c r="H1807" t="s">
        <v>20</v>
      </c>
      <c r="I1807">
        <v>6</v>
      </c>
      <c r="J1807">
        <v>222.42</v>
      </c>
      <c r="K1807">
        <v>0.17</v>
      </c>
      <c r="L1807">
        <f t="shared" si="170"/>
        <v>37.811399999999999</v>
      </c>
      <c r="M1807">
        <f t="shared" si="171"/>
        <v>1334.52</v>
      </c>
      <c r="N1807" t="s">
        <v>18</v>
      </c>
      <c r="O1807" t="str">
        <f t="shared" si="172"/>
        <v>Delayed Delivery</v>
      </c>
      <c r="P1807">
        <v>9</v>
      </c>
      <c r="Q1807" t="str">
        <f t="shared" si="173"/>
        <v>Excellent</v>
      </c>
      <c r="R1807">
        <v>4.5</v>
      </c>
      <c r="S1807">
        <v>1107.6500000000001</v>
      </c>
    </row>
    <row r="1808" spans="1:19" x14ac:dyDescent="0.35">
      <c r="A1808">
        <v>11807</v>
      </c>
      <c r="B1808" s="1">
        <v>46368</v>
      </c>
      <c r="C1808">
        <f t="shared" si="168"/>
        <v>2026</v>
      </c>
      <c r="D1808">
        <f t="shared" si="169"/>
        <v>12</v>
      </c>
      <c r="E1808" t="str">
        <f>TEXT(Table2[[#This Row],[order_date]],"mmmm")</f>
        <v>December</v>
      </c>
      <c r="F1808">
        <v>1551</v>
      </c>
      <c r="G1808" t="s">
        <v>15</v>
      </c>
      <c r="H1808" t="s">
        <v>20</v>
      </c>
      <c r="I1808">
        <v>4</v>
      </c>
      <c r="J1808">
        <v>161.9</v>
      </c>
      <c r="K1808">
        <v>0.15</v>
      </c>
      <c r="L1808">
        <f t="shared" si="170"/>
        <v>24.285</v>
      </c>
      <c r="M1808">
        <f t="shared" si="171"/>
        <v>647.6</v>
      </c>
      <c r="N1808" t="s">
        <v>16</v>
      </c>
      <c r="O1808" t="str">
        <f t="shared" si="172"/>
        <v>On Time Delivery</v>
      </c>
      <c r="P1808">
        <v>3</v>
      </c>
      <c r="Q1808" t="str">
        <f t="shared" si="173"/>
        <v>Good</v>
      </c>
      <c r="R1808">
        <v>3.4</v>
      </c>
      <c r="S1808">
        <v>550.46</v>
      </c>
    </row>
    <row r="1809" spans="1:19" x14ac:dyDescent="0.35">
      <c r="A1809">
        <v>11808</v>
      </c>
      <c r="B1809" s="1">
        <v>46369</v>
      </c>
      <c r="C1809">
        <f t="shared" si="168"/>
        <v>2026</v>
      </c>
      <c r="D1809">
        <f t="shared" si="169"/>
        <v>12</v>
      </c>
      <c r="E1809" t="str">
        <f>TEXT(Table2[[#This Row],[order_date]],"mmmm")</f>
        <v>December</v>
      </c>
      <c r="F1809">
        <v>1961</v>
      </c>
      <c r="G1809" t="s">
        <v>15</v>
      </c>
      <c r="H1809" t="s">
        <v>20</v>
      </c>
      <c r="I1809">
        <v>6</v>
      </c>
      <c r="J1809">
        <v>550.58000000000004</v>
      </c>
      <c r="K1809">
        <v>0.09</v>
      </c>
      <c r="L1809">
        <f t="shared" si="170"/>
        <v>49.552199999999999</v>
      </c>
      <c r="M1809">
        <f t="shared" si="171"/>
        <v>3303.4800000000005</v>
      </c>
      <c r="N1809" t="s">
        <v>14</v>
      </c>
      <c r="O1809" t="str">
        <f t="shared" si="172"/>
        <v>On Time Delivery</v>
      </c>
      <c r="P1809">
        <v>4</v>
      </c>
      <c r="Q1809" t="str">
        <f t="shared" si="173"/>
        <v>Excellent</v>
      </c>
      <c r="R1809">
        <v>4.4000000000000004</v>
      </c>
      <c r="S1809">
        <v>3006.17</v>
      </c>
    </row>
    <row r="1810" spans="1:19" x14ac:dyDescent="0.35">
      <c r="A1810">
        <v>11809</v>
      </c>
      <c r="B1810" s="1">
        <v>46370</v>
      </c>
      <c r="C1810">
        <f t="shared" si="168"/>
        <v>2026</v>
      </c>
      <c r="D1810">
        <f t="shared" si="169"/>
        <v>12</v>
      </c>
      <c r="E1810" t="str">
        <f>TEXT(Table2[[#This Row],[order_date]],"mmmm")</f>
        <v>December</v>
      </c>
      <c r="F1810">
        <v>1236</v>
      </c>
      <c r="G1810" t="s">
        <v>22</v>
      </c>
      <c r="H1810" t="s">
        <v>21</v>
      </c>
      <c r="I1810">
        <v>7</v>
      </c>
      <c r="J1810">
        <v>513.72</v>
      </c>
      <c r="K1810">
        <v>0.25</v>
      </c>
      <c r="L1810">
        <f t="shared" si="170"/>
        <v>128.43</v>
      </c>
      <c r="M1810">
        <f t="shared" si="171"/>
        <v>3596.04</v>
      </c>
      <c r="N1810" t="s">
        <v>16</v>
      </c>
      <c r="O1810" t="str">
        <f t="shared" si="172"/>
        <v>On Time Delivery</v>
      </c>
      <c r="P1810">
        <v>4</v>
      </c>
      <c r="Q1810" t="str">
        <f t="shared" si="173"/>
        <v>Good</v>
      </c>
      <c r="R1810">
        <v>3.1</v>
      </c>
      <c r="S1810">
        <v>2697.03</v>
      </c>
    </row>
    <row r="1811" spans="1:19" x14ac:dyDescent="0.35">
      <c r="A1811">
        <v>11810</v>
      </c>
      <c r="B1811" s="1">
        <v>46371</v>
      </c>
      <c r="C1811">
        <f t="shared" si="168"/>
        <v>2026</v>
      </c>
      <c r="D1811">
        <f t="shared" si="169"/>
        <v>12</v>
      </c>
      <c r="E1811" t="str">
        <f>TEXT(Table2[[#This Row],[order_date]],"mmmm")</f>
        <v>December</v>
      </c>
      <c r="F1811">
        <v>1280</v>
      </c>
      <c r="G1811" t="s">
        <v>19</v>
      </c>
      <c r="H1811" t="s">
        <v>20</v>
      </c>
      <c r="I1811">
        <v>1</v>
      </c>
      <c r="J1811">
        <v>354.2</v>
      </c>
      <c r="K1811">
        <v>0.04</v>
      </c>
      <c r="L1811">
        <f t="shared" si="170"/>
        <v>14.167999999999999</v>
      </c>
      <c r="M1811">
        <f t="shared" si="171"/>
        <v>354.2</v>
      </c>
      <c r="N1811" t="s">
        <v>18</v>
      </c>
      <c r="O1811" t="str">
        <f t="shared" si="172"/>
        <v>Delayed Delivery</v>
      </c>
      <c r="P1811">
        <v>8</v>
      </c>
      <c r="Q1811" t="str">
        <f t="shared" si="173"/>
        <v>Good</v>
      </c>
      <c r="R1811">
        <v>3.2</v>
      </c>
      <c r="S1811">
        <v>340.03</v>
      </c>
    </row>
    <row r="1812" spans="1:19" x14ac:dyDescent="0.35">
      <c r="A1812">
        <v>11811</v>
      </c>
      <c r="B1812" s="1">
        <v>46372</v>
      </c>
      <c r="C1812">
        <f t="shared" si="168"/>
        <v>2026</v>
      </c>
      <c r="D1812">
        <f t="shared" si="169"/>
        <v>12</v>
      </c>
      <c r="E1812" t="str">
        <f>TEXT(Table2[[#This Row],[order_date]],"mmmm")</f>
        <v>December</v>
      </c>
      <c r="F1812">
        <v>1358</v>
      </c>
      <c r="G1812" t="s">
        <v>15</v>
      </c>
      <c r="H1812" t="s">
        <v>20</v>
      </c>
      <c r="I1812">
        <v>7</v>
      </c>
      <c r="J1812">
        <v>319.39999999999998</v>
      </c>
      <c r="K1812">
        <v>0.02</v>
      </c>
      <c r="L1812">
        <f t="shared" si="170"/>
        <v>6.3879999999999999</v>
      </c>
      <c r="M1812">
        <f t="shared" si="171"/>
        <v>2235.7999999999997</v>
      </c>
      <c r="N1812" t="s">
        <v>14</v>
      </c>
      <c r="O1812" t="str">
        <f t="shared" si="172"/>
        <v>On Time Delivery</v>
      </c>
      <c r="P1812">
        <v>2</v>
      </c>
      <c r="Q1812" t="str">
        <f t="shared" si="173"/>
        <v>Good</v>
      </c>
      <c r="R1812">
        <v>3.3</v>
      </c>
      <c r="S1812">
        <v>2191.08</v>
      </c>
    </row>
    <row r="1813" spans="1:19" x14ac:dyDescent="0.35">
      <c r="A1813">
        <v>11812</v>
      </c>
      <c r="B1813" s="1">
        <v>46373</v>
      </c>
      <c r="C1813">
        <f t="shared" si="168"/>
        <v>2026</v>
      </c>
      <c r="D1813">
        <f t="shared" si="169"/>
        <v>12</v>
      </c>
      <c r="E1813" t="str">
        <f>TEXT(Table2[[#This Row],[order_date]],"mmmm")</f>
        <v>December</v>
      </c>
      <c r="F1813">
        <v>1200</v>
      </c>
      <c r="G1813" t="s">
        <v>19</v>
      </c>
      <c r="H1813" t="s">
        <v>17</v>
      </c>
      <c r="I1813">
        <v>6</v>
      </c>
      <c r="J1813">
        <v>559.47</v>
      </c>
      <c r="K1813">
        <v>0.27</v>
      </c>
      <c r="L1813">
        <f t="shared" si="170"/>
        <v>151.05690000000001</v>
      </c>
      <c r="M1813">
        <f t="shared" si="171"/>
        <v>3356.82</v>
      </c>
      <c r="N1813" t="s">
        <v>14</v>
      </c>
      <c r="O1813" t="str">
        <f t="shared" si="172"/>
        <v>Delayed Delivery</v>
      </c>
      <c r="P1813">
        <v>5</v>
      </c>
      <c r="Q1813" t="str">
        <f t="shared" si="173"/>
        <v>Excellent</v>
      </c>
      <c r="R1813">
        <v>5</v>
      </c>
      <c r="S1813">
        <v>2450.48</v>
      </c>
    </row>
    <row r="1814" spans="1:19" x14ac:dyDescent="0.35">
      <c r="A1814">
        <v>11813</v>
      </c>
      <c r="B1814" s="1">
        <v>46374</v>
      </c>
      <c r="C1814">
        <f t="shared" si="168"/>
        <v>2026</v>
      </c>
      <c r="D1814">
        <f t="shared" si="169"/>
        <v>12</v>
      </c>
      <c r="E1814" t="str">
        <f>TEXT(Table2[[#This Row],[order_date]],"mmmm")</f>
        <v>December</v>
      </c>
      <c r="F1814">
        <v>1757</v>
      </c>
      <c r="G1814" t="s">
        <v>19</v>
      </c>
      <c r="H1814" t="s">
        <v>21</v>
      </c>
      <c r="I1814">
        <v>3</v>
      </c>
      <c r="J1814">
        <v>560.47</v>
      </c>
      <c r="K1814">
        <v>0.23</v>
      </c>
      <c r="L1814">
        <f t="shared" si="170"/>
        <v>128.90810000000002</v>
      </c>
      <c r="M1814">
        <f t="shared" si="171"/>
        <v>1681.41</v>
      </c>
      <c r="N1814" t="s">
        <v>16</v>
      </c>
      <c r="O1814" t="str">
        <f t="shared" si="172"/>
        <v>On Time Delivery</v>
      </c>
      <c r="P1814">
        <v>2</v>
      </c>
      <c r="Q1814" t="str">
        <f t="shared" si="173"/>
        <v>Bad</v>
      </c>
      <c r="R1814">
        <v>1.4</v>
      </c>
      <c r="S1814">
        <v>1294.69</v>
      </c>
    </row>
    <row r="1815" spans="1:19" x14ac:dyDescent="0.35">
      <c r="A1815">
        <v>11814</v>
      </c>
      <c r="B1815" s="1">
        <v>46375</v>
      </c>
      <c r="C1815">
        <f t="shared" si="168"/>
        <v>2026</v>
      </c>
      <c r="D1815">
        <f t="shared" si="169"/>
        <v>12</v>
      </c>
      <c r="E1815" t="str">
        <f>TEXT(Table2[[#This Row],[order_date]],"mmmm")</f>
        <v>December</v>
      </c>
      <c r="F1815">
        <v>1277</v>
      </c>
      <c r="G1815" t="s">
        <v>15</v>
      </c>
      <c r="H1815" t="s">
        <v>13</v>
      </c>
      <c r="I1815">
        <v>7</v>
      </c>
      <c r="J1815">
        <v>582.05999999999995</v>
      </c>
      <c r="K1815">
        <v>0.17</v>
      </c>
      <c r="L1815">
        <f t="shared" si="170"/>
        <v>98.950199999999995</v>
      </c>
      <c r="M1815">
        <f t="shared" si="171"/>
        <v>4074.4199999999996</v>
      </c>
      <c r="N1815" t="s">
        <v>18</v>
      </c>
      <c r="O1815" t="str">
        <f t="shared" si="172"/>
        <v>Delayed Delivery</v>
      </c>
      <c r="P1815">
        <v>6</v>
      </c>
      <c r="Q1815" t="str">
        <f t="shared" si="173"/>
        <v>Excellent</v>
      </c>
      <c r="R1815">
        <v>4.2</v>
      </c>
      <c r="S1815">
        <v>3381.77</v>
      </c>
    </row>
    <row r="1816" spans="1:19" x14ac:dyDescent="0.35">
      <c r="A1816">
        <v>11815</v>
      </c>
      <c r="B1816" s="1">
        <v>46376</v>
      </c>
      <c r="C1816">
        <f t="shared" si="168"/>
        <v>2026</v>
      </c>
      <c r="D1816">
        <f t="shared" si="169"/>
        <v>12</v>
      </c>
      <c r="E1816" t="str">
        <f>TEXT(Table2[[#This Row],[order_date]],"mmmm")</f>
        <v>December</v>
      </c>
      <c r="F1816">
        <v>1234</v>
      </c>
      <c r="G1816" t="s">
        <v>15</v>
      </c>
      <c r="H1816" t="s">
        <v>13</v>
      </c>
      <c r="I1816">
        <v>5</v>
      </c>
      <c r="J1816">
        <v>88.35</v>
      </c>
      <c r="K1816">
        <v>0.16</v>
      </c>
      <c r="L1816">
        <f t="shared" si="170"/>
        <v>14.135999999999999</v>
      </c>
      <c r="M1816">
        <f t="shared" si="171"/>
        <v>441.75</v>
      </c>
      <c r="N1816" t="s">
        <v>16</v>
      </c>
      <c r="O1816" t="str">
        <f t="shared" si="172"/>
        <v>Delayed Delivery</v>
      </c>
      <c r="P1816">
        <v>9</v>
      </c>
      <c r="Q1816" t="str">
        <f t="shared" si="173"/>
        <v>Bad</v>
      </c>
      <c r="R1816">
        <v>2.1</v>
      </c>
      <c r="S1816">
        <v>371.07</v>
      </c>
    </row>
    <row r="1817" spans="1:19" x14ac:dyDescent="0.35">
      <c r="A1817">
        <v>11816</v>
      </c>
      <c r="B1817" s="1">
        <v>46377</v>
      </c>
      <c r="C1817">
        <f t="shared" si="168"/>
        <v>2026</v>
      </c>
      <c r="D1817">
        <f t="shared" si="169"/>
        <v>12</v>
      </c>
      <c r="E1817" t="str">
        <f>TEXT(Table2[[#This Row],[order_date]],"mmmm")</f>
        <v>December</v>
      </c>
      <c r="F1817">
        <v>1493</v>
      </c>
      <c r="G1817" t="s">
        <v>12</v>
      </c>
      <c r="H1817" t="s">
        <v>13</v>
      </c>
      <c r="I1817">
        <v>3</v>
      </c>
      <c r="J1817">
        <v>108.93</v>
      </c>
      <c r="K1817">
        <v>0.17</v>
      </c>
      <c r="L1817">
        <f t="shared" si="170"/>
        <v>18.518100000000004</v>
      </c>
      <c r="M1817">
        <f t="shared" si="171"/>
        <v>326.79000000000002</v>
      </c>
      <c r="N1817" t="s">
        <v>18</v>
      </c>
      <c r="O1817" t="str">
        <f t="shared" si="172"/>
        <v>Delayed Delivery</v>
      </c>
      <c r="P1817">
        <v>9</v>
      </c>
      <c r="Q1817" t="str">
        <f t="shared" si="173"/>
        <v>Bad</v>
      </c>
      <c r="R1817">
        <v>2.4</v>
      </c>
      <c r="S1817">
        <v>271.24</v>
      </c>
    </row>
    <row r="1818" spans="1:19" x14ac:dyDescent="0.35">
      <c r="A1818">
        <v>11817</v>
      </c>
      <c r="B1818" s="1">
        <v>46378</v>
      </c>
      <c r="C1818">
        <f t="shared" si="168"/>
        <v>2026</v>
      </c>
      <c r="D1818">
        <f t="shared" si="169"/>
        <v>12</v>
      </c>
      <c r="E1818" t="str">
        <f>TEXT(Table2[[#This Row],[order_date]],"mmmm")</f>
        <v>December</v>
      </c>
      <c r="F1818">
        <v>1003</v>
      </c>
      <c r="G1818" t="s">
        <v>15</v>
      </c>
      <c r="H1818" t="s">
        <v>21</v>
      </c>
      <c r="I1818">
        <v>3</v>
      </c>
      <c r="J1818">
        <v>410.89</v>
      </c>
      <c r="K1818">
        <v>0.15</v>
      </c>
      <c r="L1818">
        <f t="shared" si="170"/>
        <v>61.633499999999998</v>
      </c>
      <c r="M1818">
        <f t="shared" si="171"/>
        <v>1232.67</v>
      </c>
      <c r="N1818" t="s">
        <v>16</v>
      </c>
      <c r="O1818" t="str">
        <f t="shared" si="172"/>
        <v>Early Delivery</v>
      </c>
      <c r="P1818">
        <v>1</v>
      </c>
      <c r="Q1818" t="str">
        <f t="shared" si="173"/>
        <v>Bad</v>
      </c>
      <c r="R1818">
        <v>1.3</v>
      </c>
      <c r="S1818">
        <v>1047.77</v>
      </c>
    </row>
    <row r="1819" spans="1:19" x14ac:dyDescent="0.35">
      <c r="A1819">
        <v>11818</v>
      </c>
      <c r="B1819" s="1">
        <v>46379</v>
      </c>
      <c r="C1819">
        <f t="shared" si="168"/>
        <v>2026</v>
      </c>
      <c r="D1819">
        <f t="shared" si="169"/>
        <v>12</v>
      </c>
      <c r="E1819" t="str">
        <f>TEXT(Table2[[#This Row],[order_date]],"mmmm")</f>
        <v>December</v>
      </c>
      <c r="F1819">
        <v>1665</v>
      </c>
      <c r="G1819" t="s">
        <v>12</v>
      </c>
      <c r="H1819" t="s">
        <v>13</v>
      </c>
      <c r="I1819">
        <v>3</v>
      </c>
      <c r="J1819">
        <v>331.74</v>
      </c>
      <c r="K1819">
        <v>0.14000000000000001</v>
      </c>
      <c r="L1819">
        <f t="shared" si="170"/>
        <v>46.443600000000004</v>
      </c>
      <c r="M1819">
        <f t="shared" si="171"/>
        <v>995.22</v>
      </c>
      <c r="N1819" t="s">
        <v>14</v>
      </c>
      <c r="O1819" t="str">
        <f t="shared" si="172"/>
        <v>On Time Delivery</v>
      </c>
      <c r="P1819">
        <v>4</v>
      </c>
      <c r="Q1819" t="str">
        <f t="shared" si="173"/>
        <v>Bad</v>
      </c>
      <c r="R1819">
        <v>2.4</v>
      </c>
      <c r="S1819">
        <v>855.89</v>
      </c>
    </row>
    <row r="1820" spans="1:19" x14ac:dyDescent="0.35">
      <c r="A1820">
        <v>11819</v>
      </c>
      <c r="B1820" s="1">
        <v>46380</v>
      </c>
      <c r="C1820">
        <f t="shared" si="168"/>
        <v>2026</v>
      </c>
      <c r="D1820">
        <f t="shared" si="169"/>
        <v>12</v>
      </c>
      <c r="E1820" t="str">
        <f>TEXT(Table2[[#This Row],[order_date]],"mmmm")</f>
        <v>December</v>
      </c>
      <c r="F1820">
        <v>1441</v>
      </c>
      <c r="G1820" t="s">
        <v>19</v>
      </c>
      <c r="H1820" t="s">
        <v>21</v>
      </c>
      <c r="I1820">
        <v>4</v>
      </c>
      <c r="J1820">
        <v>25.8</v>
      </c>
      <c r="K1820">
        <v>0.17</v>
      </c>
      <c r="L1820">
        <f t="shared" si="170"/>
        <v>4.3860000000000001</v>
      </c>
      <c r="M1820">
        <f t="shared" si="171"/>
        <v>103.2</v>
      </c>
      <c r="N1820" t="s">
        <v>16</v>
      </c>
      <c r="O1820" t="str">
        <f t="shared" si="172"/>
        <v>On Time Delivery</v>
      </c>
      <c r="P1820">
        <v>4</v>
      </c>
      <c r="Q1820" t="str">
        <f t="shared" si="173"/>
        <v>Excellent</v>
      </c>
      <c r="R1820">
        <v>5</v>
      </c>
      <c r="S1820">
        <v>85.66</v>
      </c>
    </row>
    <row r="1821" spans="1:19" x14ac:dyDescent="0.35">
      <c r="A1821">
        <v>11820</v>
      </c>
      <c r="B1821" s="1">
        <v>46381</v>
      </c>
      <c r="C1821">
        <f t="shared" si="168"/>
        <v>2026</v>
      </c>
      <c r="D1821">
        <f t="shared" si="169"/>
        <v>12</v>
      </c>
      <c r="E1821" t="str">
        <f>TEXT(Table2[[#This Row],[order_date]],"mmmm")</f>
        <v>December</v>
      </c>
      <c r="F1821">
        <v>1028</v>
      </c>
      <c r="G1821" t="s">
        <v>19</v>
      </c>
      <c r="H1821" t="s">
        <v>17</v>
      </c>
      <c r="I1821">
        <v>2</v>
      </c>
      <c r="J1821">
        <v>51.26</v>
      </c>
      <c r="K1821">
        <v>0.18</v>
      </c>
      <c r="L1821">
        <f t="shared" si="170"/>
        <v>9.226799999999999</v>
      </c>
      <c r="M1821">
        <f t="shared" si="171"/>
        <v>102.52</v>
      </c>
      <c r="N1821" t="s">
        <v>18</v>
      </c>
      <c r="O1821" t="str">
        <f t="shared" si="172"/>
        <v>Early Delivery</v>
      </c>
      <c r="P1821">
        <v>1</v>
      </c>
      <c r="Q1821" t="str">
        <f t="shared" si="173"/>
        <v>Good</v>
      </c>
      <c r="R1821">
        <v>2.6</v>
      </c>
      <c r="S1821">
        <v>84.07</v>
      </c>
    </row>
    <row r="1822" spans="1:19" x14ac:dyDescent="0.35">
      <c r="A1822">
        <v>11821</v>
      </c>
      <c r="B1822" s="1">
        <v>46382</v>
      </c>
      <c r="C1822">
        <f t="shared" si="168"/>
        <v>2026</v>
      </c>
      <c r="D1822">
        <f t="shared" si="169"/>
        <v>12</v>
      </c>
      <c r="E1822" t="str">
        <f>TEXT(Table2[[#This Row],[order_date]],"mmmm")</f>
        <v>December</v>
      </c>
      <c r="F1822">
        <v>1108</v>
      </c>
      <c r="G1822" t="s">
        <v>19</v>
      </c>
      <c r="H1822" t="s">
        <v>17</v>
      </c>
      <c r="I1822">
        <v>2</v>
      </c>
      <c r="J1822">
        <v>534.53</v>
      </c>
      <c r="K1822">
        <v>0.24</v>
      </c>
      <c r="L1822">
        <f t="shared" si="170"/>
        <v>128.28719999999998</v>
      </c>
      <c r="M1822">
        <f t="shared" si="171"/>
        <v>1069.06</v>
      </c>
      <c r="N1822" t="s">
        <v>18</v>
      </c>
      <c r="O1822" t="str">
        <f t="shared" si="172"/>
        <v>Delayed Delivery</v>
      </c>
      <c r="P1822">
        <v>10</v>
      </c>
      <c r="Q1822" t="str">
        <f t="shared" si="173"/>
        <v>Good</v>
      </c>
      <c r="R1822">
        <v>3.7</v>
      </c>
      <c r="S1822">
        <v>812.49</v>
      </c>
    </row>
    <row r="1823" spans="1:19" x14ac:dyDescent="0.35">
      <c r="A1823">
        <v>11822</v>
      </c>
      <c r="B1823" s="1">
        <v>46383</v>
      </c>
      <c r="C1823">
        <f t="shared" si="168"/>
        <v>2026</v>
      </c>
      <c r="D1823">
        <f t="shared" si="169"/>
        <v>12</v>
      </c>
      <c r="E1823" t="str">
        <f>TEXT(Table2[[#This Row],[order_date]],"mmmm")</f>
        <v>December</v>
      </c>
      <c r="F1823">
        <v>1609</v>
      </c>
      <c r="G1823" t="s">
        <v>19</v>
      </c>
      <c r="H1823" t="s">
        <v>21</v>
      </c>
      <c r="I1823">
        <v>1</v>
      </c>
      <c r="J1823">
        <v>523.29</v>
      </c>
      <c r="K1823">
        <v>0.25</v>
      </c>
      <c r="L1823">
        <f t="shared" si="170"/>
        <v>130.82249999999999</v>
      </c>
      <c r="M1823">
        <f t="shared" si="171"/>
        <v>523.29</v>
      </c>
      <c r="N1823" t="s">
        <v>14</v>
      </c>
      <c r="O1823" t="str">
        <f t="shared" si="172"/>
        <v>On Time Delivery</v>
      </c>
      <c r="P1823">
        <v>2</v>
      </c>
      <c r="Q1823" t="str">
        <f t="shared" si="173"/>
        <v>Bad</v>
      </c>
      <c r="R1823">
        <v>1.5</v>
      </c>
      <c r="S1823">
        <v>392.47</v>
      </c>
    </row>
    <row r="1824" spans="1:19" x14ac:dyDescent="0.35">
      <c r="A1824">
        <v>11823</v>
      </c>
      <c r="B1824" s="1">
        <v>46384</v>
      </c>
      <c r="C1824">
        <f t="shared" si="168"/>
        <v>2026</v>
      </c>
      <c r="D1824">
        <f t="shared" si="169"/>
        <v>12</v>
      </c>
      <c r="E1824" t="str">
        <f>TEXT(Table2[[#This Row],[order_date]],"mmmm")</f>
        <v>December</v>
      </c>
      <c r="F1824">
        <v>1726</v>
      </c>
      <c r="G1824" t="s">
        <v>15</v>
      </c>
      <c r="H1824" t="s">
        <v>13</v>
      </c>
      <c r="I1824">
        <v>3</v>
      </c>
      <c r="J1824">
        <v>224</v>
      </c>
      <c r="K1824">
        <v>0.13</v>
      </c>
      <c r="L1824">
        <f t="shared" si="170"/>
        <v>29.12</v>
      </c>
      <c r="M1824">
        <f t="shared" si="171"/>
        <v>672</v>
      </c>
      <c r="N1824" t="s">
        <v>18</v>
      </c>
      <c r="O1824" t="str">
        <f t="shared" si="172"/>
        <v>Delayed Delivery</v>
      </c>
      <c r="P1824">
        <v>6</v>
      </c>
      <c r="Q1824" t="str">
        <f t="shared" si="173"/>
        <v>Excellent</v>
      </c>
      <c r="R1824">
        <v>4.7</v>
      </c>
      <c r="S1824">
        <v>584.64</v>
      </c>
    </row>
    <row r="1825" spans="1:19" x14ac:dyDescent="0.35">
      <c r="A1825">
        <v>11824</v>
      </c>
      <c r="B1825" s="1">
        <v>46385</v>
      </c>
      <c r="C1825">
        <f t="shared" si="168"/>
        <v>2026</v>
      </c>
      <c r="D1825">
        <f t="shared" si="169"/>
        <v>12</v>
      </c>
      <c r="E1825" t="str">
        <f>TEXT(Table2[[#This Row],[order_date]],"mmmm")</f>
        <v>December</v>
      </c>
      <c r="F1825">
        <v>1804</v>
      </c>
      <c r="G1825" t="s">
        <v>15</v>
      </c>
      <c r="H1825" t="s">
        <v>21</v>
      </c>
      <c r="I1825">
        <v>2</v>
      </c>
      <c r="J1825">
        <v>536.26</v>
      </c>
      <c r="K1825">
        <v>0.14000000000000001</v>
      </c>
      <c r="L1825">
        <f t="shared" si="170"/>
        <v>75.076400000000007</v>
      </c>
      <c r="M1825">
        <f t="shared" si="171"/>
        <v>1072.52</v>
      </c>
      <c r="N1825" t="s">
        <v>16</v>
      </c>
      <c r="O1825" t="str">
        <f t="shared" si="172"/>
        <v>Delayed Delivery</v>
      </c>
      <c r="P1825">
        <v>10</v>
      </c>
      <c r="Q1825" t="str">
        <f t="shared" si="173"/>
        <v>Excellent</v>
      </c>
      <c r="R1825">
        <v>4.3</v>
      </c>
      <c r="S1825">
        <v>922.37</v>
      </c>
    </row>
    <row r="1826" spans="1:19" x14ac:dyDescent="0.35">
      <c r="A1826">
        <v>11825</v>
      </c>
      <c r="B1826" s="1">
        <v>46386</v>
      </c>
      <c r="C1826">
        <f t="shared" si="168"/>
        <v>2026</v>
      </c>
      <c r="D1826">
        <f t="shared" si="169"/>
        <v>12</v>
      </c>
      <c r="E1826" t="str">
        <f>TEXT(Table2[[#This Row],[order_date]],"mmmm")</f>
        <v>December</v>
      </c>
      <c r="F1826">
        <v>1074</v>
      </c>
      <c r="G1826" t="s">
        <v>19</v>
      </c>
      <c r="H1826" t="s">
        <v>21</v>
      </c>
      <c r="I1826">
        <v>1</v>
      </c>
      <c r="J1826">
        <v>362.3</v>
      </c>
      <c r="K1826">
        <v>0.13</v>
      </c>
      <c r="L1826">
        <f t="shared" si="170"/>
        <v>47.099000000000004</v>
      </c>
      <c r="M1826">
        <f t="shared" si="171"/>
        <v>362.3</v>
      </c>
      <c r="N1826" t="s">
        <v>16</v>
      </c>
      <c r="O1826" t="str">
        <f t="shared" si="172"/>
        <v>On Time Delivery</v>
      </c>
      <c r="P1826">
        <v>3</v>
      </c>
      <c r="Q1826" t="str">
        <f t="shared" si="173"/>
        <v>Good</v>
      </c>
      <c r="R1826">
        <v>2.5</v>
      </c>
      <c r="S1826">
        <v>315.2</v>
      </c>
    </row>
    <row r="1827" spans="1:19" x14ac:dyDescent="0.35">
      <c r="A1827">
        <v>11826</v>
      </c>
      <c r="B1827" s="1">
        <v>46387</v>
      </c>
      <c r="C1827">
        <f t="shared" si="168"/>
        <v>2026</v>
      </c>
      <c r="D1827">
        <f t="shared" si="169"/>
        <v>12</v>
      </c>
      <c r="E1827" t="str">
        <f>TEXT(Table2[[#This Row],[order_date]],"mmmm")</f>
        <v>December</v>
      </c>
      <c r="F1827">
        <v>1837</v>
      </c>
      <c r="G1827" t="s">
        <v>12</v>
      </c>
      <c r="H1827" t="s">
        <v>20</v>
      </c>
      <c r="I1827">
        <v>4</v>
      </c>
      <c r="J1827">
        <v>486.45</v>
      </c>
      <c r="K1827">
        <v>0.19</v>
      </c>
      <c r="L1827">
        <f t="shared" si="170"/>
        <v>92.4255</v>
      </c>
      <c r="M1827">
        <f t="shared" si="171"/>
        <v>1945.8</v>
      </c>
      <c r="N1827" t="s">
        <v>16</v>
      </c>
      <c r="O1827" t="str">
        <f t="shared" si="172"/>
        <v>Delayed Delivery</v>
      </c>
      <c r="P1827">
        <v>9</v>
      </c>
      <c r="Q1827" t="str">
        <f t="shared" si="173"/>
        <v>Bad</v>
      </c>
      <c r="R1827">
        <v>2.4</v>
      </c>
      <c r="S1827">
        <v>1576.1</v>
      </c>
    </row>
    <row r="1828" spans="1:19" x14ac:dyDescent="0.35">
      <c r="A1828">
        <v>11827</v>
      </c>
      <c r="B1828" s="1">
        <v>46388</v>
      </c>
      <c r="C1828">
        <f t="shared" si="168"/>
        <v>2027</v>
      </c>
      <c r="D1828">
        <f t="shared" si="169"/>
        <v>1</v>
      </c>
      <c r="E1828" t="str">
        <f>TEXT(Table2[[#This Row],[order_date]],"mmmm")</f>
        <v>January</v>
      </c>
      <c r="F1828">
        <v>1145</v>
      </c>
      <c r="G1828" t="s">
        <v>22</v>
      </c>
      <c r="H1828" t="s">
        <v>21</v>
      </c>
      <c r="I1828">
        <v>3</v>
      </c>
      <c r="J1828">
        <v>265.05</v>
      </c>
      <c r="K1828">
        <v>0.16</v>
      </c>
      <c r="L1828">
        <f t="shared" si="170"/>
        <v>42.408000000000001</v>
      </c>
      <c r="M1828">
        <f t="shared" si="171"/>
        <v>795.15000000000009</v>
      </c>
      <c r="N1828" t="s">
        <v>18</v>
      </c>
      <c r="O1828" t="str">
        <f t="shared" si="172"/>
        <v>On Time Delivery</v>
      </c>
      <c r="P1828">
        <v>3</v>
      </c>
      <c r="Q1828" t="str">
        <f t="shared" si="173"/>
        <v>Good</v>
      </c>
      <c r="R1828">
        <v>2.7</v>
      </c>
      <c r="S1828">
        <v>667.93</v>
      </c>
    </row>
    <row r="1829" spans="1:19" x14ac:dyDescent="0.35">
      <c r="A1829">
        <v>11828</v>
      </c>
      <c r="B1829" s="1">
        <v>46389</v>
      </c>
      <c r="C1829">
        <f t="shared" si="168"/>
        <v>2027</v>
      </c>
      <c r="D1829">
        <f t="shared" si="169"/>
        <v>1</v>
      </c>
      <c r="E1829" t="str">
        <f>TEXT(Table2[[#This Row],[order_date]],"mmmm")</f>
        <v>January</v>
      </c>
      <c r="F1829">
        <v>1127</v>
      </c>
      <c r="G1829" t="s">
        <v>19</v>
      </c>
      <c r="H1829" t="s">
        <v>20</v>
      </c>
      <c r="I1829">
        <v>5</v>
      </c>
      <c r="J1829">
        <v>81.34</v>
      </c>
      <c r="K1829">
        <v>0.31</v>
      </c>
      <c r="L1829">
        <f t="shared" si="170"/>
        <v>25.215400000000002</v>
      </c>
      <c r="M1829">
        <f t="shared" si="171"/>
        <v>406.70000000000005</v>
      </c>
      <c r="N1829" t="s">
        <v>18</v>
      </c>
      <c r="O1829" t="str">
        <f t="shared" si="172"/>
        <v>On Time Delivery</v>
      </c>
      <c r="P1829">
        <v>3</v>
      </c>
      <c r="Q1829" t="str">
        <f t="shared" si="173"/>
        <v>Good</v>
      </c>
      <c r="R1829">
        <v>2.6</v>
      </c>
      <c r="S1829">
        <v>280.62</v>
      </c>
    </row>
    <row r="1830" spans="1:19" x14ac:dyDescent="0.35">
      <c r="A1830">
        <v>11829</v>
      </c>
      <c r="B1830" s="1">
        <v>46390</v>
      </c>
      <c r="C1830">
        <f t="shared" si="168"/>
        <v>2027</v>
      </c>
      <c r="D1830">
        <f t="shared" si="169"/>
        <v>1</v>
      </c>
      <c r="E1830" t="str">
        <f>TEXT(Table2[[#This Row],[order_date]],"mmmm")</f>
        <v>January</v>
      </c>
      <c r="F1830">
        <v>1852</v>
      </c>
      <c r="G1830" t="s">
        <v>19</v>
      </c>
      <c r="H1830" t="s">
        <v>17</v>
      </c>
      <c r="I1830">
        <v>4</v>
      </c>
      <c r="J1830">
        <v>268.73</v>
      </c>
      <c r="K1830">
        <v>0.24</v>
      </c>
      <c r="L1830">
        <f t="shared" si="170"/>
        <v>64.495199999999997</v>
      </c>
      <c r="M1830">
        <f t="shared" si="171"/>
        <v>1074.92</v>
      </c>
      <c r="N1830" t="s">
        <v>18</v>
      </c>
      <c r="O1830" t="str">
        <f t="shared" si="172"/>
        <v>Delayed Delivery</v>
      </c>
      <c r="P1830">
        <v>9</v>
      </c>
      <c r="Q1830" t="str">
        <f t="shared" si="173"/>
        <v>Bad</v>
      </c>
      <c r="R1830">
        <v>2</v>
      </c>
      <c r="S1830">
        <v>816.94</v>
      </c>
    </row>
    <row r="1831" spans="1:19" x14ac:dyDescent="0.35">
      <c r="A1831">
        <v>11830</v>
      </c>
      <c r="B1831" s="1">
        <v>46391</v>
      </c>
      <c r="C1831">
        <f t="shared" si="168"/>
        <v>2027</v>
      </c>
      <c r="D1831">
        <f t="shared" si="169"/>
        <v>1</v>
      </c>
      <c r="E1831" t="str">
        <f>TEXT(Table2[[#This Row],[order_date]],"mmmm")</f>
        <v>January</v>
      </c>
      <c r="F1831">
        <v>1041</v>
      </c>
      <c r="G1831" t="s">
        <v>19</v>
      </c>
      <c r="H1831" t="s">
        <v>20</v>
      </c>
      <c r="I1831">
        <v>1</v>
      </c>
      <c r="J1831">
        <v>282.52</v>
      </c>
      <c r="K1831">
        <v>0.31</v>
      </c>
      <c r="L1831">
        <f t="shared" si="170"/>
        <v>87.581199999999995</v>
      </c>
      <c r="M1831">
        <f t="shared" si="171"/>
        <v>282.52</v>
      </c>
      <c r="N1831" t="s">
        <v>16</v>
      </c>
      <c r="O1831" t="str">
        <f t="shared" si="172"/>
        <v>On Time Delivery</v>
      </c>
      <c r="P1831">
        <v>3</v>
      </c>
      <c r="Q1831" t="str">
        <f t="shared" si="173"/>
        <v>Excellent</v>
      </c>
      <c r="R1831">
        <v>5</v>
      </c>
      <c r="S1831">
        <v>194.94</v>
      </c>
    </row>
    <row r="1832" spans="1:19" x14ac:dyDescent="0.35">
      <c r="A1832">
        <v>11831</v>
      </c>
      <c r="B1832" s="1">
        <v>46392</v>
      </c>
      <c r="C1832">
        <f t="shared" si="168"/>
        <v>2027</v>
      </c>
      <c r="D1832">
        <f t="shared" si="169"/>
        <v>1</v>
      </c>
      <c r="E1832" t="str">
        <f>TEXT(Table2[[#This Row],[order_date]],"mmmm")</f>
        <v>January</v>
      </c>
      <c r="F1832">
        <v>1355</v>
      </c>
      <c r="G1832" t="s">
        <v>19</v>
      </c>
      <c r="H1832" t="s">
        <v>21</v>
      </c>
      <c r="I1832">
        <v>4</v>
      </c>
      <c r="J1832">
        <v>337.3</v>
      </c>
      <c r="K1832">
        <v>0.25</v>
      </c>
      <c r="L1832">
        <f t="shared" si="170"/>
        <v>84.325000000000003</v>
      </c>
      <c r="M1832">
        <f t="shared" si="171"/>
        <v>1349.2</v>
      </c>
      <c r="N1832" t="s">
        <v>18</v>
      </c>
      <c r="O1832" t="str">
        <f t="shared" si="172"/>
        <v>Delayed Delivery</v>
      </c>
      <c r="P1832">
        <v>6</v>
      </c>
      <c r="Q1832" t="str">
        <f t="shared" si="173"/>
        <v>Excellent</v>
      </c>
      <c r="R1832">
        <v>4.2</v>
      </c>
      <c r="S1832">
        <v>1011.9</v>
      </c>
    </row>
    <row r="1833" spans="1:19" x14ac:dyDescent="0.35">
      <c r="A1833">
        <v>11832</v>
      </c>
      <c r="B1833" s="1">
        <v>46393</v>
      </c>
      <c r="C1833">
        <f t="shared" si="168"/>
        <v>2027</v>
      </c>
      <c r="D1833">
        <f t="shared" si="169"/>
        <v>1</v>
      </c>
      <c r="E1833" t="str">
        <f>TEXT(Table2[[#This Row],[order_date]],"mmmm")</f>
        <v>January</v>
      </c>
      <c r="F1833">
        <v>1040</v>
      </c>
      <c r="G1833" t="s">
        <v>19</v>
      </c>
      <c r="H1833" t="s">
        <v>17</v>
      </c>
      <c r="I1833">
        <v>5</v>
      </c>
      <c r="J1833">
        <v>76.77</v>
      </c>
      <c r="K1833">
        <v>0.34</v>
      </c>
      <c r="L1833">
        <f t="shared" si="170"/>
        <v>26.101800000000001</v>
      </c>
      <c r="M1833">
        <f t="shared" si="171"/>
        <v>383.84999999999997</v>
      </c>
      <c r="N1833" t="s">
        <v>18</v>
      </c>
      <c r="O1833" t="str">
        <f t="shared" si="172"/>
        <v>Delayed Delivery</v>
      </c>
      <c r="P1833">
        <v>6</v>
      </c>
      <c r="Q1833" t="str">
        <f t="shared" si="173"/>
        <v>Bad</v>
      </c>
      <c r="R1833">
        <v>2.1</v>
      </c>
      <c r="S1833">
        <v>253.34</v>
      </c>
    </row>
    <row r="1834" spans="1:19" x14ac:dyDescent="0.35">
      <c r="A1834">
        <v>11833</v>
      </c>
      <c r="B1834" s="1">
        <v>46394</v>
      </c>
      <c r="C1834">
        <f t="shared" si="168"/>
        <v>2027</v>
      </c>
      <c r="D1834">
        <f t="shared" si="169"/>
        <v>1</v>
      </c>
      <c r="E1834" t="str">
        <f>TEXT(Table2[[#This Row],[order_date]],"mmmm")</f>
        <v>January</v>
      </c>
      <c r="F1834">
        <v>1933</v>
      </c>
      <c r="G1834" t="s">
        <v>15</v>
      </c>
      <c r="H1834" t="s">
        <v>20</v>
      </c>
      <c r="I1834">
        <v>4</v>
      </c>
      <c r="J1834">
        <v>594.97</v>
      </c>
      <c r="K1834">
        <v>0.22</v>
      </c>
      <c r="L1834">
        <f t="shared" si="170"/>
        <v>130.89340000000001</v>
      </c>
      <c r="M1834">
        <f t="shared" si="171"/>
        <v>2379.88</v>
      </c>
      <c r="N1834" t="s">
        <v>14</v>
      </c>
      <c r="O1834" t="str">
        <f t="shared" si="172"/>
        <v>Early Delivery</v>
      </c>
      <c r="P1834">
        <v>1</v>
      </c>
      <c r="Q1834" t="str">
        <f t="shared" si="173"/>
        <v>Excellent</v>
      </c>
      <c r="R1834">
        <v>4.9000000000000004</v>
      </c>
      <c r="S1834">
        <v>1856.31</v>
      </c>
    </row>
    <row r="1835" spans="1:19" x14ac:dyDescent="0.35">
      <c r="A1835">
        <v>11834</v>
      </c>
      <c r="B1835" s="1">
        <v>46395</v>
      </c>
      <c r="C1835">
        <f t="shared" si="168"/>
        <v>2027</v>
      </c>
      <c r="D1835">
        <f t="shared" si="169"/>
        <v>1</v>
      </c>
      <c r="E1835" t="str">
        <f>TEXT(Table2[[#This Row],[order_date]],"mmmm")</f>
        <v>January</v>
      </c>
      <c r="F1835">
        <v>1033</v>
      </c>
      <c r="G1835" t="s">
        <v>19</v>
      </c>
      <c r="H1835" t="s">
        <v>21</v>
      </c>
      <c r="I1835">
        <v>1</v>
      </c>
      <c r="J1835">
        <v>157.82</v>
      </c>
      <c r="K1835">
        <v>0.34</v>
      </c>
      <c r="L1835">
        <f t="shared" si="170"/>
        <v>53.658799999999999</v>
      </c>
      <c r="M1835">
        <f t="shared" si="171"/>
        <v>157.82</v>
      </c>
      <c r="N1835" t="s">
        <v>18</v>
      </c>
      <c r="O1835" t="str">
        <f t="shared" si="172"/>
        <v>Delayed Delivery</v>
      </c>
      <c r="P1835">
        <v>7</v>
      </c>
      <c r="Q1835" t="str">
        <f t="shared" si="173"/>
        <v>Bad</v>
      </c>
      <c r="R1835">
        <v>1.1000000000000001</v>
      </c>
      <c r="S1835">
        <v>104.16</v>
      </c>
    </row>
    <row r="1836" spans="1:19" x14ac:dyDescent="0.35">
      <c r="A1836">
        <v>11835</v>
      </c>
      <c r="B1836" s="1">
        <v>46396</v>
      </c>
      <c r="C1836">
        <f t="shared" si="168"/>
        <v>2027</v>
      </c>
      <c r="D1836">
        <f t="shared" si="169"/>
        <v>1</v>
      </c>
      <c r="E1836" t="str">
        <f>TEXT(Table2[[#This Row],[order_date]],"mmmm")</f>
        <v>January</v>
      </c>
      <c r="F1836">
        <v>1016</v>
      </c>
      <c r="G1836" t="s">
        <v>15</v>
      </c>
      <c r="H1836" t="s">
        <v>17</v>
      </c>
      <c r="I1836">
        <v>5</v>
      </c>
      <c r="J1836">
        <v>131.15</v>
      </c>
      <c r="K1836">
        <v>0.06</v>
      </c>
      <c r="L1836">
        <f t="shared" si="170"/>
        <v>7.8689999999999998</v>
      </c>
      <c r="M1836">
        <f t="shared" si="171"/>
        <v>655.75</v>
      </c>
      <c r="N1836" t="s">
        <v>16</v>
      </c>
      <c r="O1836" t="str">
        <f t="shared" si="172"/>
        <v>Delayed Delivery</v>
      </c>
      <c r="P1836">
        <v>9</v>
      </c>
      <c r="Q1836" t="str">
        <f t="shared" si="173"/>
        <v>Good</v>
      </c>
      <c r="R1836">
        <v>2.8</v>
      </c>
      <c r="S1836">
        <v>616.4</v>
      </c>
    </row>
    <row r="1837" spans="1:19" x14ac:dyDescent="0.35">
      <c r="A1837">
        <v>11836</v>
      </c>
      <c r="B1837" s="1">
        <v>46397</v>
      </c>
      <c r="C1837">
        <f t="shared" si="168"/>
        <v>2027</v>
      </c>
      <c r="D1837">
        <f t="shared" si="169"/>
        <v>1</v>
      </c>
      <c r="E1837" t="str">
        <f>TEXT(Table2[[#This Row],[order_date]],"mmmm")</f>
        <v>January</v>
      </c>
      <c r="F1837">
        <v>1676</v>
      </c>
      <c r="G1837" t="s">
        <v>12</v>
      </c>
      <c r="H1837" t="s">
        <v>20</v>
      </c>
      <c r="I1837">
        <v>5</v>
      </c>
      <c r="J1837">
        <v>323.18</v>
      </c>
      <c r="K1837">
        <v>0.02</v>
      </c>
      <c r="L1837">
        <f t="shared" si="170"/>
        <v>6.4636000000000005</v>
      </c>
      <c r="M1837">
        <f t="shared" si="171"/>
        <v>1615.9</v>
      </c>
      <c r="N1837" t="s">
        <v>16</v>
      </c>
      <c r="O1837" t="str">
        <f t="shared" si="172"/>
        <v>Delayed Delivery</v>
      </c>
      <c r="P1837">
        <v>9</v>
      </c>
      <c r="Q1837" t="str">
        <f t="shared" si="173"/>
        <v>Good</v>
      </c>
      <c r="R1837">
        <v>3.3</v>
      </c>
      <c r="S1837">
        <v>1583.58</v>
      </c>
    </row>
    <row r="1838" spans="1:19" x14ac:dyDescent="0.35">
      <c r="A1838">
        <v>11837</v>
      </c>
      <c r="B1838" s="1">
        <v>46398</v>
      </c>
      <c r="C1838">
        <f t="shared" si="168"/>
        <v>2027</v>
      </c>
      <c r="D1838">
        <f t="shared" si="169"/>
        <v>1</v>
      </c>
      <c r="E1838" t="str">
        <f>TEXT(Table2[[#This Row],[order_date]],"mmmm")</f>
        <v>January</v>
      </c>
      <c r="F1838">
        <v>1152</v>
      </c>
      <c r="G1838" t="s">
        <v>22</v>
      </c>
      <c r="H1838" t="s">
        <v>21</v>
      </c>
      <c r="I1838">
        <v>4</v>
      </c>
      <c r="J1838">
        <v>329.27</v>
      </c>
      <c r="K1838">
        <v>0.2</v>
      </c>
      <c r="L1838">
        <f t="shared" si="170"/>
        <v>65.853999999999999</v>
      </c>
      <c r="M1838">
        <f t="shared" si="171"/>
        <v>1317.08</v>
      </c>
      <c r="N1838" t="s">
        <v>16</v>
      </c>
      <c r="O1838" t="str">
        <f t="shared" si="172"/>
        <v>Delayed Delivery</v>
      </c>
      <c r="P1838">
        <v>9</v>
      </c>
      <c r="Q1838" t="str">
        <f t="shared" si="173"/>
        <v>Bad</v>
      </c>
      <c r="R1838">
        <v>1.2</v>
      </c>
      <c r="S1838">
        <v>1053.6600000000001</v>
      </c>
    </row>
    <row r="1839" spans="1:19" x14ac:dyDescent="0.35">
      <c r="A1839">
        <v>11838</v>
      </c>
      <c r="B1839" s="1">
        <v>46399</v>
      </c>
      <c r="C1839">
        <f t="shared" si="168"/>
        <v>2027</v>
      </c>
      <c r="D1839">
        <f t="shared" si="169"/>
        <v>1</v>
      </c>
      <c r="E1839" t="str">
        <f>TEXT(Table2[[#This Row],[order_date]],"mmmm")</f>
        <v>January</v>
      </c>
      <c r="F1839">
        <v>1997</v>
      </c>
      <c r="G1839" t="s">
        <v>12</v>
      </c>
      <c r="H1839" t="s">
        <v>21</v>
      </c>
      <c r="I1839">
        <v>5</v>
      </c>
      <c r="J1839">
        <v>272.3</v>
      </c>
      <c r="K1839">
        <v>0.34</v>
      </c>
      <c r="L1839">
        <f t="shared" si="170"/>
        <v>92.582000000000008</v>
      </c>
      <c r="M1839">
        <f t="shared" si="171"/>
        <v>1361.5</v>
      </c>
      <c r="N1839" t="s">
        <v>18</v>
      </c>
      <c r="O1839" t="str">
        <f t="shared" si="172"/>
        <v>On Time Delivery</v>
      </c>
      <c r="P1839">
        <v>2</v>
      </c>
      <c r="Q1839" t="str">
        <f t="shared" si="173"/>
        <v>Bad</v>
      </c>
      <c r="R1839">
        <v>1.6</v>
      </c>
      <c r="S1839">
        <v>898.59</v>
      </c>
    </row>
    <row r="1840" spans="1:19" x14ac:dyDescent="0.35">
      <c r="A1840">
        <v>11839</v>
      </c>
      <c r="B1840" s="1">
        <v>46400</v>
      </c>
      <c r="C1840">
        <f t="shared" si="168"/>
        <v>2027</v>
      </c>
      <c r="D1840">
        <f t="shared" si="169"/>
        <v>1</v>
      </c>
      <c r="E1840" t="str">
        <f>TEXT(Table2[[#This Row],[order_date]],"mmmm")</f>
        <v>January</v>
      </c>
      <c r="F1840">
        <v>1377</v>
      </c>
      <c r="G1840" t="s">
        <v>19</v>
      </c>
      <c r="H1840" t="s">
        <v>13</v>
      </c>
      <c r="I1840">
        <v>7</v>
      </c>
      <c r="J1840">
        <v>466.56</v>
      </c>
      <c r="K1840">
        <v>0.15</v>
      </c>
      <c r="L1840">
        <f t="shared" si="170"/>
        <v>69.983999999999995</v>
      </c>
      <c r="M1840">
        <f t="shared" si="171"/>
        <v>3265.92</v>
      </c>
      <c r="N1840" t="s">
        <v>18</v>
      </c>
      <c r="O1840" t="str">
        <f t="shared" si="172"/>
        <v>Early Delivery</v>
      </c>
      <c r="P1840">
        <v>1</v>
      </c>
      <c r="Q1840" t="str">
        <f t="shared" si="173"/>
        <v>Bad</v>
      </c>
      <c r="R1840">
        <v>2</v>
      </c>
      <c r="S1840">
        <v>2776.03</v>
      </c>
    </row>
    <row r="1841" spans="1:19" x14ac:dyDescent="0.35">
      <c r="A1841">
        <v>11840</v>
      </c>
      <c r="B1841" s="1">
        <v>46401</v>
      </c>
      <c r="C1841">
        <f t="shared" si="168"/>
        <v>2027</v>
      </c>
      <c r="D1841">
        <f t="shared" si="169"/>
        <v>1</v>
      </c>
      <c r="E1841" t="str">
        <f>TEXT(Table2[[#This Row],[order_date]],"mmmm")</f>
        <v>January</v>
      </c>
      <c r="F1841">
        <v>1587</v>
      </c>
      <c r="G1841" t="s">
        <v>15</v>
      </c>
      <c r="H1841" t="s">
        <v>13</v>
      </c>
      <c r="I1841">
        <v>4</v>
      </c>
      <c r="J1841">
        <v>317.24</v>
      </c>
      <c r="K1841">
        <v>7.0000000000000007E-2</v>
      </c>
      <c r="L1841">
        <f t="shared" si="170"/>
        <v>22.206800000000001</v>
      </c>
      <c r="M1841">
        <f t="shared" si="171"/>
        <v>1268.96</v>
      </c>
      <c r="N1841" t="s">
        <v>16</v>
      </c>
      <c r="O1841" t="str">
        <f t="shared" si="172"/>
        <v>Delayed Delivery</v>
      </c>
      <c r="P1841">
        <v>6</v>
      </c>
      <c r="Q1841" t="str">
        <f t="shared" si="173"/>
        <v>Good</v>
      </c>
      <c r="R1841">
        <v>3.9</v>
      </c>
      <c r="S1841">
        <v>1180.1300000000001</v>
      </c>
    </row>
    <row r="1842" spans="1:19" x14ac:dyDescent="0.35">
      <c r="A1842">
        <v>11841</v>
      </c>
      <c r="B1842" s="1">
        <v>46402</v>
      </c>
      <c r="C1842">
        <f t="shared" si="168"/>
        <v>2027</v>
      </c>
      <c r="D1842">
        <f t="shared" si="169"/>
        <v>1</v>
      </c>
      <c r="E1842" t="str">
        <f>TEXT(Table2[[#This Row],[order_date]],"mmmm")</f>
        <v>January</v>
      </c>
      <c r="F1842">
        <v>1598</v>
      </c>
      <c r="G1842" t="s">
        <v>15</v>
      </c>
      <c r="H1842" t="s">
        <v>20</v>
      </c>
      <c r="I1842">
        <v>3</v>
      </c>
      <c r="J1842">
        <v>371.67</v>
      </c>
      <c r="K1842">
        <v>0.18</v>
      </c>
      <c r="L1842">
        <f t="shared" si="170"/>
        <v>66.900599999999997</v>
      </c>
      <c r="M1842">
        <f t="shared" si="171"/>
        <v>1115.01</v>
      </c>
      <c r="N1842" t="s">
        <v>16</v>
      </c>
      <c r="O1842" t="str">
        <f t="shared" si="172"/>
        <v>Delayed Delivery</v>
      </c>
      <c r="P1842">
        <v>6</v>
      </c>
      <c r="Q1842" t="str">
        <f t="shared" si="173"/>
        <v>Excellent</v>
      </c>
      <c r="R1842">
        <v>4.8</v>
      </c>
      <c r="S1842">
        <v>914.31</v>
      </c>
    </row>
    <row r="1843" spans="1:19" x14ac:dyDescent="0.35">
      <c r="A1843">
        <v>11842</v>
      </c>
      <c r="B1843" s="1">
        <v>46403</v>
      </c>
      <c r="C1843">
        <f t="shared" si="168"/>
        <v>2027</v>
      </c>
      <c r="D1843">
        <f t="shared" si="169"/>
        <v>1</v>
      </c>
      <c r="E1843" t="str">
        <f>TEXT(Table2[[#This Row],[order_date]],"mmmm")</f>
        <v>January</v>
      </c>
      <c r="F1843">
        <v>1628</v>
      </c>
      <c r="G1843" t="s">
        <v>19</v>
      </c>
      <c r="H1843" t="s">
        <v>20</v>
      </c>
      <c r="I1843">
        <v>5</v>
      </c>
      <c r="J1843">
        <v>438.39</v>
      </c>
      <c r="K1843">
        <v>0.23</v>
      </c>
      <c r="L1843">
        <f t="shared" si="170"/>
        <v>100.8297</v>
      </c>
      <c r="M1843">
        <f t="shared" si="171"/>
        <v>2191.9499999999998</v>
      </c>
      <c r="N1843" t="s">
        <v>16</v>
      </c>
      <c r="O1843" t="str">
        <f t="shared" si="172"/>
        <v>On Time Delivery</v>
      </c>
      <c r="P1843">
        <v>4</v>
      </c>
      <c r="Q1843" t="str">
        <f t="shared" si="173"/>
        <v>Good</v>
      </c>
      <c r="R1843">
        <v>3.5</v>
      </c>
      <c r="S1843">
        <v>1687.8</v>
      </c>
    </row>
    <row r="1844" spans="1:19" x14ac:dyDescent="0.35">
      <c r="A1844">
        <v>11843</v>
      </c>
      <c r="B1844" s="1">
        <v>46404</v>
      </c>
      <c r="C1844">
        <f t="shared" si="168"/>
        <v>2027</v>
      </c>
      <c r="D1844">
        <f t="shared" si="169"/>
        <v>1</v>
      </c>
      <c r="E1844" t="str">
        <f>TEXT(Table2[[#This Row],[order_date]],"mmmm")</f>
        <v>January</v>
      </c>
      <c r="F1844">
        <v>1873</v>
      </c>
      <c r="G1844" t="s">
        <v>19</v>
      </c>
      <c r="H1844" t="s">
        <v>20</v>
      </c>
      <c r="I1844">
        <v>4</v>
      </c>
      <c r="J1844">
        <v>29.64</v>
      </c>
      <c r="K1844">
        <v>0.11</v>
      </c>
      <c r="L1844">
        <f t="shared" si="170"/>
        <v>3.2604000000000002</v>
      </c>
      <c r="M1844">
        <f t="shared" si="171"/>
        <v>118.56</v>
      </c>
      <c r="N1844" t="s">
        <v>14</v>
      </c>
      <c r="O1844" t="str">
        <f t="shared" si="172"/>
        <v>Delayed Delivery</v>
      </c>
      <c r="P1844">
        <v>8</v>
      </c>
      <c r="Q1844" t="str">
        <f t="shared" si="173"/>
        <v>Good</v>
      </c>
      <c r="R1844">
        <v>3.3</v>
      </c>
      <c r="S1844">
        <v>105.52</v>
      </c>
    </row>
    <row r="1845" spans="1:19" x14ac:dyDescent="0.35">
      <c r="A1845">
        <v>11844</v>
      </c>
      <c r="B1845" s="1">
        <v>46405</v>
      </c>
      <c r="C1845">
        <f t="shared" si="168"/>
        <v>2027</v>
      </c>
      <c r="D1845">
        <f t="shared" si="169"/>
        <v>1</v>
      </c>
      <c r="E1845" t="str">
        <f>TEXT(Table2[[#This Row],[order_date]],"mmmm")</f>
        <v>January</v>
      </c>
      <c r="F1845">
        <v>1341</v>
      </c>
      <c r="G1845" t="s">
        <v>22</v>
      </c>
      <c r="H1845" t="s">
        <v>21</v>
      </c>
      <c r="I1845">
        <v>3</v>
      </c>
      <c r="J1845">
        <v>348.83</v>
      </c>
      <c r="K1845">
        <v>0.25</v>
      </c>
      <c r="L1845">
        <f t="shared" si="170"/>
        <v>87.207499999999996</v>
      </c>
      <c r="M1845">
        <f t="shared" si="171"/>
        <v>1046.49</v>
      </c>
      <c r="N1845" t="s">
        <v>16</v>
      </c>
      <c r="O1845" t="str">
        <f t="shared" si="172"/>
        <v>Delayed Delivery</v>
      </c>
      <c r="P1845">
        <v>5</v>
      </c>
      <c r="Q1845" t="str">
        <f t="shared" si="173"/>
        <v>Good</v>
      </c>
      <c r="R1845">
        <v>3.1</v>
      </c>
      <c r="S1845">
        <v>784.87</v>
      </c>
    </row>
    <row r="1846" spans="1:19" x14ac:dyDescent="0.35">
      <c r="A1846">
        <v>11845</v>
      </c>
      <c r="B1846" s="1">
        <v>46406</v>
      </c>
      <c r="C1846">
        <f t="shared" si="168"/>
        <v>2027</v>
      </c>
      <c r="D1846">
        <f t="shared" si="169"/>
        <v>1</v>
      </c>
      <c r="E1846" t="str">
        <f>TEXT(Table2[[#This Row],[order_date]],"mmmm")</f>
        <v>January</v>
      </c>
      <c r="F1846">
        <v>1980</v>
      </c>
      <c r="G1846" t="s">
        <v>15</v>
      </c>
      <c r="H1846" t="s">
        <v>20</v>
      </c>
      <c r="I1846">
        <v>5</v>
      </c>
      <c r="J1846">
        <v>532.25</v>
      </c>
      <c r="K1846">
        <v>0.34</v>
      </c>
      <c r="L1846">
        <f t="shared" si="170"/>
        <v>180.965</v>
      </c>
      <c r="M1846">
        <f t="shared" si="171"/>
        <v>2661.25</v>
      </c>
      <c r="N1846" t="s">
        <v>16</v>
      </c>
      <c r="O1846" t="str">
        <f t="shared" si="172"/>
        <v>Delayed Delivery</v>
      </c>
      <c r="P1846">
        <v>7</v>
      </c>
      <c r="Q1846" t="str">
        <f t="shared" si="173"/>
        <v>Bad</v>
      </c>
      <c r="R1846">
        <v>2.4</v>
      </c>
      <c r="S1846">
        <v>1756.42</v>
      </c>
    </row>
    <row r="1847" spans="1:19" x14ac:dyDescent="0.35">
      <c r="A1847">
        <v>11846</v>
      </c>
      <c r="B1847" s="1">
        <v>46407</v>
      </c>
      <c r="C1847">
        <f t="shared" si="168"/>
        <v>2027</v>
      </c>
      <c r="D1847">
        <f t="shared" si="169"/>
        <v>1</v>
      </c>
      <c r="E1847" t="str">
        <f>TEXT(Table2[[#This Row],[order_date]],"mmmm")</f>
        <v>January</v>
      </c>
      <c r="F1847">
        <v>1026</v>
      </c>
      <c r="G1847" t="s">
        <v>15</v>
      </c>
      <c r="H1847" t="s">
        <v>21</v>
      </c>
      <c r="I1847">
        <v>3</v>
      </c>
      <c r="J1847">
        <v>25.17</v>
      </c>
      <c r="K1847">
        <v>0.31</v>
      </c>
      <c r="L1847">
        <f t="shared" si="170"/>
        <v>7.8027000000000006</v>
      </c>
      <c r="M1847">
        <f t="shared" si="171"/>
        <v>75.510000000000005</v>
      </c>
      <c r="N1847" t="s">
        <v>16</v>
      </c>
      <c r="O1847" t="str">
        <f t="shared" si="172"/>
        <v>Delayed Delivery</v>
      </c>
      <c r="P1847">
        <v>9</v>
      </c>
      <c r="Q1847" t="str">
        <f t="shared" si="173"/>
        <v>Excellent</v>
      </c>
      <c r="R1847">
        <v>4.3</v>
      </c>
      <c r="S1847">
        <v>52.1</v>
      </c>
    </row>
    <row r="1848" spans="1:19" x14ac:dyDescent="0.35">
      <c r="A1848">
        <v>11847</v>
      </c>
      <c r="B1848" s="1">
        <v>46408</v>
      </c>
      <c r="C1848">
        <f t="shared" si="168"/>
        <v>2027</v>
      </c>
      <c r="D1848">
        <f t="shared" si="169"/>
        <v>1</v>
      </c>
      <c r="E1848" t="str">
        <f>TEXT(Table2[[#This Row],[order_date]],"mmmm")</f>
        <v>January</v>
      </c>
      <c r="F1848">
        <v>1824</v>
      </c>
      <c r="G1848" t="s">
        <v>15</v>
      </c>
      <c r="H1848" t="s">
        <v>20</v>
      </c>
      <c r="I1848">
        <v>6</v>
      </c>
      <c r="J1848">
        <v>252.03</v>
      </c>
      <c r="K1848">
        <v>0.1</v>
      </c>
      <c r="L1848">
        <f t="shared" si="170"/>
        <v>25.203000000000003</v>
      </c>
      <c r="M1848">
        <f t="shared" si="171"/>
        <v>1512.18</v>
      </c>
      <c r="N1848" t="s">
        <v>16</v>
      </c>
      <c r="O1848" t="str">
        <f t="shared" si="172"/>
        <v>Early Delivery</v>
      </c>
      <c r="P1848">
        <v>1</v>
      </c>
      <c r="Q1848" t="str">
        <f t="shared" si="173"/>
        <v>Good</v>
      </c>
      <c r="R1848">
        <v>3.2</v>
      </c>
      <c r="S1848">
        <v>1360.96</v>
      </c>
    </row>
    <row r="1849" spans="1:19" x14ac:dyDescent="0.35">
      <c r="A1849">
        <v>11848</v>
      </c>
      <c r="B1849" s="1">
        <v>46409</v>
      </c>
      <c r="C1849">
        <f t="shared" si="168"/>
        <v>2027</v>
      </c>
      <c r="D1849">
        <f t="shared" si="169"/>
        <v>1</v>
      </c>
      <c r="E1849" t="str">
        <f>TEXT(Table2[[#This Row],[order_date]],"mmmm")</f>
        <v>January</v>
      </c>
      <c r="F1849">
        <v>1286</v>
      </c>
      <c r="G1849" t="s">
        <v>15</v>
      </c>
      <c r="H1849" t="s">
        <v>21</v>
      </c>
      <c r="I1849">
        <v>5</v>
      </c>
      <c r="J1849">
        <v>556.84</v>
      </c>
      <c r="K1849">
        <v>0.11</v>
      </c>
      <c r="L1849">
        <f t="shared" si="170"/>
        <v>61.252400000000002</v>
      </c>
      <c r="M1849">
        <f t="shared" si="171"/>
        <v>2784.2000000000003</v>
      </c>
      <c r="N1849" t="s">
        <v>18</v>
      </c>
      <c r="O1849" t="str">
        <f t="shared" si="172"/>
        <v>Delayed Delivery</v>
      </c>
      <c r="P1849">
        <v>9</v>
      </c>
      <c r="Q1849" t="str">
        <f t="shared" si="173"/>
        <v>Bad</v>
      </c>
      <c r="R1849">
        <v>1.9</v>
      </c>
      <c r="S1849">
        <v>2477.94</v>
      </c>
    </row>
    <row r="1850" spans="1:19" x14ac:dyDescent="0.35">
      <c r="A1850">
        <v>11849</v>
      </c>
      <c r="B1850" s="1">
        <v>46410</v>
      </c>
      <c r="C1850">
        <f t="shared" si="168"/>
        <v>2027</v>
      </c>
      <c r="D1850">
        <f t="shared" si="169"/>
        <v>1</v>
      </c>
      <c r="E1850" t="str">
        <f>TEXT(Table2[[#This Row],[order_date]],"mmmm")</f>
        <v>January</v>
      </c>
      <c r="F1850">
        <v>1645</v>
      </c>
      <c r="G1850" t="s">
        <v>19</v>
      </c>
      <c r="H1850" t="s">
        <v>21</v>
      </c>
      <c r="I1850">
        <v>6</v>
      </c>
      <c r="J1850">
        <v>221.6</v>
      </c>
      <c r="K1850">
        <v>0.13</v>
      </c>
      <c r="L1850">
        <f t="shared" si="170"/>
        <v>28.808</v>
      </c>
      <c r="M1850">
        <f t="shared" si="171"/>
        <v>1329.6</v>
      </c>
      <c r="N1850" t="s">
        <v>14</v>
      </c>
      <c r="O1850" t="str">
        <f t="shared" si="172"/>
        <v>On Time Delivery</v>
      </c>
      <c r="P1850">
        <v>4</v>
      </c>
      <c r="Q1850" t="str">
        <f t="shared" si="173"/>
        <v>Bad</v>
      </c>
      <c r="R1850">
        <v>1.5</v>
      </c>
      <c r="S1850">
        <v>1156.75</v>
      </c>
    </row>
    <row r="1851" spans="1:19" x14ac:dyDescent="0.35">
      <c r="A1851">
        <v>11850</v>
      </c>
      <c r="B1851" s="1">
        <v>46411</v>
      </c>
      <c r="C1851">
        <f t="shared" si="168"/>
        <v>2027</v>
      </c>
      <c r="D1851">
        <f t="shared" si="169"/>
        <v>1</v>
      </c>
      <c r="E1851" t="str">
        <f>TEXT(Table2[[#This Row],[order_date]],"mmmm")</f>
        <v>January</v>
      </c>
      <c r="F1851">
        <v>1730</v>
      </c>
      <c r="G1851" t="s">
        <v>19</v>
      </c>
      <c r="H1851" t="s">
        <v>13</v>
      </c>
      <c r="I1851">
        <v>1</v>
      </c>
      <c r="J1851">
        <v>283.36</v>
      </c>
      <c r="K1851">
        <v>0.14000000000000001</v>
      </c>
      <c r="L1851">
        <f t="shared" si="170"/>
        <v>39.670400000000008</v>
      </c>
      <c r="M1851">
        <f t="shared" si="171"/>
        <v>283.36</v>
      </c>
      <c r="N1851" t="s">
        <v>16</v>
      </c>
      <c r="O1851" t="str">
        <f t="shared" si="172"/>
        <v>Delayed Delivery</v>
      </c>
      <c r="P1851">
        <v>7</v>
      </c>
      <c r="Q1851" t="str">
        <f t="shared" si="173"/>
        <v>Excellent</v>
      </c>
      <c r="R1851">
        <v>4.9000000000000004</v>
      </c>
      <c r="S1851">
        <v>243.69</v>
      </c>
    </row>
    <row r="1852" spans="1:19" x14ac:dyDescent="0.35">
      <c r="A1852">
        <v>11851</v>
      </c>
      <c r="B1852" s="1">
        <v>46412</v>
      </c>
      <c r="C1852">
        <f t="shared" si="168"/>
        <v>2027</v>
      </c>
      <c r="D1852">
        <f t="shared" si="169"/>
        <v>1</v>
      </c>
      <c r="E1852" t="str">
        <f>TEXT(Table2[[#This Row],[order_date]],"mmmm")</f>
        <v>January</v>
      </c>
      <c r="F1852">
        <v>1167</v>
      </c>
      <c r="G1852" t="s">
        <v>19</v>
      </c>
      <c r="H1852" t="s">
        <v>17</v>
      </c>
      <c r="I1852">
        <v>1</v>
      </c>
      <c r="J1852">
        <v>589.20000000000005</v>
      </c>
      <c r="K1852">
        <v>0.04</v>
      </c>
      <c r="L1852">
        <f t="shared" si="170"/>
        <v>23.568000000000001</v>
      </c>
      <c r="M1852">
        <f t="shared" si="171"/>
        <v>589.20000000000005</v>
      </c>
      <c r="N1852" t="s">
        <v>18</v>
      </c>
      <c r="O1852" t="str">
        <f t="shared" si="172"/>
        <v>Delayed Delivery</v>
      </c>
      <c r="P1852">
        <v>11</v>
      </c>
      <c r="Q1852" t="str">
        <f t="shared" si="173"/>
        <v>Bad</v>
      </c>
      <c r="R1852">
        <v>1.1000000000000001</v>
      </c>
      <c r="S1852">
        <v>565.63</v>
      </c>
    </row>
    <row r="1853" spans="1:19" x14ac:dyDescent="0.35">
      <c r="A1853">
        <v>11852</v>
      </c>
      <c r="B1853" s="1">
        <v>46413</v>
      </c>
      <c r="C1853">
        <f t="shared" si="168"/>
        <v>2027</v>
      </c>
      <c r="D1853">
        <f t="shared" si="169"/>
        <v>1</v>
      </c>
      <c r="E1853" t="str">
        <f>TEXT(Table2[[#This Row],[order_date]],"mmmm")</f>
        <v>January</v>
      </c>
      <c r="F1853">
        <v>1609</v>
      </c>
      <c r="G1853" t="s">
        <v>19</v>
      </c>
      <c r="H1853" t="s">
        <v>21</v>
      </c>
      <c r="I1853">
        <v>4</v>
      </c>
      <c r="J1853">
        <v>131.6</v>
      </c>
      <c r="K1853">
        <v>0.27</v>
      </c>
      <c r="L1853">
        <f t="shared" si="170"/>
        <v>35.532000000000004</v>
      </c>
      <c r="M1853">
        <f t="shared" si="171"/>
        <v>526.4</v>
      </c>
      <c r="N1853" t="s">
        <v>16</v>
      </c>
      <c r="O1853" t="str">
        <f t="shared" si="172"/>
        <v>On Time Delivery</v>
      </c>
      <c r="P1853">
        <v>4</v>
      </c>
      <c r="Q1853" t="str">
        <f t="shared" si="173"/>
        <v>Excellent</v>
      </c>
      <c r="R1853">
        <v>4.7</v>
      </c>
      <c r="S1853">
        <v>384.27</v>
      </c>
    </row>
    <row r="1854" spans="1:19" x14ac:dyDescent="0.35">
      <c r="A1854">
        <v>11853</v>
      </c>
      <c r="B1854" s="1">
        <v>46414</v>
      </c>
      <c r="C1854">
        <f t="shared" si="168"/>
        <v>2027</v>
      </c>
      <c r="D1854">
        <f t="shared" si="169"/>
        <v>1</v>
      </c>
      <c r="E1854" t="str">
        <f>TEXT(Table2[[#This Row],[order_date]],"mmmm")</f>
        <v>January</v>
      </c>
      <c r="F1854">
        <v>1267</v>
      </c>
      <c r="G1854" t="s">
        <v>12</v>
      </c>
      <c r="H1854" t="s">
        <v>20</v>
      </c>
      <c r="I1854">
        <v>2</v>
      </c>
      <c r="J1854">
        <v>53.17</v>
      </c>
      <c r="K1854">
        <v>0.13</v>
      </c>
      <c r="L1854">
        <f t="shared" si="170"/>
        <v>6.9121000000000006</v>
      </c>
      <c r="M1854">
        <f t="shared" si="171"/>
        <v>106.34</v>
      </c>
      <c r="N1854" t="s">
        <v>14</v>
      </c>
      <c r="O1854" t="str">
        <f t="shared" si="172"/>
        <v>On Time Delivery</v>
      </c>
      <c r="P1854">
        <v>4</v>
      </c>
      <c r="Q1854" t="str">
        <f t="shared" si="173"/>
        <v>Bad</v>
      </c>
      <c r="R1854">
        <v>1.9</v>
      </c>
      <c r="S1854">
        <v>92.52</v>
      </c>
    </row>
    <row r="1855" spans="1:19" x14ac:dyDescent="0.35">
      <c r="A1855">
        <v>11854</v>
      </c>
      <c r="B1855" s="1">
        <v>46415</v>
      </c>
      <c r="C1855">
        <f t="shared" si="168"/>
        <v>2027</v>
      </c>
      <c r="D1855">
        <f t="shared" si="169"/>
        <v>1</v>
      </c>
      <c r="E1855" t="str">
        <f>TEXT(Table2[[#This Row],[order_date]],"mmmm")</f>
        <v>January</v>
      </c>
      <c r="F1855">
        <v>1748</v>
      </c>
      <c r="G1855" t="s">
        <v>15</v>
      </c>
      <c r="H1855" t="s">
        <v>13</v>
      </c>
      <c r="I1855">
        <v>6</v>
      </c>
      <c r="J1855">
        <v>517.76</v>
      </c>
      <c r="K1855">
        <v>0.31</v>
      </c>
      <c r="L1855">
        <f t="shared" si="170"/>
        <v>160.50559999999999</v>
      </c>
      <c r="M1855">
        <f t="shared" si="171"/>
        <v>3106.56</v>
      </c>
      <c r="N1855" t="s">
        <v>16</v>
      </c>
      <c r="O1855" t="str">
        <f t="shared" si="172"/>
        <v>On Time Delivery</v>
      </c>
      <c r="P1855">
        <v>4</v>
      </c>
      <c r="Q1855" t="str">
        <f t="shared" si="173"/>
        <v>Good</v>
      </c>
      <c r="R1855">
        <v>3.6</v>
      </c>
      <c r="S1855">
        <v>2143.5300000000002</v>
      </c>
    </row>
    <row r="1856" spans="1:19" x14ac:dyDescent="0.35">
      <c r="A1856">
        <v>11855</v>
      </c>
      <c r="B1856" s="1">
        <v>46416</v>
      </c>
      <c r="C1856">
        <f t="shared" si="168"/>
        <v>2027</v>
      </c>
      <c r="D1856">
        <f t="shared" si="169"/>
        <v>1</v>
      </c>
      <c r="E1856" t="str">
        <f>TEXT(Table2[[#This Row],[order_date]],"mmmm")</f>
        <v>January</v>
      </c>
      <c r="F1856">
        <v>1820</v>
      </c>
      <c r="G1856" t="s">
        <v>22</v>
      </c>
      <c r="H1856" t="s">
        <v>20</v>
      </c>
      <c r="I1856">
        <v>6</v>
      </c>
      <c r="J1856">
        <v>523.04999999999995</v>
      </c>
      <c r="K1856">
        <v>0.32</v>
      </c>
      <c r="L1856">
        <f t="shared" si="170"/>
        <v>167.37599999999998</v>
      </c>
      <c r="M1856">
        <f t="shared" si="171"/>
        <v>3138.2999999999997</v>
      </c>
      <c r="N1856" t="s">
        <v>16</v>
      </c>
      <c r="O1856" t="str">
        <f t="shared" si="172"/>
        <v>Delayed Delivery</v>
      </c>
      <c r="P1856">
        <v>6</v>
      </c>
      <c r="Q1856" t="str">
        <f t="shared" si="173"/>
        <v>Bad</v>
      </c>
      <c r="R1856">
        <v>2.2000000000000002</v>
      </c>
      <c r="S1856">
        <v>2134.04</v>
      </c>
    </row>
    <row r="1857" spans="1:19" x14ac:dyDescent="0.35">
      <c r="A1857">
        <v>11856</v>
      </c>
      <c r="B1857" s="1">
        <v>46417</v>
      </c>
      <c r="C1857">
        <f t="shared" si="168"/>
        <v>2027</v>
      </c>
      <c r="D1857">
        <f t="shared" si="169"/>
        <v>1</v>
      </c>
      <c r="E1857" t="str">
        <f>TEXT(Table2[[#This Row],[order_date]],"mmmm")</f>
        <v>January</v>
      </c>
      <c r="F1857">
        <v>1454</v>
      </c>
      <c r="G1857" t="s">
        <v>19</v>
      </c>
      <c r="H1857" t="s">
        <v>20</v>
      </c>
      <c r="I1857">
        <v>1</v>
      </c>
      <c r="J1857">
        <v>291.17</v>
      </c>
      <c r="K1857">
        <v>0.01</v>
      </c>
      <c r="L1857">
        <f t="shared" si="170"/>
        <v>2.9117000000000002</v>
      </c>
      <c r="M1857">
        <f t="shared" si="171"/>
        <v>291.17</v>
      </c>
      <c r="N1857" t="s">
        <v>18</v>
      </c>
      <c r="O1857" t="str">
        <f t="shared" si="172"/>
        <v>Delayed Delivery</v>
      </c>
      <c r="P1857">
        <v>5</v>
      </c>
      <c r="Q1857" t="str">
        <f t="shared" si="173"/>
        <v>Excellent</v>
      </c>
      <c r="R1857">
        <v>4.4000000000000004</v>
      </c>
      <c r="S1857">
        <v>288.26</v>
      </c>
    </row>
    <row r="1858" spans="1:19" x14ac:dyDescent="0.35">
      <c r="A1858">
        <v>11857</v>
      </c>
      <c r="B1858" s="1">
        <v>46418</v>
      </c>
      <c r="C1858">
        <f t="shared" si="168"/>
        <v>2027</v>
      </c>
      <c r="D1858">
        <f t="shared" si="169"/>
        <v>1</v>
      </c>
      <c r="E1858" t="str">
        <f>TEXT(Table2[[#This Row],[order_date]],"mmmm")</f>
        <v>January</v>
      </c>
      <c r="F1858">
        <v>1905</v>
      </c>
      <c r="G1858" t="s">
        <v>15</v>
      </c>
      <c r="H1858" t="s">
        <v>21</v>
      </c>
      <c r="I1858">
        <v>6</v>
      </c>
      <c r="J1858">
        <v>315.81</v>
      </c>
      <c r="K1858">
        <v>0.35</v>
      </c>
      <c r="L1858">
        <f t="shared" si="170"/>
        <v>110.53349999999999</v>
      </c>
      <c r="M1858">
        <f t="shared" si="171"/>
        <v>1894.8600000000001</v>
      </c>
      <c r="N1858" t="s">
        <v>16</v>
      </c>
      <c r="O1858" t="str">
        <f t="shared" si="172"/>
        <v>On Time Delivery</v>
      </c>
      <c r="P1858">
        <v>2</v>
      </c>
      <c r="Q1858" t="str">
        <f t="shared" si="173"/>
        <v>Good</v>
      </c>
      <c r="R1858">
        <v>3.2</v>
      </c>
      <c r="S1858">
        <v>1231.6600000000001</v>
      </c>
    </row>
    <row r="1859" spans="1:19" x14ac:dyDescent="0.35">
      <c r="A1859">
        <v>11858</v>
      </c>
      <c r="B1859" s="1">
        <v>46419</v>
      </c>
      <c r="C1859">
        <f t="shared" ref="C1859:C1922" si="174">YEAR(B1859)</f>
        <v>2027</v>
      </c>
      <c r="D1859">
        <f t="shared" ref="D1859:D1922" si="175">MONTH(B1859)</f>
        <v>2</v>
      </c>
      <c r="E1859" t="str">
        <f>TEXT(Table2[[#This Row],[order_date]],"mmmm")</f>
        <v>February</v>
      </c>
      <c r="F1859">
        <v>1684</v>
      </c>
      <c r="G1859" t="s">
        <v>19</v>
      </c>
      <c r="H1859" t="s">
        <v>21</v>
      </c>
      <c r="I1859">
        <v>2</v>
      </c>
      <c r="J1859">
        <v>503.95</v>
      </c>
      <c r="K1859">
        <v>0.25</v>
      </c>
      <c r="L1859">
        <f t="shared" ref="L1859:L1922" si="176">J1859*K1859</f>
        <v>125.9875</v>
      </c>
      <c r="M1859">
        <f t="shared" ref="M1859:M1922" si="177">(J1859*I1859)</f>
        <v>1007.9</v>
      </c>
      <c r="N1859" t="s">
        <v>16</v>
      </c>
      <c r="O1859" t="str">
        <f t="shared" ref="O1859:O1922" si="178">IF(P1859&lt;2,"Early Delivery",IF(P1859&lt;5,"On Time Delivery","Delayed Delivery"))</f>
        <v>Delayed Delivery</v>
      </c>
      <c r="P1859">
        <v>9</v>
      </c>
      <c r="Q1859" t="str">
        <f t="shared" ref="Q1859:Q1922" si="179">IF(R1859&lt;2.5,"Bad",IF(R1859 &lt;4,"Good","Excellent"))</f>
        <v>Bad</v>
      </c>
      <c r="R1859">
        <v>1.6</v>
      </c>
      <c r="S1859">
        <v>755.92</v>
      </c>
    </row>
    <row r="1860" spans="1:19" x14ac:dyDescent="0.35">
      <c r="A1860">
        <v>11859</v>
      </c>
      <c r="B1860" s="1">
        <v>46420</v>
      </c>
      <c r="C1860">
        <f t="shared" si="174"/>
        <v>2027</v>
      </c>
      <c r="D1860">
        <f t="shared" si="175"/>
        <v>2</v>
      </c>
      <c r="E1860" t="str">
        <f>TEXT(Table2[[#This Row],[order_date]],"mmmm")</f>
        <v>February</v>
      </c>
      <c r="F1860">
        <v>1400</v>
      </c>
      <c r="G1860" t="s">
        <v>19</v>
      </c>
      <c r="H1860" t="s">
        <v>17</v>
      </c>
      <c r="I1860">
        <v>3</v>
      </c>
      <c r="J1860">
        <v>447.06</v>
      </c>
      <c r="K1860">
        <v>0.18</v>
      </c>
      <c r="L1860">
        <f t="shared" si="176"/>
        <v>80.470799999999997</v>
      </c>
      <c r="M1860">
        <f t="shared" si="177"/>
        <v>1341.18</v>
      </c>
      <c r="N1860" t="s">
        <v>18</v>
      </c>
      <c r="O1860" t="str">
        <f t="shared" si="178"/>
        <v>Delayed Delivery</v>
      </c>
      <c r="P1860">
        <v>11</v>
      </c>
      <c r="Q1860" t="str">
        <f t="shared" si="179"/>
        <v>Bad</v>
      </c>
      <c r="R1860">
        <v>2.1</v>
      </c>
      <c r="S1860">
        <v>1099.77</v>
      </c>
    </row>
    <row r="1861" spans="1:19" x14ac:dyDescent="0.35">
      <c r="A1861">
        <v>11860</v>
      </c>
      <c r="B1861" s="1">
        <v>46421</v>
      </c>
      <c r="C1861">
        <f t="shared" si="174"/>
        <v>2027</v>
      </c>
      <c r="D1861">
        <f t="shared" si="175"/>
        <v>2</v>
      </c>
      <c r="E1861" t="str">
        <f>TEXT(Table2[[#This Row],[order_date]],"mmmm")</f>
        <v>February</v>
      </c>
      <c r="F1861">
        <v>1921</v>
      </c>
      <c r="G1861" t="s">
        <v>19</v>
      </c>
      <c r="H1861" t="s">
        <v>21</v>
      </c>
      <c r="I1861">
        <v>3</v>
      </c>
      <c r="J1861">
        <v>170.11</v>
      </c>
      <c r="K1861">
        <v>0.14000000000000001</v>
      </c>
      <c r="L1861">
        <f t="shared" si="176"/>
        <v>23.815400000000004</v>
      </c>
      <c r="M1861">
        <f t="shared" si="177"/>
        <v>510.33000000000004</v>
      </c>
      <c r="N1861" t="s">
        <v>18</v>
      </c>
      <c r="O1861" t="str">
        <f t="shared" si="178"/>
        <v>Delayed Delivery</v>
      </c>
      <c r="P1861">
        <v>6</v>
      </c>
      <c r="Q1861" t="str">
        <f t="shared" si="179"/>
        <v>Bad</v>
      </c>
      <c r="R1861">
        <v>2.2999999999999998</v>
      </c>
      <c r="S1861">
        <v>438.88</v>
      </c>
    </row>
    <row r="1862" spans="1:19" x14ac:dyDescent="0.35">
      <c r="A1862">
        <v>11861</v>
      </c>
      <c r="B1862" s="1">
        <v>46422</v>
      </c>
      <c r="C1862">
        <f t="shared" si="174"/>
        <v>2027</v>
      </c>
      <c r="D1862">
        <f t="shared" si="175"/>
        <v>2</v>
      </c>
      <c r="E1862" t="str">
        <f>TEXT(Table2[[#This Row],[order_date]],"mmmm")</f>
        <v>February</v>
      </c>
      <c r="F1862">
        <v>1980</v>
      </c>
      <c r="G1862" t="s">
        <v>22</v>
      </c>
      <c r="H1862" t="s">
        <v>21</v>
      </c>
      <c r="I1862">
        <v>2</v>
      </c>
      <c r="J1862">
        <v>24.88</v>
      </c>
      <c r="K1862">
        <v>0.18</v>
      </c>
      <c r="L1862">
        <f t="shared" si="176"/>
        <v>4.4783999999999997</v>
      </c>
      <c r="M1862">
        <f t="shared" si="177"/>
        <v>49.76</v>
      </c>
      <c r="N1862" t="s">
        <v>18</v>
      </c>
      <c r="O1862" t="str">
        <f t="shared" si="178"/>
        <v>Delayed Delivery</v>
      </c>
      <c r="P1862">
        <v>10</v>
      </c>
      <c r="Q1862" t="str">
        <f t="shared" si="179"/>
        <v>Excellent</v>
      </c>
      <c r="R1862">
        <v>4.5</v>
      </c>
      <c r="S1862">
        <v>40.799999999999997</v>
      </c>
    </row>
    <row r="1863" spans="1:19" x14ac:dyDescent="0.35">
      <c r="A1863">
        <v>11862</v>
      </c>
      <c r="B1863" s="1">
        <v>46423</v>
      </c>
      <c r="C1863">
        <f t="shared" si="174"/>
        <v>2027</v>
      </c>
      <c r="D1863">
        <f t="shared" si="175"/>
        <v>2</v>
      </c>
      <c r="E1863" t="str">
        <f>TEXT(Table2[[#This Row],[order_date]],"mmmm")</f>
        <v>February</v>
      </c>
      <c r="F1863">
        <v>1475</v>
      </c>
      <c r="G1863" t="s">
        <v>22</v>
      </c>
      <c r="H1863" t="s">
        <v>17</v>
      </c>
      <c r="I1863">
        <v>6</v>
      </c>
      <c r="J1863">
        <v>295.62</v>
      </c>
      <c r="K1863">
        <v>0.11</v>
      </c>
      <c r="L1863">
        <f t="shared" si="176"/>
        <v>32.5182</v>
      </c>
      <c r="M1863">
        <f t="shared" si="177"/>
        <v>1773.72</v>
      </c>
      <c r="N1863" t="s">
        <v>18</v>
      </c>
      <c r="O1863" t="str">
        <f t="shared" si="178"/>
        <v>Delayed Delivery</v>
      </c>
      <c r="P1863">
        <v>6</v>
      </c>
      <c r="Q1863" t="str">
        <f t="shared" si="179"/>
        <v>Excellent</v>
      </c>
      <c r="R1863">
        <v>4.0999999999999996</v>
      </c>
      <c r="S1863">
        <v>1578.61</v>
      </c>
    </row>
    <row r="1864" spans="1:19" x14ac:dyDescent="0.35">
      <c r="A1864">
        <v>11863</v>
      </c>
      <c r="B1864" s="1">
        <v>46424</v>
      </c>
      <c r="C1864">
        <f t="shared" si="174"/>
        <v>2027</v>
      </c>
      <c r="D1864">
        <f t="shared" si="175"/>
        <v>2</v>
      </c>
      <c r="E1864" t="str">
        <f>TEXT(Table2[[#This Row],[order_date]],"mmmm")</f>
        <v>February</v>
      </c>
      <c r="F1864">
        <v>1701</v>
      </c>
      <c r="G1864" t="s">
        <v>15</v>
      </c>
      <c r="H1864" t="s">
        <v>20</v>
      </c>
      <c r="I1864">
        <v>6</v>
      </c>
      <c r="J1864">
        <v>517.46</v>
      </c>
      <c r="K1864">
        <v>0.22</v>
      </c>
      <c r="L1864">
        <f t="shared" si="176"/>
        <v>113.84120000000001</v>
      </c>
      <c r="M1864">
        <f t="shared" si="177"/>
        <v>3104.76</v>
      </c>
      <c r="N1864" t="s">
        <v>18</v>
      </c>
      <c r="O1864" t="str">
        <f t="shared" si="178"/>
        <v>Delayed Delivery</v>
      </c>
      <c r="P1864">
        <v>9</v>
      </c>
      <c r="Q1864" t="str">
        <f t="shared" si="179"/>
        <v>Excellent</v>
      </c>
      <c r="R1864">
        <v>4.3</v>
      </c>
      <c r="S1864">
        <v>2421.71</v>
      </c>
    </row>
    <row r="1865" spans="1:19" x14ac:dyDescent="0.35">
      <c r="A1865">
        <v>11864</v>
      </c>
      <c r="B1865" s="1">
        <v>46425</v>
      </c>
      <c r="C1865">
        <f t="shared" si="174"/>
        <v>2027</v>
      </c>
      <c r="D1865">
        <f t="shared" si="175"/>
        <v>2</v>
      </c>
      <c r="E1865" t="str">
        <f>TEXT(Table2[[#This Row],[order_date]],"mmmm")</f>
        <v>February</v>
      </c>
      <c r="F1865">
        <v>1633</v>
      </c>
      <c r="G1865" t="s">
        <v>15</v>
      </c>
      <c r="H1865" t="s">
        <v>17</v>
      </c>
      <c r="I1865">
        <v>6</v>
      </c>
      <c r="J1865">
        <v>539.05999999999995</v>
      </c>
      <c r="K1865">
        <v>0.03</v>
      </c>
      <c r="L1865">
        <f t="shared" si="176"/>
        <v>16.171799999999998</v>
      </c>
      <c r="M1865">
        <f t="shared" si="177"/>
        <v>3234.3599999999997</v>
      </c>
      <c r="N1865" t="s">
        <v>18</v>
      </c>
      <c r="O1865" t="str">
        <f t="shared" si="178"/>
        <v>Early Delivery</v>
      </c>
      <c r="P1865">
        <v>1</v>
      </c>
      <c r="Q1865" t="str">
        <f t="shared" si="179"/>
        <v>Bad</v>
      </c>
      <c r="R1865">
        <v>1.2</v>
      </c>
      <c r="S1865">
        <v>3137.33</v>
      </c>
    </row>
    <row r="1866" spans="1:19" x14ac:dyDescent="0.35">
      <c r="A1866">
        <v>11865</v>
      </c>
      <c r="B1866" s="1">
        <v>46426</v>
      </c>
      <c r="C1866">
        <f t="shared" si="174"/>
        <v>2027</v>
      </c>
      <c r="D1866">
        <f t="shared" si="175"/>
        <v>2</v>
      </c>
      <c r="E1866" t="str">
        <f>TEXT(Table2[[#This Row],[order_date]],"mmmm")</f>
        <v>February</v>
      </c>
      <c r="F1866">
        <v>1557</v>
      </c>
      <c r="G1866" t="s">
        <v>12</v>
      </c>
      <c r="H1866" t="s">
        <v>17</v>
      </c>
      <c r="I1866">
        <v>7</v>
      </c>
      <c r="J1866">
        <v>574.39</v>
      </c>
      <c r="K1866">
        <v>0.22</v>
      </c>
      <c r="L1866">
        <f t="shared" si="176"/>
        <v>126.36579999999999</v>
      </c>
      <c r="M1866">
        <f t="shared" si="177"/>
        <v>4020.73</v>
      </c>
      <c r="N1866" t="s">
        <v>18</v>
      </c>
      <c r="O1866" t="str">
        <f t="shared" si="178"/>
        <v>Delayed Delivery</v>
      </c>
      <c r="P1866">
        <v>7</v>
      </c>
      <c r="Q1866" t="str">
        <f t="shared" si="179"/>
        <v>Good</v>
      </c>
      <c r="R1866">
        <v>3.3</v>
      </c>
      <c r="S1866">
        <v>3136.17</v>
      </c>
    </row>
    <row r="1867" spans="1:19" x14ac:dyDescent="0.35">
      <c r="A1867">
        <v>11866</v>
      </c>
      <c r="B1867" s="1">
        <v>46427</v>
      </c>
      <c r="C1867">
        <f t="shared" si="174"/>
        <v>2027</v>
      </c>
      <c r="D1867">
        <f t="shared" si="175"/>
        <v>2</v>
      </c>
      <c r="E1867" t="str">
        <f>TEXT(Table2[[#This Row],[order_date]],"mmmm")</f>
        <v>February</v>
      </c>
      <c r="F1867">
        <v>1575</v>
      </c>
      <c r="G1867" t="s">
        <v>19</v>
      </c>
      <c r="H1867" t="s">
        <v>17</v>
      </c>
      <c r="I1867">
        <v>4</v>
      </c>
      <c r="J1867">
        <v>529.54</v>
      </c>
      <c r="K1867">
        <v>0.1</v>
      </c>
      <c r="L1867">
        <f t="shared" si="176"/>
        <v>52.954000000000001</v>
      </c>
      <c r="M1867">
        <f t="shared" si="177"/>
        <v>2118.16</v>
      </c>
      <c r="N1867" t="s">
        <v>18</v>
      </c>
      <c r="O1867" t="str">
        <f t="shared" si="178"/>
        <v>On Time Delivery</v>
      </c>
      <c r="P1867">
        <v>3</v>
      </c>
      <c r="Q1867" t="str">
        <f t="shared" si="179"/>
        <v>Excellent</v>
      </c>
      <c r="R1867">
        <v>5</v>
      </c>
      <c r="S1867">
        <v>1906.34</v>
      </c>
    </row>
    <row r="1868" spans="1:19" x14ac:dyDescent="0.35">
      <c r="A1868">
        <v>11867</v>
      </c>
      <c r="B1868" s="1">
        <v>46428</v>
      </c>
      <c r="C1868">
        <f t="shared" si="174"/>
        <v>2027</v>
      </c>
      <c r="D1868">
        <f t="shared" si="175"/>
        <v>2</v>
      </c>
      <c r="E1868" t="str">
        <f>TEXT(Table2[[#This Row],[order_date]],"mmmm")</f>
        <v>February</v>
      </c>
      <c r="F1868">
        <v>1129</v>
      </c>
      <c r="G1868" t="s">
        <v>19</v>
      </c>
      <c r="H1868" t="s">
        <v>13</v>
      </c>
      <c r="I1868">
        <v>5</v>
      </c>
      <c r="J1868">
        <v>354.33</v>
      </c>
      <c r="K1868">
        <v>0.01</v>
      </c>
      <c r="L1868">
        <f t="shared" si="176"/>
        <v>3.5432999999999999</v>
      </c>
      <c r="M1868">
        <f t="shared" si="177"/>
        <v>1771.6499999999999</v>
      </c>
      <c r="N1868" t="s">
        <v>16</v>
      </c>
      <c r="O1868" t="str">
        <f t="shared" si="178"/>
        <v>On Time Delivery</v>
      </c>
      <c r="P1868">
        <v>4</v>
      </c>
      <c r="Q1868" t="str">
        <f t="shared" si="179"/>
        <v>Excellent</v>
      </c>
      <c r="R1868">
        <v>4.0999999999999996</v>
      </c>
      <c r="S1868">
        <v>1753.93</v>
      </c>
    </row>
    <row r="1869" spans="1:19" x14ac:dyDescent="0.35">
      <c r="A1869">
        <v>11868</v>
      </c>
      <c r="B1869" s="1">
        <v>46429</v>
      </c>
      <c r="C1869">
        <f t="shared" si="174"/>
        <v>2027</v>
      </c>
      <c r="D1869">
        <f t="shared" si="175"/>
        <v>2</v>
      </c>
      <c r="E1869" t="str">
        <f>TEXT(Table2[[#This Row],[order_date]],"mmmm")</f>
        <v>February</v>
      </c>
      <c r="F1869">
        <v>1821</v>
      </c>
      <c r="G1869" t="s">
        <v>19</v>
      </c>
      <c r="H1869" t="s">
        <v>20</v>
      </c>
      <c r="I1869">
        <v>2</v>
      </c>
      <c r="J1869">
        <v>275.08999999999997</v>
      </c>
      <c r="K1869">
        <v>0.19</v>
      </c>
      <c r="L1869">
        <f t="shared" si="176"/>
        <v>52.267099999999999</v>
      </c>
      <c r="M1869">
        <f t="shared" si="177"/>
        <v>550.17999999999995</v>
      </c>
      <c r="N1869" t="s">
        <v>16</v>
      </c>
      <c r="O1869" t="str">
        <f t="shared" si="178"/>
        <v>Early Delivery</v>
      </c>
      <c r="P1869">
        <v>1</v>
      </c>
      <c r="Q1869" t="str">
        <f t="shared" si="179"/>
        <v>Bad</v>
      </c>
      <c r="R1869">
        <v>1.5</v>
      </c>
      <c r="S1869">
        <v>445.65</v>
      </c>
    </row>
    <row r="1870" spans="1:19" x14ac:dyDescent="0.35">
      <c r="A1870">
        <v>11869</v>
      </c>
      <c r="B1870" s="1">
        <v>46430</v>
      </c>
      <c r="C1870">
        <f t="shared" si="174"/>
        <v>2027</v>
      </c>
      <c r="D1870">
        <f t="shared" si="175"/>
        <v>2</v>
      </c>
      <c r="E1870" t="str">
        <f>TEXT(Table2[[#This Row],[order_date]],"mmmm")</f>
        <v>February</v>
      </c>
      <c r="F1870">
        <v>1362</v>
      </c>
      <c r="G1870" t="s">
        <v>22</v>
      </c>
      <c r="H1870" t="s">
        <v>13</v>
      </c>
      <c r="I1870">
        <v>2</v>
      </c>
      <c r="J1870">
        <v>468.29</v>
      </c>
      <c r="K1870">
        <v>0.2</v>
      </c>
      <c r="L1870">
        <f t="shared" si="176"/>
        <v>93.658000000000015</v>
      </c>
      <c r="M1870">
        <f t="shared" si="177"/>
        <v>936.58</v>
      </c>
      <c r="N1870" t="s">
        <v>16</v>
      </c>
      <c r="O1870" t="str">
        <f t="shared" si="178"/>
        <v>On Time Delivery</v>
      </c>
      <c r="P1870">
        <v>3</v>
      </c>
      <c r="Q1870" t="str">
        <f t="shared" si="179"/>
        <v>Good</v>
      </c>
      <c r="R1870">
        <v>3.7</v>
      </c>
      <c r="S1870">
        <v>749.26</v>
      </c>
    </row>
    <row r="1871" spans="1:19" x14ac:dyDescent="0.35">
      <c r="A1871">
        <v>11870</v>
      </c>
      <c r="B1871" s="1">
        <v>46431</v>
      </c>
      <c r="C1871">
        <f t="shared" si="174"/>
        <v>2027</v>
      </c>
      <c r="D1871">
        <f t="shared" si="175"/>
        <v>2</v>
      </c>
      <c r="E1871" t="str">
        <f>TEXT(Table2[[#This Row],[order_date]],"mmmm")</f>
        <v>February</v>
      </c>
      <c r="F1871">
        <v>1704</v>
      </c>
      <c r="G1871" t="s">
        <v>12</v>
      </c>
      <c r="H1871" t="s">
        <v>13</v>
      </c>
      <c r="I1871">
        <v>7</v>
      </c>
      <c r="J1871">
        <v>447.8</v>
      </c>
      <c r="K1871">
        <v>0.15</v>
      </c>
      <c r="L1871">
        <f t="shared" si="176"/>
        <v>67.17</v>
      </c>
      <c r="M1871">
        <f t="shared" si="177"/>
        <v>3134.6</v>
      </c>
      <c r="N1871" t="s">
        <v>16</v>
      </c>
      <c r="O1871" t="str">
        <f t="shared" si="178"/>
        <v>Delayed Delivery</v>
      </c>
      <c r="P1871">
        <v>7</v>
      </c>
      <c r="Q1871" t="str">
        <f t="shared" si="179"/>
        <v>Excellent</v>
      </c>
      <c r="R1871">
        <v>4</v>
      </c>
      <c r="S1871">
        <v>2664.41</v>
      </c>
    </row>
    <row r="1872" spans="1:19" x14ac:dyDescent="0.35">
      <c r="A1872">
        <v>11871</v>
      </c>
      <c r="B1872" s="1">
        <v>46432</v>
      </c>
      <c r="C1872">
        <f t="shared" si="174"/>
        <v>2027</v>
      </c>
      <c r="D1872">
        <f t="shared" si="175"/>
        <v>2</v>
      </c>
      <c r="E1872" t="str">
        <f>TEXT(Table2[[#This Row],[order_date]],"mmmm")</f>
        <v>February</v>
      </c>
      <c r="F1872">
        <v>1818</v>
      </c>
      <c r="G1872" t="s">
        <v>19</v>
      </c>
      <c r="H1872" t="s">
        <v>21</v>
      </c>
      <c r="I1872">
        <v>2</v>
      </c>
      <c r="J1872">
        <v>329.81</v>
      </c>
      <c r="K1872">
        <v>0.03</v>
      </c>
      <c r="L1872">
        <f t="shared" si="176"/>
        <v>9.8942999999999994</v>
      </c>
      <c r="M1872">
        <f t="shared" si="177"/>
        <v>659.62</v>
      </c>
      <c r="N1872" t="s">
        <v>18</v>
      </c>
      <c r="O1872" t="str">
        <f t="shared" si="178"/>
        <v>Delayed Delivery</v>
      </c>
      <c r="P1872">
        <v>6</v>
      </c>
      <c r="Q1872" t="str">
        <f t="shared" si="179"/>
        <v>Good</v>
      </c>
      <c r="R1872">
        <v>3.1</v>
      </c>
      <c r="S1872">
        <v>639.83000000000004</v>
      </c>
    </row>
    <row r="1873" spans="1:19" x14ac:dyDescent="0.35">
      <c r="A1873">
        <v>11872</v>
      </c>
      <c r="B1873" s="1">
        <v>46433</v>
      </c>
      <c r="C1873">
        <f t="shared" si="174"/>
        <v>2027</v>
      </c>
      <c r="D1873">
        <f t="shared" si="175"/>
        <v>2</v>
      </c>
      <c r="E1873" t="str">
        <f>TEXT(Table2[[#This Row],[order_date]],"mmmm")</f>
        <v>February</v>
      </c>
      <c r="F1873">
        <v>1692</v>
      </c>
      <c r="G1873" t="s">
        <v>12</v>
      </c>
      <c r="H1873" t="s">
        <v>17</v>
      </c>
      <c r="I1873">
        <v>2</v>
      </c>
      <c r="J1873">
        <v>66.09</v>
      </c>
      <c r="K1873">
        <v>0.31</v>
      </c>
      <c r="L1873">
        <f t="shared" si="176"/>
        <v>20.4879</v>
      </c>
      <c r="M1873">
        <f t="shared" si="177"/>
        <v>132.18</v>
      </c>
      <c r="N1873" t="s">
        <v>16</v>
      </c>
      <c r="O1873" t="str">
        <f t="shared" si="178"/>
        <v>Early Delivery</v>
      </c>
      <c r="P1873">
        <v>1</v>
      </c>
      <c r="Q1873" t="str">
        <f t="shared" si="179"/>
        <v>Bad</v>
      </c>
      <c r="R1873">
        <v>1.3</v>
      </c>
      <c r="S1873">
        <v>91.2</v>
      </c>
    </row>
    <row r="1874" spans="1:19" x14ac:dyDescent="0.35">
      <c r="A1874">
        <v>11873</v>
      </c>
      <c r="B1874" s="1">
        <v>46434</v>
      </c>
      <c r="C1874">
        <f t="shared" si="174"/>
        <v>2027</v>
      </c>
      <c r="D1874">
        <f t="shared" si="175"/>
        <v>2</v>
      </c>
      <c r="E1874" t="str">
        <f>TEXT(Table2[[#This Row],[order_date]],"mmmm")</f>
        <v>February</v>
      </c>
      <c r="F1874">
        <v>1291</v>
      </c>
      <c r="G1874" t="s">
        <v>22</v>
      </c>
      <c r="H1874" t="s">
        <v>17</v>
      </c>
      <c r="I1874">
        <v>7</v>
      </c>
      <c r="J1874">
        <v>556.76</v>
      </c>
      <c r="K1874">
        <v>0.21</v>
      </c>
      <c r="L1874">
        <f t="shared" si="176"/>
        <v>116.91959999999999</v>
      </c>
      <c r="M1874">
        <f t="shared" si="177"/>
        <v>3897.3199999999997</v>
      </c>
      <c r="N1874" t="s">
        <v>16</v>
      </c>
      <c r="O1874" t="str">
        <f t="shared" si="178"/>
        <v>Delayed Delivery</v>
      </c>
      <c r="P1874">
        <v>9</v>
      </c>
      <c r="Q1874" t="str">
        <f t="shared" si="179"/>
        <v>Bad</v>
      </c>
      <c r="R1874">
        <v>1.1000000000000001</v>
      </c>
      <c r="S1874">
        <v>3078.88</v>
      </c>
    </row>
    <row r="1875" spans="1:19" x14ac:dyDescent="0.35">
      <c r="A1875">
        <v>11874</v>
      </c>
      <c r="B1875" s="1">
        <v>46435</v>
      </c>
      <c r="C1875">
        <f t="shared" si="174"/>
        <v>2027</v>
      </c>
      <c r="D1875">
        <f t="shared" si="175"/>
        <v>2</v>
      </c>
      <c r="E1875" t="str">
        <f>TEXT(Table2[[#This Row],[order_date]],"mmmm")</f>
        <v>February</v>
      </c>
      <c r="F1875">
        <v>1370</v>
      </c>
      <c r="G1875" t="s">
        <v>19</v>
      </c>
      <c r="H1875" t="s">
        <v>13</v>
      </c>
      <c r="I1875">
        <v>2</v>
      </c>
      <c r="J1875">
        <v>281.52999999999997</v>
      </c>
      <c r="K1875">
        <v>0.04</v>
      </c>
      <c r="L1875">
        <f t="shared" si="176"/>
        <v>11.261199999999999</v>
      </c>
      <c r="M1875">
        <f t="shared" si="177"/>
        <v>563.05999999999995</v>
      </c>
      <c r="N1875" t="s">
        <v>16</v>
      </c>
      <c r="O1875" t="str">
        <f t="shared" si="178"/>
        <v>On Time Delivery</v>
      </c>
      <c r="P1875">
        <v>4</v>
      </c>
      <c r="Q1875" t="str">
        <f t="shared" si="179"/>
        <v>Excellent</v>
      </c>
      <c r="R1875">
        <v>4.8</v>
      </c>
      <c r="S1875">
        <v>540.54</v>
      </c>
    </row>
    <row r="1876" spans="1:19" x14ac:dyDescent="0.35">
      <c r="A1876">
        <v>11875</v>
      </c>
      <c r="B1876" s="1">
        <v>46436</v>
      </c>
      <c r="C1876">
        <f t="shared" si="174"/>
        <v>2027</v>
      </c>
      <c r="D1876">
        <f t="shared" si="175"/>
        <v>2</v>
      </c>
      <c r="E1876" t="str">
        <f>TEXT(Table2[[#This Row],[order_date]],"mmmm")</f>
        <v>February</v>
      </c>
      <c r="F1876">
        <v>1793</v>
      </c>
      <c r="G1876" t="s">
        <v>15</v>
      </c>
      <c r="H1876" t="s">
        <v>21</v>
      </c>
      <c r="I1876">
        <v>6</v>
      </c>
      <c r="J1876">
        <v>227.55</v>
      </c>
      <c r="K1876">
        <v>0.18</v>
      </c>
      <c r="L1876">
        <f t="shared" si="176"/>
        <v>40.959000000000003</v>
      </c>
      <c r="M1876">
        <f t="shared" si="177"/>
        <v>1365.3000000000002</v>
      </c>
      <c r="N1876" t="s">
        <v>16</v>
      </c>
      <c r="O1876" t="str">
        <f t="shared" si="178"/>
        <v>Delayed Delivery</v>
      </c>
      <c r="P1876">
        <v>7</v>
      </c>
      <c r="Q1876" t="str">
        <f t="shared" si="179"/>
        <v>Bad</v>
      </c>
      <c r="R1876">
        <v>2</v>
      </c>
      <c r="S1876">
        <v>1119.55</v>
      </c>
    </row>
    <row r="1877" spans="1:19" x14ac:dyDescent="0.35">
      <c r="A1877">
        <v>11876</v>
      </c>
      <c r="B1877" s="1">
        <v>46437</v>
      </c>
      <c r="C1877">
        <f t="shared" si="174"/>
        <v>2027</v>
      </c>
      <c r="D1877">
        <f t="shared" si="175"/>
        <v>2</v>
      </c>
      <c r="E1877" t="str">
        <f>TEXT(Table2[[#This Row],[order_date]],"mmmm")</f>
        <v>February</v>
      </c>
      <c r="F1877">
        <v>1028</v>
      </c>
      <c r="G1877" t="s">
        <v>15</v>
      </c>
      <c r="H1877" t="s">
        <v>21</v>
      </c>
      <c r="I1877">
        <v>7</v>
      </c>
      <c r="J1877">
        <v>383.3</v>
      </c>
      <c r="K1877">
        <v>0.17</v>
      </c>
      <c r="L1877">
        <f t="shared" si="176"/>
        <v>65.161000000000001</v>
      </c>
      <c r="M1877">
        <f t="shared" si="177"/>
        <v>2683.1</v>
      </c>
      <c r="N1877" t="s">
        <v>18</v>
      </c>
      <c r="O1877" t="str">
        <f t="shared" si="178"/>
        <v>On Time Delivery</v>
      </c>
      <c r="P1877">
        <v>4</v>
      </c>
      <c r="Q1877" t="str">
        <f t="shared" si="179"/>
        <v>Good</v>
      </c>
      <c r="R1877">
        <v>2.5</v>
      </c>
      <c r="S1877">
        <v>2226.9699999999998</v>
      </c>
    </row>
    <row r="1878" spans="1:19" x14ac:dyDescent="0.35">
      <c r="A1878">
        <v>11877</v>
      </c>
      <c r="B1878" s="1">
        <v>46438</v>
      </c>
      <c r="C1878">
        <f t="shared" si="174"/>
        <v>2027</v>
      </c>
      <c r="D1878">
        <f t="shared" si="175"/>
        <v>2</v>
      </c>
      <c r="E1878" t="str">
        <f>TEXT(Table2[[#This Row],[order_date]],"mmmm")</f>
        <v>February</v>
      </c>
      <c r="F1878">
        <v>1148</v>
      </c>
      <c r="G1878" t="s">
        <v>12</v>
      </c>
      <c r="H1878" t="s">
        <v>21</v>
      </c>
      <c r="I1878">
        <v>4</v>
      </c>
      <c r="J1878">
        <v>409.2</v>
      </c>
      <c r="K1878">
        <v>0.02</v>
      </c>
      <c r="L1878">
        <f t="shared" si="176"/>
        <v>8.1839999999999993</v>
      </c>
      <c r="M1878">
        <f t="shared" si="177"/>
        <v>1636.8</v>
      </c>
      <c r="N1878" t="s">
        <v>18</v>
      </c>
      <c r="O1878" t="str">
        <f t="shared" si="178"/>
        <v>Delayed Delivery</v>
      </c>
      <c r="P1878">
        <v>7</v>
      </c>
      <c r="Q1878" t="str">
        <f t="shared" si="179"/>
        <v>Excellent</v>
      </c>
      <c r="R1878">
        <v>4.2</v>
      </c>
      <c r="S1878">
        <v>1604.06</v>
      </c>
    </row>
    <row r="1879" spans="1:19" x14ac:dyDescent="0.35">
      <c r="A1879">
        <v>11878</v>
      </c>
      <c r="B1879" s="1">
        <v>46439</v>
      </c>
      <c r="C1879">
        <f t="shared" si="174"/>
        <v>2027</v>
      </c>
      <c r="D1879">
        <f t="shared" si="175"/>
        <v>2</v>
      </c>
      <c r="E1879" t="str">
        <f>TEXT(Table2[[#This Row],[order_date]],"mmmm")</f>
        <v>February</v>
      </c>
      <c r="F1879">
        <v>1778</v>
      </c>
      <c r="G1879" t="s">
        <v>19</v>
      </c>
      <c r="H1879" t="s">
        <v>20</v>
      </c>
      <c r="I1879">
        <v>1</v>
      </c>
      <c r="J1879">
        <v>138.25</v>
      </c>
      <c r="K1879">
        <v>0.21</v>
      </c>
      <c r="L1879">
        <f t="shared" si="176"/>
        <v>29.032499999999999</v>
      </c>
      <c r="M1879">
        <f t="shared" si="177"/>
        <v>138.25</v>
      </c>
      <c r="N1879" t="s">
        <v>18</v>
      </c>
      <c r="O1879" t="str">
        <f t="shared" si="178"/>
        <v>Delayed Delivery</v>
      </c>
      <c r="P1879">
        <v>5</v>
      </c>
      <c r="Q1879" t="str">
        <f t="shared" si="179"/>
        <v>Good</v>
      </c>
      <c r="R1879">
        <v>3.8</v>
      </c>
      <c r="S1879">
        <v>109.22</v>
      </c>
    </row>
    <row r="1880" spans="1:19" x14ac:dyDescent="0.35">
      <c r="A1880">
        <v>11879</v>
      </c>
      <c r="B1880" s="1">
        <v>46440</v>
      </c>
      <c r="C1880">
        <f t="shared" si="174"/>
        <v>2027</v>
      </c>
      <c r="D1880">
        <f t="shared" si="175"/>
        <v>2</v>
      </c>
      <c r="E1880" t="str">
        <f>TEXT(Table2[[#This Row],[order_date]],"mmmm")</f>
        <v>February</v>
      </c>
      <c r="F1880">
        <v>1295</v>
      </c>
      <c r="G1880" t="s">
        <v>22</v>
      </c>
      <c r="H1880" t="s">
        <v>13</v>
      </c>
      <c r="I1880">
        <v>6</v>
      </c>
      <c r="J1880">
        <v>504.61</v>
      </c>
      <c r="K1880">
        <v>0.28000000000000003</v>
      </c>
      <c r="L1880">
        <f t="shared" si="176"/>
        <v>141.29080000000002</v>
      </c>
      <c r="M1880">
        <f t="shared" si="177"/>
        <v>3027.66</v>
      </c>
      <c r="N1880" t="s">
        <v>16</v>
      </c>
      <c r="O1880" t="str">
        <f t="shared" si="178"/>
        <v>Early Delivery</v>
      </c>
      <c r="P1880">
        <v>1</v>
      </c>
      <c r="Q1880" t="str">
        <f t="shared" si="179"/>
        <v>Excellent</v>
      </c>
      <c r="R1880">
        <v>4.9000000000000004</v>
      </c>
      <c r="S1880">
        <v>2179.92</v>
      </c>
    </row>
    <row r="1881" spans="1:19" x14ac:dyDescent="0.35">
      <c r="A1881">
        <v>11880</v>
      </c>
      <c r="B1881" s="1">
        <v>46441</v>
      </c>
      <c r="C1881">
        <f t="shared" si="174"/>
        <v>2027</v>
      </c>
      <c r="D1881">
        <f t="shared" si="175"/>
        <v>2</v>
      </c>
      <c r="E1881" t="str">
        <f>TEXT(Table2[[#This Row],[order_date]],"mmmm")</f>
        <v>February</v>
      </c>
      <c r="F1881">
        <v>1010</v>
      </c>
      <c r="G1881" t="s">
        <v>19</v>
      </c>
      <c r="H1881" t="s">
        <v>20</v>
      </c>
      <c r="I1881">
        <v>6</v>
      </c>
      <c r="J1881">
        <v>184.61</v>
      </c>
      <c r="K1881">
        <v>0.26</v>
      </c>
      <c r="L1881">
        <f t="shared" si="176"/>
        <v>47.998600000000003</v>
      </c>
      <c r="M1881">
        <f t="shared" si="177"/>
        <v>1107.6600000000001</v>
      </c>
      <c r="N1881" t="s">
        <v>14</v>
      </c>
      <c r="O1881" t="str">
        <f t="shared" si="178"/>
        <v>On Time Delivery</v>
      </c>
      <c r="P1881">
        <v>4</v>
      </c>
      <c r="Q1881" t="str">
        <f t="shared" si="179"/>
        <v>Bad</v>
      </c>
      <c r="R1881">
        <v>1.4</v>
      </c>
      <c r="S1881">
        <v>819.67</v>
      </c>
    </row>
    <row r="1882" spans="1:19" x14ac:dyDescent="0.35">
      <c r="A1882">
        <v>11881</v>
      </c>
      <c r="B1882" s="1">
        <v>46442</v>
      </c>
      <c r="C1882">
        <f t="shared" si="174"/>
        <v>2027</v>
      </c>
      <c r="D1882">
        <f t="shared" si="175"/>
        <v>2</v>
      </c>
      <c r="E1882" t="str">
        <f>TEXT(Table2[[#This Row],[order_date]],"mmmm")</f>
        <v>February</v>
      </c>
      <c r="F1882">
        <v>1511</v>
      </c>
      <c r="G1882" t="s">
        <v>22</v>
      </c>
      <c r="H1882" t="s">
        <v>21</v>
      </c>
      <c r="I1882">
        <v>5</v>
      </c>
      <c r="J1882">
        <v>124.21</v>
      </c>
      <c r="K1882">
        <v>7.0000000000000007E-2</v>
      </c>
      <c r="L1882">
        <f t="shared" si="176"/>
        <v>8.694700000000001</v>
      </c>
      <c r="M1882">
        <f t="shared" si="177"/>
        <v>621.04999999999995</v>
      </c>
      <c r="N1882" t="s">
        <v>14</v>
      </c>
      <c r="O1882" t="str">
        <f t="shared" si="178"/>
        <v>On Time Delivery</v>
      </c>
      <c r="P1882">
        <v>3</v>
      </c>
      <c r="Q1882" t="str">
        <f t="shared" si="179"/>
        <v>Good</v>
      </c>
      <c r="R1882">
        <v>3.8</v>
      </c>
      <c r="S1882">
        <v>577.58000000000004</v>
      </c>
    </row>
    <row r="1883" spans="1:19" x14ac:dyDescent="0.35">
      <c r="A1883">
        <v>11882</v>
      </c>
      <c r="B1883" s="1">
        <v>46443</v>
      </c>
      <c r="C1883">
        <f t="shared" si="174"/>
        <v>2027</v>
      </c>
      <c r="D1883">
        <f t="shared" si="175"/>
        <v>2</v>
      </c>
      <c r="E1883" t="str">
        <f>TEXT(Table2[[#This Row],[order_date]],"mmmm")</f>
        <v>February</v>
      </c>
      <c r="F1883">
        <v>1675</v>
      </c>
      <c r="G1883" t="s">
        <v>15</v>
      </c>
      <c r="H1883" t="s">
        <v>21</v>
      </c>
      <c r="I1883">
        <v>7</v>
      </c>
      <c r="J1883">
        <v>252.74</v>
      </c>
      <c r="K1883">
        <v>0.3</v>
      </c>
      <c r="L1883">
        <f t="shared" si="176"/>
        <v>75.822000000000003</v>
      </c>
      <c r="M1883">
        <f t="shared" si="177"/>
        <v>1769.18</v>
      </c>
      <c r="N1883" t="s">
        <v>18</v>
      </c>
      <c r="O1883" t="str">
        <f t="shared" si="178"/>
        <v>Delayed Delivery</v>
      </c>
      <c r="P1883">
        <v>6</v>
      </c>
      <c r="Q1883" t="str">
        <f t="shared" si="179"/>
        <v>Bad</v>
      </c>
      <c r="R1883">
        <v>1.3</v>
      </c>
      <c r="S1883">
        <v>1238.43</v>
      </c>
    </row>
    <row r="1884" spans="1:19" x14ac:dyDescent="0.35">
      <c r="A1884">
        <v>11883</v>
      </c>
      <c r="B1884" s="1">
        <v>46444</v>
      </c>
      <c r="C1884">
        <f t="shared" si="174"/>
        <v>2027</v>
      </c>
      <c r="D1884">
        <f t="shared" si="175"/>
        <v>2</v>
      </c>
      <c r="E1884" t="str">
        <f>TEXT(Table2[[#This Row],[order_date]],"mmmm")</f>
        <v>February</v>
      </c>
      <c r="F1884">
        <v>1112</v>
      </c>
      <c r="G1884" t="s">
        <v>15</v>
      </c>
      <c r="H1884" t="s">
        <v>21</v>
      </c>
      <c r="I1884">
        <v>1</v>
      </c>
      <c r="J1884">
        <v>442.38</v>
      </c>
      <c r="K1884">
        <v>0.12</v>
      </c>
      <c r="L1884">
        <f t="shared" si="176"/>
        <v>53.085599999999999</v>
      </c>
      <c r="M1884">
        <f t="shared" si="177"/>
        <v>442.38</v>
      </c>
      <c r="N1884" t="s">
        <v>14</v>
      </c>
      <c r="O1884" t="str">
        <f t="shared" si="178"/>
        <v>Delayed Delivery</v>
      </c>
      <c r="P1884">
        <v>6</v>
      </c>
      <c r="Q1884" t="str">
        <f t="shared" si="179"/>
        <v>Bad</v>
      </c>
      <c r="R1884">
        <v>1</v>
      </c>
      <c r="S1884">
        <v>389.29</v>
      </c>
    </row>
    <row r="1885" spans="1:19" x14ac:dyDescent="0.35">
      <c r="A1885">
        <v>11884</v>
      </c>
      <c r="B1885" s="1">
        <v>46445</v>
      </c>
      <c r="C1885">
        <f t="shared" si="174"/>
        <v>2027</v>
      </c>
      <c r="D1885">
        <f t="shared" si="175"/>
        <v>2</v>
      </c>
      <c r="E1885" t="str">
        <f>TEXT(Table2[[#This Row],[order_date]],"mmmm")</f>
        <v>February</v>
      </c>
      <c r="F1885">
        <v>1186</v>
      </c>
      <c r="G1885" t="s">
        <v>22</v>
      </c>
      <c r="H1885" t="s">
        <v>17</v>
      </c>
      <c r="I1885">
        <v>2</v>
      </c>
      <c r="J1885">
        <v>579.79</v>
      </c>
      <c r="K1885">
        <v>0.33</v>
      </c>
      <c r="L1885">
        <f t="shared" si="176"/>
        <v>191.33070000000001</v>
      </c>
      <c r="M1885">
        <f t="shared" si="177"/>
        <v>1159.58</v>
      </c>
      <c r="N1885" t="s">
        <v>18</v>
      </c>
      <c r="O1885" t="str">
        <f t="shared" si="178"/>
        <v>Early Delivery</v>
      </c>
      <c r="P1885">
        <v>1</v>
      </c>
      <c r="Q1885" t="str">
        <f t="shared" si="179"/>
        <v>Bad</v>
      </c>
      <c r="R1885">
        <v>1.5</v>
      </c>
      <c r="S1885">
        <v>776.92</v>
      </c>
    </row>
    <row r="1886" spans="1:19" x14ac:dyDescent="0.35">
      <c r="A1886">
        <v>11885</v>
      </c>
      <c r="B1886" s="1">
        <v>46446</v>
      </c>
      <c r="C1886">
        <f t="shared" si="174"/>
        <v>2027</v>
      </c>
      <c r="D1886">
        <f t="shared" si="175"/>
        <v>2</v>
      </c>
      <c r="E1886" t="str">
        <f>TEXT(Table2[[#This Row],[order_date]],"mmmm")</f>
        <v>February</v>
      </c>
      <c r="F1886">
        <v>1806</v>
      </c>
      <c r="G1886" t="s">
        <v>22</v>
      </c>
      <c r="H1886" t="s">
        <v>13</v>
      </c>
      <c r="I1886">
        <v>1</v>
      </c>
      <c r="J1886">
        <v>488.43</v>
      </c>
      <c r="K1886">
        <v>0.03</v>
      </c>
      <c r="L1886">
        <f t="shared" si="176"/>
        <v>14.652899999999999</v>
      </c>
      <c r="M1886">
        <f t="shared" si="177"/>
        <v>488.43</v>
      </c>
      <c r="N1886" t="s">
        <v>14</v>
      </c>
      <c r="O1886" t="str">
        <f t="shared" si="178"/>
        <v>Delayed Delivery</v>
      </c>
      <c r="P1886">
        <v>11</v>
      </c>
      <c r="Q1886" t="str">
        <f t="shared" si="179"/>
        <v>Good</v>
      </c>
      <c r="R1886">
        <v>3.5</v>
      </c>
      <c r="S1886">
        <v>473.78</v>
      </c>
    </row>
    <row r="1887" spans="1:19" x14ac:dyDescent="0.35">
      <c r="A1887">
        <v>11886</v>
      </c>
      <c r="B1887" s="1">
        <v>46447</v>
      </c>
      <c r="C1887">
        <f t="shared" si="174"/>
        <v>2027</v>
      </c>
      <c r="D1887">
        <f t="shared" si="175"/>
        <v>3</v>
      </c>
      <c r="E1887" t="str">
        <f>TEXT(Table2[[#This Row],[order_date]],"mmmm")</f>
        <v>March</v>
      </c>
      <c r="F1887">
        <v>1743</v>
      </c>
      <c r="G1887" t="s">
        <v>12</v>
      </c>
      <c r="H1887" t="s">
        <v>17</v>
      </c>
      <c r="I1887">
        <v>4</v>
      </c>
      <c r="J1887">
        <v>565.1</v>
      </c>
      <c r="K1887">
        <v>0.17</v>
      </c>
      <c r="L1887">
        <f t="shared" si="176"/>
        <v>96.067000000000007</v>
      </c>
      <c r="M1887">
        <f t="shared" si="177"/>
        <v>2260.4</v>
      </c>
      <c r="N1887" t="s">
        <v>14</v>
      </c>
      <c r="O1887" t="str">
        <f t="shared" si="178"/>
        <v>On Time Delivery</v>
      </c>
      <c r="P1887">
        <v>2</v>
      </c>
      <c r="Q1887" t="str">
        <f t="shared" si="179"/>
        <v>Good</v>
      </c>
      <c r="R1887">
        <v>3.7</v>
      </c>
      <c r="S1887">
        <v>1876.13</v>
      </c>
    </row>
    <row r="1888" spans="1:19" x14ac:dyDescent="0.35">
      <c r="A1888">
        <v>11887</v>
      </c>
      <c r="B1888" s="1">
        <v>46448</v>
      </c>
      <c r="C1888">
        <f t="shared" si="174"/>
        <v>2027</v>
      </c>
      <c r="D1888">
        <f t="shared" si="175"/>
        <v>3</v>
      </c>
      <c r="E1888" t="str">
        <f>TEXT(Table2[[#This Row],[order_date]],"mmmm")</f>
        <v>March</v>
      </c>
      <c r="F1888">
        <v>1226</v>
      </c>
      <c r="G1888" t="s">
        <v>19</v>
      </c>
      <c r="H1888" t="s">
        <v>20</v>
      </c>
      <c r="I1888">
        <v>3</v>
      </c>
      <c r="J1888">
        <v>97.25</v>
      </c>
      <c r="K1888">
        <v>0.21</v>
      </c>
      <c r="L1888">
        <f t="shared" si="176"/>
        <v>20.422499999999999</v>
      </c>
      <c r="M1888">
        <f t="shared" si="177"/>
        <v>291.75</v>
      </c>
      <c r="N1888" t="s">
        <v>14</v>
      </c>
      <c r="O1888" t="str">
        <f t="shared" si="178"/>
        <v>On Time Delivery</v>
      </c>
      <c r="P1888">
        <v>2</v>
      </c>
      <c r="Q1888" t="str">
        <f t="shared" si="179"/>
        <v>Good</v>
      </c>
      <c r="R1888">
        <v>2.8</v>
      </c>
      <c r="S1888">
        <v>230.48</v>
      </c>
    </row>
    <row r="1889" spans="1:19" x14ac:dyDescent="0.35">
      <c r="A1889">
        <v>11888</v>
      </c>
      <c r="B1889" s="1">
        <v>46449</v>
      </c>
      <c r="C1889">
        <f t="shared" si="174"/>
        <v>2027</v>
      </c>
      <c r="D1889">
        <f t="shared" si="175"/>
        <v>3</v>
      </c>
      <c r="E1889" t="str">
        <f>TEXT(Table2[[#This Row],[order_date]],"mmmm")</f>
        <v>March</v>
      </c>
      <c r="F1889">
        <v>1309</v>
      </c>
      <c r="G1889" t="s">
        <v>22</v>
      </c>
      <c r="H1889" t="s">
        <v>17</v>
      </c>
      <c r="I1889">
        <v>6</v>
      </c>
      <c r="J1889">
        <v>56.64</v>
      </c>
      <c r="K1889">
        <v>0.09</v>
      </c>
      <c r="L1889">
        <f t="shared" si="176"/>
        <v>5.0975999999999999</v>
      </c>
      <c r="M1889">
        <f t="shared" si="177"/>
        <v>339.84000000000003</v>
      </c>
      <c r="N1889" t="s">
        <v>18</v>
      </c>
      <c r="O1889" t="str">
        <f t="shared" si="178"/>
        <v>Delayed Delivery</v>
      </c>
      <c r="P1889">
        <v>10</v>
      </c>
      <c r="Q1889" t="str">
        <f t="shared" si="179"/>
        <v>Bad</v>
      </c>
      <c r="R1889">
        <v>1.2</v>
      </c>
      <c r="S1889">
        <v>309.25</v>
      </c>
    </row>
    <row r="1890" spans="1:19" x14ac:dyDescent="0.35">
      <c r="A1890">
        <v>11889</v>
      </c>
      <c r="B1890" s="1">
        <v>46450</v>
      </c>
      <c r="C1890">
        <f t="shared" si="174"/>
        <v>2027</v>
      </c>
      <c r="D1890">
        <f t="shared" si="175"/>
        <v>3</v>
      </c>
      <c r="E1890" t="str">
        <f>TEXT(Table2[[#This Row],[order_date]],"mmmm")</f>
        <v>March</v>
      </c>
      <c r="F1890">
        <v>1097</v>
      </c>
      <c r="G1890" t="s">
        <v>19</v>
      </c>
      <c r="H1890" t="s">
        <v>13</v>
      </c>
      <c r="I1890">
        <v>7</v>
      </c>
      <c r="J1890">
        <v>341.26</v>
      </c>
      <c r="K1890">
        <v>0.27</v>
      </c>
      <c r="L1890">
        <f t="shared" si="176"/>
        <v>92.140200000000007</v>
      </c>
      <c r="M1890">
        <f t="shared" si="177"/>
        <v>2388.8199999999997</v>
      </c>
      <c r="N1890" t="s">
        <v>18</v>
      </c>
      <c r="O1890" t="str">
        <f t="shared" si="178"/>
        <v>On Time Delivery</v>
      </c>
      <c r="P1890">
        <v>4</v>
      </c>
      <c r="Q1890" t="str">
        <f t="shared" si="179"/>
        <v>Good</v>
      </c>
      <c r="R1890">
        <v>3.5</v>
      </c>
      <c r="S1890">
        <v>1743.84</v>
      </c>
    </row>
    <row r="1891" spans="1:19" x14ac:dyDescent="0.35">
      <c r="A1891">
        <v>11890</v>
      </c>
      <c r="B1891" s="1">
        <v>46451</v>
      </c>
      <c r="C1891">
        <f t="shared" si="174"/>
        <v>2027</v>
      </c>
      <c r="D1891">
        <f t="shared" si="175"/>
        <v>3</v>
      </c>
      <c r="E1891" t="str">
        <f>TEXT(Table2[[#This Row],[order_date]],"mmmm")</f>
        <v>March</v>
      </c>
      <c r="F1891">
        <v>1054</v>
      </c>
      <c r="G1891" t="s">
        <v>15</v>
      </c>
      <c r="H1891" t="s">
        <v>17</v>
      </c>
      <c r="I1891">
        <v>7</v>
      </c>
      <c r="J1891">
        <v>184.82</v>
      </c>
      <c r="K1891">
        <v>0.22</v>
      </c>
      <c r="L1891">
        <f t="shared" si="176"/>
        <v>40.660399999999996</v>
      </c>
      <c r="M1891">
        <f t="shared" si="177"/>
        <v>1293.74</v>
      </c>
      <c r="N1891" t="s">
        <v>18</v>
      </c>
      <c r="O1891" t="str">
        <f t="shared" si="178"/>
        <v>Delayed Delivery</v>
      </c>
      <c r="P1891">
        <v>9</v>
      </c>
      <c r="Q1891" t="str">
        <f t="shared" si="179"/>
        <v>Bad</v>
      </c>
      <c r="R1891">
        <v>1.3</v>
      </c>
      <c r="S1891">
        <v>1009.12</v>
      </c>
    </row>
    <row r="1892" spans="1:19" x14ac:dyDescent="0.35">
      <c r="A1892">
        <v>11891</v>
      </c>
      <c r="B1892" s="1">
        <v>46452</v>
      </c>
      <c r="C1892">
        <f t="shared" si="174"/>
        <v>2027</v>
      </c>
      <c r="D1892">
        <f t="shared" si="175"/>
        <v>3</v>
      </c>
      <c r="E1892" t="str">
        <f>TEXT(Table2[[#This Row],[order_date]],"mmmm")</f>
        <v>March</v>
      </c>
      <c r="F1892">
        <v>1622</v>
      </c>
      <c r="G1892" t="s">
        <v>15</v>
      </c>
      <c r="H1892" t="s">
        <v>21</v>
      </c>
      <c r="I1892">
        <v>1</v>
      </c>
      <c r="J1892">
        <v>499.41</v>
      </c>
      <c r="K1892">
        <v>0.01</v>
      </c>
      <c r="L1892">
        <f t="shared" si="176"/>
        <v>4.9941000000000004</v>
      </c>
      <c r="M1892">
        <f t="shared" si="177"/>
        <v>499.41</v>
      </c>
      <c r="N1892" t="s">
        <v>16</v>
      </c>
      <c r="O1892" t="str">
        <f t="shared" si="178"/>
        <v>Delayed Delivery</v>
      </c>
      <c r="P1892">
        <v>11</v>
      </c>
      <c r="Q1892" t="str">
        <f t="shared" si="179"/>
        <v>Bad</v>
      </c>
      <c r="R1892">
        <v>1.6</v>
      </c>
      <c r="S1892">
        <v>494.42</v>
      </c>
    </row>
    <row r="1893" spans="1:19" x14ac:dyDescent="0.35">
      <c r="A1893">
        <v>11892</v>
      </c>
      <c r="B1893" s="1">
        <v>46453</v>
      </c>
      <c r="C1893">
        <f t="shared" si="174"/>
        <v>2027</v>
      </c>
      <c r="D1893">
        <f t="shared" si="175"/>
        <v>3</v>
      </c>
      <c r="E1893" t="str">
        <f>TEXT(Table2[[#This Row],[order_date]],"mmmm")</f>
        <v>March</v>
      </c>
      <c r="F1893">
        <v>1663</v>
      </c>
      <c r="G1893" t="s">
        <v>15</v>
      </c>
      <c r="H1893" t="s">
        <v>20</v>
      </c>
      <c r="I1893">
        <v>5</v>
      </c>
      <c r="J1893">
        <v>408.11</v>
      </c>
      <c r="K1893">
        <v>0.21</v>
      </c>
      <c r="L1893">
        <f t="shared" si="176"/>
        <v>85.703100000000006</v>
      </c>
      <c r="M1893">
        <f t="shared" si="177"/>
        <v>2040.5500000000002</v>
      </c>
      <c r="N1893" t="s">
        <v>16</v>
      </c>
      <c r="O1893" t="str">
        <f t="shared" si="178"/>
        <v>On Time Delivery</v>
      </c>
      <c r="P1893">
        <v>2</v>
      </c>
      <c r="Q1893" t="str">
        <f t="shared" si="179"/>
        <v>Good</v>
      </c>
      <c r="R1893">
        <v>3.1</v>
      </c>
      <c r="S1893">
        <v>1612.03</v>
      </c>
    </row>
    <row r="1894" spans="1:19" x14ac:dyDescent="0.35">
      <c r="A1894">
        <v>11893</v>
      </c>
      <c r="B1894" s="1">
        <v>46454</v>
      </c>
      <c r="C1894">
        <f t="shared" si="174"/>
        <v>2027</v>
      </c>
      <c r="D1894">
        <f t="shared" si="175"/>
        <v>3</v>
      </c>
      <c r="E1894" t="str">
        <f>TEXT(Table2[[#This Row],[order_date]],"mmmm")</f>
        <v>March</v>
      </c>
      <c r="F1894">
        <v>1757</v>
      </c>
      <c r="G1894" t="s">
        <v>15</v>
      </c>
      <c r="H1894" t="s">
        <v>20</v>
      </c>
      <c r="I1894">
        <v>4</v>
      </c>
      <c r="J1894">
        <v>582.88</v>
      </c>
      <c r="K1894">
        <v>0.17</v>
      </c>
      <c r="L1894">
        <f t="shared" si="176"/>
        <v>99.089600000000004</v>
      </c>
      <c r="M1894">
        <f t="shared" si="177"/>
        <v>2331.52</v>
      </c>
      <c r="N1894" t="s">
        <v>14</v>
      </c>
      <c r="O1894" t="str">
        <f t="shared" si="178"/>
        <v>Delayed Delivery</v>
      </c>
      <c r="P1894">
        <v>11</v>
      </c>
      <c r="Q1894" t="str">
        <f t="shared" si="179"/>
        <v>Bad</v>
      </c>
      <c r="R1894">
        <v>2.4</v>
      </c>
      <c r="S1894">
        <v>1935.16</v>
      </c>
    </row>
    <row r="1895" spans="1:19" x14ac:dyDescent="0.35">
      <c r="A1895">
        <v>11894</v>
      </c>
      <c r="B1895" s="1">
        <v>46455</v>
      </c>
      <c r="C1895">
        <f t="shared" si="174"/>
        <v>2027</v>
      </c>
      <c r="D1895">
        <f t="shared" si="175"/>
        <v>3</v>
      </c>
      <c r="E1895" t="str">
        <f>TEXT(Table2[[#This Row],[order_date]],"mmmm")</f>
        <v>March</v>
      </c>
      <c r="F1895">
        <v>1405</v>
      </c>
      <c r="G1895" t="s">
        <v>12</v>
      </c>
      <c r="H1895" t="s">
        <v>21</v>
      </c>
      <c r="I1895">
        <v>3</v>
      </c>
      <c r="J1895">
        <v>164.05</v>
      </c>
      <c r="K1895">
        <v>7.0000000000000007E-2</v>
      </c>
      <c r="L1895">
        <f t="shared" si="176"/>
        <v>11.483500000000001</v>
      </c>
      <c r="M1895">
        <f t="shared" si="177"/>
        <v>492.15000000000003</v>
      </c>
      <c r="N1895" t="s">
        <v>16</v>
      </c>
      <c r="O1895" t="str">
        <f t="shared" si="178"/>
        <v>Delayed Delivery</v>
      </c>
      <c r="P1895">
        <v>8</v>
      </c>
      <c r="Q1895" t="str">
        <f t="shared" si="179"/>
        <v>Good</v>
      </c>
      <c r="R1895">
        <v>2.9</v>
      </c>
      <c r="S1895">
        <v>457.7</v>
      </c>
    </row>
    <row r="1896" spans="1:19" x14ac:dyDescent="0.35">
      <c r="A1896">
        <v>11895</v>
      </c>
      <c r="B1896" s="1">
        <v>46456</v>
      </c>
      <c r="C1896">
        <f t="shared" si="174"/>
        <v>2027</v>
      </c>
      <c r="D1896">
        <f t="shared" si="175"/>
        <v>3</v>
      </c>
      <c r="E1896" t="str">
        <f>TEXT(Table2[[#This Row],[order_date]],"mmmm")</f>
        <v>March</v>
      </c>
      <c r="F1896">
        <v>1068</v>
      </c>
      <c r="G1896" t="s">
        <v>19</v>
      </c>
      <c r="H1896" t="s">
        <v>21</v>
      </c>
      <c r="I1896">
        <v>4</v>
      </c>
      <c r="J1896">
        <v>299.18</v>
      </c>
      <c r="K1896">
        <v>0.35</v>
      </c>
      <c r="L1896">
        <f t="shared" si="176"/>
        <v>104.71299999999999</v>
      </c>
      <c r="M1896">
        <f t="shared" si="177"/>
        <v>1196.72</v>
      </c>
      <c r="N1896" t="s">
        <v>18</v>
      </c>
      <c r="O1896" t="str">
        <f t="shared" si="178"/>
        <v>Delayed Delivery</v>
      </c>
      <c r="P1896">
        <v>11</v>
      </c>
      <c r="Q1896" t="str">
        <f t="shared" si="179"/>
        <v>Good</v>
      </c>
      <c r="R1896">
        <v>3.5</v>
      </c>
      <c r="S1896">
        <v>777.87</v>
      </c>
    </row>
    <row r="1897" spans="1:19" x14ac:dyDescent="0.35">
      <c r="A1897">
        <v>11896</v>
      </c>
      <c r="B1897" s="1">
        <v>46457</v>
      </c>
      <c r="C1897">
        <f t="shared" si="174"/>
        <v>2027</v>
      </c>
      <c r="D1897">
        <f t="shared" si="175"/>
        <v>3</v>
      </c>
      <c r="E1897" t="str">
        <f>TEXT(Table2[[#This Row],[order_date]],"mmmm")</f>
        <v>March</v>
      </c>
      <c r="F1897">
        <v>1311</v>
      </c>
      <c r="G1897" t="s">
        <v>22</v>
      </c>
      <c r="H1897" t="s">
        <v>21</v>
      </c>
      <c r="I1897">
        <v>7</v>
      </c>
      <c r="J1897">
        <v>308.23</v>
      </c>
      <c r="K1897">
        <v>0.31</v>
      </c>
      <c r="L1897">
        <f t="shared" si="176"/>
        <v>95.551300000000012</v>
      </c>
      <c r="M1897">
        <f t="shared" si="177"/>
        <v>2157.61</v>
      </c>
      <c r="N1897" t="s">
        <v>16</v>
      </c>
      <c r="O1897" t="str">
        <f t="shared" si="178"/>
        <v>Early Delivery</v>
      </c>
      <c r="P1897">
        <v>1</v>
      </c>
      <c r="Q1897" t="str">
        <f t="shared" si="179"/>
        <v>Bad</v>
      </c>
      <c r="R1897">
        <v>1.6</v>
      </c>
      <c r="S1897">
        <v>1488.75</v>
      </c>
    </row>
    <row r="1898" spans="1:19" x14ac:dyDescent="0.35">
      <c r="A1898">
        <v>11897</v>
      </c>
      <c r="B1898" s="1">
        <v>46458</v>
      </c>
      <c r="C1898">
        <f t="shared" si="174"/>
        <v>2027</v>
      </c>
      <c r="D1898">
        <f t="shared" si="175"/>
        <v>3</v>
      </c>
      <c r="E1898" t="str">
        <f>TEXT(Table2[[#This Row],[order_date]],"mmmm")</f>
        <v>March</v>
      </c>
      <c r="F1898">
        <v>1288</v>
      </c>
      <c r="G1898" t="s">
        <v>15</v>
      </c>
      <c r="H1898" t="s">
        <v>13</v>
      </c>
      <c r="I1898">
        <v>2</v>
      </c>
      <c r="J1898">
        <v>154.91999999999999</v>
      </c>
      <c r="K1898">
        <v>0.1</v>
      </c>
      <c r="L1898">
        <f t="shared" si="176"/>
        <v>15.491999999999999</v>
      </c>
      <c r="M1898">
        <f t="shared" si="177"/>
        <v>309.83999999999997</v>
      </c>
      <c r="N1898" t="s">
        <v>16</v>
      </c>
      <c r="O1898" t="str">
        <f t="shared" si="178"/>
        <v>Delayed Delivery</v>
      </c>
      <c r="P1898">
        <v>8</v>
      </c>
      <c r="Q1898" t="str">
        <f t="shared" si="179"/>
        <v>Excellent</v>
      </c>
      <c r="R1898">
        <v>4.5999999999999996</v>
      </c>
      <c r="S1898">
        <v>278.86</v>
      </c>
    </row>
    <row r="1899" spans="1:19" x14ac:dyDescent="0.35">
      <c r="A1899">
        <v>11898</v>
      </c>
      <c r="B1899" s="1">
        <v>46459</v>
      </c>
      <c r="C1899">
        <f t="shared" si="174"/>
        <v>2027</v>
      </c>
      <c r="D1899">
        <f t="shared" si="175"/>
        <v>3</v>
      </c>
      <c r="E1899" t="str">
        <f>TEXT(Table2[[#This Row],[order_date]],"mmmm")</f>
        <v>March</v>
      </c>
      <c r="F1899">
        <v>1761</v>
      </c>
      <c r="G1899" t="s">
        <v>19</v>
      </c>
      <c r="H1899" t="s">
        <v>17</v>
      </c>
      <c r="I1899">
        <v>3</v>
      </c>
      <c r="J1899">
        <v>360.2</v>
      </c>
      <c r="K1899">
        <v>0.19</v>
      </c>
      <c r="L1899">
        <f t="shared" si="176"/>
        <v>68.438000000000002</v>
      </c>
      <c r="M1899">
        <f t="shared" si="177"/>
        <v>1080.5999999999999</v>
      </c>
      <c r="N1899" t="s">
        <v>14</v>
      </c>
      <c r="O1899" t="str">
        <f t="shared" si="178"/>
        <v>On Time Delivery</v>
      </c>
      <c r="P1899">
        <v>3</v>
      </c>
      <c r="Q1899" t="str">
        <f t="shared" si="179"/>
        <v>Good</v>
      </c>
      <c r="R1899">
        <v>3.2</v>
      </c>
      <c r="S1899">
        <v>875.29</v>
      </c>
    </row>
    <row r="1900" spans="1:19" x14ac:dyDescent="0.35">
      <c r="A1900">
        <v>11899</v>
      </c>
      <c r="B1900" s="1">
        <v>46460</v>
      </c>
      <c r="C1900">
        <f t="shared" si="174"/>
        <v>2027</v>
      </c>
      <c r="D1900">
        <f t="shared" si="175"/>
        <v>3</v>
      </c>
      <c r="E1900" t="str">
        <f>TEXT(Table2[[#This Row],[order_date]],"mmmm")</f>
        <v>March</v>
      </c>
      <c r="F1900">
        <v>1547</v>
      </c>
      <c r="G1900" t="s">
        <v>19</v>
      </c>
      <c r="H1900" t="s">
        <v>20</v>
      </c>
      <c r="I1900">
        <v>7</v>
      </c>
      <c r="J1900">
        <v>274.32</v>
      </c>
      <c r="K1900">
        <v>0.11</v>
      </c>
      <c r="L1900">
        <f t="shared" si="176"/>
        <v>30.1752</v>
      </c>
      <c r="M1900">
        <f t="shared" si="177"/>
        <v>1920.24</v>
      </c>
      <c r="N1900" t="s">
        <v>14</v>
      </c>
      <c r="O1900" t="str">
        <f t="shared" si="178"/>
        <v>Delayed Delivery</v>
      </c>
      <c r="P1900">
        <v>5</v>
      </c>
      <c r="Q1900" t="str">
        <f t="shared" si="179"/>
        <v>Bad</v>
      </c>
      <c r="R1900">
        <v>1.1000000000000001</v>
      </c>
      <c r="S1900">
        <v>1709.01</v>
      </c>
    </row>
    <row r="1901" spans="1:19" x14ac:dyDescent="0.35">
      <c r="A1901">
        <v>11900</v>
      </c>
      <c r="B1901" s="1">
        <v>46461</v>
      </c>
      <c r="C1901">
        <f t="shared" si="174"/>
        <v>2027</v>
      </c>
      <c r="D1901">
        <f t="shared" si="175"/>
        <v>3</v>
      </c>
      <c r="E1901" t="str">
        <f>TEXT(Table2[[#This Row],[order_date]],"mmmm")</f>
        <v>March</v>
      </c>
      <c r="F1901">
        <v>1750</v>
      </c>
      <c r="G1901" t="s">
        <v>12</v>
      </c>
      <c r="H1901" t="s">
        <v>17</v>
      </c>
      <c r="I1901">
        <v>5</v>
      </c>
      <c r="J1901">
        <v>276.33</v>
      </c>
      <c r="K1901">
        <v>0.27</v>
      </c>
      <c r="L1901">
        <f t="shared" si="176"/>
        <v>74.609099999999998</v>
      </c>
      <c r="M1901">
        <f t="shared" si="177"/>
        <v>1381.6499999999999</v>
      </c>
      <c r="N1901" t="s">
        <v>18</v>
      </c>
      <c r="O1901" t="str">
        <f t="shared" si="178"/>
        <v>Early Delivery</v>
      </c>
      <c r="P1901">
        <v>1</v>
      </c>
      <c r="Q1901" t="str">
        <f t="shared" si="179"/>
        <v>Good</v>
      </c>
      <c r="R1901">
        <v>3.5</v>
      </c>
      <c r="S1901">
        <v>1008.6</v>
      </c>
    </row>
    <row r="1902" spans="1:19" x14ac:dyDescent="0.35">
      <c r="A1902">
        <v>11901</v>
      </c>
      <c r="B1902" s="1">
        <v>46462</v>
      </c>
      <c r="C1902">
        <f t="shared" si="174"/>
        <v>2027</v>
      </c>
      <c r="D1902">
        <f t="shared" si="175"/>
        <v>3</v>
      </c>
      <c r="E1902" t="str">
        <f>TEXT(Table2[[#This Row],[order_date]],"mmmm")</f>
        <v>March</v>
      </c>
      <c r="F1902">
        <v>1147</v>
      </c>
      <c r="G1902" t="s">
        <v>12</v>
      </c>
      <c r="H1902" t="s">
        <v>21</v>
      </c>
      <c r="I1902">
        <v>3</v>
      </c>
      <c r="J1902">
        <v>227.2</v>
      </c>
      <c r="K1902">
        <v>0.33</v>
      </c>
      <c r="L1902">
        <f t="shared" si="176"/>
        <v>74.975999999999999</v>
      </c>
      <c r="M1902">
        <f t="shared" si="177"/>
        <v>681.59999999999991</v>
      </c>
      <c r="N1902" t="s">
        <v>16</v>
      </c>
      <c r="O1902" t="str">
        <f t="shared" si="178"/>
        <v>Early Delivery</v>
      </c>
      <c r="P1902">
        <v>1</v>
      </c>
      <c r="Q1902" t="str">
        <f t="shared" si="179"/>
        <v>Good</v>
      </c>
      <c r="R1902">
        <v>2.9</v>
      </c>
      <c r="S1902">
        <v>456.67</v>
      </c>
    </row>
    <row r="1903" spans="1:19" x14ac:dyDescent="0.35">
      <c r="A1903">
        <v>11902</v>
      </c>
      <c r="B1903" s="1">
        <v>46463</v>
      </c>
      <c r="C1903">
        <f t="shared" si="174"/>
        <v>2027</v>
      </c>
      <c r="D1903">
        <f t="shared" si="175"/>
        <v>3</v>
      </c>
      <c r="E1903" t="str">
        <f>TEXT(Table2[[#This Row],[order_date]],"mmmm")</f>
        <v>March</v>
      </c>
      <c r="F1903">
        <v>1466</v>
      </c>
      <c r="G1903" t="s">
        <v>12</v>
      </c>
      <c r="H1903" t="s">
        <v>21</v>
      </c>
      <c r="I1903">
        <v>7</v>
      </c>
      <c r="J1903">
        <v>24.9</v>
      </c>
      <c r="K1903">
        <v>0.13</v>
      </c>
      <c r="L1903">
        <f t="shared" si="176"/>
        <v>3.2370000000000001</v>
      </c>
      <c r="M1903">
        <f t="shared" si="177"/>
        <v>174.29999999999998</v>
      </c>
      <c r="N1903" t="s">
        <v>18</v>
      </c>
      <c r="O1903" t="str">
        <f t="shared" si="178"/>
        <v>Delayed Delivery</v>
      </c>
      <c r="P1903">
        <v>6</v>
      </c>
      <c r="Q1903" t="str">
        <f t="shared" si="179"/>
        <v>Good</v>
      </c>
      <c r="R1903">
        <v>3.8</v>
      </c>
      <c r="S1903">
        <v>151.63999999999999</v>
      </c>
    </row>
    <row r="1904" spans="1:19" x14ac:dyDescent="0.35">
      <c r="A1904">
        <v>11903</v>
      </c>
      <c r="B1904" s="1">
        <v>46464</v>
      </c>
      <c r="C1904">
        <f t="shared" si="174"/>
        <v>2027</v>
      </c>
      <c r="D1904">
        <f t="shared" si="175"/>
        <v>3</v>
      </c>
      <c r="E1904" t="str">
        <f>TEXT(Table2[[#This Row],[order_date]],"mmmm")</f>
        <v>March</v>
      </c>
      <c r="F1904">
        <v>1738</v>
      </c>
      <c r="G1904" t="s">
        <v>12</v>
      </c>
      <c r="H1904" t="s">
        <v>17</v>
      </c>
      <c r="I1904">
        <v>5</v>
      </c>
      <c r="J1904">
        <v>320.43</v>
      </c>
      <c r="K1904">
        <v>0.28000000000000003</v>
      </c>
      <c r="L1904">
        <f t="shared" si="176"/>
        <v>89.720400000000012</v>
      </c>
      <c r="M1904">
        <f t="shared" si="177"/>
        <v>1602.15</v>
      </c>
      <c r="N1904" t="s">
        <v>16</v>
      </c>
      <c r="O1904" t="str">
        <f t="shared" si="178"/>
        <v>On Time Delivery</v>
      </c>
      <c r="P1904">
        <v>3</v>
      </c>
      <c r="Q1904" t="str">
        <f t="shared" si="179"/>
        <v>Excellent</v>
      </c>
      <c r="R1904">
        <v>4.0999999999999996</v>
      </c>
      <c r="S1904">
        <v>1153.55</v>
      </c>
    </row>
    <row r="1905" spans="1:19" x14ac:dyDescent="0.35">
      <c r="A1905">
        <v>11904</v>
      </c>
      <c r="B1905" s="1">
        <v>46465</v>
      </c>
      <c r="C1905">
        <f t="shared" si="174"/>
        <v>2027</v>
      </c>
      <c r="D1905">
        <f t="shared" si="175"/>
        <v>3</v>
      </c>
      <c r="E1905" t="str">
        <f>TEXT(Table2[[#This Row],[order_date]],"mmmm")</f>
        <v>March</v>
      </c>
      <c r="F1905">
        <v>1243</v>
      </c>
      <c r="G1905" t="s">
        <v>19</v>
      </c>
      <c r="H1905" t="s">
        <v>20</v>
      </c>
      <c r="I1905">
        <v>2</v>
      </c>
      <c r="J1905">
        <v>211.12</v>
      </c>
      <c r="K1905">
        <v>0.17</v>
      </c>
      <c r="L1905">
        <f t="shared" si="176"/>
        <v>35.890400000000007</v>
      </c>
      <c r="M1905">
        <f t="shared" si="177"/>
        <v>422.24</v>
      </c>
      <c r="N1905" t="s">
        <v>16</v>
      </c>
      <c r="O1905" t="str">
        <f t="shared" si="178"/>
        <v>Delayed Delivery</v>
      </c>
      <c r="P1905">
        <v>8</v>
      </c>
      <c r="Q1905" t="str">
        <f t="shared" si="179"/>
        <v>Excellent</v>
      </c>
      <c r="R1905">
        <v>4.8</v>
      </c>
      <c r="S1905">
        <v>350.46</v>
      </c>
    </row>
    <row r="1906" spans="1:19" x14ac:dyDescent="0.35">
      <c r="A1906">
        <v>11905</v>
      </c>
      <c r="B1906" s="1">
        <v>46466</v>
      </c>
      <c r="C1906">
        <f t="shared" si="174"/>
        <v>2027</v>
      </c>
      <c r="D1906">
        <f t="shared" si="175"/>
        <v>3</v>
      </c>
      <c r="E1906" t="str">
        <f>TEXT(Table2[[#This Row],[order_date]],"mmmm")</f>
        <v>March</v>
      </c>
      <c r="F1906">
        <v>1490</v>
      </c>
      <c r="G1906" t="s">
        <v>15</v>
      </c>
      <c r="H1906" t="s">
        <v>13</v>
      </c>
      <c r="I1906">
        <v>5</v>
      </c>
      <c r="J1906">
        <v>15.77</v>
      </c>
      <c r="K1906">
        <v>0.14000000000000001</v>
      </c>
      <c r="L1906">
        <f t="shared" si="176"/>
        <v>2.2078000000000002</v>
      </c>
      <c r="M1906">
        <f t="shared" si="177"/>
        <v>78.849999999999994</v>
      </c>
      <c r="N1906" t="s">
        <v>16</v>
      </c>
      <c r="O1906" t="str">
        <f t="shared" si="178"/>
        <v>On Time Delivery</v>
      </c>
      <c r="P1906">
        <v>4</v>
      </c>
      <c r="Q1906" t="str">
        <f t="shared" si="179"/>
        <v>Excellent</v>
      </c>
      <c r="R1906">
        <v>5</v>
      </c>
      <c r="S1906">
        <v>67.81</v>
      </c>
    </row>
    <row r="1907" spans="1:19" x14ac:dyDescent="0.35">
      <c r="A1907">
        <v>11906</v>
      </c>
      <c r="B1907" s="1">
        <v>46467</v>
      </c>
      <c r="C1907">
        <f t="shared" si="174"/>
        <v>2027</v>
      </c>
      <c r="D1907">
        <f t="shared" si="175"/>
        <v>3</v>
      </c>
      <c r="E1907" t="str">
        <f>TEXT(Table2[[#This Row],[order_date]],"mmmm")</f>
        <v>March</v>
      </c>
      <c r="F1907">
        <v>1848</v>
      </c>
      <c r="G1907" t="s">
        <v>22</v>
      </c>
      <c r="H1907" t="s">
        <v>17</v>
      </c>
      <c r="I1907">
        <v>4</v>
      </c>
      <c r="J1907">
        <v>195.15</v>
      </c>
      <c r="K1907">
        <v>0.33</v>
      </c>
      <c r="L1907">
        <f t="shared" si="176"/>
        <v>64.399500000000003</v>
      </c>
      <c r="M1907">
        <f t="shared" si="177"/>
        <v>780.6</v>
      </c>
      <c r="N1907" t="s">
        <v>18</v>
      </c>
      <c r="O1907" t="str">
        <f t="shared" si="178"/>
        <v>Delayed Delivery</v>
      </c>
      <c r="P1907">
        <v>6</v>
      </c>
      <c r="Q1907" t="str">
        <f t="shared" si="179"/>
        <v>Good</v>
      </c>
      <c r="R1907">
        <v>3.2</v>
      </c>
      <c r="S1907">
        <v>523</v>
      </c>
    </row>
    <row r="1908" spans="1:19" x14ac:dyDescent="0.35">
      <c r="A1908">
        <v>11907</v>
      </c>
      <c r="B1908" s="1">
        <v>46468</v>
      </c>
      <c r="C1908">
        <f t="shared" si="174"/>
        <v>2027</v>
      </c>
      <c r="D1908">
        <f t="shared" si="175"/>
        <v>3</v>
      </c>
      <c r="E1908" t="str">
        <f>TEXT(Table2[[#This Row],[order_date]],"mmmm")</f>
        <v>March</v>
      </c>
      <c r="F1908">
        <v>1957</v>
      </c>
      <c r="G1908" t="s">
        <v>15</v>
      </c>
      <c r="H1908" t="s">
        <v>21</v>
      </c>
      <c r="I1908">
        <v>1</v>
      </c>
      <c r="J1908">
        <v>178</v>
      </c>
      <c r="K1908">
        <v>0.18</v>
      </c>
      <c r="L1908">
        <f t="shared" si="176"/>
        <v>32.04</v>
      </c>
      <c r="M1908">
        <f t="shared" si="177"/>
        <v>178</v>
      </c>
      <c r="N1908" t="s">
        <v>16</v>
      </c>
      <c r="O1908" t="str">
        <f t="shared" si="178"/>
        <v>Delayed Delivery</v>
      </c>
      <c r="P1908">
        <v>10</v>
      </c>
      <c r="Q1908" t="str">
        <f t="shared" si="179"/>
        <v>Good</v>
      </c>
      <c r="R1908">
        <v>3.2</v>
      </c>
      <c r="S1908">
        <v>145.96</v>
      </c>
    </row>
    <row r="1909" spans="1:19" x14ac:dyDescent="0.35">
      <c r="A1909">
        <v>11908</v>
      </c>
      <c r="B1909" s="1">
        <v>46469</v>
      </c>
      <c r="C1909">
        <f t="shared" si="174"/>
        <v>2027</v>
      </c>
      <c r="D1909">
        <f t="shared" si="175"/>
        <v>3</v>
      </c>
      <c r="E1909" t="str">
        <f>TEXT(Table2[[#This Row],[order_date]],"mmmm")</f>
        <v>March</v>
      </c>
      <c r="F1909">
        <v>1506</v>
      </c>
      <c r="G1909" t="s">
        <v>15</v>
      </c>
      <c r="H1909" t="s">
        <v>21</v>
      </c>
      <c r="I1909">
        <v>4</v>
      </c>
      <c r="J1909">
        <v>245.17</v>
      </c>
      <c r="K1909">
        <v>0.16</v>
      </c>
      <c r="L1909">
        <f t="shared" si="176"/>
        <v>39.227199999999996</v>
      </c>
      <c r="M1909">
        <f t="shared" si="177"/>
        <v>980.68</v>
      </c>
      <c r="N1909" t="s">
        <v>18</v>
      </c>
      <c r="O1909" t="str">
        <f t="shared" si="178"/>
        <v>Delayed Delivery</v>
      </c>
      <c r="P1909">
        <v>9</v>
      </c>
      <c r="Q1909" t="str">
        <f t="shared" si="179"/>
        <v>Bad</v>
      </c>
      <c r="R1909">
        <v>1.1000000000000001</v>
      </c>
      <c r="S1909">
        <v>823.77</v>
      </c>
    </row>
    <row r="1910" spans="1:19" x14ac:dyDescent="0.35">
      <c r="A1910">
        <v>11909</v>
      </c>
      <c r="B1910" s="1">
        <v>46470</v>
      </c>
      <c r="C1910">
        <f t="shared" si="174"/>
        <v>2027</v>
      </c>
      <c r="D1910">
        <f t="shared" si="175"/>
        <v>3</v>
      </c>
      <c r="E1910" t="str">
        <f>TEXT(Table2[[#This Row],[order_date]],"mmmm")</f>
        <v>March</v>
      </c>
      <c r="F1910">
        <v>1364</v>
      </c>
      <c r="G1910" t="s">
        <v>15</v>
      </c>
      <c r="H1910" t="s">
        <v>13</v>
      </c>
      <c r="I1910">
        <v>7</v>
      </c>
      <c r="J1910">
        <v>92.13</v>
      </c>
      <c r="K1910">
        <v>0.24</v>
      </c>
      <c r="L1910">
        <f t="shared" si="176"/>
        <v>22.111199999999997</v>
      </c>
      <c r="M1910">
        <f t="shared" si="177"/>
        <v>644.91</v>
      </c>
      <c r="N1910" t="s">
        <v>16</v>
      </c>
      <c r="O1910" t="str">
        <f t="shared" si="178"/>
        <v>Delayed Delivery</v>
      </c>
      <c r="P1910">
        <v>8</v>
      </c>
      <c r="Q1910" t="str">
        <f t="shared" si="179"/>
        <v>Excellent</v>
      </c>
      <c r="R1910">
        <v>4.5</v>
      </c>
      <c r="S1910">
        <v>490.13</v>
      </c>
    </row>
    <row r="1911" spans="1:19" x14ac:dyDescent="0.35">
      <c r="A1911">
        <v>11910</v>
      </c>
      <c r="B1911" s="1">
        <v>46471</v>
      </c>
      <c r="C1911">
        <f t="shared" si="174"/>
        <v>2027</v>
      </c>
      <c r="D1911">
        <f t="shared" si="175"/>
        <v>3</v>
      </c>
      <c r="E1911" t="str">
        <f>TEXT(Table2[[#This Row],[order_date]],"mmmm")</f>
        <v>March</v>
      </c>
      <c r="F1911">
        <v>1481</v>
      </c>
      <c r="G1911" t="s">
        <v>15</v>
      </c>
      <c r="H1911" t="s">
        <v>17</v>
      </c>
      <c r="I1911">
        <v>7</v>
      </c>
      <c r="J1911">
        <v>312</v>
      </c>
      <c r="K1911">
        <v>0.09</v>
      </c>
      <c r="L1911">
        <f t="shared" si="176"/>
        <v>28.08</v>
      </c>
      <c r="M1911">
        <f t="shared" si="177"/>
        <v>2184</v>
      </c>
      <c r="N1911" t="s">
        <v>16</v>
      </c>
      <c r="O1911" t="str">
        <f t="shared" si="178"/>
        <v>On Time Delivery</v>
      </c>
      <c r="P1911">
        <v>4</v>
      </c>
      <c r="Q1911" t="str">
        <f t="shared" si="179"/>
        <v>Bad</v>
      </c>
      <c r="R1911">
        <v>1.1000000000000001</v>
      </c>
      <c r="S1911">
        <v>1987.44</v>
      </c>
    </row>
    <row r="1912" spans="1:19" x14ac:dyDescent="0.35">
      <c r="A1912">
        <v>11911</v>
      </c>
      <c r="B1912" s="1">
        <v>46472</v>
      </c>
      <c r="C1912">
        <f t="shared" si="174"/>
        <v>2027</v>
      </c>
      <c r="D1912">
        <f t="shared" si="175"/>
        <v>3</v>
      </c>
      <c r="E1912" t="str">
        <f>TEXT(Table2[[#This Row],[order_date]],"mmmm")</f>
        <v>March</v>
      </c>
      <c r="F1912">
        <v>1200</v>
      </c>
      <c r="G1912" t="s">
        <v>15</v>
      </c>
      <c r="H1912" t="s">
        <v>13</v>
      </c>
      <c r="I1912">
        <v>6</v>
      </c>
      <c r="J1912">
        <v>420.08</v>
      </c>
      <c r="K1912">
        <v>0.11</v>
      </c>
      <c r="L1912">
        <f t="shared" si="176"/>
        <v>46.208799999999997</v>
      </c>
      <c r="M1912">
        <f t="shared" si="177"/>
        <v>2520.48</v>
      </c>
      <c r="N1912" t="s">
        <v>16</v>
      </c>
      <c r="O1912" t="str">
        <f t="shared" si="178"/>
        <v>Delayed Delivery</v>
      </c>
      <c r="P1912">
        <v>10</v>
      </c>
      <c r="Q1912" t="str">
        <f t="shared" si="179"/>
        <v>Good</v>
      </c>
      <c r="R1912">
        <v>3.5</v>
      </c>
      <c r="S1912">
        <v>2243.23</v>
      </c>
    </row>
    <row r="1913" spans="1:19" x14ac:dyDescent="0.35">
      <c r="A1913">
        <v>11912</v>
      </c>
      <c r="B1913" s="1">
        <v>46473</v>
      </c>
      <c r="C1913">
        <f t="shared" si="174"/>
        <v>2027</v>
      </c>
      <c r="D1913">
        <f t="shared" si="175"/>
        <v>3</v>
      </c>
      <c r="E1913" t="str">
        <f>TEXT(Table2[[#This Row],[order_date]],"mmmm")</f>
        <v>March</v>
      </c>
      <c r="F1913">
        <v>1153</v>
      </c>
      <c r="G1913" t="s">
        <v>19</v>
      </c>
      <c r="H1913" t="s">
        <v>13</v>
      </c>
      <c r="I1913">
        <v>4</v>
      </c>
      <c r="J1913">
        <v>383.66</v>
      </c>
      <c r="K1913">
        <v>0.33</v>
      </c>
      <c r="L1913">
        <f t="shared" si="176"/>
        <v>126.60780000000001</v>
      </c>
      <c r="M1913">
        <f t="shared" si="177"/>
        <v>1534.64</v>
      </c>
      <c r="N1913" t="s">
        <v>14</v>
      </c>
      <c r="O1913" t="str">
        <f t="shared" si="178"/>
        <v>Delayed Delivery</v>
      </c>
      <c r="P1913">
        <v>8</v>
      </c>
      <c r="Q1913" t="str">
        <f t="shared" si="179"/>
        <v>Bad</v>
      </c>
      <c r="R1913">
        <v>1.4</v>
      </c>
      <c r="S1913">
        <v>1028.21</v>
      </c>
    </row>
    <row r="1914" spans="1:19" x14ac:dyDescent="0.35">
      <c r="A1914">
        <v>11913</v>
      </c>
      <c r="B1914" s="1">
        <v>46474</v>
      </c>
      <c r="C1914">
        <f t="shared" si="174"/>
        <v>2027</v>
      </c>
      <c r="D1914">
        <f t="shared" si="175"/>
        <v>3</v>
      </c>
      <c r="E1914" t="str">
        <f>TEXT(Table2[[#This Row],[order_date]],"mmmm")</f>
        <v>March</v>
      </c>
      <c r="F1914">
        <v>1449</v>
      </c>
      <c r="G1914" t="s">
        <v>15</v>
      </c>
      <c r="H1914" t="s">
        <v>20</v>
      </c>
      <c r="I1914">
        <v>3</v>
      </c>
      <c r="J1914">
        <v>485.2</v>
      </c>
      <c r="K1914">
        <v>0.24</v>
      </c>
      <c r="L1914">
        <f t="shared" si="176"/>
        <v>116.44799999999999</v>
      </c>
      <c r="M1914">
        <f t="shared" si="177"/>
        <v>1455.6</v>
      </c>
      <c r="N1914" t="s">
        <v>18</v>
      </c>
      <c r="O1914" t="str">
        <f t="shared" si="178"/>
        <v>Delayed Delivery</v>
      </c>
      <c r="P1914">
        <v>7</v>
      </c>
      <c r="Q1914" t="str">
        <f t="shared" si="179"/>
        <v>Bad</v>
      </c>
      <c r="R1914">
        <v>2.1</v>
      </c>
      <c r="S1914">
        <v>1106.26</v>
      </c>
    </row>
    <row r="1915" spans="1:19" x14ac:dyDescent="0.35">
      <c r="A1915">
        <v>11914</v>
      </c>
      <c r="B1915" s="1">
        <v>46475</v>
      </c>
      <c r="C1915">
        <f t="shared" si="174"/>
        <v>2027</v>
      </c>
      <c r="D1915">
        <f t="shared" si="175"/>
        <v>3</v>
      </c>
      <c r="E1915" t="str">
        <f>TEXT(Table2[[#This Row],[order_date]],"mmmm")</f>
        <v>March</v>
      </c>
      <c r="F1915">
        <v>1500</v>
      </c>
      <c r="G1915" t="s">
        <v>15</v>
      </c>
      <c r="H1915" t="s">
        <v>20</v>
      </c>
      <c r="I1915">
        <v>2</v>
      </c>
      <c r="J1915">
        <v>279.42</v>
      </c>
      <c r="K1915">
        <v>0.28999999999999998</v>
      </c>
      <c r="L1915">
        <f t="shared" si="176"/>
        <v>81.031800000000004</v>
      </c>
      <c r="M1915">
        <f t="shared" si="177"/>
        <v>558.84</v>
      </c>
      <c r="N1915" t="s">
        <v>16</v>
      </c>
      <c r="O1915" t="str">
        <f t="shared" si="178"/>
        <v>Delayed Delivery</v>
      </c>
      <c r="P1915">
        <v>5</v>
      </c>
      <c r="Q1915" t="str">
        <f t="shared" si="179"/>
        <v>Bad</v>
      </c>
      <c r="R1915">
        <v>1.6</v>
      </c>
      <c r="S1915">
        <v>396.78</v>
      </c>
    </row>
    <row r="1916" spans="1:19" x14ac:dyDescent="0.35">
      <c r="A1916">
        <v>11915</v>
      </c>
      <c r="B1916" s="1">
        <v>46476</v>
      </c>
      <c r="C1916">
        <f t="shared" si="174"/>
        <v>2027</v>
      </c>
      <c r="D1916">
        <f t="shared" si="175"/>
        <v>3</v>
      </c>
      <c r="E1916" t="str">
        <f>TEXT(Table2[[#This Row],[order_date]],"mmmm")</f>
        <v>March</v>
      </c>
      <c r="F1916">
        <v>1072</v>
      </c>
      <c r="G1916" t="s">
        <v>15</v>
      </c>
      <c r="H1916" t="s">
        <v>21</v>
      </c>
      <c r="I1916">
        <v>6</v>
      </c>
      <c r="J1916">
        <v>318.67</v>
      </c>
      <c r="K1916">
        <v>0.09</v>
      </c>
      <c r="L1916">
        <f t="shared" si="176"/>
        <v>28.680299999999999</v>
      </c>
      <c r="M1916">
        <f t="shared" si="177"/>
        <v>1912.02</v>
      </c>
      <c r="N1916" t="s">
        <v>18</v>
      </c>
      <c r="O1916" t="str">
        <f t="shared" si="178"/>
        <v>Delayed Delivery</v>
      </c>
      <c r="P1916">
        <v>7</v>
      </c>
      <c r="Q1916" t="str">
        <f t="shared" si="179"/>
        <v>Bad</v>
      </c>
      <c r="R1916">
        <v>1.5</v>
      </c>
      <c r="S1916">
        <v>1739.94</v>
      </c>
    </row>
    <row r="1917" spans="1:19" x14ac:dyDescent="0.35">
      <c r="A1917">
        <v>11916</v>
      </c>
      <c r="B1917" s="1">
        <v>46477</v>
      </c>
      <c r="C1917">
        <f t="shared" si="174"/>
        <v>2027</v>
      </c>
      <c r="D1917">
        <f t="shared" si="175"/>
        <v>3</v>
      </c>
      <c r="E1917" t="str">
        <f>TEXT(Table2[[#This Row],[order_date]],"mmmm")</f>
        <v>March</v>
      </c>
      <c r="F1917">
        <v>1712</v>
      </c>
      <c r="G1917" t="s">
        <v>19</v>
      </c>
      <c r="H1917" t="s">
        <v>17</v>
      </c>
      <c r="I1917">
        <v>6</v>
      </c>
      <c r="J1917">
        <v>489.09</v>
      </c>
      <c r="K1917">
        <v>0.19</v>
      </c>
      <c r="L1917">
        <f t="shared" si="176"/>
        <v>92.927099999999996</v>
      </c>
      <c r="M1917">
        <f t="shared" si="177"/>
        <v>2934.54</v>
      </c>
      <c r="N1917" t="s">
        <v>14</v>
      </c>
      <c r="O1917" t="str">
        <f t="shared" si="178"/>
        <v>Delayed Delivery</v>
      </c>
      <c r="P1917">
        <v>7</v>
      </c>
      <c r="Q1917" t="str">
        <f t="shared" si="179"/>
        <v>Bad</v>
      </c>
      <c r="R1917">
        <v>1.3</v>
      </c>
      <c r="S1917">
        <v>2376.98</v>
      </c>
    </row>
    <row r="1918" spans="1:19" x14ac:dyDescent="0.35">
      <c r="A1918">
        <v>11917</v>
      </c>
      <c r="B1918" s="1">
        <v>46478</v>
      </c>
      <c r="C1918">
        <f t="shared" si="174"/>
        <v>2027</v>
      </c>
      <c r="D1918">
        <f t="shared" si="175"/>
        <v>4</v>
      </c>
      <c r="E1918" t="str">
        <f>TEXT(Table2[[#This Row],[order_date]],"mmmm")</f>
        <v>April</v>
      </c>
      <c r="F1918">
        <v>1295</v>
      </c>
      <c r="G1918" t="s">
        <v>22</v>
      </c>
      <c r="H1918" t="s">
        <v>20</v>
      </c>
      <c r="I1918">
        <v>6</v>
      </c>
      <c r="J1918">
        <v>265.20999999999998</v>
      </c>
      <c r="K1918">
        <v>0.34</v>
      </c>
      <c r="L1918">
        <f t="shared" si="176"/>
        <v>90.171400000000006</v>
      </c>
      <c r="M1918">
        <f t="shared" si="177"/>
        <v>1591.2599999999998</v>
      </c>
      <c r="N1918" t="s">
        <v>18</v>
      </c>
      <c r="O1918" t="str">
        <f t="shared" si="178"/>
        <v>Delayed Delivery</v>
      </c>
      <c r="P1918">
        <v>10</v>
      </c>
      <c r="Q1918" t="str">
        <f t="shared" si="179"/>
        <v>Bad</v>
      </c>
      <c r="R1918">
        <v>2.2999999999999998</v>
      </c>
      <c r="S1918">
        <v>1050.23</v>
      </c>
    </row>
    <row r="1919" spans="1:19" x14ac:dyDescent="0.35">
      <c r="A1919">
        <v>11918</v>
      </c>
      <c r="B1919" s="1">
        <v>46479</v>
      </c>
      <c r="C1919">
        <f t="shared" si="174"/>
        <v>2027</v>
      </c>
      <c r="D1919">
        <f t="shared" si="175"/>
        <v>4</v>
      </c>
      <c r="E1919" t="str">
        <f>TEXT(Table2[[#This Row],[order_date]],"mmmm")</f>
        <v>April</v>
      </c>
      <c r="F1919">
        <v>1016</v>
      </c>
      <c r="G1919" t="s">
        <v>19</v>
      </c>
      <c r="H1919" t="s">
        <v>21</v>
      </c>
      <c r="I1919">
        <v>7</v>
      </c>
      <c r="J1919">
        <v>425.44</v>
      </c>
      <c r="K1919">
        <v>0.11</v>
      </c>
      <c r="L1919">
        <f t="shared" si="176"/>
        <v>46.798400000000001</v>
      </c>
      <c r="M1919">
        <f t="shared" si="177"/>
        <v>2978.08</v>
      </c>
      <c r="N1919" t="s">
        <v>18</v>
      </c>
      <c r="O1919" t="str">
        <f t="shared" si="178"/>
        <v>On Time Delivery</v>
      </c>
      <c r="P1919">
        <v>2</v>
      </c>
      <c r="Q1919" t="str">
        <f t="shared" si="179"/>
        <v>Good</v>
      </c>
      <c r="R1919">
        <v>2.7</v>
      </c>
      <c r="S1919">
        <v>2650.49</v>
      </c>
    </row>
    <row r="1920" spans="1:19" x14ac:dyDescent="0.35">
      <c r="A1920">
        <v>11919</v>
      </c>
      <c r="B1920" s="1">
        <v>46480</v>
      </c>
      <c r="C1920">
        <f t="shared" si="174"/>
        <v>2027</v>
      </c>
      <c r="D1920">
        <f t="shared" si="175"/>
        <v>4</v>
      </c>
      <c r="E1920" t="str">
        <f>TEXT(Table2[[#This Row],[order_date]],"mmmm")</f>
        <v>April</v>
      </c>
      <c r="F1920">
        <v>1640</v>
      </c>
      <c r="G1920" t="s">
        <v>15</v>
      </c>
      <c r="H1920" t="s">
        <v>17</v>
      </c>
      <c r="I1920">
        <v>1</v>
      </c>
      <c r="J1920">
        <v>269.24</v>
      </c>
      <c r="K1920">
        <v>0.06</v>
      </c>
      <c r="L1920">
        <f t="shared" si="176"/>
        <v>16.154399999999999</v>
      </c>
      <c r="M1920">
        <f t="shared" si="177"/>
        <v>269.24</v>
      </c>
      <c r="N1920" t="s">
        <v>16</v>
      </c>
      <c r="O1920" t="str">
        <f t="shared" si="178"/>
        <v>Delayed Delivery</v>
      </c>
      <c r="P1920">
        <v>7</v>
      </c>
      <c r="Q1920" t="str">
        <f t="shared" si="179"/>
        <v>Good</v>
      </c>
      <c r="R1920">
        <v>2.9</v>
      </c>
      <c r="S1920">
        <v>253.09</v>
      </c>
    </row>
    <row r="1921" spans="1:19" x14ac:dyDescent="0.35">
      <c r="A1921">
        <v>11920</v>
      </c>
      <c r="B1921" s="1">
        <v>46481</v>
      </c>
      <c r="C1921">
        <f t="shared" si="174"/>
        <v>2027</v>
      </c>
      <c r="D1921">
        <f t="shared" si="175"/>
        <v>4</v>
      </c>
      <c r="E1921" t="str">
        <f>TEXT(Table2[[#This Row],[order_date]],"mmmm")</f>
        <v>April</v>
      </c>
      <c r="F1921">
        <v>1216</v>
      </c>
      <c r="G1921" t="s">
        <v>22</v>
      </c>
      <c r="H1921" t="s">
        <v>21</v>
      </c>
      <c r="I1921">
        <v>5</v>
      </c>
      <c r="J1921">
        <v>259.38</v>
      </c>
      <c r="K1921">
        <v>0.18</v>
      </c>
      <c r="L1921">
        <f t="shared" si="176"/>
        <v>46.688399999999994</v>
      </c>
      <c r="M1921">
        <f t="shared" si="177"/>
        <v>1296.9000000000001</v>
      </c>
      <c r="N1921" t="s">
        <v>18</v>
      </c>
      <c r="O1921" t="str">
        <f t="shared" si="178"/>
        <v>On Time Delivery</v>
      </c>
      <c r="P1921">
        <v>3</v>
      </c>
      <c r="Q1921" t="str">
        <f t="shared" si="179"/>
        <v>Good</v>
      </c>
      <c r="R1921">
        <v>2.8</v>
      </c>
      <c r="S1921">
        <v>1063.46</v>
      </c>
    </row>
    <row r="1922" spans="1:19" x14ac:dyDescent="0.35">
      <c r="A1922">
        <v>11921</v>
      </c>
      <c r="B1922" s="1">
        <v>46482</v>
      </c>
      <c r="C1922">
        <f t="shared" si="174"/>
        <v>2027</v>
      </c>
      <c r="D1922">
        <f t="shared" si="175"/>
        <v>4</v>
      </c>
      <c r="E1922" t="str">
        <f>TEXT(Table2[[#This Row],[order_date]],"mmmm")</f>
        <v>April</v>
      </c>
      <c r="F1922">
        <v>1060</v>
      </c>
      <c r="G1922" t="s">
        <v>15</v>
      </c>
      <c r="H1922" t="s">
        <v>20</v>
      </c>
      <c r="I1922">
        <v>3</v>
      </c>
      <c r="J1922">
        <v>459.72</v>
      </c>
      <c r="K1922">
        <v>0.14000000000000001</v>
      </c>
      <c r="L1922">
        <f t="shared" si="176"/>
        <v>64.360800000000012</v>
      </c>
      <c r="M1922">
        <f t="shared" si="177"/>
        <v>1379.16</v>
      </c>
      <c r="N1922" t="s">
        <v>18</v>
      </c>
      <c r="O1922" t="str">
        <f t="shared" si="178"/>
        <v>Delayed Delivery</v>
      </c>
      <c r="P1922">
        <v>8</v>
      </c>
      <c r="Q1922" t="str">
        <f t="shared" si="179"/>
        <v>Good</v>
      </c>
      <c r="R1922">
        <v>3.1</v>
      </c>
      <c r="S1922">
        <v>1186.08</v>
      </c>
    </row>
    <row r="1923" spans="1:19" x14ac:dyDescent="0.35">
      <c r="A1923">
        <v>11922</v>
      </c>
      <c r="B1923" s="1">
        <v>46483</v>
      </c>
      <c r="C1923">
        <f t="shared" ref="C1923:C1986" si="180">YEAR(B1923)</f>
        <v>2027</v>
      </c>
      <c r="D1923">
        <f t="shared" ref="D1923:D1986" si="181">MONTH(B1923)</f>
        <v>4</v>
      </c>
      <c r="E1923" t="str">
        <f>TEXT(Table2[[#This Row],[order_date]],"mmmm")</f>
        <v>April</v>
      </c>
      <c r="F1923">
        <v>1938</v>
      </c>
      <c r="G1923" t="s">
        <v>19</v>
      </c>
      <c r="H1923" t="s">
        <v>21</v>
      </c>
      <c r="I1923">
        <v>7</v>
      </c>
      <c r="J1923">
        <v>117.28</v>
      </c>
      <c r="K1923">
        <v>0.06</v>
      </c>
      <c r="L1923">
        <f t="shared" ref="L1923:L1986" si="182">J1923*K1923</f>
        <v>7.0367999999999995</v>
      </c>
      <c r="M1923">
        <f t="shared" ref="M1923:M1986" si="183">(J1923*I1923)</f>
        <v>820.96</v>
      </c>
      <c r="N1923" t="s">
        <v>18</v>
      </c>
      <c r="O1923" t="str">
        <f t="shared" ref="O1923:O1986" si="184">IF(P1923&lt;2,"Early Delivery",IF(P1923&lt;5,"On Time Delivery","Delayed Delivery"))</f>
        <v>Delayed Delivery</v>
      </c>
      <c r="P1923">
        <v>8</v>
      </c>
      <c r="Q1923" t="str">
        <f t="shared" ref="Q1923:Q1986" si="185">IF(R1923&lt;2.5,"Bad",IF(R1923 &lt;4,"Good","Excellent"))</f>
        <v>Excellent</v>
      </c>
      <c r="R1923">
        <v>4.4000000000000004</v>
      </c>
      <c r="S1923">
        <v>771.7</v>
      </c>
    </row>
    <row r="1924" spans="1:19" x14ac:dyDescent="0.35">
      <c r="A1924">
        <v>11923</v>
      </c>
      <c r="B1924" s="1">
        <v>46484</v>
      </c>
      <c r="C1924">
        <f t="shared" si="180"/>
        <v>2027</v>
      </c>
      <c r="D1924">
        <f t="shared" si="181"/>
        <v>4</v>
      </c>
      <c r="E1924" t="str">
        <f>TEXT(Table2[[#This Row],[order_date]],"mmmm")</f>
        <v>April</v>
      </c>
      <c r="F1924">
        <v>1615</v>
      </c>
      <c r="G1924" t="s">
        <v>22</v>
      </c>
      <c r="H1924" t="s">
        <v>17</v>
      </c>
      <c r="I1924">
        <v>2</v>
      </c>
      <c r="J1924">
        <v>213.07</v>
      </c>
      <c r="K1924">
        <v>0.31</v>
      </c>
      <c r="L1924">
        <f t="shared" si="182"/>
        <v>66.051699999999997</v>
      </c>
      <c r="M1924">
        <f t="shared" si="183"/>
        <v>426.14</v>
      </c>
      <c r="N1924" t="s">
        <v>14</v>
      </c>
      <c r="O1924" t="str">
        <f t="shared" si="184"/>
        <v>Delayed Delivery</v>
      </c>
      <c r="P1924">
        <v>9</v>
      </c>
      <c r="Q1924" t="str">
        <f t="shared" si="185"/>
        <v>Good</v>
      </c>
      <c r="R1924">
        <v>3.5</v>
      </c>
      <c r="S1924">
        <v>294.04000000000002</v>
      </c>
    </row>
    <row r="1925" spans="1:19" x14ac:dyDescent="0.35">
      <c r="A1925">
        <v>11924</v>
      </c>
      <c r="B1925" s="1">
        <v>46485</v>
      </c>
      <c r="C1925">
        <f t="shared" si="180"/>
        <v>2027</v>
      </c>
      <c r="D1925">
        <f t="shared" si="181"/>
        <v>4</v>
      </c>
      <c r="E1925" t="str">
        <f>TEXT(Table2[[#This Row],[order_date]],"mmmm")</f>
        <v>April</v>
      </c>
      <c r="F1925">
        <v>1041</v>
      </c>
      <c r="G1925" t="s">
        <v>15</v>
      </c>
      <c r="H1925" t="s">
        <v>17</v>
      </c>
      <c r="I1925">
        <v>7</v>
      </c>
      <c r="J1925">
        <v>146.13999999999999</v>
      </c>
      <c r="K1925">
        <v>0.35</v>
      </c>
      <c r="L1925">
        <f t="shared" si="182"/>
        <v>51.148999999999994</v>
      </c>
      <c r="M1925">
        <f t="shared" si="183"/>
        <v>1022.9799999999999</v>
      </c>
      <c r="N1925" t="s">
        <v>16</v>
      </c>
      <c r="O1925" t="str">
        <f t="shared" si="184"/>
        <v>Delayed Delivery</v>
      </c>
      <c r="P1925">
        <v>11</v>
      </c>
      <c r="Q1925" t="str">
        <f t="shared" si="185"/>
        <v>Bad</v>
      </c>
      <c r="R1925">
        <v>1.1000000000000001</v>
      </c>
      <c r="S1925">
        <v>664.94</v>
      </c>
    </row>
    <row r="1926" spans="1:19" x14ac:dyDescent="0.35">
      <c r="A1926">
        <v>11925</v>
      </c>
      <c r="B1926" s="1">
        <v>46486</v>
      </c>
      <c r="C1926">
        <f t="shared" si="180"/>
        <v>2027</v>
      </c>
      <c r="D1926">
        <f t="shared" si="181"/>
        <v>4</v>
      </c>
      <c r="E1926" t="str">
        <f>TEXT(Table2[[#This Row],[order_date]],"mmmm")</f>
        <v>April</v>
      </c>
      <c r="F1926">
        <v>1024</v>
      </c>
      <c r="G1926" t="s">
        <v>22</v>
      </c>
      <c r="H1926" t="s">
        <v>21</v>
      </c>
      <c r="I1926">
        <v>1</v>
      </c>
      <c r="J1926">
        <v>225.08</v>
      </c>
      <c r="K1926">
        <v>0.2</v>
      </c>
      <c r="L1926">
        <f t="shared" si="182"/>
        <v>45.016000000000005</v>
      </c>
      <c r="M1926">
        <f t="shared" si="183"/>
        <v>225.08</v>
      </c>
      <c r="N1926" t="s">
        <v>16</v>
      </c>
      <c r="O1926" t="str">
        <f t="shared" si="184"/>
        <v>On Time Delivery</v>
      </c>
      <c r="P1926">
        <v>4</v>
      </c>
      <c r="Q1926" t="str">
        <f t="shared" si="185"/>
        <v>Bad</v>
      </c>
      <c r="R1926">
        <v>1.7</v>
      </c>
      <c r="S1926">
        <v>180.06</v>
      </c>
    </row>
    <row r="1927" spans="1:19" x14ac:dyDescent="0.35">
      <c r="A1927">
        <v>11926</v>
      </c>
      <c r="B1927" s="1">
        <v>46487</v>
      </c>
      <c r="C1927">
        <f t="shared" si="180"/>
        <v>2027</v>
      </c>
      <c r="D1927">
        <f t="shared" si="181"/>
        <v>4</v>
      </c>
      <c r="E1927" t="str">
        <f>TEXT(Table2[[#This Row],[order_date]],"mmmm")</f>
        <v>April</v>
      </c>
      <c r="F1927">
        <v>1038</v>
      </c>
      <c r="G1927" t="s">
        <v>22</v>
      </c>
      <c r="H1927" t="s">
        <v>17</v>
      </c>
      <c r="I1927">
        <v>7</v>
      </c>
      <c r="J1927">
        <v>149.77000000000001</v>
      </c>
      <c r="K1927">
        <v>0.27</v>
      </c>
      <c r="L1927">
        <f t="shared" si="182"/>
        <v>40.437900000000006</v>
      </c>
      <c r="M1927">
        <f t="shared" si="183"/>
        <v>1048.3900000000001</v>
      </c>
      <c r="N1927" t="s">
        <v>14</v>
      </c>
      <c r="O1927" t="str">
        <f t="shared" si="184"/>
        <v>Delayed Delivery</v>
      </c>
      <c r="P1927">
        <v>10</v>
      </c>
      <c r="Q1927" t="str">
        <f t="shared" si="185"/>
        <v>Bad</v>
      </c>
      <c r="R1927">
        <v>2.4</v>
      </c>
      <c r="S1927">
        <v>765.32</v>
      </c>
    </row>
    <row r="1928" spans="1:19" x14ac:dyDescent="0.35">
      <c r="A1928">
        <v>11927</v>
      </c>
      <c r="B1928" s="1">
        <v>46488</v>
      </c>
      <c r="C1928">
        <f t="shared" si="180"/>
        <v>2027</v>
      </c>
      <c r="D1928">
        <f t="shared" si="181"/>
        <v>4</v>
      </c>
      <c r="E1928" t="str">
        <f>TEXT(Table2[[#This Row],[order_date]],"mmmm")</f>
        <v>April</v>
      </c>
      <c r="F1928">
        <v>1802</v>
      </c>
      <c r="G1928" t="s">
        <v>15</v>
      </c>
      <c r="H1928" t="s">
        <v>21</v>
      </c>
      <c r="I1928">
        <v>7</v>
      </c>
      <c r="J1928">
        <v>353.95</v>
      </c>
      <c r="K1928">
        <v>0.3</v>
      </c>
      <c r="L1928">
        <f t="shared" si="182"/>
        <v>106.18499999999999</v>
      </c>
      <c r="M1928">
        <f t="shared" si="183"/>
        <v>2477.65</v>
      </c>
      <c r="N1928" t="s">
        <v>18</v>
      </c>
      <c r="O1928" t="str">
        <f t="shared" si="184"/>
        <v>On Time Delivery</v>
      </c>
      <c r="P1928">
        <v>3</v>
      </c>
      <c r="Q1928" t="str">
        <f t="shared" si="185"/>
        <v>Excellent</v>
      </c>
      <c r="R1928">
        <v>4.8</v>
      </c>
      <c r="S1928">
        <v>1734.36</v>
      </c>
    </row>
    <row r="1929" spans="1:19" x14ac:dyDescent="0.35">
      <c r="A1929">
        <v>11928</v>
      </c>
      <c r="B1929" s="1">
        <v>46489</v>
      </c>
      <c r="C1929">
        <f t="shared" si="180"/>
        <v>2027</v>
      </c>
      <c r="D1929">
        <f t="shared" si="181"/>
        <v>4</v>
      </c>
      <c r="E1929" t="str">
        <f>TEXT(Table2[[#This Row],[order_date]],"mmmm")</f>
        <v>April</v>
      </c>
      <c r="F1929">
        <v>1130</v>
      </c>
      <c r="G1929" t="s">
        <v>15</v>
      </c>
      <c r="H1929" t="s">
        <v>17</v>
      </c>
      <c r="I1929">
        <v>4</v>
      </c>
      <c r="J1929">
        <v>481.93</v>
      </c>
      <c r="K1929">
        <v>0.25</v>
      </c>
      <c r="L1929">
        <f t="shared" si="182"/>
        <v>120.4825</v>
      </c>
      <c r="M1929">
        <f t="shared" si="183"/>
        <v>1927.72</v>
      </c>
      <c r="N1929" t="s">
        <v>16</v>
      </c>
      <c r="O1929" t="str">
        <f t="shared" si="184"/>
        <v>Delayed Delivery</v>
      </c>
      <c r="P1929">
        <v>9</v>
      </c>
      <c r="Q1929" t="str">
        <f t="shared" si="185"/>
        <v>Bad</v>
      </c>
      <c r="R1929">
        <v>1.3</v>
      </c>
      <c r="S1929">
        <v>1445.79</v>
      </c>
    </row>
    <row r="1930" spans="1:19" x14ac:dyDescent="0.35">
      <c r="A1930">
        <v>11929</v>
      </c>
      <c r="B1930" s="1">
        <v>46490</v>
      </c>
      <c r="C1930">
        <f t="shared" si="180"/>
        <v>2027</v>
      </c>
      <c r="D1930">
        <f t="shared" si="181"/>
        <v>4</v>
      </c>
      <c r="E1930" t="str">
        <f>TEXT(Table2[[#This Row],[order_date]],"mmmm")</f>
        <v>April</v>
      </c>
      <c r="F1930">
        <v>1497</v>
      </c>
      <c r="G1930" t="s">
        <v>19</v>
      </c>
      <c r="H1930" t="s">
        <v>21</v>
      </c>
      <c r="I1930">
        <v>2</v>
      </c>
      <c r="J1930">
        <v>475.17</v>
      </c>
      <c r="K1930">
        <v>0.02</v>
      </c>
      <c r="L1930">
        <f t="shared" si="182"/>
        <v>9.503400000000001</v>
      </c>
      <c r="M1930">
        <f t="shared" si="183"/>
        <v>950.34</v>
      </c>
      <c r="N1930" t="s">
        <v>16</v>
      </c>
      <c r="O1930" t="str">
        <f t="shared" si="184"/>
        <v>Delayed Delivery</v>
      </c>
      <c r="P1930">
        <v>9</v>
      </c>
      <c r="Q1930" t="str">
        <f t="shared" si="185"/>
        <v>Good</v>
      </c>
      <c r="R1930">
        <v>3.8</v>
      </c>
      <c r="S1930">
        <v>931.33</v>
      </c>
    </row>
    <row r="1931" spans="1:19" x14ac:dyDescent="0.35">
      <c r="A1931">
        <v>11930</v>
      </c>
      <c r="B1931" s="1">
        <v>46491</v>
      </c>
      <c r="C1931">
        <f t="shared" si="180"/>
        <v>2027</v>
      </c>
      <c r="D1931">
        <f t="shared" si="181"/>
        <v>4</v>
      </c>
      <c r="E1931" t="str">
        <f>TEXT(Table2[[#This Row],[order_date]],"mmmm")</f>
        <v>April</v>
      </c>
      <c r="F1931">
        <v>1228</v>
      </c>
      <c r="G1931" t="s">
        <v>19</v>
      </c>
      <c r="H1931" t="s">
        <v>21</v>
      </c>
      <c r="I1931">
        <v>6</v>
      </c>
      <c r="J1931">
        <v>228.23</v>
      </c>
      <c r="K1931">
        <v>0.06</v>
      </c>
      <c r="L1931">
        <f t="shared" si="182"/>
        <v>13.6938</v>
      </c>
      <c r="M1931">
        <f t="shared" si="183"/>
        <v>1369.3799999999999</v>
      </c>
      <c r="N1931" t="s">
        <v>14</v>
      </c>
      <c r="O1931" t="str">
        <f t="shared" si="184"/>
        <v>On Time Delivery</v>
      </c>
      <c r="P1931">
        <v>2</v>
      </c>
      <c r="Q1931" t="str">
        <f t="shared" si="185"/>
        <v>Bad</v>
      </c>
      <c r="R1931">
        <v>1.1000000000000001</v>
      </c>
      <c r="S1931">
        <v>1287.22</v>
      </c>
    </row>
    <row r="1932" spans="1:19" x14ac:dyDescent="0.35">
      <c r="A1932">
        <v>11931</v>
      </c>
      <c r="B1932" s="1">
        <v>46492</v>
      </c>
      <c r="C1932">
        <f t="shared" si="180"/>
        <v>2027</v>
      </c>
      <c r="D1932">
        <f t="shared" si="181"/>
        <v>4</v>
      </c>
      <c r="E1932" t="str">
        <f>TEXT(Table2[[#This Row],[order_date]],"mmmm")</f>
        <v>April</v>
      </c>
      <c r="F1932">
        <v>1107</v>
      </c>
      <c r="G1932" t="s">
        <v>15</v>
      </c>
      <c r="H1932" t="s">
        <v>21</v>
      </c>
      <c r="I1932">
        <v>2</v>
      </c>
      <c r="J1932">
        <v>593.41999999999996</v>
      </c>
      <c r="K1932">
        <v>0.02</v>
      </c>
      <c r="L1932">
        <f t="shared" si="182"/>
        <v>11.868399999999999</v>
      </c>
      <c r="M1932">
        <f t="shared" si="183"/>
        <v>1186.8399999999999</v>
      </c>
      <c r="N1932" t="s">
        <v>16</v>
      </c>
      <c r="O1932" t="str">
        <f t="shared" si="184"/>
        <v>Delayed Delivery</v>
      </c>
      <c r="P1932">
        <v>6</v>
      </c>
      <c r="Q1932" t="str">
        <f t="shared" si="185"/>
        <v>Good</v>
      </c>
      <c r="R1932">
        <v>2.5</v>
      </c>
      <c r="S1932">
        <v>1163.0999999999999</v>
      </c>
    </row>
    <row r="1933" spans="1:19" x14ac:dyDescent="0.35">
      <c r="A1933">
        <v>11932</v>
      </c>
      <c r="B1933" s="1">
        <v>46493</v>
      </c>
      <c r="C1933">
        <f t="shared" si="180"/>
        <v>2027</v>
      </c>
      <c r="D1933">
        <f t="shared" si="181"/>
        <v>4</v>
      </c>
      <c r="E1933" t="str">
        <f>TEXT(Table2[[#This Row],[order_date]],"mmmm")</f>
        <v>April</v>
      </c>
      <c r="F1933">
        <v>1171</v>
      </c>
      <c r="G1933" t="s">
        <v>15</v>
      </c>
      <c r="H1933" t="s">
        <v>13</v>
      </c>
      <c r="I1933">
        <v>2</v>
      </c>
      <c r="J1933">
        <v>362.4</v>
      </c>
      <c r="K1933">
        <v>0</v>
      </c>
      <c r="L1933">
        <f t="shared" si="182"/>
        <v>0</v>
      </c>
      <c r="M1933">
        <f t="shared" si="183"/>
        <v>724.8</v>
      </c>
      <c r="N1933" t="s">
        <v>16</v>
      </c>
      <c r="O1933" t="str">
        <f t="shared" si="184"/>
        <v>On Time Delivery</v>
      </c>
      <c r="P1933">
        <v>3</v>
      </c>
      <c r="Q1933" t="str">
        <f t="shared" si="185"/>
        <v>Excellent</v>
      </c>
      <c r="R1933">
        <v>4.0999999999999996</v>
      </c>
      <c r="S1933">
        <v>724.8</v>
      </c>
    </row>
    <row r="1934" spans="1:19" x14ac:dyDescent="0.35">
      <c r="A1934">
        <v>11933</v>
      </c>
      <c r="B1934" s="1">
        <v>46494</v>
      </c>
      <c r="C1934">
        <f t="shared" si="180"/>
        <v>2027</v>
      </c>
      <c r="D1934">
        <f t="shared" si="181"/>
        <v>4</v>
      </c>
      <c r="E1934" t="str">
        <f>TEXT(Table2[[#This Row],[order_date]],"mmmm")</f>
        <v>April</v>
      </c>
      <c r="F1934">
        <v>1434</v>
      </c>
      <c r="G1934" t="s">
        <v>15</v>
      </c>
      <c r="H1934" t="s">
        <v>17</v>
      </c>
      <c r="I1934">
        <v>4</v>
      </c>
      <c r="J1934">
        <v>248.65</v>
      </c>
      <c r="K1934">
        <v>0.11</v>
      </c>
      <c r="L1934">
        <f t="shared" si="182"/>
        <v>27.351500000000001</v>
      </c>
      <c r="M1934">
        <f t="shared" si="183"/>
        <v>994.6</v>
      </c>
      <c r="N1934" t="s">
        <v>16</v>
      </c>
      <c r="O1934" t="str">
        <f t="shared" si="184"/>
        <v>Delayed Delivery</v>
      </c>
      <c r="P1934">
        <v>5</v>
      </c>
      <c r="Q1934" t="str">
        <f t="shared" si="185"/>
        <v>Bad</v>
      </c>
      <c r="R1934">
        <v>2.4</v>
      </c>
      <c r="S1934">
        <v>885.19</v>
      </c>
    </row>
    <row r="1935" spans="1:19" x14ac:dyDescent="0.35">
      <c r="A1935">
        <v>11934</v>
      </c>
      <c r="B1935" s="1">
        <v>46495</v>
      </c>
      <c r="C1935">
        <f t="shared" si="180"/>
        <v>2027</v>
      </c>
      <c r="D1935">
        <f t="shared" si="181"/>
        <v>4</v>
      </c>
      <c r="E1935" t="str">
        <f>TEXT(Table2[[#This Row],[order_date]],"mmmm")</f>
        <v>April</v>
      </c>
      <c r="F1935">
        <v>1477</v>
      </c>
      <c r="G1935" t="s">
        <v>19</v>
      </c>
      <c r="H1935" t="s">
        <v>20</v>
      </c>
      <c r="I1935">
        <v>5</v>
      </c>
      <c r="J1935">
        <v>503.79</v>
      </c>
      <c r="K1935">
        <v>0.14000000000000001</v>
      </c>
      <c r="L1935">
        <f t="shared" si="182"/>
        <v>70.530600000000007</v>
      </c>
      <c r="M1935">
        <f t="shared" si="183"/>
        <v>2518.9500000000003</v>
      </c>
      <c r="N1935" t="s">
        <v>14</v>
      </c>
      <c r="O1935" t="str">
        <f t="shared" si="184"/>
        <v>On Time Delivery</v>
      </c>
      <c r="P1935">
        <v>2</v>
      </c>
      <c r="Q1935" t="str">
        <f t="shared" si="185"/>
        <v>Good</v>
      </c>
      <c r="R1935">
        <v>2.7</v>
      </c>
      <c r="S1935">
        <v>2166.3000000000002</v>
      </c>
    </row>
    <row r="1936" spans="1:19" x14ac:dyDescent="0.35">
      <c r="A1936">
        <v>11935</v>
      </c>
      <c r="B1936" s="1">
        <v>46496</v>
      </c>
      <c r="C1936">
        <f t="shared" si="180"/>
        <v>2027</v>
      </c>
      <c r="D1936">
        <f t="shared" si="181"/>
        <v>4</v>
      </c>
      <c r="E1936" t="str">
        <f>TEXT(Table2[[#This Row],[order_date]],"mmmm")</f>
        <v>April</v>
      </c>
      <c r="F1936">
        <v>1101</v>
      </c>
      <c r="G1936" t="s">
        <v>19</v>
      </c>
      <c r="H1936" t="s">
        <v>21</v>
      </c>
      <c r="I1936">
        <v>7</v>
      </c>
      <c r="J1936">
        <v>441.98</v>
      </c>
      <c r="K1936">
        <v>0.08</v>
      </c>
      <c r="L1936">
        <f t="shared" si="182"/>
        <v>35.358400000000003</v>
      </c>
      <c r="M1936">
        <f t="shared" si="183"/>
        <v>3093.86</v>
      </c>
      <c r="N1936" t="s">
        <v>14</v>
      </c>
      <c r="O1936" t="str">
        <f t="shared" si="184"/>
        <v>On Time Delivery</v>
      </c>
      <c r="P1936">
        <v>4</v>
      </c>
      <c r="Q1936" t="str">
        <f t="shared" si="185"/>
        <v>Excellent</v>
      </c>
      <c r="R1936">
        <v>4.5999999999999996</v>
      </c>
      <c r="S1936">
        <v>2846.35</v>
      </c>
    </row>
    <row r="1937" spans="1:19" x14ac:dyDescent="0.35">
      <c r="A1937">
        <v>11936</v>
      </c>
      <c r="B1937" s="1">
        <v>46497</v>
      </c>
      <c r="C1937">
        <f t="shared" si="180"/>
        <v>2027</v>
      </c>
      <c r="D1937">
        <f t="shared" si="181"/>
        <v>4</v>
      </c>
      <c r="E1937" t="str">
        <f>TEXT(Table2[[#This Row],[order_date]],"mmmm")</f>
        <v>April</v>
      </c>
      <c r="F1937">
        <v>1865</v>
      </c>
      <c r="G1937" t="s">
        <v>15</v>
      </c>
      <c r="H1937" t="s">
        <v>13</v>
      </c>
      <c r="I1937">
        <v>3</v>
      </c>
      <c r="J1937">
        <v>453.33</v>
      </c>
      <c r="K1937">
        <v>0.02</v>
      </c>
      <c r="L1937">
        <f t="shared" si="182"/>
        <v>9.0665999999999993</v>
      </c>
      <c r="M1937">
        <f t="shared" si="183"/>
        <v>1359.99</v>
      </c>
      <c r="N1937" t="s">
        <v>18</v>
      </c>
      <c r="O1937" t="str">
        <f t="shared" si="184"/>
        <v>Delayed Delivery</v>
      </c>
      <c r="P1937">
        <v>11</v>
      </c>
      <c r="Q1937" t="str">
        <f t="shared" si="185"/>
        <v>Bad</v>
      </c>
      <c r="R1937">
        <v>1.3</v>
      </c>
      <c r="S1937">
        <v>1332.79</v>
      </c>
    </row>
    <row r="1938" spans="1:19" x14ac:dyDescent="0.35">
      <c r="A1938">
        <v>11937</v>
      </c>
      <c r="B1938" s="1">
        <v>46498</v>
      </c>
      <c r="C1938">
        <f t="shared" si="180"/>
        <v>2027</v>
      </c>
      <c r="D1938">
        <f t="shared" si="181"/>
        <v>4</v>
      </c>
      <c r="E1938" t="str">
        <f>TEXT(Table2[[#This Row],[order_date]],"mmmm")</f>
        <v>April</v>
      </c>
      <c r="F1938">
        <v>1523</v>
      </c>
      <c r="G1938" t="s">
        <v>19</v>
      </c>
      <c r="H1938" t="s">
        <v>20</v>
      </c>
      <c r="I1938">
        <v>6</v>
      </c>
      <c r="J1938">
        <v>129.74</v>
      </c>
      <c r="K1938">
        <v>0.19</v>
      </c>
      <c r="L1938">
        <f t="shared" si="182"/>
        <v>24.650600000000001</v>
      </c>
      <c r="M1938">
        <f t="shared" si="183"/>
        <v>778.44</v>
      </c>
      <c r="N1938" t="s">
        <v>18</v>
      </c>
      <c r="O1938" t="str">
        <f t="shared" si="184"/>
        <v>On Time Delivery</v>
      </c>
      <c r="P1938">
        <v>3</v>
      </c>
      <c r="Q1938" t="str">
        <f t="shared" si="185"/>
        <v>Good</v>
      </c>
      <c r="R1938">
        <v>3.1</v>
      </c>
      <c r="S1938">
        <v>630.54</v>
      </c>
    </row>
    <row r="1939" spans="1:19" x14ac:dyDescent="0.35">
      <c r="A1939">
        <v>11938</v>
      </c>
      <c r="B1939" s="1">
        <v>46499</v>
      </c>
      <c r="C1939">
        <f t="shared" si="180"/>
        <v>2027</v>
      </c>
      <c r="D1939">
        <f t="shared" si="181"/>
        <v>4</v>
      </c>
      <c r="E1939" t="str">
        <f>TEXT(Table2[[#This Row],[order_date]],"mmmm")</f>
        <v>April</v>
      </c>
      <c r="F1939">
        <v>1274</v>
      </c>
      <c r="G1939" t="s">
        <v>22</v>
      </c>
      <c r="H1939" t="s">
        <v>21</v>
      </c>
      <c r="I1939">
        <v>5</v>
      </c>
      <c r="J1939">
        <v>288.97000000000003</v>
      </c>
      <c r="K1939">
        <v>0.1</v>
      </c>
      <c r="L1939">
        <f t="shared" si="182"/>
        <v>28.897000000000006</v>
      </c>
      <c r="M1939">
        <f t="shared" si="183"/>
        <v>1444.8500000000001</v>
      </c>
      <c r="N1939" t="s">
        <v>16</v>
      </c>
      <c r="O1939" t="str">
        <f t="shared" si="184"/>
        <v>On Time Delivery</v>
      </c>
      <c r="P1939">
        <v>2</v>
      </c>
      <c r="Q1939" t="str">
        <f t="shared" si="185"/>
        <v>Good</v>
      </c>
      <c r="R1939">
        <v>2.5</v>
      </c>
      <c r="S1939">
        <v>1300.3699999999999</v>
      </c>
    </row>
    <row r="1940" spans="1:19" x14ac:dyDescent="0.35">
      <c r="A1940">
        <v>11939</v>
      </c>
      <c r="B1940" s="1">
        <v>46500</v>
      </c>
      <c r="C1940">
        <f t="shared" si="180"/>
        <v>2027</v>
      </c>
      <c r="D1940">
        <f t="shared" si="181"/>
        <v>4</v>
      </c>
      <c r="E1940" t="str">
        <f>TEXT(Table2[[#This Row],[order_date]],"mmmm")</f>
        <v>April</v>
      </c>
      <c r="F1940">
        <v>1612</v>
      </c>
      <c r="G1940" t="s">
        <v>19</v>
      </c>
      <c r="H1940" t="s">
        <v>20</v>
      </c>
      <c r="I1940">
        <v>1</v>
      </c>
      <c r="J1940">
        <v>519.16999999999996</v>
      </c>
      <c r="K1940">
        <v>0.28000000000000003</v>
      </c>
      <c r="L1940">
        <f t="shared" si="182"/>
        <v>145.36760000000001</v>
      </c>
      <c r="M1940">
        <f t="shared" si="183"/>
        <v>519.16999999999996</v>
      </c>
      <c r="N1940" t="s">
        <v>16</v>
      </c>
      <c r="O1940" t="str">
        <f t="shared" si="184"/>
        <v>Delayed Delivery</v>
      </c>
      <c r="P1940">
        <v>6</v>
      </c>
      <c r="Q1940" t="str">
        <f t="shared" si="185"/>
        <v>Excellent</v>
      </c>
      <c r="R1940">
        <v>4.9000000000000004</v>
      </c>
      <c r="S1940">
        <v>373.8</v>
      </c>
    </row>
    <row r="1941" spans="1:19" x14ac:dyDescent="0.35">
      <c r="A1941">
        <v>11940</v>
      </c>
      <c r="B1941" s="1">
        <v>46501</v>
      </c>
      <c r="C1941">
        <f t="shared" si="180"/>
        <v>2027</v>
      </c>
      <c r="D1941">
        <f t="shared" si="181"/>
        <v>4</v>
      </c>
      <c r="E1941" t="str">
        <f>TEXT(Table2[[#This Row],[order_date]],"mmmm")</f>
        <v>April</v>
      </c>
      <c r="F1941">
        <v>1043</v>
      </c>
      <c r="G1941" t="s">
        <v>15</v>
      </c>
      <c r="H1941" t="s">
        <v>13</v>
      </c>
      <c r="I1941">
        <v>7</v>
      </c>
      <c r="J1941">
        <v>309.86</v>
      </c>
      <c r="K1941">
        <v>0</v>
      </c>
      <c r="L1941">
        <f t="shared" si="182"/>
        <v>0</v>
      </c>
      <c r="M1941">
        <f t="shared" si="183"/>
        <v>2169.02</v>
      </c>
      <c r="N1941" t="s">
        <v>14</v>
      </c>
      <c r="O1941" t="str">
        <f t="shared" si="184"/>
        <v>Delayed Delivery</v>
      </c>
      <c r="P1941">
        <v>11</v>
      </c>
      <c r="Q1941" t="str">
        <f t="shared" si="185"/>
        <v>Excellent</v>
      </c>
      <c r="R1941">
        <v>4.2</v>
      </c>
      <c r="S1941">
        <v>2169.02</v>
      </c>
    </row>
    <row r="1942" spans="1:19" x14ac:dyDescent="0.35">
      <c r="A1942">
        <v>11941</v>
      </c>
      <c r="B1942" s="1">
        <v>46502</v>
      </c>
      <c r="C1942">
        <f t="shared" si="180"/>
        <v>2027</v>
      </c>
      <c r="D1942">
        <f t="shared" si="181"/>
        <v>4</v>
      </c>
      <c r="E1942" t="str">
        <f>TEXT(Table2[[#This Row],[order_date]],"mmmm")</f>
        <v>April</v>
      </c>
      <c r="F1942">
        <v>1954</v>
      </c>
      <c r="G1942" t="s">
        <v>12</v>
      </c>
      <c r="H1942" t="s">
        <v>20</v>
      </c>
      <c r="I1942">
        <v>6</v>
      </c>
      <c r="J1942">
        <v>414.82</v>
      </c>
      <c r="K1942">
        <v>0.28999999999999998</v>
      </c>
      <c r="L1942">
        <f t="shared" si="182"/>
        <v>120.2978</v>
      </c>
      <c r="M1942">
        <f t="shared" si="183"/>
        <v>2488.92</v>
      </c>
      <c r="N1942" t="s">
        <v>16</v>
      </c>
      <c r="O1942" t="str">
        <f t="shared" si="184"/>
        <v>On Time Delivery</v>
      </c>
      <c r="P1942">
        <v>3</v>
      </c>
      <c r="Q1942" t="str">
        <f t="shared" si="185"/>
        <v>Bad</v>
      </c>
      <c r="R1942">
        <v>1.5</v>
      </c>
      <c r="S1942">
        <v>1767.13</v>
      </c>
    </row>
    <row r="1943" spans="1:19" x14ac:dyDescent="0.35">
      <c r="A1943">
        <v>11942</v>
      </c>
      <c r="B1943" s="1">
        <v>46503</v>
      </c>
      <c r="C1943">
        <f t="shared" si="180"/>
        <v>2027</v>
      </c>
      <c r="D1943">
        <f t="shared" si="181"/>
        <v>4</v>
      </c>
      <c r="E1943" t="str">
        <f>TEXT(Table2[[#This Row],[order_date]],"mmmm")</f>
        <v>April</v>
      </c>
      <c r="F1943">
        <v>1816</v>
      </c>
      <c r="G1943" t="s">
        <v>19</v>
      </c>
      <c r="H1943" t="s">
        <v>21</v>
      </c>
      <c r="I1943">
        <v>3</v>
      </c>
      <c r="J1943">
        <v>358.94</v>
      </c>
      <c r="K1943">
        <v>0.33</v>
      </c>
      <c r="L1943">
        <f t="shared" si="182"/>
        <v>118.45020000000001</v>
      </c>
      <c r="M1943">
        <f t="shared" si="183"/>
        <v>1076.82</v>
      </c>
      <c r="N1943" t="s">
        <v>18</v>
      </c>
      <c r="O1943" t="str">
        <f t="shared" si="184"/>
        <v>On Time Delivery</v>
      </c>
      <c r="P1943">
        <v>4</v>
      </c>
      <c r="Q1943" t="str">
        <f t="shared" si="185"/>
        <v>Excellent</v>
      </c>
      <c r="R1943">
        <v>4.7</v>
      </c>
      <c r="S1943">
        <v>721.47</v>
      </c>
    </row>
    <row r="1944" spans="1:19" x14ac:dyDescent="0.35">
      <c r="A1944">
        <v>11943</v>
      </c>
      <c r="B1944" s="1">
        <v>46504</v>
      </c>
      <c r="C1944">
        <f t="shared" si="180"/>
        <v>2027</v>
      </c>
      <c r="D1944">
        <f t="shared" si="181"/>
        <v>4</v>
      </c>
      <c r="E1944" t="str">
        <f>TEXT(Table2[[#This Row],[order_date]],"mmmm")</f>
        <v>April</v>
      </c>
      <c r="F1944">
        <v>1956</v>
      </c>
      <c r="G1944" t="s">
        <v>15</v>
      </c>
      <c r="H1944" t="s">
        <v>20</v>
      </c>
      <c r="I1944">
        <v>7</v>
      </c>
      <c r="J1944">
        <v>507.78</v>
      </c>
      <c r="K1944">
        <v>0.25</v>
      </c>
      <c r="L1944">
        <f t="shared" si="182"/>
        <v>126.94499999999999</v>
      </c>
      <c r="M1944">
        <f t="shared" si="183"/>
        <v>3554.46</v>
      </c>
      <c r="N1944" t="s">
        <v>18</v>
      </c>
      <c r="O1944" t="str">
        <f t="shared" si="184"/>
        <v>Delayed Delivery</v>
      </c>
      <c r="P1944">
        <v>6</v>
      </c>
      <c r="Q1944" t="str">
        <f t="shared" si="185"/>
        <v>Bad</v>
      </c>
      <c r="R1944">
        <v>1.8</v>
      </c>
      <c r="S1944">
        <v>2665.84</v>
      </c>
    </row>
    <row r="1945" spans="1:19" x14ac:dyDescent="0.35">
      <c r="A1945">
        <v>11944</v>
      </c>
      <c r="B1945" s="1">
        <v>46505</v>
      </c>
      <c r="C1945">
        <f t="shared" si="180"/>
        <v>2027</v>
      </c>
      <c r="D1945">
        <f t="shared" si="181"/>
        <v>4</v>
      </c>
      <c r="E1945" t="str">
        <f>TEXT(Table2[[#This Row],[order_date]],"mmmm")</f>
        <v>April</v>
      </c>
      <c r="F1945">
        <v>1016</v>
      </c>
      <c r="G1945" t="s">
        <v>19</v>
      </c>
      <c r="H1945" t="s">
        <v>20</v>
      </c>
      <c r="I1945">
        <v>1</v>
      </c>
      <c r="J1945">
        <v>181.47</v>
      </c>
      <c r="K1945">
        <v>0.26</v>
      </c>
      <c r="L1945">
        <f t="shared" si="182"/>
        <v>47.182200000000002</v>
      </c>
      <c r="M1945">
        <f t="shared" si="183"/>
        <v>181.47</v>
      </c>
      <c r="N1945" t="s">
        <v>16</v>
      </c>
      <c r="O1945" t="str">
        <f t="shared" si="184"/>
        <v>Delayed Delivery</v>
      </c>
      <c r="P1945">
        <v>5</v>
      </c>
      <c r="Q1945" t="str">
        <f t="shared" si="185"/>
        <v>Bad</v>
      </c>
      <c r="R1945">
        <v>1.3</v>
      </c>
      <c r="S1945">
        <v>134.29</v>
      </c>
    </row>
    <row r="1946" spans="1:19" x14ac:dyDescent="0.35">
      <c r="A1946">
        <v>11945</v>
      </c>
      <c r="B1946" s="1">
        <v>46506</v>
      </c>
      <c r="C1946">
        <f t="shared" si="180"/>
        <v>2027</v>
      </c>
      <c r="D1946">
        <f t="shared" si="181"/>
        <v>4</v>
      </c>
      <c r="E1946" t="str">
        <f>TEXT(Table2[[#This Row],[order_date]],"mmmm")</f>
        <v>April</v>
      </c>
      <c r="F1946">
        <v>1329</v>
      </c>
      <c r="G1946" t="s">
        <v>15</v>
      </c>
      <c r="H1946" t="s">
        <v>21</v>
      </c>
      <c r="I1946">
        <v>4</v>
      </c>
      <c r="J1946">
        <v>351.65</v>
      </c>
      <c r="K1946">
        <v>0.33</v>
      </c>
      <c r="L1946">
        <f t="shared" si="182"/>
        <v>116.0445</v>
      </c>
      <c r="M1946">
        <f t="shared" si="183"/>
        <v>1406.6</v>
      </c>
      <c r="N1946" t="s">
        <v>18</v>
      </c>
      <c r="O1946" t="str">
        <f t="shared" si="184"/>
        <v>On Time Delivery</v>
      </c>
      <c r="P1946">
        <v>4</v>
      </c>
      <c r="Q1946" t="str">
        <f t="shared" si="185"/>
        <v>Good</v>
      </c>
      <c r="R1946">
        <v>3.2</v>
      </c>
      <c r="S1946">
        <v>942.42</v>
      </c>
    </row>
    <row r="1947" spans="1:19" x14ac:dyDescent="0.35">
      <c r="A1947">
        <v>11946</v>
      </c>
      <c r="B1947" s="1">
        <v>46507</v>
      </c>
      <c r="C1947">
        <f t="shared" si="180"/>
        <v>2027</v>
      </c>
      <c r="D1947">
        <f t="shared" si="181"/>
        <v>4</v>
      </c>
      <c r="E1947" t="str">
        <f>TEXT(Table2[[#This Row],[order_date]],"mmmm")</f>
        <v>April</v>
      </c>
      <c r="F1947">
        <v>1568</v>
      </c>
      <c r="G1947" t="s">
        <v>15</v>
      </c>
      <c r="H1947" t="s">
        <v>13</v>
      </c>
      <c r="I1947">
        <v>5</v>
      </c>
      <c r="J1947">
        <v>87.09</v>
      </c>
      <c r="K1947">
        <v>7.0000000000000007E-2</v>
      </c>
      <c r="L1947">
        <f t="shared" si="182"/>
        <v>6.0963000000000012</v>
      </c>
      <c r="M1947">
        <f t="shared" si="183"/>
        <v>435.45000000000005</v>
      </c>
      <c r="N1947" t="s">
        <v>18</v>
      </c>
      <c r="O1947" t="str">
        <f t="shared" si="184"/>
        <v>On Time Delivery</v>
      </c>
      <c r="P1947">
        <v>4</v>
      </c>
      <c r="Q1947" t="str">
        <f t="shared" si="185"/>
        <v>Good</v>
      </c>
      <c r="R1947">
        <v>3.9</v>
      </c>
      <c r="S1947">
        <v>404.97</v>
      </c>
    </row>
    <row r="1948" spans="1:19" x14ac:dyDescent="0.35">
      <c r="A1948">
        <v>11947</v>
      </c>
      <c r="B1948" s="1">
        <v>46508</v>
      </c>
      <c r="C1948">
        <f t="shared" si="180"/>
        <v>2027</v>
      </c>
      <c r="D1948">
        <f t="shared" si="181"/>
        <v>5</v>
      </c>
      <c r="E1948" t="str">
        <f>TEXT(Table2[[#This Row],[order_date]],"mmmm")</f>
        <v>May</v>
      </c>
      <c r="F1948">
        <v>1822</v>
      </c>
      <c r="G1948" t="s">
        <v>15</v>
      </c>
      <c r="H1948" t="s">
        <v>13</v>
      </c>
      <c r="I1948">
        <v>7</v>
      </c>
      <c r="J1948">
        <v>418.77</v>
      </c>
      <c r="K1948">
        <v>0.35</v>
      </c>
      <c r="L1948">
        <f t="shared" si="182"/>
        <v>146.56949999999998</v>
      </c>
      <c r="M1948">
        <f t="shared" si="183"/>
        <v>2931.39</v>
      </c>
      <c r="N1948" t="s">
        <v>18</v>
      </c>
      <c r="O1948" t="str">
        <f t="shared" si="184"/>
        <v>On Time Delivery</v>
      </c>
      <c r="P1948">
        <v>2</v>
      </c>
      <c r="Q1948" t="str">
        <f t="shared" si="185"/>
        <v>Good</v>
      </c>
      <c r="R1948">
        <v>3.9</v>
      </c>
      <c r="S1948">
        <v>1905.4</v>
      </c>
    </row>
    <row r="1949" spans="1:19" x14ac:dyDescent="0.35">
      <c r="A1949">
        <v>11948</v>
      </c>
      <c r="B1949" s="1">
        <v>46509</v>
      </c>
      <c r="C1949">
        <f t="shared" si="180"/>
        <v>2027</v>
      </c>
      <c r="D1949">
        <f t="shared" si="181"/>
        <v>5</v>
      </c>
      <c r="E1949" t="str">
        <f>TEXT(Table2[[#This Row],[order_date]],"mmmm")</f>
        <v>May</v>
      </c>
      <c r="F1949">
        <v>1496</v>
      </c>
      <c r="G1949" t="s">
        <v>15</v>
      </c>
      <c r="H1949" t="s">
        <v>20</v>
      </c>
      <c r="I1949">
        <v>6</v>
      </c>
      <c r="J1949">
        <v>443.2</v>
      </c>
      <c r="K1949">
        <v>0.27</v>
      </c>
      <c r="L1949">
        <f t="shared" si="182"/>
        <v>119.664</v>
      </c>
      <c r="M1949">
        <f t="shared" si="183"/>
        <v>2659.2</v>
      </c>
      <c r="N1949" t="s">
        <v>16</v>
      </c>
      <c r="O1949" t="str">
        <f t="shared" si="184"/>
        <v>Delayed Delivery</v>
      </c>
      <c r="P1949">
        <v>10</v>
      </c>
      <c r="Q1949" t="str">
        <f t="shared" si="185"/>
        <v>Good</v>
      </c>
      <c r="R1949">
        <v>3.1</v>
      </c>
      <c r="S1949">
        <v>1941.22</v>
      </c>
    </row>
    <row r="1950" spans="1:19" x14ac:dyDescent="0.35">
      <c r="A1950">
        <v>11949</v>
      </c>
      <c r="B1950" s="1">
        <v>46510</v>
      </c>
      <c r="C1950">
        <f t="shared" si="180"/>
        <v>2027</v>
      </c>
      <c r="D1950">
        <f t="shared" si="181"/>
        <v>5</v>
      </c>
      <c r="E1950" t="str">
        <f>TEXT(Table2[[#This Row],[order_date]],"mmmm")</f>
        <v>May</v>
      </c>
      <c r="F1950">
        <v>1814</v>
      </c>
      <c r="G1950" t="s">
        <v>12</v>
      </c>
      <c r="H1950" t="s">
        <v>17</v>
      </c>
      <c r="I1950">
        <v>2</v>
      </c>
      <c r="J1950">
        <v>40.06</v>
      </c>
      <c r="K1950">
        <v>0.25</v>
      </c>
      <c r="L1950">
        <f t="shared" si="182"/>
        <v>10.015000000000001</v>
      </c>
      <c r="M1950">
        <f t="shared" si="183"/>
        <v>80.12</v>
      </c>
      <c r="N1950" t="s">
        <v>16</v>
      </c>
      <c r="O1950" t="str">
        <f t="shared" si="184"/>
        <v>On Time Delivery</v>
      </c>
      <c r="P1950">
        <v>4</v>
      </c>
      <c r="Q1950" t="str">
        <f t="shared" si="185"/>
        <v>Good</v>
      </c>
      <c r="R1950">
        <v>3</v>
      </c>
      <c r="S1950">
        <v>60.09</v>
      </c>
    </row>
    <row r="1951" spans="1:19" x14ac:dyDescent="0.35">
      <c r="A1951">
        <v>11950</v>
      </c>
      <c r="B1951" s="1">
        <v>46511</v>
      </c>
      <c r="C1951">
        <f t="shared" si="180"/>
        <v>2027</v>
      </c>
      <c r="D1951">
        <f t="shared" si="181"/>
        <v>5</v>
      </c>
      <c r="E1951" t="str">
        <f>TEXT(Table2[[#This Row],[order_date]],"mmmm")</f>
        <v>May</v>
      </c>
      <c r="F1951">
        <v>1011</v>
      </c>
      <c r="G1951" t="s">
        <v>19</v>
      </c>
      <c r="H1951" t="s">
        <v>20</v>
      </c>
      <c r="I1951">
        <v>3</v>
      </c>
      <c r="J1951">
        <v>410.34</v>
      </c>
      <c r="K1951">
        <v>0.13</v>
      </c>
      <c r="L1951">
        <f t="shared" si="182"/>
        <v>53.344200000000001</v>
      </c>
      <c r="M1951">
        <f t="shared" si="183"/>
        <v>1231.02</v>
      </c>
      <c r="N1951" t="s">
        <v>18</v>
      </c>
      <c r="O1951" t="str">
        <f t="shared" si="184"/>
        <v>Delayed Delivery</v>
      </c>
      <c r="P1951">
        <v>8</v>
      </c>
      <c r="Q1951" t="str">
        <f t="shared" si="185"/>
        <v>Excellent</v>
      </c>
      <c r="R1951">
        <v>4.9000000000000004</v>
      </c>
      <c r="S1951">
        <v>1070.99</v>
      </c>
    </row>
    <row r="1952" spans="1:19" x14ac:dyDescent="0.35">
      <c r="A1952">
        <v>11951</v>
      </c>
      <c r="B1952" s="1">
        <v>46512</v>
      </c>
      <c r="C1952">
        <f t="shared" si="180"/>
        <v>2027</v>
      </c>
      <c r="D1952">
        <f t="shared" si="181"/>
        <v>5</v>
      </c>
      <c r="E1952" t="str">
        <f>TEXT(Table2[[#This Row],[order_date]],"mmmm")</f>
        <v>May</v>
      </c>
      <c r="F1952">
        <v>1317</v>
      </c>
      <c r="G1952" t="s">
        <v>19</v>
      </c>
      <c r="H1952" t="s">
        <v>17</v>
      </c>
      <c r="I1952">
        <v>7</v>
      </c>
      <c r="J1952">
        <v>257.58999999999997</v>
      </c>
      <c r="K1952">
        <v>0.19</v>
      </c>
      <c r="L1952">
        <f t="shared" si="182"/>
        <v>48.942099999999996</v>
      </c>
      <c r="M1952">
        <f t="shared" si="183"/>
        <v>1803.1299999999999</v>
      </c>
      <c r="N1952" t="s">
        <v>14</v>
      </c>
      <c r="O1952" t="str">
        <f t="shared" si="184"/>
        <v>Delayed Delivery</v>
      </c>
      <c r="P1952">
        <v>5</v>
      </c>
      <c r="Q1952" t="str">
        <f t="shared" si="185"/>
        <v>Excellent</v>
      </c>
      <c r="R1952">
        <v>4.3</v>
      </c>
      <c r="S1952">
        <v>1460.54</v>
      </c>
    </row>
    <row r="1953" spans="1:19" x14ac:dyDescent="0.35">
      <c r="A1953">
        <v>11952</v>
      </c>
      <c r="B1953" s="1">
        <v>46513</v>
      </c>
      <c r="C1953">
        <f t="shared" si="180"/>
        <v>2027</v>
      </c>
      <c r="D1953">
        <f t="shared" si="181"/>
        <v>5</v>
      </c>
      <c r="E1953" t="str">
        <f>TEXT(Table2[[#This Row],[order_date]],"mmmm")</f>
        <v>May</v>
      </c>
      <c r="F1953">
        <v>1591</v>
      </c>
      <c r="G1953" t="s">
        <v>12</v>
      </c>
      <c r="H1953" t="s">
        <v>20</v>
      </c>
      <c r="I1953">
        <v>6</v>
      </c>
      <c r="J1953">
        <v>87.6</v>
      </c>
      <c r="K1953">
        <v>0.23</v>
      </c>
      <c r="L1953">
        <f t="shared" si="182"/>
        <v>20.148</v>
      </c>
      <c r="M1953">
        <f t="shared" si="183"/>
        <v>525.59999999999991</v>
      </c>
      <c r="N1953" t="s">
        <v>16</v>
      </c>
      <c r="O1953" t="str">
        <f t="shared" si="184"/>
        <v>Delayed Delivery</v>
      </c>
      <c r="P1953">
        <v>11</v>
      </c>
      <c r="Q1953" t="str">
        <f t="shared" si="185"/>
        <v>Good</v>
      </c>
      <c r="R1953">
        <v>3.8</v>
      </c>
      <c r="S1953">
        <v>404.71</v>
      </c>
    </row>
    <row r="1954" spans="1:19" x14ac:dyDescent="0.35">
      <c r="A1954">
        <v>11953</v>
      </c>
      <c r="B1954" s="1">
        <v>46514</v>
      </c>
      <c r="C1954">
        <f t="shared" si="180"/>
        <v>2027</v>
      </c>
      <c r="D1954">
        <f t="shared" si="181"/>
        <v>5</v>
      </c>
      <c r="E1954" t="str">
        <f>TEXT(Table2[[#This Row],[order_date]],"mmmm")</f>
        <v>May</v>
      </c>
      <c r="F1954">
        <v>1215</v>
      </c>
      <c r="G1954" t="s">
        <v>15</v>
      </c>
      <c r="H1954" t="s">
        <v>13</v>
      </c>
      <c r="I1954">
        <v>2</v>
      </c>
      <c r="J1954">
        <v>260.64999999999998</v>
      </c>
      <c r="K1954">
        <v>0.22</v>
      </c>
      <c r="L1954">
        <f t="shared" si="182"/>
        <v>57.342999999999996</v>
      </c>
      <c r="M1954">
        <f t="shared" si="183"/>
        <v>521.29999999999995</v>
      </c>
      <c r="N1954" t="s">
        <v>14</v>
      </c>
      <c r="O1954" t="str">
        <f t="shared" si="184"/>
        <v>Delayed Delivery</v>
      </c>
      <c r="P1954">
        <v>10</v>
      </c>
      <c r="Q1954" t="str">
        <f t="shared" si="185"/>
        <v>Bad</v>
      </c>
      <c r="R1954">
        <v>1.8</v>
      </c>
      <c r="S1954">
        <v>406.61</v>
      </c>
    </row>
    <row r="1955" spans="1:19" x14ac:dyDescent="0.35">
      <c r="A1955">
        <v>11954</v>
      </c>
      <c r="B1955" s="1">
        <v>46515</v>
      </c>
      <c r="C1955">
        <f t="shared" si="180"/>
        <v>2027</v>
      </c>
      <c r="D1955">
        <f t="shared" si="181"/>
        <v>5</v>
      </c>
      <c r="E1955" t="str">
        <f>TEXT(Table2[[#This Row],[order_date]],"mmmm")</f>
        <v>May</v>
      </c>
      <c r="F1955">
        <v>1338</v>
      </c>
      <c r="G1955" t="s">
        <v>12</v>
      </c>
      <c r="H1955" t="s">
        <v>20</v>
      </c>
      <c r="I1955">
        <v>6</v>
      </c>
      <c r="J1955">
        <v>128.63</v>
      </c>
      <c r="K1955">
        <v>0.25</v>
      </c>
      <c r="L1955">
        <f t="shared" si="182"/>
        <v>32.157499999999999</v>
      </c>
      <c r="M1955">
        <f t="shared" si="183"/>
        <v>771.78</v>
      </c>
      <c r="N1955" t="s">
        <v>18</v>
      </c>
      <c r="O1955" t="str">
        <f t="shared" si="184"/>
        <v>Delayed Delivery</v>
      </c>
      <c r="P1955">
        <v>10</v>
      </c>
      <c r="Q1955" t="str">
        <f t="shared" si="185"/>
        <v>Excellent</v>
      </c>
      <c r="R1955">
        <v>4.3</v>
      </c>
      <c r="S1955">
        <v>578.84</v>
      </c>
    </row>
    <row r="1956" spans="1:19" x14ac:dyDescent="0.35">
      <c r="A1956">
        <v>11955</v>
      </c>
      <c r="B1956" s="1">
        <v>46516</v>
      </c>
      <c r="C1956">
        <f t="shared" si="180"/>
        <v>2027</v>
      </c>
      <c r="D1956">
        <f t="shared" si="181"/>
        <v>5</v>
      </c>
      <c r="E1956" t="str">
        <f>TEXT(Table2[[#This Row],[order_date]],"mmmm")</f>
        <v>May</v>
      </c>
      <c r="F1956">
        <v>1775</v>
      </c>
      <c r="G1956" t="s">
        <v>15</v>
      </c>
      <c r="H1956" t="s">
        <v>20</v>
      </c>
      <c r="I1956">
        <v>7</v>
      </c>
      <c r="J1956">
        <v>258.10000000000002</v>
      </c>
      <c r="K1956">
        <v>0.03</v>
      </c>
      <c r="L1956">
        <f t="shared" si="182"/>
        <v>7.7430000000000003</v>
      </c>
      <c r="M1956">
        <f t="shared" si="183"/>
        <v>1806.7000000000003</v>
      </c>
      <c r="N1956" t="s">
        <v>14</v>
      </c>
      <c r="O1956" t="str">
        <f t="shared" si="184"/>
        <v>Delayed Delivery</v>
      </c>
      <c r="P1956">
        <v>8</v>
      </c>
      <c r="Q1956" t="str">
        <f t="shared" si="185"/>
        <v>Excellent</v>
      </c>
      <c r="R1956">
        <v>4</v>
      </c>
      <c r="S1956">
        <v>1752.5</v>
      </c>
    </row>
    <row r="1957" spans="1:19" x14ac:dyDescent="0.35">
      <c r="A1957">
        <v>11956</v>
      </c>
      <c r="B1957" s="1">
        <v>46517</v>
      </c>
      <c r="C1957">
        <f t="shared" si="180"/>
        <v>2027</v>
      </c>
      <c r="D1957">
        <f t="shared" si="181"/>
        <v>5</v>
      </c>
      <c r="E1957" t="str">
        <f>TEXT(Table2[[#This Row],[order_date]],"mmmm")</f>
        <v>May</v>
      </c>
      <c r="F1957">
        <v>1990</v>
      </c>
      <c r="G1957" t="s">
        <v>22</v>
      </c>
      <c r="H1957" t="s">
        <v>17</v>
      </c>
      <c r="I1957">
        <v>1</v>
      </c>
      <c r="J1957">
        <v>239.84</v>
      </c>
      <c r="K1957">
        <v>0.12</v>
      </c>
      <c r="L1957">
        <f t="shared" si="182"/>
        <v>28.780799999999999</v>
      </c>
      <c r="M1957">
        <f t="shared" si="183"/>
        <v>239.84</v>
      </c>
      <c r="N1957" t="s">
        <v>16</v>
      </c>
      <c r="O1957" t="str">
        <f t="shared" si="184"/>
        <v>Delayed Delivery</v>
      </c>
      <c r="P1957">
        <v>6</v>
      </c>
      <c r="Q1957" t="str">
        <f t="shared" si="185"/>
        <v>Excellent</v>
      </c>
      <c r="R1957">
        <v>5</v>
      </c>
      <c r="S1957">
        <v>211.06</v>
      </c>
    </row>
    <row r="1958" spans="1:19" x14ac:dyDescent="0.35">
      <c r="A1958">
        <v>11957</v>
      </c>
      <c r="B1958" s="1">
        <v>46518</v>
      </c>
      <c r="C1958">
        <f t="shared" si="180"/>
        <v>2027</v>
      </c>
      <c r="D1958">
        <f t="shared" si="181"/>
        <v>5</v>
      </c>
      <c r="E1958" t="str">
        <f>TEXT(Table2[[#This Row],[order_date]],"mmmm")</f>
        <v>May</v>
      </c>
      <c r="F1958">
        <v>1660</v>
      </c>
      <c r="G1958" t="s">
        <v>15</v>
      </c>
      <c r="H1958" t="s">
        <v>13</v>
      </c>
      <c r="I1958">
        <v>2</v>
      </c>
      <c r="J1958">
        <v>446.96</v>
      </c>
      <c r="K1958">
        <v>0.15</v>
      </c>
      <c r="L1958">
        <f t="shared" si="182"/>
        <v>67.043999999999997</v>
      </c>
      <c r="M1958">
        <f t="shared" si="183"/>
        <v>893.92</v>
      </c>
      <c r="N1958" t="s">
        <v>16</v>
      </c>
      <c r="O1958" t="str">
        <f t="shared" si="184"/>
        <v>Delayed Delivery</v>
      </c>
      <c r="P1958">
        <v>10</v>
      </c>
      <c r="Q1958" t="str">
        <f t="shared" si="185"/>
        <v>Bad</v>
      </c>
      <c r="R1958">
        <v>1.5</v>
      </c>
      <c r="S1958">
        <v>759.83</v>
      </c>
    </row>
    <row r="1959" spans="1:19" x14ac:dyDescent="0.35">
      <c r="A1959">
        <v>11958</v>
      </c>
      <c r="B1959" s="1">
        <v>46519</v>
      </c>
      <c r="C1959">
        <f t="shared" si="180"/>
        <v>2027</v>
      </c>
      <c r="D1959">
        <f t="shared" si="181"/>
        <v>5</v>
      </c>
      <c r="E1959" t="str">
        <f>TEXT(Table2[[#This Row],[order_date]],"mmmm")</f>
        <v>May</v>
      </c>
      <c r="F1959">
        <v>1080</v>
      </c>
      <c r="G1959" t="s">
        <v>22</v>
      </c>
      <c r="H1959" t="s">
        <v>17</v>
      </c>
      <c r="I1959">
        <v>2</v>
      </c>
      <c r="J1959">
        <v>467.92</v>
      </c>
      <c r="K1959">
        <v>0.09</v>
      </c>
      <c r="L1959">
        <f t="shared" si="182"/>
        <v>42.1128</v>
      </c>
      <c r="M1959">
        <f t="shared" si="183"/>
        <v>935.84</v>
      </c>
      <c r="N1959" t="s">
        <v>16</v>
      </c>
      <c r="O1959" t="str">
        <f t="shared" si="184"/>
        <v>Delayed Delivery</v>
      </c>
      <c r="P1959">
        <v>5</v>
      </c>
      <c r="Q1959" t="str">
        <f t="shared" si="185"/>
        <v>Good</v>
      </c>
      <c r="R1959">
        <v>3.9</v>
      </c>
      <c r="S1959">
        <v>851.61</v>
      </c>
    </row>
    <row r="1960" spans="1:19" x14ac:dyDescent="0.35">
      <c r="A1960">
        <v>11959</v>
      </c>
      <c r="B1960" s="1">
        <v>46520</v>
      </c>
      <c r="C1960">
        <f t="shared" si="180"/>
        <v>2027</v>
      </c>
      <c r="D1960">
        <f t="shared" si="181"/>
        <v>5</v>
      </c>
      <c r="E1960" t="str">
        <f>TEXT(Table2[[#This Row],[order_date]],"mmmm")</f>
        <v>May</v>
      </c>
      <c r="F1960">
        <v>1726</v>
      </c>
      <c r="G1960" t="s">
        <v>12</v>
      </c>
      <c r="H1960" t="s">
        <v>20</v>
      </c>
      <c r="I1960">
        <v>6</v>
      </c>
      <c r="J1960">
        <v>370.11</v>
      </c>
      <c r="K1960">
        <v>0.06</v>
      </c>
      <c r="L1960">
        <f t="shared" si="182"/>
        <v>22.206600000000002</v>
      </c>
      <c r="M1960">
        <f t="shared" si="183"/>
        <v>2220.66</v>
      </c>
      <c r="N1960" t="s">
        <v>16</v>
      </c>
      <c r="O1960" t="str">
        <f t="shared" si="184"/>
        <v>On Time Delivery</v>
      </c>
      <c r="P1960">
        <v>4</v>
      </c>
      <c r="Q1960" t="str">
        <f t="shared" si="185"/>
        <v>Excellent</v>
      </c>
      <c r="R1960">
        <v>4.9000000000000004</v>
      </c>
      <c r="S1960">
        <v>2087.42</v>
      </c>
    </row>
    <row r="1961" spans="1:19" x14ac:dyDescent="0.35">
      <c r="A1961">
        <v>11960</v>
      </c>
      <c r="B1961" s="1">
        <v>46521</v>
      </c>
      <c r="C1961">
        <f t="shared" si="180"/>
        <v>2027</v>
      </c>
      <c r="D1961">
        <f t="shared" si="181"/>
        <v>5</v>
      </c>
      <c r="E1961" t="str">
        <f>TEXT(Table2[[#This Row],[order_date]],"mmmm")</f>
        <v>May</v>
      </c>
      <c r="F1961">
        <v>1484</v>
      </c>
      <c r="G1961" t="s">
        <v>15</v>
      </c>
      <c r="H1961" t="s">
        <v>21</v>
      </c>
      <c r="I1961">
        <v>4</v>
      </c>
      <c r="J1961">
        <v>28.27</v>
      </c>
      <c r="K1961">
        <v>0.05</v>
      </c>
      <c r="L1961">
        <f t="shared" si="182"/>
        <v>1.4135</v>
      </c>
      <c r="M1961">
        <f t="shared" si="183"/>
        <v>113.08</v>
      </c>
      <c r="N1961" t="s">
        <v>14</v>
      </c>
      <c r="O1961" t="str">
        <f t="shared" si="184"/>
        <v>Delayed Delivery</v>
      </c>
      <c r="P1961">
        <v>10</v>
      </c>
      <c r="Q1961" t="str">
        <f t="shared" si="185"/>
        <v>Good</v>
      </c>
      <c r="R1961">
        <v>2.9</v>
      </c>
      <c r="S1961">
        <v>107.43</v>
      </c>
    </row>
    <row r="1962" spans="1:19" x14ac:dyDescent="0.35">
      <c r="A1962">
        <v>11961</v>
      </c>
      <c r="B1962" s="1">
        <v>46522</v>
      </c>
      <c r="C1962">
        <f t="shared" si="180"/>
        <v>2027</v>
      </c>
      <c r="D1962">
        <f t="shared" si="181"/>
        <v>5</v>
      </c>
      <c r="E1962" t="str">
        <f>TEXT(Table2[[#This Row],[order_date]],"mmmm")</f>
        <v>May</v>
      </c>
      <c r="F1962">
        <v>1373</v>
      </c>
      <c r="G1962" t="s">
        <v>19</v>
      </c>
      <c r="H1962" t="s">
        <v>20</v>
      </c>
      <c r="I1962">
        <v>7</v>
      </c>
      <c r="J1962">
        <v>559.65</v>
      </c>
      <c r="K1962">
        <v>0.13</v>
      </c>
      <c r="L1962">
        <f t="shared" si="182"/>
        <v>72.754499999999993</v>
      </c>
      <c r="M1962">
        <f t="shared" si="183"/>
        <v>3917.5499999999997</v>
      </c>
      <c r="N1962" t="s">
        <v>16</v>
      </c>
      <c r="O1962" t="str">
        <f t="shared" si="184"/>
        <v>Delayed Delivery</v>
      </c>
      <c r="P1962">
        <v>9</v>
      </c>
      <c r="Q1962" t="str">
        <f t="shared" si="185"/>
        <v>Good</v>
      </c>
      <c r="R1962">
        <v>3.9</v>
      </c>
      <c r="S1962">
        <v>3408.27</v>
      </c>
    </row>
    <row r="1963" spans="1:19" x14ac:dyDescent="0.35">
      <c r="A1963">
        <v>11962</v>
      </c>
      <c r="B1963" s="1">
        <v>46523</v>
      </c>
      <c r="C1963">
        <f t="shared" si="180"/>
        <v>2027</v>
      </c>
      <c r="D1963">
        <f t="shared" si="181"/>
        <v>5</v>
      </c>
      <c r="E1963" t="str">
        <f>TEXT(Table2[[#This Row],[order_date]],"mmmm")</f>
        <v>May</v>
      </c>
      <c r="F1963">
        <v>1975</v>
      </c>
      <c r="G1963" t="s">
        <v>19</v>
      </c>
      <c r="H1963" t="s">
        <v>20</v>
      </c>
      <c r="I1963">
        <v>4</v>
      </c>
      <c r="J1963">
        <v>416.45</v>
      </c>
      <c r="K1963">
        <v>0.17</v>
      </c>
      <c r="L1963">
        <f t="shared" si="182"/>
        <v>70.796500000000009</v>
      </c>
      <c r="M1963">
        <f t="shared" si="183"/>
        <v>1665.8</v>
      </c>
      <c r="N1963" t="s">
        <v>18</v>
      </c>
      <c r="O1963" t="str">
        <f t="shared" si="184"/>
        <v>Delayed Delivery</v>
      </c>
      <c r="P1963">
        <v>10</v>
      </c>
      <c r="Q1963" t="str">
        <f t="shared" si="185"/>
        <v>Excellent</v>
      </c>
      <c r="R1963">
        <v>4.9000000000000004</v>
      </c>
      <c r="S1963">
        <v>1382.61</v>
      </c>
    </row>
    <row r="1964" spans="1:19" x14ac:dyDescent="0.35">
      <c r="A1964">
        <v>11963</v>
      </c>
      <c r="B1964" s="1">
        <v>46524</v>
      </c>
      <c r="C1964">
        <f t="shared" si="180"/>
        <v>2027</v>
      </c>
      <c r="D1964">
        <f t="shared" si="181"/>
        <v>5</v>
      </c>
      <c r="E1964" t="str">
        <f>TEXT(Table2[[#This Row],[order_date]],"mmmm")</f>
        <v>May</v>
      </c>
      <c r="F1964">
        <v>1709</v>
      </c>
      <c r="G1964" t="s">
        <v>19</v>
      </c>
      <c r="H1964" t="s">
        <v>17</v>
      </c>
      <c r="I1964">
        <v>5</v>
      </c>
      <c r="J1964">
        <v>35</v>
      </c>
      <c r="K1964">
        <v>0.02</v>
      </c>
      <c r="L1964">
        <f t="shared" si="182"/>
        <v>0.70000000000000007</v>
      </c>
      <c r="M1964">
        <f t="shared" si="183"/>
        <v>175</v>
      </c>
      <c r="N1964" t="s">
        <v>16</v>
      </c>
      <c r="O1964" t="str">
        <f t="shared" si="184"/>
        <v>Delayed Delivery</v>
      </c>
      <c r="P1964">
        <v>5</v>
      </c>
      <c r="Q1964" t="str">
        <f t="shared" si="185"/>
        <v>Good</v>
      </c>
      <c r="R1964">
        <v>3.2</v>
      </c>
      <c r="S1964">
        <v>171.5</v>
      </c>
    </row>
    <row r="1965" spans="1:19" x14ac:dyDescent="0.35">
      <c r="A1965">
        <v>11964</v>
      </c>
      <c r="B1965" s="1">
        <v>46525</v>
      </c>
      <c r="C1965">
        <f t="shared" si="180"/>
        <v>2027</v>
      </c>
      <c r="D1965">
        <f t="shared" si="181"/>
        <v>5</v>
      </c>
      <c r="E1965" t="str">
        <f>TEXT(Table2[[#This Row],[order_date]],"mmmm")</f>
        <v>May</v>
      </c>
      <c r="F1965">
        <v>1199</v>
      </c>
      <c r="G1965" t="s">
        <v>19</v>
      </c>
      <c r="H1965" t="s">
        <v>21</v>
      </c>
      <c r="I1965">
        <v>1</v>
      </c>
      <c r="J1965">
        <v>494.02</v>
      </c>
      <c r="K1965">
        <v>0.33</v>
      </c>
      <c r="L1965">
        <f t="shared" si="182"/>
        <v>163.0266</v>
      </c>
      <c r="M1965">
        <f t="shared" si="183"/>
        <v>494.02</v>
      </c>
      <c r="N1965" t="s">
        <v>18</v>
      </c>
      <c r="O1965" t="str">
        <f t="shared" si="184"/>
        <v>Delayed Delivery</v>
      </c>
      <c r="P1965">
        <v>10</v>
      </c>
      <c r="Q1965" t="str">
        <f t="shared" si="185"/>
        <v>Good</v>
      </c>
      <c r="R1965">
        <v>3.8</v>
      </c>
      <c r="S1965">
        <v>330.99</v>
      </c>
    </row>
    <row r="1966" spans="1:19" x14ac:dyDescent="0.35">
      <c r="A1966">
        <v>11965</v>
      </c>
      <c r="B1966" s="1">
        <v>46526</v>
      </c>
      <c r="C1966">
        <f t="shared" si="180"/>
        <v>2027</v>
      </c>
      <c r="D1966">
        <f t="shared" si="181"/>
        <v>5</v>
      </c>
      <c r="E1966" t="str">
        <f>TEXT(Table2[[#This Row],[order_date]],"mmmm")</f>
        <v>May</v>
      </c>
      <c r="F1966">
        <v>1536</v>
      </c>
      <c r="G1966" t="s">
        <v>19</v>
      </c>
      <c r="H1966" t="s">
        <v>21</v>
      </c>
      <c r="I1966">
        <v>4</v>
      </c>
      <c r="J1966">
        <v>132.16</v>
      </c>
      <c r="K1966">
        <v>0.27</v>
      </c>
      <c r="L1966">
        <f t="shared" si="182"/>
        <v>35.683199999999999</v>
      </c>
      <c r="M1966">
        <f t="shared" si="183"/>
        <v>528.64</v>
      </c>
      <c r="N1966" t="s">
        <v>16</v>
      </c>
      <c r="O1966" t="str">
        <f t="shared" si="184"/>
        <v>Delayed Delivery</v>
      </c>
      <c r="P1966">
        <v>11</v>
      </c>
      <c r="Q1966" t="str">
        <f t="shared" si="185"/>
        <v>Bad</v>
      </c>
      <c r="R1966">
        <v>1.1000000000000001</v>
      </c>
      <c r="S1966">
        <v>385.91</v>
      </c>
    </row>
    <row r="1967" spans="1:19" x14ac:dyDescent="0.35">
      <c r="A1967">
        <v>11966</v>
      </c>
      <c r="B1967" s="1">
        <v>46527</v>
      </c>
      <c r="C1967">
        <f t="shared" si="180"/>
        <v>2027</v>
      </c>
      <c r="D1967">
        <f t="shared" si="181"/>
        <v>5</v>
      </c>
      <c r="E1967" t="str">
        <f>TEXT(Table2[[#This Row],[order_date]],"mmmm")</f>
        <v>May</v>
      </c>
      <c r="F1967">
        <v>1465</v>
      </c>
      <c r="G1967" t="s">
        <v>15</v>
      </c>
      <c r="H1967" t="s">
        <v>17</v>
      </c>
      <c r="I1967">
        <v>6</v>
      </c>
      <c r="J1967">
        <v>353.84</v>
      </c>
      <c r="K1967">
        <v>0.26</v>
      </c>
      <c r="L1967">
        <f t="shared" si="182"/>
        <v>91.998400000000004</v>
      </c>
      <c r="M1967">
        <f t="shared" si="183"/>
        <v>2123.04</v>
      </c>
      <c r="N1967" t="s">
        <v>16</v>
      </c>
      <c r="O1967" t="str">
        <f t="shared" si="184"/>
        <v>Delayed Delivery</v>
      </c>
      <c r="P1967">
        <v>6</v>
      </c>
      <c r="Q1967" t="str">
        <f t="shared" si="185"/>
        <v>Good</v>
      </c>
      <c r="R1967">
        <v>3.1</v>
      </c>
      <c r="S1967">
        <v>1571.05</v>
      </c>
    </row>
    <row r="1968" spans="1:19" x14ac:dyDescent="0.35">
      <c r="A1968">
        <v>11967</v>
      </c>
      <c r="B1968" s="1">
        <v>46528</v>
      </c>
      <c r="C1968">
        <f t="shared" si="180"/>
        <v>2027</v>
      </c>
      <c r="D1968">
        <f t="shared" si="181"/>
        <v>5</v>
      </c>
      <c r="E1968" t="str">
        <f>TEXT(Table2[[#This Row],[order_date]],"mmmm")</f>
        <v>May</v>
      </c>
      <c r="F1968">
        <v>1088</v>
      </c>
      <c r="G1968" t="s">
        <v>15</v>
      </c>
      <c r="H1968" t="s">
        <v>13</v>
      </c>
      <c r="I1968">
        <v>7</v>
      </c>
      <c r="J1968">
        <v>287.98</v>
      </c>
      <c r="K1968">
        <v>0.06</v>
      </c>
      <c r="L1968">
        <f t="shared" si="182"/>
        <v>17.2788</v>
      </c>
      <c r="M1968">
        <f t="shared" si="183"/>
        <v>2015.8600000000001</v>
      </c>
      <c r="N1968" t="s">
        <v>16</v>
      </c>
      <c r="O1968" t="str">
        <f t="shared" si="184"/>
        <v>Delayed Delivery</v>
      </c>
      <c r="P1968">
        <v>7</v>
      </c>
      <c r="Q1968" t="str">
        <f t="shared" si="185"/>
        <v>Bad</v>
      </c>
      <c r="R1968">
        <v>2</v>
      </c>
      <c r="S1968">
        <v>1894.91</v>
      </c>
    </row>
    <row r="1969" spans="1:19" x14ac:dyDescent="0.35">
      <c r="A1969">
        <v>11968</v>
      </c>
      <c r="B1969" s="1">
        <v>46529</v>
      </c>
      <c r="C1969">
        <f t="shared" si="180"/>
        <v>2027</v>
      </c>
      <c r="D1969">
        <f t="shared" si="181"/>
        <v>5</v>
      </c>
      <c r="E1969" t="str">
        <f>TEXT(Table2[[#This Row],[order_date]],"mmmm")</f>
        <v>May</v>
      </c>
      <c r="F1969">
        <v>1267</v>
      </c>
      <c r="G1969" t="s">
        <v>15</v>
      </c>
      <c r="H1969" t="s">
        <v>21</v>
      </c>
      <c r="I1969">
        <v>4</v>
      </c>
      <c r="J1969">
        <v>260.61</v>
      </c>
      <c r="K1969">
        <v>0.21</v>
      </c>
      <c r="L1969">
        <f t="shared" si="182"/>
        <v>54.728099999999998</v>
      </c>
      <c r="M1969">
        <f t="shared" si="183"/>
        <v>1042.44</v>
      </c>
      <c r="N1969" t="s">
        <v>18</v>
      </c>
      <c r="O1969" t="str">
        <f t="shared" si="184"/>
        <v>Delayed Delivery</v>
      </c>
      <c r="P1969">
        <v>11</v>
      </c>
      <c r="Q1969" t="str">
        <f t="shared" si="185"/>
        <v>Bad</v>
      </c>
      <c r="R1969">
        <v>1.5</v>
      </c>
      <c r="S1969">
        <v>823.53</v>
      </c>
    </row>
    <row r="1970" spans="1:19" x14ac:dyDescent="0.35">
      <c r="A1970">
        <v>11969</v>
      </c>
      <c r="B1970" s="1">
        <v>46530</v>
      </c>
      <c r="C1970">
        <f t="shared" si="180"/>
        <v>2027</v>
      </c>
      <c r="D1970">
        <f t="shared" si="181"/>
        <v>5</v>
      </c>
      <c r="E1970" t="str">
        <f>TEXT(Table2[[#This Row],[order_date]],"mmmm")</f>
        <v>May</v>
      </c>
      <c r="F1970">
        <v>1654</v>
      </c>
      <c r="G1970" t="s">
        <v>15</v>
      </c>
      <c r="H1970" t="s">
        <v>21</v>
      </c>
      <c r="I1970">
        <v>5</v>
      </c>
      <c r="J1970">
        <v>535.48</v>
      </c>
      <c r="K1970">
        <v>0.19</v>
      </c>
      <c r="L1970">
        <f t="shared" si="182"/>
        <v>101.74120000000001</v>
      </c>
      <c r="M1970">
        <f t="shared" si="183"/>
        <v>2677.4</v>
      </c>
      <c r="N1970" t="s">
        <v>16</v>
      </c>
      <c r="O1970" t="str">
        <f t="shared" si="184"/>
        <v>Delayed Delivery</v>
      </c>
      <c r="P1970">
        <v>11</v>
      </c>
      <c r="Q1970" t="str">
        <f t="shared" si="185"/>
        <v>Good</v>
      </c>
      <c r="R1970">
        <v>3.8</v>
      </c>
      <c r="S1970">
        <v>2168.69</v>
      </c>
    </row>
    <row r="1971" spans="1:19" x14ac:dyDescent="0.35">
      <c r="A1971">
        <v>11970</v>
      </c>
      <c r="B1971" s="1">
        <v>46531</v>
      </c>
      <c r="C1971">
        <f t="shared" si="180"/>
        <v>2027</v>
      </c>
      <c r="D1971">
        <f t="shared" si="181"/>
        <v>5</v>
      </c>
      <c r="E1971" t="str">
        <f>TEXT(Table2[[#This Row],[order_date]],"mmmm")</f>
        <v>May</v>
      </c>
      <c r="F1971">
        <v>1570</v>
      </c>
      <c r="G1971" t="s">
        <v>19</v>
      </c>
      <c r="H1971" t="s">
        <v>17</v>
      </c>
      <c r="I1971">
        <v>3</v>
      </c>
      <c r="J1971">
        <v>270.86</v>
      </c>
      <c r="K1971">
        <v>0.34</v>
      </c>
      <c r="L1971">
        <f t="shared" si="182"/>
        <v>92.092400000000012</v>
      </c>
      <c r="M1971">
        <f t="shared" si="183"/>
        <v>812.58</v>
      </c>
      <c r="N1971" t="s">
        <v>16</v>
      </c>
      <c r="O1971" t="str">
        <f t="shared" si="184"/>
        <v>Early Delivery</v>
      </c>
      <c r="P1971">
        <v>1</v>
      </c>
      <c r="Q1971" t="str">
        <f t="shared" si="185"/>
        <v>Bad</v>
      </c>
      <c r="R1971">
        <v>1.2</v>
      </c>
      <c r="S1971">
        <v>536.29999999999995</v>
      </c>
    </row>
    <row r="1972" spans="1:19" x14ac:dyDescent="0.35">
      <c r="A1972">
        <v>11971</v>
      </c>
      <c r="B1972" s="1">
        <v>46532</v>
      </c>
      <c r="C1972">
        <f t="shared" si="180"/>
        <v>2027</v>
      </c>
      <c r="D1972">
        <f t="shared" si="181"/>
        <v>5</v>
      </c>
      <c r="E1972" t="str">
        <f>TEXT(Table2[[#This Row],[order_date]],"mmmm")</f>
        <v>May</v>
      </c>
      <c r="F1972">
        <v>1921</v>
      </c>
      <c r="G1972" t="s">
        <v>19</v>
      </c>
      <c r="H1972" t="s">
        <v>13</v>
      </c>
      <c r="I1972">
        <v>5</v>
      </c>
      <c r="J1972">
        <v>59.08</v>
      </c>
      <c r="K1972">
        <v>0.26</v>
      </c>
      <c r="L1972">
        <f t="shared" si="182"/>
        <v>15.360799999999999</v>
      </c>
      <c r="M1972">
        <f t="shared" si="183"/>
        <v>295.39999999999998</v>
      </c>
      <c r="N1972" t="s">
        <v>16</v>
      </c>
      <c r="O1972" t="str">
        <f t="shared" si="184"/>
        <v>Delayed Delivery</v>
      </c>
      <c r="P1972">
        <v>9</v>
      </c>
      <c r="Q1972" t="str">
        <f t="shared" si="185"/>
        <v>Excellent</v>
      </c>
      <c r="R1972">
        <v>4.5999999999999996</v>
      </c>
      <c r="S1972">
        <v>218.6</v>
      </c>
    </row>
    <row r="1973" spans="1:19" x14ac:dyDescent="0.35">
      <c r="A1973">
        <v>11972</v>
      </c>
      <c r="B1973" s="1">
        <v>46533</v>
      </c>
      <c r="C1973">
        <f t="shared" si="180"/>
        <v>2027</v>
      </c>
      <c r="D1973">
        <f t="shared" si="181"/>
        <v>5</v>
      </c>
      <c r="E1973" t="str">
        <f>TEXT(Table2[[#This Row],[order_date]],"mmmm")</f>
        <v>May</v>
      </c>
      <c r="F1973">
        <v>1488</v>
      </c>
      <c r="G1973" t="s">
        <v>19</v>
      </c>
      <c r="H1973" t="s">
        <v>13</v>
      </c>
      <c r="I1973">
        <v>2</v>
      </c>
      <c r="J1973">
        <v>568.78</v>
      </c>
      <c r="K1973">
        <v>0.2</v>
      </c>
      <c r="L1973">
        <f t="shared" si="182"/>
        <v>113.756</v>
      </c>
      <c r="M1973">
        <f t="shared" si="183"/>
        <v>1137.56</v>
      </c>
      <c r="N1973" t="s">
        <v>14</v>
      </c>
      <c r="O1973" t="str">
        <f t="shared" si="184"/>
        <v>Delayed Delivery</v>
      </c>
      <c r="P1973">
        <v>8</v>
      </c>
      <c r="Q1973" t="str">
        <f t="shared" si="185"/>
        <v>Good</v>
      </c>
      <c r="R1973">
        <v>3.1</v>
      </c>
      <c r="S1973">
        <v>910.05</v>
      </c>
    </row>
    <row r="1974" spans="1:19" x14ac:dyDescent="0.35">
      <c r="A1974">
        <v>11973</v>
      </c>
      <c r="B1974" s="1">
        <v>46534</v>
      </c>
      <c r="C1974">
        <f t="shared" si="180"/>
        <v>2027</v>
      </c>
      <c r="D1974">
        <f t="shared" si="181"/>
        <v>5</v>
      </c>
      <c r="E1974" t="str">
        <f>TEXT(Table2[[#This Row],[order_date]],"mmmm")</f>
        <v>May</v>
      </c>
      <c r="F1974">
        <v>1876</v>
      </c>
      <c r="G1974" t="s">
        <v>15</v>
      </c>
      <c r="H1974" t="s">
        <v>20</v>
      </c>
      <c r="I1974">
        <v>7</v>
      </c>
      <c r="J1974">
        <v>553.51</v>
      </c>
      <c r="K1974">
        <v>0.3</v>
      </c>
      <c r="L1974">
        <f t="shared" si="182"/>
        <v>166.053</v>
      </c>
      <c r="M1974">
        <f t="shared" si="183"/>
        <v>3874.5699999999997</v>
      </c>
      <c r="N1974" t="s">
        <v>18</v>
      </c>
      <c r="O1974" t="str">
        <f t="shared" si="184"/>
        <v>Delayed Delivery</v>
      </c>
      <c r="P1974">
        <v>11</v>
      </c>
      <c r="Q1974" t="str">
        <f t="shared" si="185"/>
        <v>Good</v>
      </c>
      <c r="R1974">
        <v>3.6</v>
      </c>
      <c r="S1974">
        <v>2712.2</v>
      </c>
    </row>
    <row r="1975" spans="1:19" x14ac:dyDescent="0.35">
      <c r="A1975">
        <v>11974</v>
      </c>
      <c r="B1975" s="1">
        <v>46535</v>
      </c>
      <c r="C1975">
        <f t="shared" si="180"/>
        <v>2027</v>
      </c>
      <c r="D1975">
        <f t="shared" si="181"/>
        <v>5</v>
      </c>
      <c r="E1975" t="str">
        <f>TEXT(Table2[[#This Row],[order_date]],"mmmm")</f>
        <v>May</v>
      </c>
      <c r="F1975">
        <v>1537</v>
      </c>
      <c r="G1975" t="s">
        <v>19</v>
      </c>
      <c r="H1975" t="s">
        <v>20</v>
      </c>
      <c r="I1975">
        <v>2</v>
      </c>
      <c r="J1975">
        <v>415.39</v>
      </c>
      <c r="K1975">
        <v>0.05</v>
      </c>
      <c r="L1975">
        <f t="shared" si="182"/>
        <v>20.769500000000001</v>
      </c>
      <c r="M1975">
        <f t="shared" si="183"/>
        <v>830.78</v>
      </c>
      <c r="N1975" t="s">
        <v>18</v>
      </c>
      <c r="O1975" t="str">
        <f t="shared" si="184"/>
        <v>Delayed Delivery</v>
      </c>
      <c r="P1975">
        <v>5</v>
      </c>
      <c r="Q1975" t="str">
        <f t="shared" si="185"/>
        <v>Bad</v>
      </c>
      <c r="R1975">
        <v>2</v>
      </c>
      <c r="S1975">
        <v>789.24</v>
      </c>
    </row>
    <row r="1976" spans="1:19" x14ac:dyDescent="0.35">
      <c r="A1976">
        <v>11975</v>
      </c>
      <c r="B1976" s="1">
        <v>46536</v>
      </c>
      <c r="C1976">
        <f t="shared" si="180"/>
        <v>2027</v>
      </c>
      <c r="D1976">
        <f t="shared" si="181"/>
        <v>5</v>
      </c>
      <c r="E1976" t="str">
        <f>TEXT(Table2[[#This Row],[order_date]],"mmmm")</f>
        <v>May</v>
      </c>
      <c r="F1976">
        <v>1046</v>
      </c>
      <c r="G1976" t="s">
        <v>19</v>
      </c>
      <c r="H1976" t="s">
        <v>17</v>
      </c>
      <c r="I1976">
        <v>4</v>
      </c>
      <c r="J1976">
        <v>288.72000000000003</v>
      </c>
      <c r="K1976">
        <v>0.01</v>
      </c>
      <c r="L1976">
        <f t="shared" si="182"/>
        <v>2.8872000000000004</v>
      </c>
      <c r="M1976">
        <f t="shared" si="183"/>
        <v>1154.8800000000001</v>
      </c>
      <c r="N1976" t="s">
        <v>18</v>
      </c>
      <c r="O1976" t="str">
        <f t="shared" si="184"/>
        <v>On Time Delivery</v>
      </c>
      <c r="P1976">
        <v>3</v>
      </c>
      <c r="Q1976" t="str">
        <f t="shared" si="185"/>
        <v>Bad</v>
      </c>
      <c r="R1976">
        <v>1.7</v>
      </c>
      <c r="S1976">
        <v>1143.33</v>
      </c>
    </row>
    <row r="1977" spans="1:19" x14ac:dyDescent="0.35">
      <c r="A1977">
        <v>11976</v>
      </c>
      <c r="B1977" s="1">
        <v>46537</v>
      </c>
      <c r="C1977">
        <f t="shared" si="180"/>
        <v>2027</v>
      </c>
      <c r="D1977">
        <f t="shared" si="181"/>
        <v>5</v>
      </c>
      <c r="E1977" t="str">
        <f>TEXT(Table2[[#This Row],[order_date]],"mmmm")</f>
        <v>May</v>
      </c>
      <c r="F1977">
        <v>1287</v>
      </c>
      <c r="G1977" t="s">
        <v>15</v>
      </c>
      <c r="H1977" t="s">
        <v>13</v>
      </c>
      <c r="I1977">
        <v>4</v>
      </c>
      <c r="J1977">
        <v>69.319999999999993</v>
      </c>
      <c r="K1977">
        <v>0.24</v>
      </c>
      <c r="L1977">
        <f t="shared" si="182"/>
        <v>16.636799999999997</v>
      </c>
      <c r="M1977">
        <f t="shared" si="183"/>
        <v>277.27999999999997</v>
      </c>
      <c r="N1977" t="s">
        <v>16</v>
      </c>
      <c r="O1977" t="str">
        <f t="shared" si="184"/>
        <v>Delayed Delivery</v>
      </c>
      <c r="P1977">
        <v>5</v>
      </c>
      <c r="Q1977" t="str">
        <f t="shared" si="185"/>
        <v>Bad</v>
      </c>
      <c r="R1977">
        <v>2</v>
      </c>
      <c r="S1977">
        <v>210.73</v>
      </c>
    </row>
    <row r="1978" spans="1:19" x14ac:dyDescent="0.35">
      <c r="A1978">
        <v>11977</v>
      </c>
      <c r="B1978" s="1">
        <v>46538</v>
      </c>
      <c r="C1978">
        <f t="shared" si="180"/>
        <v>2027</v>
      </c>
      <c r="D1978">
        <f t="shared" si="181"/>
        <v>5</v>
      </c>
      <c r="E1978" t="str">
        <f>TEXT(Table2[[#This Row],[order_date]],"mmmm")</f>
        <v>May</v>
      </c>
      <c r="F1978">
        <v>1777</v>
      </c>
      <c r="G1978" t="s">
        <v>22</v>
      </c>
      <c r="H1978" t="s">
        <v>17</v>
      </c>
      <c r="I1978">
        <v>5</v>
      </c>
      <c r="J1978">
        <v>477.59</v>
      </c>
      <c r="K1978">
        <v>0.03</v>
      </c>
      <c r="L1978">
        <f t="shared" si="182"/>
        <v>14.327699999999998</v>
      </c>
      <c r="M1978">
        <f t="shared" si="183"/>
        <v>2387.9499999999998</v>
      </c>
      <c r="N1978" t="s">
        <v>18</v>
      </c>
      <c r="O1978" t="str">
        <f t="shared" si="184"/>
        <v>Delayed Delivery</v>
      </c>
      <c r="P1978">
        <v>5</v>
      </c>
      <c r="Q1978" t="str">
        <f t="shared" si="185"/>
        <v>Bad</v>
      </c>
      <c r="R1978">
        <v>1.9</v>
      </c>
      <c r="S1978">
        <v>2316.31</v>
      </c>
    </row>
    <row r="1979" spans="1:19" x14ac:dyDescent="0.35">
      <c r="A1979">
        <v>11978</v>
      </c>
      <c r="B1979" s="1">
        <v>46539</v>
      </c>
      <c r="C1979">
        <f t="shared" si="180"/>
        <v>2027</v>
      </c>
      <c r="D1979">
        <f t="shared" si="181"/>
        <v>6</v>
      </c>
      <c r="E1979" t="str">
        <f>TEXT(Table2[[#This Row],[order_date]],"mmmm")</f>
        <v>June</v>
      </c>
      <c r="F1979">
        <v>1015</v>
      </c>
      <c r="G1979" t="s">
        <v>19</v>
      </c>
      <c r="H1979" t="s">
        <v>20</v>
      </c>
      <c r="I1979">
        <v>5</v>
      </c>
      <c r="J1979">
        <v>59.15</v>
      </c>
      <c r="K1979">
        <v>0.04</v>
      </c>
      <c r="L1979">
        <f t="shared" si="182"/>
        <v>2.3660000000000001</v>
      </c>
      <c r="M1979">
        <f t="shared" si="183"/>
        <v>295.75</v>
      </c>
      <c r="N1979" t="s">
        <v>16</v>
      </c>
      <c r="O1979" t="str">
        <f t="shared" si="184"/>
        <v>Delayed Delivery</v>
      </c>
      <c r="P1979">
        <v>9</v>
      </c>
      <c r="Q1979" t="str">
        <f t="shared" si="185"/>
        <v>Excellent</v>
      </c>
      <c r="R1979">
        <v>4.5</v>
      </c>
      <c r="S1979">
        <v>283.92</v>
      </c>
    </row>
    <row r="1980" spans="1:19" x14ac:dyDescent="0.35">
      <c r="A1980">
        <v>11979</v>
      </c>
      <c r="B1980" s="1">
        <v>46540</v>
      </c>
      <c r="C1980">
        <f t="shared" si="180"/>
        <v>2027</v>
      </c>
      <c r="D1980">
        <f t="shared" si="181"/>
        <v>6</v>
      </c>
      <c r="E1980" t="str">
        <f>TEXT(Table2[[#This Row],[order_date]],"mmmm")</f>
        <v>June</v>
      </c>
      <c r="F1980">
        <v>1710</v>
      </c>
      <c r="G1980" t="s">
        <v>15</v>
      </c>
      <c r="H1980" t="s">
        <v>17</v>
      </c>
      <c r="I1980">
        <v>6</v>
      </c>
      <c r="J1980">
        <v>55.13</v>
      </c>
      <c r="K1980">
        <v>0.26</v>
      </c>
      <c r="L1980">
        <f t="shared" si="182"/>
        <v>14.333800000000002</v>
      </c>
      <c r="M1980">
        <f t="shared" si="183"/>
        <v>330.78000000000003</v>
      </c>
      <c r="N1980" t="s">
        <v>16</v>
      </c>
      <c r="O1980" t="str">
        <f t="shared" si="184"/>
        <v>Delayed Delivery</v>
      </c>
      <c r="P1980">
        <v>7</v>
      </c>
      <c r="Q1980" t="str">
        <f t="shared" si="185"/>
        <v>Excellent</v>
      </c>
      <c r="R1980">
        <v>4.0999999999999996</v>
      </c>
      <c r="S1980">
        <v>244.78</v>
      </c>
    </row>
    <row r="1981" spans="1:19" x14ac:dyDescent="0.35">
      <c r="A1981">
        <v>11980</v>
      </c>
      <c r="B1981" s="1">
        <v>46541</v>
      </c>
      <c r="C1981">
        <f t="shared" si="180"/>
        <v>2027</v>
      </c>
      <c r="D1981">
        <f t="shared" si="181"/>
        <v>6</v>
      </c>
      <c r="E1981" t="str">
        <f>TEXT(Table2[[#This Row],[order_date]],"mmmm")</f>
        <v>June</v>
      </c>
      <c r="F1981">
        <v>1400</v>
      </c>
      <c r="G1981" t="s">
        <v>22</v>
      </c>
      <c r="H1981" t="s">
        <v>17</v>
      </c>
      <c r="I1981">
        <v>1</v>
      </c>
      <c r="J1981">
        <v>329.37</v>
      </c>
      <c r="K1981">
        <v>0.09</v>
      </c>
      <c r="L1981">
        <f t="shared" si="182"/>
        <v>29.6433</v>
      </c>
      <c r="M1981">
        <f t="shared" si="183"/>
        <v>329.37</v>
      </c>
      <c r="N1981" t="s">
        <v>18</v>
      </c>
      <c r="O1981" t="str">
        <f t="shared" si="184"/>
        <v>On Time Delivery</v>
      </c>
      <c r="P1981">
        <v>2</v>
      </c>
      <c r="Q1981" t="str">
        <f t="shared" si="185"/>
        <v>Excellent</v>
      </c>
      <c r="R1981">
        <v>4.4000000000000004</v>
      </c>
      <c r="S1981">
        <v>299.73</v>
      </c>
    </row>
    <row r="1982" spans="1:19" x14ac:dyDescent="0.35">
      <c r="A1982">
        <v>11981</v>
      </c>
      <c r="B1982" s="1">
        <v>46542</v>
      </c>
      <c r="C1982">
        <f t="shared" si="180"/>
        <v>2027</v>
      </c>
      <c r="D1982">
        <f t="shared" si="181"/>
        <v>6</v>
      </c>
      <c r="E1982" t="str">
        <f>TEXT(Table2[[#This Row],[order_date]],"mmmm")</f>
        <v>June</v>
      </c>
      <c r="F1982">
        <v>1918</v>
      </c>
      <c r="G1982" t="s">
        <v>22</v>
      </c>
      <c r="H1982" t="s">
        <v>21</v>
      </c>
      <c r="I1982">
        <v>6</v>
      </c>
      <c r="J1982">
        <v>108.68</v>
      </c>
      <c r="K1982">
        <v>0.22</v>
      </c>
      <c r="L1982">
        <f t="shared" si="182"/>
        <v>23.909600000000001</v>
      </c>
      <c r="M1982">
        <f t="shared" si="183"/>
        <v>652.08000000000004</v>
      </c>
      <c r="N1982" t="s">
        <v>18</v>
      </c>
      <c r="O1982" t="str">
        <f t="shared" si="184"/>
        <v>Delayed Delivery</v>
      </c>
      <c r="P1982">
        <v>5</v>
      </c>
      <c r="Q1982" t="str">
        <f t="shared" si="185"/>
        <v>Good</v>
      </c>
      <c r="R1982">
        <v>3.9</v>
      </c>
      <c r="S1982">
        <v>508.62</v>
      </c>
    </row>
    <row r="1983" spans="1:19" x14ac:dyDescent="0.35">
      <c r="A1983">
        <v>11982</v>
      </c>
      <c r="B1983" s="1">
        <v>46543</v>
      </c>
      <c r="C1983">
        <f t="shared" si="180"/>
        <v>2027</v>
      </c>
      <c r="D1983">
        <f t="shared" si="181"/>
        <v>6</v>
      </c>
      <c r="E1983" t="str">
        <f>TEXT(Table2[[#This Row],[order_date]],"mmmm")</f>
        <v>June</v>
      </c>
      <c r="F1983">
        <v>1793</v>
      </c>
      <c r="G1983" t="s">
        <v>12</v>
      </c>
      <c r="H1983" t="s">
        <v>21</v>
      </c>
      <c r="I1983">
        <v>2</v>
      </c>
      <c r="J1983">
        <v>19.52</v>
      </c>
      <c r="K1983">
        <v>0.32</v>
      </c>
      <c r="L1983">
        <f t="shared" si="182"/>
        <v>6.2464000000000004</v>
      </c>
      <c r="M1983">
        <f t="shared" si="183"/>
        <v>39.04</v>
      </c>
      <c r="N1983" t="s">
        <v>16</v>
      </c>
      <c r="O1983" t="str">
        <f t="shared" si="184"/>
        <v>Delayed Delivery</v>
      </c>
      <c r="P1983">
        <v>9</v>
      </c>
      <c r="Q1983" t="str">
        <f t="shared" si="185"/>
        <v>Good</v>
      </c>
      <c r="R1983">
        <v>3.6</v>
      </c>
      <c r="S1983">
        <v>26.55</v>
      </c>
    </row>
    <row r="1984" spans="1:19" x14ac:dyDescent="0.35">
      <c r="A1984">
        <v>11983</v>
      </c>
      <c r="B1984" s="1">
        <v>46544</v>
      </c>
      <c r="C1984">
        <f t="shared" si="180"/>
        <v>2027</v>
      </c>
      <c r="D1984">
        <f t="shared" si="181"/>
        <v>6</v>
      </c>
      <c r="E1984" t="str">
        <f>TEXT(Table2[[#This Row],[order_date]],"mmmm")</f>
        <v>June</v>
      </c>
      <c r="F1984">
        <v>1980</v>
      </c>
      <c r="G1984" t="s">
        <v>19</v>
      </c>
      <c r="H1984" t="s">
        <v>21</v>
      </c>
      <c r="I1984">
        <v>6</v>
      </c>
      <c r="J1984">
        <v>262.52</v>
      </c>
      <c r="K1984">
        <v>0.11</v>
      </c>
      <c r="L1984">
        <f t="shared" si="182"/>
        <v>28.877199999999998</v>
      </c>
      <c r="M1984">
        <f t="shared" si="183"/>
        <v>1575.12</v>
      </c>
      <c r="N1984" t="s">
        <v>16</v>
      </c>
      <c r="O1984" t="str">
        <f t="shared" si="184"/>
        <v>Delayed Delivery</v>
      </c>
      <c r="P1984">
        <v>11</v>
      </c>
      <c r="Q1984" t="str">
        <f t="shared" si="185"/>
        <v>Good</v>
      </c>
      <c r="R1984">
        <v>3.1</v>
      </c>
      <c r="S1984">
        <v>1401.86</v>
      </c>
    </row>
    <row r="1985" spans="1:19" x14ac:dyDescent="0.35">
      <c r="A1985">
        <v>11984</v>
      </c>
      <c r="B1985" s="1">
        <v>46545</v>
      </c>
      <c r="C1985">
        <f t="shared" si="180"/>
        <v>2027</v>
      </c>
      <c r="D1985">
        <f t="shared" si="181"/>
        <v>6</v>
      </c>
      <c r="E1985" t="str">
        <f>TEXT(Table2[[#This Row],[order_date]],"mmmm")</f>
        <v>June</v>
      </c>
      <c r="F1985">
        <v>1085</v>
      </c>
      <c r="G1985" t="s">
        <v>19</v>
      </c>
      <c r="H1985" t="s">
        <v>20</v>
      </c>
      <c r="I1985">
        <v>5</v>
      </c>
      <c r="J1985">
        <v>95.27</v>
      </c>
      <c r="K1985">
        <v>0.08</v>
      </c>
      <c r="L1985">
        <f t="shared" si="182"/>
        <v>7.6215999999999999</v>
      </c>
      <c r="M1985">
        <f t="shared" si="183"/>
        <v>476.34999999999997</v>
      </c>
      <c r="N1985" t="s">
        <v>18</v>
      </c>
      <c r="O1985" t="str">
        <f t="shared" si="184"/>
        <v>On Time Delivery</v>
      </c>
      <c r="P1985">
        <v>2</v>
      </c>
      <c r="Q1985" t="str">
        <f t="shared" si="185"/>
        <v>Bad</v>
      </c>
      <c r="R1985">
        <v>2.1</v>
      </c>
      <c r="S1985">
        <v>438.24</v>
      </c>
    </row>
    <row r="1986" spans="1:19" x14ac:dyDescent="0.35">
      <c r="A1986">
        <v>11985</v>
      </c>
      <c r="B1986" s="1">
        <v>46546</v>
      </c>
      <c r="C1986">
        <f t="shared" si="180"/>
        <v>2027</v>
      </c>
      <c r="D1986">
        <f t="shared" si="181"/>
        <v>6</v>
      </c>
      <c r="E1986" t="str">
        <f>TEXT(Table2[[#This Row],[order_date]],"mmmm")</f>
        <v>June</v>
      </c>
      <c r="F1986">
        <v>1249</v>
      </c>
      <c r="G1986" t="s">
        <v>12</v>
      </c>
      <c r="H1986" t="s">
        <v>17</v>
      </c>
      <c r="I1986">
        <v>7</v>
      </c>
      <c r="J1986">
        <v>108.9</v>
      </c>
      <c r="K1986">
        <v>0.04</v>
      </c>
      <c r="L1986">
        <f t="shared" si="182"/>
        <v>4.3560000000000008</v>
      </c>
      <c r="M1986">
        <f t="shared" si="183"/>
        <v>762.30000000000007</v>
      </c>
      <c r="N1986" t="s">
        <v>18</v>
      </c>
      <c r="O1986" t="str">
        <f t="shared" si="184"/>
        <v>Delayed Delivery</v>
      </c>
      <c r="P1986">
        <v>8</v>
      </c>
      <c r="Q1986" t="str">
        <f t="shared" si="185"/>
        <v>Good</v>
      </c>
      <c r="R1986">
        <v>3.8</v>
      </c>
      <c r="S1986">
        <v>731.81</v>
      </c>
    </row>
    <row r="1987" spans="1:19" x14ac:dyDescent="0.35">
      <c r="A1987">
        <v>11986</v>
      </c>
      <c r="B1987" s="1">
        <v>46547</v>
      </c>
      <c r="C1987">
        <f t="shared" ref="C1987:C2050" si="186">YEAR(B1987)</f>
        <v>2027</v>
      </c>
      <c r="D1987">
        <f t="shared" ref="D1987:D2050" si="187">MONTH(B1987)</f>
        <v>6</v>
      </c>
      <c r="E1987" t="str">
        <f>TEXT(Table2[[#This Row],[order_date]],"mmmm")</f>
        <v>June</v>
      </c>
      <c r="F1987">
        <v>1390</v>
      </c>
      <c r="G1987" t="s">
        <v>15</v>
      </c>
      <c r="H1987" t="s">
        <v>21</v>
      </c>
      <c r="I1987">
        <v>6</v>
      </c>
      <c r="J1987">
        <v>59.99</v>
      </c>
      <c r="K1987">
        <v>0.05</v>
      </c>
      <c r="L1987">
        <f t="shared" ref="L1987:L2050" si="188">J1987*K1987</f>
        <v>2.9995000000000003</v>
      </c>
      <c r="M1987">
        <f t="shared" ref="M1987:M2050" si="189">(J1987*I1987)</f>
        <v>359.94</v>
      </c>
      <c r="N1987" t="s">
        <v>16</v>
      </c>
      <c r="O1987" t="str">
        <f t="shared" ref="O1987:O2050" si="190">IF(P1987&lt;2,"Early Delivery",IF(P1987&lt;5,"On Time Delivery","Delayed Delivery"))</f>
        <v>On Time Delivery</v>
      </c>
      <c r="P1987">
        <v>3</v>
      </c>
      <c r="Q1987" t="str">
        <f t="shared" ref="Q1987:Q2050" si="191">IF(R1987&lt;2.5,"Bad",IF(R1987 &lt;4,"Good","Excellent"))</f>
        <v>Bad</v>
      </c>
      <c r="R1987">
        <v>1.5</v>
      </c>
      <c r="S1987">
        <v>341.94</v>
      </c>
    </row>
    <row r="1988" spans="1:19" x14ac:dyDescent="0.35">
      <c r="A1988">
        <v>11987</v>
      </c>
      <c r="B1988" s="1">
        <v>46548</v>
      </c>
      <c r="C1988">
        <f t="shared" si="186"/>
        <v>2027</v>
      </c>
      <c r="D1988">
        <f t="shared" si="187"/>
        <v>6</v>
      </c>
      <c r="E1988" t="str">
        <f>TEXT(Table2[[#This Row],[order_date]],"mmmm")</f>
        <v>June</v>
      </c>
      <c r="F1988">
        <v>1781</v>
      </c>
      <c r="G1988" t="s">
        <v>15</v>
      </c>
      <c r="H1988" t="s">
        <v>21</v>
      </c>
      <c r="I1988">
        <v>3</v>
      </c>
      <c r="J1988">
        <v>134.97999999999999</v>
      </c>
      <c r="K1988">
        <v>0.02</v>
      </c>
      <c r="L1988">
        <f t="shared" si="188"/>
        <v>2.6995999999999998</v>
      </c>
      <c r="M1988">
        <f t="shared" si="189"/>
        <v>404.93999999999994</v>
      </c>
      <c r="N1988" t="s">
        <v>16</v>
      </c>
      <c r="O1988" t="str">
        <f t="shared" si="190"/>
        <v>On Time Delivery</v>
      </c>
      <c r="P1988">
        <v>4</v>
      </c>
      <c r="Q1988" t="str">
        <f t="shared" si="191"/>
        <v>Good</v>
      </c>
      <c r="R1988">
        <v>3</v>
      </c>
      <c r="S1988">
        <v>396.84</v>
      </c>
    </row>
    <row r="1989" spans="1:19" x14ac:dyDescent="0.35">
      <c r="A1989">
        <v>11988</v>
      </c>
      <c r="B1989" s="1">
        <v>46549</v>
      </c>
      <c r="C1989">
        <f t="shared" si="186"/>
        <v>2027</v>
      </c>
      <c r="D1989">
        <f t="shared" si="187"/>
        <v>6</v>
      </c>
      <c r="E1989" t="str">
        <f>TEXT(Table2[[#This Row],[order_date]],"mmmm")</f>
        <v>June</v>
      </c>
      <c r="F1989">
        <v>1334</v>
      </c>
      <c r="G1989" t="s">
        <v>22</v>
      </c>
      <c r="H1989" t="s">
        <v>21</v>
      </c>
      <c r="I1989">
        <v>1</v>
      </c>
      <c r="J1989">
        <v>433.56</v>
      </c>
      <c r="K1989">
        <v>0.03</v>
      </c>
      <c r="L1989">
        <f t="shared" si="188"/>
        <v>13.0068</v>
      </c>
      <c r="M1989">
        <f t="shared" si="189"/>
        <v>433.56</v>
      </c>
      <c r="N1989" t="s">
        <v>14</v>
      </c>
      <c r="O1989" t="str">
        <f t="shared" si="190"/>
        <v>On Time Delivery</v>
      </c>
      <c r="P1989">
        <v>2</v>
      </c>
      <c r="Q1989" t="str">
        <f t="shared" si="191"/>
        <v>Bad</v>
      </c>
      <c r="R1989">
        <v>1.8</v>
      </c>
      <c r="S1989">
        <v>420.55</v>
      </c>
    </row>
    <row r="1990" spans="1:19" x14ac:dyDescent="0.35">
      <c r="A1990">
        <v>11989</v>
      </c>
      <c r="B1990" s="1">
        <v>46550</v>
      </c>
      <c r="C1990">
        <f t="shared" si="186"/>
        <v>2027</v>
      </c>
      <c r="D1990">
        <f t="shared" si="187"/>
        <v>6</v>
      </c>
      <c r="E1990" t="str">
        <f>TEXT(Table2[[#This Row],[order_date]],"mmmm")</f>
        <v>June</v>
      </c>
      <c r="F1990">
        <v>1628</v>
      </c>
      <c r="G1990" t="s">
        <v>22</v>
      </c>
      <c r="H1990" t="s">
        <v>20</v>
      </c>
      <c r="I1990">
        <v>5</v>
      </c>
      <c r="J1990">
        <v>488.22</v>
      </c>
      <c r="K1990">
        <v>0.15</v>
      </c>
      <c r="L1990">
        <f t="shared" si="188"/>
        <v>73.233000000000004</v>
      </c>
      <c r="M1990">
        <f t="shared" si="189"/>
        <v>2441.1000000000004</v>
      </c>
      <c r="N1990" t="s">
        <v>18</v>
      </c>
      <c r="O1990" t="str">
        <f t="shared" si="190"/>
        <v>Delayed Delivery</v>
      </c>
      <c r="P1990">
        <v>9</v>
      </c>
      <c r="Q1990" t="str">
        <f t="shared" si="191"/>
        <v>Good</v>
      </c>
      <c r="R1990">
        <v>3</v>
      </c>
      <c r="S1990">
        <v>2074.94</v>
      </c>
    </row>
    <row r="1991" spans="1:19" x14ac:dyDescent="0.35">
      <c r="A1991">
        <v>11990</v>
      </c>
      <c r="B1991" s="1">
        <v>46551</v>
      </c>
      <c r="C1991">
        <f t="shared" si="186"/>
        <v>2027</v>
      </c>
      <c r="D1991">
        <f t="shared" si="187"/>
        <v>6</v>
      </c>
      <c r="E1991" t="str">
        <f>TEXT(Table2[[#This Row],[order_date]],"mmmm")</f>
        <v>June</v>
      </c>
      <c r="F1991">
        <v>1518</v>
      </c>
      <c r="G1991" t="s">
        <v>12</v>
      </c>
      <c r="H1991" t="s">
        <v>20</v>
      </c>
      <c r="I1991">
        <v>7</v>
      </c>
      <c r="J1991">
        <v>279.73</v>
      </c>
      <c r="K1991">
        <v>0.11</v>
      </c>
      <c r="L1991">
        <f t="shared" si="188"/>
        <v>30.770300000000002</v>
      </c>
      <c r="M1991">
        <f t="shared" si="189"/>
        <v>1958.1100000000001</v>
      </c>
      <c r="N1991" t="s">
        <v>14</v>
      </c>
      <c r="O1991" t="str">
        <f t="shared" si="190"/>
        <v>Delayed Delivery</v>
      </c>
      <c r="P1991">
        <v>6</v>
      </c>
      <c r="Q1991" t="str">
        <f t="shared" si="191"/>
        <v>Bad</v>
      </c>
      <c r="R1991">
        <v>2.2000000000000002</v>
      </c>
      <c r="S1991">
        <v>1742.72</v>
      </c>
    </row>
    <row r="1992" spans="1:19" x14ac:dyDescent="0.35">
      <c r="A1992">
        <v>11991</v>
      </c>
      <c r="B1992" s="1">
        <v>46552</v>
      </c>
      <c r="C1992">
        <f t="shared" si="186"/>
        <v>2027</v>
      </c>
      <c r="D1992">
        <f t="shared" si="187"/>
        <v>6</v>
      </c>
      <c r="E1992" t="str">
        <f>TEXT(Table2[[#This Row],[order_date]],"mmmm")</f>
        <v>June</v>
      </c>
      <c r="F1992">
        <v>1136</v>
      </c>
      <c r="G1992" t="s">
        <v>12</v>
      </c>
      <c r="H1992" t="s">
        <v>17</v>
      </c>
      <c r="I1992">
        <v>4</v>
      </c>
      <c r="J1992">
        <v>311.33</v>
      </c>
      <c r="K1992">
        <v>0.25</v>
      </c>
      <c r="L1992">
        <f t="shared" si="188"/>
        <v>77.832499999999996</v>
      </c>
      <c r="M1992">
        <f t="shared" si="189"/>
        <v>1245.32</v>
      </c>
      <c r="N1992" t="s">
        <v>16</v>
      </c>
      <c r="O1992" t="str">
        <f t="shared" si="190"/>
        <v>Delayed Delivery</v>
      </c>
      <c r="P1992">
        <v>9</v>
      </c>
      <c r="Q1992" t="str">
        <f t="shared" si="191"/>
        <v>Bad</v>
      </c>
      <c r="R1992">
        <v>1.2</v>
      </c>
      <c r="S1992">
        <v>933.99</v>
      </c>
    </row>
    <row r="1993" spans="1:19" x14ac:dyDescent="0.35">
      <c r="A1993">
        <v>11992</v>
      </c>
      <c r="B1993" s="1">
        <v>46553</v>
      </c>
      <c r="C1993">
        <f t="shared" si="186"/>
        <v>2027</v>
      </c>
      <c r="D1993">
        <f t="shared" si="187"/>
        <v>6</v>
      </c>
      <c r="E1993" t="str">
        <f>TEXT(Table2[[#This Row],[order_date]],"mmmm")</f>
        <v>June</v>
      </c>
      <c r="F1993">
        <v>1882</v>
      </c>
      <c r="G1993" t="s">
        <v>22</v>
      </c>
      <c r="H1993" t="s">
        <v>17</v>
      </c>
      <c r="I1993">
        <v>6</v>
      </c>
      <c r="J1993">
        <v>34.1</v>
      </c>
      <c r="K1993">
        <v>0.3</v>
      </c>
      <c r="L1993">
        <f t="shared" si="188"/>
        <v>10.23</v>
      </c>
      <c r="M1993">
        <f t="shared" si="189"/>
        <v>204.60000000000002</v>
      </c>
      <c r="N1993" t="s">
        <v>18</v>
      </c>
      <c r="O1993" t="str">
        <f t="shared" si="190"/>
        <v>Delayed Delivery</v>
      </c>
      <c r="P1993">
        <v>11</v>
      </c>
      <c r="Q1993" t="str">
        <f t="shared" si="191"/>
        <v>Good</v>
      </c>
      <c r="R1993">
        <v>3</v>
      </c>
      <c r="S1993">
        <v>143.22</v>
      </c>
    </row>
    <row r="1994" spans="1:19" x14ac:dyDescent="0.35">
      <c r="A1994">
        <v>11993</v>
      </c>
      <c r="B1994" s="1">
        <v>46554</v>
      </c>
      <c r="C1994">
        <f t="shared" si="186"/>
        <v>2027</v>
      </c>
      <c r="D1994">
        <f t="shared" si="187"/>
        <v>6</v>
      </c>
      <c r="E1994" t="str">
        <f>TEXT(Table2[[#This Row],[order_date]],"mmmm")</f>
        <v>June</v>
      </c>
      <c r="F1994">
        <v>1687</v>
      </c>
      <c r="G1994" t="s">
        <v>19</v>
      </c>
      <c r="H1994" t="s">
        <v>17</v>
      </c>
      <c r="I1994">
        <v>5</v>
      </c>
      <c r="J1994">
        <v>55.55</v>
      </c>
      <c r="K1994">
        <v>0.27</v>
      </c>
      <c r="L1994">
        <f t="shared" si="188"/>
        <v>14.9985</v>
      </c>
      <c r="M1994">
        <f t="shared" si="189"/>
        <v>277.75</v>
      </c>
      <c r="N1994" t="s">
        <v>16</v>
      </c>
      <c r="O1994" t="str">
        <f t="shared" si="190"/>
        <v>Delayed Delivery</v>
      </c>
      <c r="P1994">
        <v>8</v>
      </c>
      <c r="Q1994" t="str">
        <f t="shared" si="191"/>
        <v>Bad</v>
      </c>
      <c r="R1994">
        <v>1.7</v>
      </c>
      <c r="S1994">
        <v>202.76</v>
      </c>
    </row>
    <row r="1995" spans="1:19" x14ac:dyDescent="0.35">
      <c r="A1995">
        <v>11994</v>
      </c>
      <c r="B1995" s="1">
        <v>46555</v>
      </c>
      <c r="C1995">
        <f t="shared" si="186"/>
        <v>2027</v>
      </c>
      <c r="D1995">
        <f t="shared" si="187"/>
        <v>6</v>
      </c>
      <c r="E1995" t="str">
        <f>TEXT(Table2[[#This Row],[order_date]],"mmmm")</f>
        <v>June</v>
      </c>
      <c r="F1995">
        <v>1839</v>
      </c>
      <c r="G1995" t="s">
        <v>12</v>
      </c>
      <c r="H1995" t="s">
        <v>21</v>
      </c>
      <c r="I1995">
        <v>4</v>
      </c>
      <c r="J1995">
        <v>165.68</v>
      </c>
      <c r="K1995">
        <v>0.19</v>
      </c>
      <c r="L1995">
        <f t="shared" si="188"/>
        <v>31.479200000000002</v>
      </c>
      <c r="M1995">
        <f t="shared" si="189"/>
        <v>662.72</v>
      </c>
      <c r="N1995" t="s">
        <v>18</v>
      </c>
      <c r="O1995" t="str">
        <f t="shared" si="190"/>
        <v>Delayed Delivery</v>
      </c>
      <c r="P1995">
        <v>9</v>
      </c>
      <c r="Q1995" t="str">
        <f t="shared" si="191"/>
        <v>Bad</v>
      </c>
      <c r="R1995">
        <v>1.6</v>
      </c>
      <c r="S1995">
        <v>536.79999999999995</v>
      </c>
    </row>
    <row r="1996" spans="1:19" x14ac:dyDescent="0.35">
      <c r="A1996">
        <v>11995</v>
      </c>
      <c r="B1996" s="1">
        <v>46556</v>
      </c>
      <c r="C1996">
        <f t="shared" si="186"/>
        <v>2027</v>
      </c>
      <c r="D1996">
        <f t="shared" si="187"/>
        <v>6</v>
      </c>
      <c r="E1996" t="str">
        <f>TEXT(Table2[[#This Row],[order_date]],"mmmm")</f>
        <v>June</v>
      </c>
      <c r="F1996">
        <v>1497</v>
      </c>
      <c r="G1996" t="s">
        <v>19</v>
      </c>
      <c r="H1996" t="s">
        <v>13</v>
      </c>
      <c r="I1996">
        <v>4</v>
      </c>
      <c r="J1996">
        <v>333.18</v>
      </c>
      <c r="K1996">
        <v>0.04</v>
      </c>
      <c r="L1996">
        <f t="shared" si="188"/>
        <v>13.327200000000001</v>
      </c>
      <c r="M1996">
        <f t="shared" si="189"/>
        <v>1332.72</v>
      </c>
      <c r="N1996" t="s">
        <v>16</v>
      </c>
      <c r="O1996" t="str">
        <f t="shared" si="190"/>
        <v>Delayed Delivery</v>
      </c>
      <c r="P1996">
        <v>5</v>
      </c>
      <c r="Q1996" t="str">
        <f t="shared" si="191"/>
        <v>Good</v>
      </c>
      <c r="R1996">
        <v>2.5</v>
      </c>
      <c r="S1996">
        <v>1279.4100000000001</v>
      </c>
    </row>
    <row r="1997" spans="1:19" x14ac:dyDescent="0.35">
      <c r="A1997">
        <v>11996</v>
      </c>
      <c r="B1997" s="1">
        <v>46557</v>
      </c>
      <c r="C1997">
        <f t="shared" si="186"/>
        <v>2027</v>
      </c>
      <c r="D1997">
        <f t="shared" si="187"/>
        <v>6</v>
      </c>
      <c r="E1997" t="str">
        <f>TEXT(Table2[[#This Row],[order_date]],"mmmm")</f>
        <v>June</v>
      </c>
      <c r="F1997">
        <v>1826</v>
      </c>
      <c r="G1997" t="s">
        <v>19</v>
      </c>
      <c r="H1997" t="s">
        <v>20</v>
      </c>
      <c r="I1997">
        <v>2</v>
      </c>
      <c r="J1997">
        <v>447.64</v>
      </c>
      <c r="K1997">
        <v>0.25</v>
      </c>
      <c r="L1997">
        <f t="shared" si="188"/>
        <v>111.91</v>
      </c>
      <c r="M1997">
        <f t="shared" si="189"/>
        <v>895.28</v>
      </c>
      <c r="N1997" t="s">
        <v>16</v>
      </c>
      <c r="O1997" t="str">
        <f t="shared" si="190"/>
        <v>Delayed Delivery</v>
      </c>
      <c r="P1997">
        <v>6</v>
      </c>
      <c r="Q1997" t="str">
        <f t="shared" si="191"/>
        <v>Bad</v>
      </c>
      <c r="R1997">
        <v>2.4</v>
      </c>
      <c r="S1997">
        <v>671.46</v>
      </c>
    </row>
    <row r="1998" spans="1:19" x14ac:dyDescent="0.35">
      <c r="A1998">
        <v>11997</v>
      </c>
      <c r="B1998" s="1">
        <v>46558</v>
      </c>
      <c r="C1998">
        <f t="shared" si="186"/>
        <v>2027</v>
      </c>
      <c r="D1998">
        <f t="shared" si="187"/>
        <v>6</v>
      </c>
      <c r="E1998" t="str">
        <f>TEXT(Table2[[#This Row],[order_date]],"mmmm")</f>
        <v>June</v>
      </c>
      <c r="F1998">
        <v>1726</v>
      </c>
      <c r="G1998" t="s">
        <v>12</v>
      </c>
      <c r="H1998" t="s">
        <v>21</v>
      </c>
      <c r="I1998">
        <v>2</v>
      </c>
      <c r="J1998">
        <v>368.93</v>
      </c>
      <c r="K1998">
        <v>0.13</v>
      </c>
      <c r="L1998">
        <f t="shared" si="188"/>
        <v>47.960900000000002</v>
      </c>
      <c r="M1998">
        <f t="shared" si="189"/>
        <v>737.86</v>
      </c>
      <c r="N1998" t="s">
        <v>16</v>
      </c>
      <c r="O1998" t="str">
        <f t="shared" si="190"/>
        <v>Delayed Delivery</v>
      </c>
      <c r="P1998">
        <v>7</v>
      </c>
      <c r="Q1998" t="str">
        <f t="shared" si="191"/>
        <v>Excellent</v>
      </c>
      <c r="R1998">
        <v>4.5</v>
      </c>
      <c r="S1998">
        <v>641.94000000000005</v>
      </c>
    </row>
    <row r="1999" spans="1:19" x14ac:dyDescent="0.35">
      <c r="A1999">
        <v>11998</v>
      </c>
      <c r="B1999" s="1">
        <v>46559</v>
      </c>
      <c r="C1999">
        <f t="shared" si="186"/>
        <v>2027</v>
      </c>
      <c r="D1999">
        <f t="shared" si="187"/>
        <v>6</v>
      </c>
      <c r="E1999" t="str">
        <f>TEXT(Table2[[#This Row],[order_date]],"mmmm")</f>
        <v>June</v>
      </c>
      <c r="F1999">
        <v>1476</v>
      </c>
      <c r="G1999" t="s">
        <v>19</v>
      </c>
      <c r="H1999" t="s">
        <v>21</v>
      </c>
      <c r="I1999">
        <v>7</v>
      </c>
      <c r="J1999">
        <v>244.39</v>
      </c>
      <c r="K1999">
        <v>0.03</v>
      </c>
      <c r="L1999">
        <f t="shared" si="188"/>
        <v>7.3316999999999997</v>
      </c>
      <c r="M1999">
        <f t="shared" si="189"/>
        <v>1710.73</v>
      </c>
      <c r="N1999" t="s">
        <v>18</v>
      </c>
      <c r="O1999" t="str">
        <f t="shared" si="190"/>
        <v>Delayed Delivery</v>
      </c>
      <c r="P1999">
        <v>5</v>
      </c>
      <c r="Q1999" t="str">
        <f t="shared" si="191"/>
        <v>Good</v>
      </c>
      <c r="R1999">
        <v>3.3</v>
      </c>
      <c r="S1999">
        <v>1659.41</v>
      </c>
    </row>
    <row r="2000" spans="1:19" x14ac:dyDescent="0.35">
      <c r="A2000">
        <v>11999</v>
      </c>
      <c r="B2000" s="1">
        <v>46560</v>
      </c>
      <c r="C2000">
        <f t="shared" si="186"/>
        <v>2027</v>
      </c>
      <c r="D2000">
        <f t="shared" si="187"/>
        <v>6</v>
      </c>
      <c r="E2000" t="str">
        <f>TEXT(Table2[[#This Row],[order_date]],"mmmm")</f>
        <v>June</v>
      </c>
      <c r="F2000">
        <v>1593</v>
      </c>
      <c r="G2000" t="s">
        <v>19</v>
      </c>
      <c r="H2000" t="s">
        <v>17</v>
      </c>
      <c r="I2000">
        <v>5</v>
      </c>
      <c r="J2000">
        <v>84.22</v>
      </c>
      <c r="K2000">
        <v>0.28999999999999998</v>
      </c>
      <c r="L2000">
        <f t="shared" si="188"/>
        <v>24.423799999999996</v>
      </c>
      <c r="M2000">
        <f t="shared" si="189"/>
        <v>421.1</v>
      </c>
      <c r="N2000" t="s">
        <v>18</v>
      </c>
      <c r="O2000" t="str">
        <f t="shared" si="190"/>
        <v>Early Delivery</v>
      </c>
      <c r="P2000">
        <v>1</v>
      </c>
      <c r="Q2000" t="str">
        <f t="shared" si="191"/>
        <v>Excellent</v>
      </c>
      <c r="R2000">
        <v>4.4000000000000004</v>
      </c>
      <c r="S2000">
        <v>298.98</v>
      </c>
    </row>
    <row r="2001" spans="1:19" x14ac:dyDescent="0.35">
      <c r="A2001">
        <v>12000</v>
      </c>
      <c r="B2001" s="1">
        <v>46561</v>
      </c>
      <c r="C2001">
        <f t="shared" si="186"/>
        <v>2027</v>
      </c>
      <c r="D2001">
        <f t="shared" si="187"/>
        <v>6</v>
      </c>
      <c r="E2001" t="str">
        <f>TEXT(Table2[[#This Row],[order_date]],"mmmm")</f>
        <v>June</v>
      </c>
      <c r="F2001">
        <v>1222</v>
      </c>
      <c r="G2001" t="s">
        <v>19</v>
      </c>
      <c r="H2001" t="s">
        <v>17</v>
      </c>
      <c r="I2001">
        <v>7</v>
      </c>
      <c r="J2001">
        <v>471.75</v>
      </c>
      <c r="K2001">
        <v>0.12</v>
      </c>
      <c r="L2001">
        <f t="shared" si="188"/>
        <v>56.61</v>
      </c>
      <c r="M2001">
        <f t="shared" si="189"/>
        <v>3302.25</v>
      </c>
      <c r="N2001" t="s">
        <v>18</v>
      </c>
      <c r="O2001" t="str">
        <f t="shared" si="190"/>
        <v>Delayed Delivery</v>
      </c>
      <c r="P2001">
        <v>9</v>
      </c>
      <c r="Q2001" t="str">
        <f t="shared" si="191"/>
        <v>Bad</v>
      </c>
      <c r="R2001">
        <v>1.6</v>
      </c>
      <c r="S2001">
        <v>2905.98</v>
      </c>
    </row>
    <row r="2002" spans="1:19" x14ac:dyDescent="0.35">
      <c r="A2002">
        <v>12001</v>
      </c>
      <c r="B2002" s="1">
        <v>46562</v>
      </c>
      <c r="C2002">
        <f t="shared" si="186"/>
        <v>2027</v>
      </c>
      <c r="D2002">
        <f t="shared" si="187"/>
        <v>6</v>
      </c>
      <c r="E2002" t="str">
        <f>TEXT(Table2[[#This Row],[order_date]],"mmmm")</f>
        <v>June</v>
      </c>
      <c r="F2002">
        <v>1989</v>
      </c>
      <c r="G2002" t="s">
        <v>12</v>
      </c>
      <c r="H2002" t="s">
        <v>21</v>
      </c>
      <c r="I2002">
        <v>5</v>
      </c>
      <c r="J2002">
        <v>227.81</v>
      </c>
      <c r="K2002">
        <v>0.08</v>
      </c>
      <c r="L2002">
        <f t="shared" si="188"/>
        <v>18.224800000000002</v>
      </c>
      <c r="M2002">
        <f t="shared" si="189"/>
        <v>1139.05</v>
      </c>
      <c r="N2002" t="s">
        <v>14</v>
      </c>
      <c r="O2002" t="str">
        <f t="shared" si="190"/>
        <v>On Time Delivery</v>
      </c>
      <c r="P2002">
        <v>2</v>
      </c>
      <c r="Q2002" t="str">
        <f t="shared" si="191"/>
        <v>Bad</v>
      </c>
      <c r="R2002">
        <v>2.4</v>
      </c>
      <c r="S2002">
        <v>1047.93</v>
      </c>
    </row>
    <row r="2003" spans="1:19" x14ac:dyDescent="0.35">
      <c r="A2003">
        <v>12002</v>
      </c>
      <c r="B2003" s="1">
        <v>46563</v>
      </c>
      <c r="C2003">
        <f t="shared" si="186"/>
        <v>2027</v>
      </c>
      <c r="D2003">
        <f t="shared" si="187"/>
        <v>6</v>
      </c>
      <c r="E2003" t="str">
        <f>TEXT(Table2[[#This Row],[order_date]],"mmmm")</f>
        <v>June</v>
      </c>
      <c r="F2003">
        <v>1371</v>
      </c>
      <c r="G2003" t="s">
        <v>15</v>
      </c>
      <c r="H2003" t="s">
        <v>20</v>
      </c>
      <c r="I2003">
        <v>3</v>
      </c>
      <c r="J2003">
        <v>445.59</v>
      </c>
      <c r="K2003">
        <v>0.31</v>
      </c>
      <c r="L2003">
        <f t="shared" si="188"/>
        <v>138.13289999999998</v>
      </c>
      <c r="M2003">
        <f t="shared" si="189"/>
        <v>1336.77</v>
      </c>
      <c r="N2003" t="s">
        <v>18</v>
      </c>
      <c r="O2003" t="str">
        <f t="shared" si="190"/>
        <v>Delayed Delivery</v>
      </c>
      <c r="P2003">
        <v>7</v>
      </c>
      <c r="Q2003" t="str">
        <f t="shared" si="191"/>
        <v>Good</v>
      </c>
      <c r="R2003">
        <v>3.2</v>
      </c>
      <c r="S2003">
        <v>922.37</v>
      </c>
    </row>
    <row r="2004" spans="1:19" x14ac:dyDescent="0.35">
      <c r="A2004">
        <v>12003</v>
      </c>
      <c r="B2004" s="1">
        <v>46564</v>
      </c>
      <c r="C2004">
        <f t="shared" si="186"/>
        <v>2027</v>
      </c>
      <c r="D2004">
        <f t="shared" si="187"/>
        <v>6</v>
      </c>
      <c r="E2004" t="str">
        <f>TEXT(Table2[[#This Row],[order_date]],"mmmm")</f>
        <v>June</v>
      </c>
      <c r="F2004">
        <v>1934</v>
      </c>
      <c r="G2004" t="s">
        <v>22</v>
      </c>
      <c r="H2004" t="s">
        <v>20</v>
      </c>
      <c r="I2004">
        <v>1</v>
      </c>
      <c r="J2004">
        <v>315.08999999999997</v>
      </c>
      <c r="K2004">
        <v>0.32</v>
      </c>
      <c r="L2004">
        <f t="shared" si="188"/>
        <v>100.8288</v>
      </c>
      <c r="M2004">
        <f t="shared" si="189"/>
        <v>315.08999999999997</v>
      </c>
      <c r="N2004" t="s">
        <v>18</v>
      </c>
      <c r="O2004" t="str">
        <f t="shared" si="190"/>
        <v>Delayed Delivery</v>
      </c>
      <c r="P2004">
        <v>8</v>
      </c>
      <c r="Q2004" t="str">
        <f t="shared" si="191"/>
        <v>Bad</v>
      </c>
      <c r="R2004">
        <v>1.6</v>
      </c>
      <c r="S2004">
        <v>214.26</v>
      </c>
    </row>
    <row r="2005" spans="1:19" x14ac:dyDescent="0.35">
      <c r="A2005">
        <v>12004</v>
      </c>
      <c r="B2005" s="1">
        <v>46565</v>
      </c>
      <c r="C2005">
        <f t="shared" si="186"/>
        <v>2027</v>
      </c>
      <c r="D2005">
        <f t="shared" si="187"/>
        <v>6</v>
      </c>
      <c r="E2005" t="str">
        <f>TEXT(Table2[[#This Row],[order_date]],"mmmm")</f>
        <v>June</v>
      </c>
      <c r="F2005">
        <v>1994</v>
      </c>
      <c r="G2005" t="s">
        <v>19</v>
      </c>
      <c r="H2005" t="s">
        <v>21</v>
      </c>
      <c r="I2005">
        <v>1</v>
      </c>
      <c r="J2005">
        <v>447.12</v>
      </c>
      <c r="K2005">
        <v>0.12</v>
      </c>
      <c r="L2005">
        <f t="shared" si="188"/>
        <v>53.654399999999995</v>
      </c>
      <c r="M2005">
        <f t="shared" si="189"/>
        <v>447.12</v>
      </c>
      <c r="N2005" t="s">
        <v>14</v>
      </c>
      <c r="O2005" t="str">
        <f t="shared" si="190"/>
        <v>Delayed Delivery</v>
      </c>
      <c r="P2005">
        <v>8</v>
      </c>
      <c r="Q2005" t="str">
        <f t="shared" si="191"/>
        <v>Bad</v>
      </c>
      <c r="R2005">
        <v>1.5</v>
      </c>
      <c r="S2005">
        <v>393.47</v>
      </c>
    </row>
    <row r="2006" spans="1:19" x14ac:dyDescent="0.35">
      <c r="A2006">
        <v>12005</v>
      </c>
      <c r="B2006" s="1">
        <v>46566</v>
      </c>
      <c r="C2006">
        <f t="shared" si="186"/>
        <v>2027</v>
      </c>
      <c r="D2006">
        <f t="shared" si="187"/>
        <v>6</v>
      </c>
      <c r="E2006" t="str">
        <f>TEXT(Table2[[#This Row],[order_date]],"mmmm")</f>
        <v>June</v>
      </c>
      <c r="F2006">
        <v>1401</v>
      </c>
      <c r="G2006" t="s">
        <v>22</v>
      </c>
      <c r="H2006" t="s">
        <v>13</v>
      </c>
      <c r="I2006">
        <v>5</v>
      </c>
      <c r="J2006">
        <v>545.76</v>
      </c>
      <c r="K2006">
        <v>0.12</v>
      </c>
      <c r="L2006">
        <f t="shared" si="188"/>
        <v>65.491199999999992</v>
      </c>
      <c r="M2006">
        <f t="shared" si="189"/>
        <v>2728.8</v>
      </c>
      <c r="N2006" t="s">
        <v>18</v>
      </c>
      <c r="O2006" t="str">
        <f t="shared" si="190"/>
        <v>Early Delivery</v>
      </c>
      <c r="P2006">
        <v>1</v>
      </c>
      <c r="Q2006" t="str">
        <f t="shared" si="191"/>
        <v>Good</v>
      </c>
      <c r="R2006">
        <v>3.6</v>
      </c>
      <c r="S2006">
        <v>2401.34</v>
      </c>
    </row>
    <row r="2007" spans="1:19" x14ac:dyDescent="0.35">
      <c r="A2007">
        <v>12006</v>
      </c>
      <c r="B2007" s="1">
        <v>46567</v>
      </c>
      <c r="C2007">
        <f t="shared" si="186"/>
        <v>2027</v>
      </c>
      <c r="D2007">
        <f t="shared" si="187"/>
        <v>6</v>
      </c>
      <c r="E2007" t="str">
        <f>TEXT(Table2[[#This Row],[order_date]],"mmmm")</f>
        <v>June</v>
      </c>
      <c r="F2007">
        <v>1442</v>
      </c>
      <c r="G2007" t="s">
        <v>22</v>
      </c>
      <c r="H2007" t="s">
        <v>13</v>
      </c>
      <c r="I2007">
        <v>2</v>
      </c>
      <c r="J2007">
        <v>553.79999999999995</v>
      </c>
      <c r="K2007">
        <v>0.2</v>
      </c>
      <c r="L2007">
        <f t="shared" si="188"/>
        <v>110.75999999999999</v>
      </c>
      <c r="M2007">
        <f t="shared" si="189"/>
        <v>1107.5999999999999</v>
      </c>
      <c r="N2007" t="s">
        <v>16</v>
      </c>
      <c r="O2007" t="str">
        <f t="shared" si="190"/>
        <v>Delayed Delivery</v>
      </c>
      <c r="P2007">
        <v>10</v>
      </c>
      <c r="Q2007" t="str">
        <f t="shared" si="191"/>
        <v>Good</v>
      </c>
      <c r="R2007">
        <v>3.6</v>
      </c>
      <c r="S2007">
        <v>886.08</v>
      </c>
    </row>
    <row r="2008" spans="1:19" x14ac:dyDescent="0.35">
      <c r="A2008">
        <v>12007</v>
      </c>
      <c r="B2008" s="1">
        <v>46568</v>
      </c>
      <c r="C2008">
        <f t="shared" si="186"/>
        <v>2027</v>
      </c>
      <c r="D2008">
        <f t="shared" si="187"/>
        <v>6</v>
      </c>
      <c r="E2008" t="str">
        <f>TEXT(Table2[[#This Row],[order_date]],"mmmm")</f>
        <v>June</v>
      </c>
      <c r="F2008">
        <v>1489</v>
      </c>
      <c r="G2008" t="s">
        <v>19</v>
      </c>
      <c r="H2008" t="s">
        <v>20</v>
      </c>
      <c r="I2008">
        <v>6</v>
      </c>
      <c r="J2008">
        <v>328.04</v>
      </c>
      <c r="K2008">
        <v>0.26</v>
      </c>
      <c r="L2008">
        <f t="shared" si="188"/>
        <v>85.290400000000005</v>
      </c>
      <c r="M2008">
        <f t="shared" si="189"/>
        <v>1968.2400000000002</v>
      </c>
      <c r="N2008" t="s">
        <v>14</v>
      </c>
      <c r="O2008" t="str">
        <f t="shared" si="190"/>
        <v>Delayed Delivery</v>
      </c>
      <c r="P2008">
        <v>7</v>
      </c>
      <c r="Q2008" t="str">
        <f t="shared" si="191"/>
        <v>Bad</v>
      </c>
      <c r="R2008">
        <v>1.9</v>
      </c>
      <c r="S2008">
        <v>1456.5</v>
      </c>
    </row>
    <row r="2009" spans="1:19" x14ac:dyDescent="0.35">
      <c r="A2009">
        <v>12008</v>
      </c>
      <c r="B2009" s="1">
        <v>46569</v>
      </c>
      <c r="C2009">
        <f t="shared" si="186"/>
        <v>2027</v>
      </c>
      <c r="D2009">
        <f t="shared" si="187"/>
        <v>7</v>
      </c>
      <c r="E2009" t="str">
        <f>TEXT(Table2[[#This Row],[order_date]],"mmmm")</f>
        <v>July</v>
      </c>
      <c r="F2009">
        <v>1614</v>
      </c>
      <c r="G2009" t="s">
        <v>15</v>
      </c>
      <c r="H2009" t="s">
        <v>17</v>
      </c>
      <c r="I2009">
        <v>7</v>
      </c>
      <c r="J2009">
        <v>314.23</v>
      </c>
      <c r="K2009">
        <v>0.02</v>
      </c>
      <c r="L2009">
        <f t="shared" si="188"/>
        <v>6.2846000000000002</v>
      </c>
      <c r="M2009">
        <f t="shared" si="189"/>
        <v>2199.61</v>
      </c>
      <c r="N2009" t="s">
        <v>16</v>
      </c>
      <c r="O2009" t="str">
        <f t="shared" si="190"/>
        <v>Delayed Delivery</v>
      </c>
      <c r="P2009">
        <v>9</v>
      </c>
      <c r="Q2009" t="str">
        <f t="shared" si="191"/>
        <v>Bad</v>
      </c>
      <c r="R2009">
        <v>1.9</v>
      </c>
      <c r="S2009">
        <v>2155.62</v>
      </c>
    </row>
    <row r="2010" spans="1:19" x14ac:dyDescent="0.35">
      <c r="A2010">
        <v>12009</v>
      </c>
      <c r="B2010" s="1">
        <v>46570</v>
      </c>
      <c r="C2010">
        <f t="shared" si="186"/>
        <v>2027</v>
      </c>
      <c r="D2010">
        <f t="shared" si="187"/>
        <v>7</v>
      </c>
      <c r="E2010" t="str">
        <f>TEXT(Table2[[#This Row],[order_date]],"mmmm")</f>
        <v>July</v>
      </c>
      <c r="F2010">
        <v>1272</v>
      </c>
      <c r="G2010" t="s">
        <v>19</v>
      </c>
      <c r="H2010" t="s">
        <v>13</v>
      </c>
      <c r="I2010">
        <v>3</v>
      </c>
      <c r="J2010">
        <v>170.42</v>
      </c>
      <c r="K2010">
        <v>0.21</v>
      </c>
      <c r="L2010">
        <f t="shared" si="188"/>
        <v>35.788199999999996</v>
      </c>
      <c r="M2010">
        <f t="shared" si="189"/>
        <v>511.26</v>
      </c>
      <c r="N2010" t="s">
        <v>18</v>
      </c>
      <c r="O2010" t="str">
        <f t="shared" si="190"/>
        <v>Delayed Delivery</v>
      </c>
      <c r="P2010">
        <v>11</v>
      </c>
      <c r="Q2010" t="str">
        <f t="shared" si="191"/>
        <v>Excellent</v>
      </c>
      <c r="R2010">
        <v>4</v>
      </c>
      <c r="S2010">
        <v>403.9</v>
      </c>
    </row>
    <row r="2011" spans="1:19" x14ac:dyDescent="0.35">
      <c r="A2011">
        <v>12010</v>
      </c>
      <c r="B2011" s="1">
        <v>46571</v>
      </c>
      <c r="C2011">
        <f t="shared" si="186"/>
        <v>2027</v>
      </c>
      <c r="D2011">
        <f t="shared" si="187"/>
        <v>7</v>
      </c>
      <c r="E2011" t="str">
        <f>TEXT(Table2[[#This Row],[order_date]],"mmmm")</f>
        <v>July</v>
      </c>
      <c r="F2011">
        <v>1525</v>
      </c>
      <c r="G2011" t="s">
        <v>12</v>
      </c>
      <c r="H2011" t="s">
        <v>13</v>
      </c>
      <c r="I2011">
        <v>1</v>
      </c>
      <c r="J2011">
        <v>562.44000000000005</v>
      </c>
      <c r="K2011">
        <v>0.33</v>
      </c>
      <c r="L2011">
        <f t="shared" si="188"/>
        <v>185.60520000000002</v>
      </c>
      <c r="M2011">
        <f t="shared" si="189"/>
        <v>562.44000000000005</v>
      </c>
      <c r="N2011" t="s">
        <v>16</v>
      </c>
      <c r="O2011" t="str">
        <f t="shared" si="190"/>
        <v>Delayed Delivery</v>
      </c>
      <c r="P2011">
        <v>11</v>
      </c>
      <c r="Q2011" t="str">
        <f t="shared" si="191"/>
        <v>Bad</v>
      </c>
      <c r="R2011">
        <v>1.5</v>
      </c>
      <c r="S2011">
        <v>376.83</v>
      </c>
    </row>
    <row r="2012" spans="1:19" x14ac:dyDescent="0.35">
      <c r="A2012">
        <v>12011</v>
      </c>
      <c r="B2012" s="1">
        <v>46572</v>
      </c>
      <c r="C2012">
        <f t="shared" si="186"/>
        <v>2027</v>
      </c>
      <c r="D2012">
        <f t="shared" si="187"/>
        <v>7</v>
      </c>
      <c r="E2012" t="str">
        <f>TEXT(Table2[[#This Row],[order_date]],"mmmm")</f>
        <v>July</v>
      </c>
      <c r="F2012">
        <v>1158</v>
      </c>
      <c r="G2012" t="s">
        <v>15</v>
      </c>
      <c r="H2012" t="s">
        <v>17</v>
      </c>
      <c r="I2012">
        <v>5</v>
      </c>
      <c r="J2012">
        <v>282.88</v>
      </c>
      <c r="K2012">
        <v>0.09</v>
      </c>
      <c r="L2012">
        <f t="shared" si="188"/>
        <v>25.459199999999999</v>
      </c>
      <c r="M2012">
        <f t="shared" si="189"/>
        <v>1414.4</v>
      </c>
      <c r="N2012" t="s">
        <v>18</v>
      </c>
      <c r="O2012" t="str">
        <f t="shared" si="190"/>
        <v>On Time Delivery</v>
      </c>
      <c r="P2012">
        <v>3</v>
      </c>
      <c r="Q2012" t="str">
        <f t="shared" si="191"/>
        <v>Excellent</v>
      </c>
      <c r="R2012">
        <v>4.7</v>
      </c>
      <c r="S2012">
        <v>1287.0999999999999</v>
      </c>
    </row>
    <row r="2013" spans="1:19" x14ac:dyDescent="0.35">
      <c r="A2013">
        <v>12012</v>
      </c>
      <c r="B2013" s="1">
        <v>46573</v>
      </c>
      <c r="C2013">
        <f t="shared" si="186"/>
        <v>2027</v>
      </c>
      <c r="D2013">
        <f t="shared" si="187"/>
        <v>7</v>
      </c>
      <c r="E2013" t="str">
        <f>TEXT(Table2[[#This Row],[order_date]],"mmmm")</f>
        <v>July</v>
      </c>
      <c r="F2013">
        <v>1151</v>
      </c>
      <c r="G2013" t="s">
        <v>12</v>
      </c>
      <c r="H2013" t="s">
        <v>13</v>
      </c>
      <c r="I2013">
        <v>2</v>
      </c>
      <c r="J2013">
        <v>89.64</v>
      </c>
      <c r="K2013">
        <v>0.32</v>
      </c>
      <c r="L2013">
        <f t="shared" si="188"/>
        <v>28.684799999999999</v>
      </c>
      <c r="M2013">
        <f t="shared" si="189"/>
        <v>179.28</v>
      </c>
      <c r="N2013" t="s">
        <v>18</v>
      </c>
      <c r="O2013" t="str">
        <f t="shared" si="190"/>
        <v>Delayed Delivery</v>
      </c>
      <c r="P2013">
        <v>8</v>
      </c>
      <c r="Q2013" t="str">
        <f t="shared" si="191"/>
        <v>Excellent</v>
      </c>
      <c r="R2013">
        <v>4.8</v>
      </c>
      <c r="S2013">
        <v>121.91</v>
      </c>
    </row>
    <row r="2014" spans="1:19" x14ac:dyDescent="0.35">
      <c r="A2014">
        <v>12013</v>
      </c>
      <c r="B2014" s="1">
        <v>46574</v>
      </c>
      <c r="C2014">
        <f t="shared" si="186"/>
        <v>2027</v>
      </c>
      <c r="D2014">
        <f t="shared" si="187"/>
        <v>7</v>
      </c>
      <c r="E2014" t="str">
        <f>TEXT(Table2[[#This Row],[order_date]],"mmmm")</f>
        <v>July</v>
      </c>
      <c r="F2014">
        <v>1994</v>
      </c>
      <c r="G2014" t="s">
        <v>19</v>
      </c>
      <c r="H2014" t="s">
        <v>21</v>
      </c>
      <c r="I2014">
        <v>2</v>
      </c>
      <c r="J2014">
        <v>268.13</v>
      </c>
      <c r="K2014">
        <v>0.33</v>
      </c>
      <c r="L2014">
        <f t="shared" si="188"/>
        <v>88.482900000000001</v>
      </c>
      <c r="M2014">
        <f t="shared" si="189"/>
        <v>536.26</v>
      </c>
      <c r="N2014" t="s">
        <v>16</v>
      </c>
      <c r="O2014" t="str">
        <f t="shared" si="190"/>
        <v>Delayed Delivery</v>
      </c>
      <c r="P2014">
        <v>8</v>
      </c>
      <c r="Q2014" t="str">
        <f t="shared" si="191"/>
        <v>Excellent</v>
      </c>
      <c r="R2014">
        <v>4.5</v>
      </c>
      <c r="S2014">
        <v>359.29</v>
      </c>
    </row>
    <row r="2015" spans="1:19" x14ac:dyDescent="0.35">
      <c r="A2015">
        <v>12014</v>
      </c>
      <c r="B2015" s="1">
        <v>46575</v>
      </c>
      <c r="C2015">
        <f t="shared" si="186"/>
        <v>2027</v>
      </c>
      <c r="D2015">
        <f t="shared" si="187"/>
        <v>7</v>
      </c>
      <c r="E2015" t="str">
        <f>TEXT(Table2[[#This Row],[order_date]],"mmmm")</f>
        <v>July</v>
      </c>
      <c r="F2015">
        <v>1619</v>
      </c>
      <c r="G2015" t="s">
        <v>22</v>
      </c>
      <c r="H2015" t="s">
        <v>13</v>
      </c>
      <c r="I2015">
        <v>2</v>
      </c>
      <c r="J2015">
        <v>89.33</v>
      </c>
      <c r="K2015">
        <v>0.09</v>
      </c>
      <c r="L2015">
        <f t="shared" si="188"/>
        <v>8.0396999999999998</v>
      </c>
      <c r="M2015">
        <f t="shared" si="189"/>
        <v>178.66</v>
      </c>
      <c r="N2015" t="s">
        <v>18</v>
      </c>
      <c r="O2015" t="str">
        <f t="shared" si="190"/>
        <v>Delayed Delivery</v>
      </c>
      <c r="P2015">
        <v>9</v>
      </c>
      <c r="Q2015" t="str">
        <f t="shared" si="191"/>
        <v>Bad</v>
      </c>
      <c r="R2015">
        <v>1.8</v>
      </c>
      <c r="S2015">
        <v>162.58000000000001</v>
      </c>
    </row>
    <row r="2016" spans="1:19" x14ac:dyDescent="0.35">
      <c r="A2016">
        <v>12015</v>
      </c>
      <c r="B2016" s="1">
        <v>46576</v>
      </c>
      <c r="C2016">
        <f t="shared" si="186"/>
        <v>2027</v>
      </c>
      <c r="D2016">
        <f t="shared" si="187"/>
        <v>7</v>
      </c>
      <c r="E2016" t="str">
        <f>TEXT(Table2[[#This Row],[order_date]],"mmmm")</f>
        <v>July</v>
      </c>
      <c r="F2016">
        <v>1187</v>
      </c>
      <c r="G2016" t="s">
        <v>22</v>
      </c>
      <c r="H2016" t="s">
        <v>17</v>
      </c>
      <c r="I2016">
        <v>7</v>
      </c>
      <c r="J2016">
        <v>308.98</v>
      </c>
      <c r="K2016">
        <v>0.26</v>
      </c>
      <c r="L2016">
        <f t="shared" si="188"/>
        <v>80.334800000000001</v>
      </c>
      <c r="M2016">
        <f t="shared" si="189"/>
        <v>2162.86</v>
      </c>
      <c r="N2016" t="s">
        <v>18</v>
      </c>
      <c r="O2016" t="str">
        <f t="shared" si="190"/>
        <v>Delayed Delivery</v>
      </c>
      <c r="P2016">
        <v>8</v>
      </c>
      <c r="Q2016" t="str">
        <f t="shared" si="191"/>
        <v>Bad</v>
      </c>
      <c r="R2016">
        <v>1.1000000000000001</v>
      </c>
      <c r="S2016">
        <v>1600.52</v>
      </c>
    </row>
    <row r="2017" spans="1:19" x14ac:dyDescent="0.35">
      <c r="A2017">
        <v>12016</v>
      </c>
      <c r="B2017" s="1">
        <v>46577</v>
      </c>
      <c r="C2017">
        <f t="shared" si="186"/>
        <v>2027</v>
      </c>
      <c r="D2017">
        <f t="shared" si="187"/>
        <v>7</v>
      </c>
      <c r="E2017" t="str">
        <f>TEXT(Table2[[#This Row],[order_date]],"mmmm")</f>
        <v>July</v>
      </c>
      <c r="F2017">
        <v>1812</v>
      </c>
      <c r="G2017" t="s">
        <v>22</v>
      </c>
      <c r="H2017" t="s">
        <v>21</v>
      </c>
      <c r="I2017">
        <v>6</v>
      </c>
      <c r="J2017">
        <v>343.35</v>
      </c>
      <c r="K2017">
        <v>0.08</v>
      </c>
      <c r="L2017">
        <f t="shared" si="188"/>
        <v>27.468000000000004</v>
      </c>
      <c r="M2017">
        <f t="shared" si="189"/>
        <v>2060.1000000000004</v>
      </c>
      <c r="N2017" t="s">
        <v>16</v>
      </c>
      <c r="O2017" t="str">
        <f t="shared" si="190"/>
        <v>Delayed Delivery</v>
      </c>
      <c r="P2017">
        <v>5</v>
      </c>
      <c r="Q2017" t="str">
        <f t="shared" si="191"/>
        <v>Excellent</v>
      </c>
      <c r="R2017">
        <v>4.7</v>
      </c>
      <c r="S2017">
        <v>1895.29</v>
      </c>
    </row>
    <row r="2018" spans="1:19" x14ac:dyDescent="0.35">
      <c r="A2018">
        <v>12017</v>
      </c>
      <c r="B2018" s="1">
        <v>46578</v>
      </c>
      <c r="C2018">
        <f t="shared" si="186"/>
        <v>2027</v>
      </c>
      <c r="D2018">
        <f t="shared" si="187"/>
        <v>7</v>
      </c>
      <c r="E2018" t="str">
        <f>TEXT(Table2[[#This Row],[order_date]],"mmmm")</f>
        <v>July</v>
      </c>
      <c r="F2018">
        <v>1097</v>
      </c>
      <c r="G2018" t="s">
        <v>12</v>
      </c>
      <c r="H2018" t="s">
        <v>13</v>
      </c>
      <c r="I2018">
        <v>4</v>
      </c>
      <c r="J2018">
        <v>212.59</v>
      </c>
      <c r="K2018">
        <v>0.26</v>
      </c>
      <c r="L2018">
        <f t="shared" si="188"/>
        <v>55.273400000000002</v>
      </c>
      <c r="M2018">
        <f t="shared" si="189"/>
        <v>850.36</v>
      </c>
      <c r="N2018" t="s">
        <v>16</v>
      </c>
      <c r="O2018" t="str">
        <f t="shared" si="190"/>
        <v>Delayed Delivery</v>
      </c>
      <c r="P2018">
        <v>5</v>
      </c>
      <c r="Q2018" t="str">
        <f t="shared" si="191"/>
        <v>Bad</v>
      </c>
      <c r="R2018">
        <v>2.4</v>
      </c>
      <c r="S2018">
        <v>629.27</v>
      </c>
    </row>
    <row r="2019" spans="1:19" x14ac:dyDescent="0.35">
      <c r="A2019">
        <v>12018</v>
      </c>
      <c r="B2019" s="1">
        <v>46579</v>
      </c>
      <c r="C2019">
        <f t="shared" si="186"/>
        <v>2027</v>
      </c>
      <c r="D2019">
        <f t="shared" si="187"/>
        <v>7</v>
      </c>
      <c r="E2019" t="str">
        <f>TEXT(Table2[[#This Row],[order_date]],"mmmm")</f>
        <v>July</v>
      </c>
      <c r="F2019">
        <v>1130</v>
      </c>
      <c r="G2019" t="s">
        <v>15</v>
      </c>
      <c r="H2019" t="s">
        <v>20</v>
      </c>
      <c r="I2019">
        <v>7</v>
      </c>
      <c r="J2019">
        <v>56.92</v>
      </c>
      <c r="K2019">
        <v>0.28000000000000003</v>
      </c>
      <c r="L2019">
        <f t="shared" si="188"/>
        <v>15.937600000000002</v>
      </c>
      <c r="M2019">
        <f t="shared" si="189"/>
        <v>398.44</v>
      </c>
      <c r="N2019" t="s">
        <v>16</v>
      </c>
      <c r="O2019" t="str">
        <f t="shared" si="190"/>
        <v>On Time Delivery</v>
      </c>
      <c r="P2019">
        <v>3</v>
      </c>
      <c r="Q2019" t="str">
        <f t="shared" si="191"/>
        <v>Bad</v>
      </c>
      <c r="R2019">
        <v>2.2000000000000002</v>
      </c>
      <c r="S2019">
        <v>286.88</v>
      </c>
    </row>
    <row r="2020" spans="1:19" x14ac:dyDescent="0.35">
      <c r="A2020">
        <v>12019</v>
      </c>
      <c r="B2020" s="1">
        <v>46580</v>
      </c>
      <c r="C2020">
        <f t="shared" si="186"/>
        <v>2027</v>
      </c>
      <c r="D2020">
        <f t="shared" si="187"/>
        <v>7</v>
      </c>
      <c r="E2020" t="str">
        <f>TEXT(Table2[[#This Row],[order_date]],"mmmm")</f>
        <v>July</v>
      </c>
      <c r="F2020">
        <v>1804</v>
      </c>
      <c r="G2020" t="s">
        <v>19</v>
      </c>
      <c r="H2020" t="s">
        <v>21</v>
      </c>
      <c r="I2020">
        <v>6</v>
      </c>
      <c r="J2020">
        <v>566.95000000000005</v>
      </c>
      <c r="K2020">
        <v>0.09</v>
      </c>
      <c r="L2020">
        <f t="shared" si="188"/>
        <v>51.025500000000001</v>
      </c>
      <c r="M2020">
        <f t="shared" si="189"/>
        <v>3401.7000000000003</v>
      </c>
      <c r="N2020" t="s">
        <v>14</v>
      </c>
      <c r="O2020" t="str">
        <f t="shared" si="190"/>
        <v>Delayed Delivery</v>
      </c>
      <c r="P2020">
        <v>6</v>
      </c>
      <c r="Q2020" t="str">
        <f t="shared" si="191"/>
        <v>Bad</v>
      </c>
      <c r="R2020">
        <v>2</v>
      </c>
      <c r="S2020">
        <v>3095.55</v>
      </c>
    </row>
    <row r="2021" spans="1:19" x14ac:dyDescent="0.35">
      <c r="A2021">
        <v>12020</v>
      </c>
      <c r="B2021" s="1">
        <v>46581</v>
      </c>
      <c r="C2021">
        <f t="shared" si="186"/>
        <v>2027</v>
      </c>
      <c r="D2021">
        <f t="shared" si="187"/>
        <v>7</v>
      </c>
      <c r="E2021" t="str">
        <f>TEXT(Table2[[#This Row],[order_date]],"mmmm")</f>
        <v>July</v>
      </c>
      <c r="F2021">
        <v>1170</v>
      </c>
      <c r="G2021" t="s">
        <v>22</v>
      </c>
      <c r="H2021" t="s">
        <v>21</v>
      </c>
      <c r="I2021">
        <v>2</v>
      </c>
      <c r="J2021">
        <v>467.41</v>
      </c>
      <c r="K2021">
        <v>0.25</v>
      </c>
      <c r="L2021">
        <f t="shared" si="188"/>
        <v>116.85250000000001</v>
      </c>
      <c r="M2021">
        <f t="shared" si="189"/>
        <v>934.82</v>
      </c>
      <c r="N2021" t="s">
        <v>18</v>
      </c>
      <c r="O2021" t="str">
        <f t="shared" si="190"/>
        <v>Delayed Delivery</v>
      </c>
      <c r="P2021">
        <v>10</v>
      </c>
      <c r="Q2021" t="str">
        <f t="shared" si="191"/>
        <v>Bad</v>
      </c>
      <c r="R2021">
        <v>2</v>
      </c>
      <c r="S2021">
        <v>701.12</v>
      </c>
    </row>
    <row r="2022" spans="1:19" x14ac:dyDescent="0.35">
      <c r="A2022">
        <v>12021</v>
      </c>
      <c r="B2022" s="1">
        <v>46582</v>
      </c>
      <c r="C2022">
        <f t="shared" si="186"/>
        <v>2027</v>
      </c>
      <c r="D2022">
        <f t="shared" si="187"/>
        <v>7</v>
      </c>
      <c r="E2022" t="str">
        <f>TEXT(Table2[[#This Row],[order_date]],"mmmm")</f>
        <v>July</v>
      </c>
      <c r="F2022">
        <v>1935</v>
      </c>
      <c r="G2022" t="s">
        <v>22</v>
      </c>
      <c r="H2022" t="s">
        <v>20</v>
      </c>
      <c r="I2022">
        <v>5</v>
      </c>
      <c r="J2022">
        <v>505.75</v>
      </c>
      <c r="K2022">
        <v>0.28000000000000003</v>
      </c>
      <c r="L2022">
        <f t="shared" si="188"/>
        <v>141.61000000000001</v>
      </c>
      <c r="M2022">
        <f t="shared" si="189"/>
        <v>2528.75</v>
      </c>
      <c r="N2022" t="s">
        <v>14</v>
      </c>
      <c r="O2022" t="str">
        <f t="shared" si="190"/>
        <v>On Time Delivery</v>
      </c>
      <c r="P2022">
        <v>3</v>
      </c>
      <c r="Q2022" t="str">
        <f t="shared" si="191"/>
        <v>Good</v>
      </c>
      <c r="R2022">
        <v>3.9</v>
      </c>
      <c r="S2022">
        <v>1820.7</v>
      </c>
    </row>
    <row r="2023" spans="1:19" x14ac:dyDescent="0.35">
      <c r="A2023">
        <v>12022</v>
      </c>
      <c r="B2023" s="1">
        <v>46583</v>
      </c>
      <c r="C2023">
        <f t="shared" si="186"/>
        <v>2027</v>
      </c>
      <c r="D2023">
        <f t="shared" si="187"/>
        <v>7</v>
      </c>
      <c r="E2023" t="str">
        <f>TEXT(Table2[[#This Row],[order_date]],"mmmm")</f>
        <v>July</v>
      </c>
      <c r="F2023">
        <v>1985</v>
      </c>
      <c r="G2023" t="s">
        <v>15</v>
      </c>
      <c r="H2023" t="s">
        <v>20</v>
      </c>
      <c r="I2023">
        <v>3</v>
      </c>
      <c r="J2023">
        <v>229.62</v>
      </c>
      <c r="K2023">
        <v>0.13</v>
      </c>
      <c r="L2023">
        <f t="shared" si="188"/>
        <v>29.8506</v>
      </c>
      <c r="M2023">
        <f t="shared" si="189"/>
        <v>688.86</v>
      </c>
      <c r="N2023" t="s">
        <v>16</v>
      </c>
      <c r="O2023" t="str">
        <f t="shared" si="190"/>
        <v>On Time Delivery</v>
      </c>
      <c r="P2023">
        <v>2</v>
      </c>
      <c r="Q2023" t="str">
        <f t="shared" si="191"/>
        <v>Excellent</v>
      </c>
      <c r="R2023">
        <v>4.5999999999999996</v>
      </c>
      <c r="S2023">
        <v>599.30999999999995</v>
      </c>
    </row>
    <row r="2024" spans="1:19" x14ac:dyDescent="0.35">
      <c r="A2024">
        <v>12023</v>
      </c>
      <c r="B2024" s="1">
        <v>46584</v>
      </c>
      <c r="C2024">
        <f t="shared" si="186"/>
        <v>2027</v>
      </c>
      <c r="D2024">
        <f t="shared" si="187"/>
        <v>7</v>
      </c>
      <c r="E2024" t="str">
        <f>TEXT(Table2[[#This Row],[order_date]],"mmmm")</f>
        <v>July</v>
      </c>
      <c r="F2024">
        <v>1182</v>
      </c>
      <c r="G2024" t="s">
        <v>19</v>
      </c>
      <c r="H2024" t="s">
        <v>13</v>
      </c>
      <c r="I2024">
        <v>6</v>
      </c>
      <c r="J2024">
        <v>460.09</v>
      </c>
      <c r="K2024">
        <v>0.06</v>
      </c>
      <c r="L2024">
        <f t="shared" si="188"/>
        <v>27.605399999999996</v>
      </c>
      <c r="M2024">
        <f t="shared" si="189"/>
        <v>2760.54</v>
      </c>
      <c r="N2024" t="s">
        <v>16</v>
      </c>
      <c r="O2024" t="str">
        <f t="shared" si="190"/>
        <v>Delayed Delivery</v>
      </c>
      <c r="P2024">
        <v>7</v>
      </c>
      <c r="Q2024" t="str">
        <f t="shared" si="191"/>
        <v>Excellent</v>
      </c>
      <c r="R2024">
        <v>4.0999999999999996</v>
      </c>
      <c r="S2024">
        <v>2594.91</v>
      </c>
    </row>
    <row r="2025" spans="1:19" x14ac:dyDescent="0.35">
      <c r="A2025">
        <v>12024</v>
      </c>
      <c r="B2025" s="1">
        <v>46585</v>
      </c>
      <c r="C2025">
        <f t="shared" si="186"/>
        <v>2027</v>
      </c>
      <c r="D2025">
        <f t="shared" si="187"/>
        <v>7</v>
      </c>
      <c r="E2025" t="str">
        <f>TEXT(Table2[[#This Row],[order_date]],"mmmm")</f>
        <v>July</v>
      </c>
      <c r="F2025">
        <v>1982</v>
      </c>
      <c r="G2025" t="s">
        <v>15</v>
      </c>
      <c r="H2025" t="s">
        <v>13</v>
      </c>
      <c r="I2025">
        <v>5</v>
      </c>
      <c r="J2025">
        <v>298.94</v>
      </c>
      <c r="K2025">
        <v>0.03</v>
      </c>
      <c r="L2025">
        <f t="shared" si="188"/>
        <v>8.9681999999999995</v>
      </c>
      <c r="M2025">
        <f t="shared" si="189"/>
        <v>1494.7</v>
      </c>
      <c r="N2025" t="s">
        <v>16</v>
      </c>
      <c r="O2025" t="str">
        <f t="shared" si="190"/>
        <v>Delayed Delivery</v>
      </c>
      <c r="P2025">
        <v>10</v>
      </c>
      <c r="Q2025" t="str">
        <f t="shared" si="191"/>
        <v>Good</v>
      </c>
      <c r="R2025">
        <v>3.7</v>
      </c>
      <c r="S2025">
        <v>1449.86</v>
      </c>
    </row>
    <row r="2026" spans="1:19" x14ac:dyDescent="0.35">
      <c r="A2026">
        <v>12025</v>
      </c>
      <c r="B2026" s="1">
        <v>46586</v>
      </c>
      <c r="C2026">
        <f t="shared" si="186"/>
        <v>2027</v>
      </c>
      <c r="D2026">
        <f t="shared" si="187"/>
        <v>7</v>
      </c>
      <c r="E2026" t="str">
        <f>TEXT(Table2[[#This Row],[order_date]],"mmmm")</f>
        <v>July</v>
      </c>
      <c r="F2026">
        <v>1363</v>
      </c>
      <c r="G2026" t="s">
        <v>19</v>
      </c>
      <c r="H2026" t="s">
        <v>17</v>
      </c>
      <c r="I2026">
        <v>7</v>
      </c>
      <c r="J2026">
        <v>132.63</v>
      </c>
      <c r="K2026">
        <v>0.2</v>
      </c>
      <c r="L2026">
        <f t="shared" si="188"/>
        <v>26.526</v>
      </c>
      <c r="M2026">
        <f t="shared" si="189"/>
        <v>928.41</v>
      </c>
      <c r="N2026" t="s">
        <v>16</v>
      </c>
      <c r="O2026" t="str">
        <f t="shared" si="190"/>
        <v>On Time Delivery</v>
      </c>
      <c r="P2026">
        <v>3</v>
      </c>
      <c r="Q2026" t="str">
        <f t="shared" si="191"/>
        <v>Bad</v>
      </c>
      <c r="R2026">
        <v>2.2000000000000002</v>
      </c>
      <c r="S2026">
        <v>742.73</v>
      </c>
    </row>
    <row r="2027" spans="1:19" x14ac:dyDescent="0.35">
      <c r="A2027">
        <v>12026</v>
      </c>
      <c r="B2027" s="1">
        <v>46587</v>
      </c>
      <c r="C2027">
        <f t="shared" si="186"/>
        <v>2027</v>
      </c>
      <c r="D2027">
        <f t="shared" si="187"/>
        <v>7</v>
      </c>
      <c r="E2027" t="str">
        <f>TEXT(Table2[[#This Row],[order_date]],"mmmm")</f>
        <v>July</v>
      </c>
      <c r="F2027">
        <v>1038</v>
      </c>
      <c r="G2027" t="s">
        <v>15</v>
      </c>
      <c r="H2027" t="s">
        <v>17</v>
      </c>
      <c r="I2027">
        <v>7</v>
      </c>
      <c r="J2027">
        <v>87.79</v>
      </c>
      <c r="K2027">
        <v>0.34</v>
      </c>
      <c r="L2027">
        <f t="shared" si="188"/>
        <v>29.848600000000005</v>
      </c>
      <c r="M2027">
        <f t="shared" si="189"/>
        <v>614.53000000000009</v>
      </c>
      <c r="N2027" t="s">
        <v>18</v>
      </c>
      <c r="O2027" t="str">
        <f t="shared" si="190"/>
        <v>On Time Delivery</v>
      </c>
      <c r="P2027">
        <v>4</v>
      </c>
      <c r="Q2027" t="str">
        <f t="shared" si="191"/>
        <v>Good</v>
      </c>
      <c r="R2027">
        <v>3.2</v>
      </c>
      <c r="S2027">
        <v>405.59</v>
      </c>
    </row>
    <row r="2028" spans="1:19" x14ac:dyDescent="0.35">
      <c r="A2028">
        <v>12027</v>
      </c>
      <c r="B2028" s="1">
        <v>46588</v>
      </c>
      <c r="C2028">
        <f t="shared" si="186"/>
        <v>2027</v>
      </c>
      <c r="D2028">
        <f t="shared" si="187"/>
        <v>7</v>
      </c>
      <c r="E2028" t="str">
        <f>TEXT(Table2[[#This Row],[order_date]],"mmmm")</f>
        <v>July</v>
      </c>
      <c r="F2028">
        <v>1526</v>
      </c>
      <c r="G2028" t="s">
        <v>15</v>
      </c>
      <c r="H2028" t="s">
        <v>21</v>
      </c>
      <c r="I2028">
        <v>2</v>
      </c>
      <c r="J2028">
        <v>216.85</v>
      </c>
      <c r="K2028">
        <v>0.28999999999999998</v>
      </c>
      <c r="L2028">
        <f t="shared" si="188"/>
        <v>62.886499999999991</v>
      </c>
      <c r="M2028">
        <f t="shared" si="189"/>
        <v>433.7</v>
      </c>
      <c r="N2028" t="s">
        <v>14</v>
      </c>
      <c r="O2028" t="str">
        <f t="shared" si="190"/>
        <v>Delayed Delivery</v>
      </c>
      <c r="P2028">
        <v>11</v>
      </c>
      <c r="Q2028" t="str">
        <f t="shared" si="191"/>
        <v>Bad</v>
      </c>
      <c r="R2028">
        <v>1.9</v>
      </c>
      <c r="S2028">
        <v>307.93</v>
      </c>
    </row>
    <row r="2029" spans="1:19" x14ac:dyDescent="0.35">
      <c r="A2029">
        <v>12028</v>
      </c>
      <c r="B2029" s="1">
        <v>46589</v>
      </c>
      <c r="C2029">
        <f t="shared" si="186"/>
        <v>2027</v>
      </c>
      <c r="D2029">
        <f t="shared" si="187"/>
        <v>7</v>
      </c>
      <c r="E2029" t="str">
        <f>TEXT(Table2[[#This Row],[order_date]],"mmmm")</f>
        <v>July</v>
      </c>
      <c r="F2029">
        <v>1887</v>
      </c>
      <c r="G2029" t="s">
        <v>22</v>
      </c>
      <c r="H2029" t="s">
        <v>20</v>
      </c>
      <c r="I2029">
        <v>3</v>
      </c>
      <c r="J2029">
        <v>95.47</v>
      </c>
      <c r="K2029">
        <v>0.15</v>
      </c>
      <c r="L2029">
        <f t="shared" si="188"/>
        <v>14.320499999999999</v>
      </c>
      <c r="M2029">
        <f t="shared" si="189"/>
        <v>286.40999999999997</v>
      </c>
      <c r="N2029" t="s">
        <v>16</v>
      </c>
      <c r="O2029" t="str">
        <f t="shared" si="190"/>
        <v>Delayed Delivery</v>
      </c>
      <c r="P2029">
        <v>10</v>
      </c>
      <c r="Q2029" t="str">
        <f t="shared" si="191"/>
        <v>Bad</v>
      </c>
      <c r="R2029">
        <v>1.4</v>
      </c>
      <c r="S2029">
        <v>243.45</v>
      </c>
    </row>
    <row r="2030" spans="1:19" x14ac:dyDescent="0.35">
      <c r="A2030">
        <v>12029</v>
      </c>
      <c r="B2030" s="1">
        <v>46590</v>
      </c>
      <c r="C2030">
        <f t="shared" si="186"/>
        <v>2027</v>
      </c>
      <c r="D2030">
        <f t="shared" si="187"/>
        <v>7</v>
      </c>
      <c r="E2030" t="str">
        <f>TEXT(Table2[[#This Row],[order_date]],"mmmm")</f>
        <v>July</v>
      </c>
      <c r="F2030">
        <v>1496</v>
      </c>
      <c r="G2030" t="s">
        <v>19</v>
      </c>
      <c r="H2030" t="s">
        <v>20</v>
      </c>
      <c r="I2030">
        <v>1</v>
      </c>
      <c r="J2030">
        <v>598.99</v>
      </c>
      <c r="K2030">
        <v>0.19</v>
      </c>
      <c r="L2030">
        <f t="shared" si="188"/>
        <v>113.8081</v>
      </c>
      <c r="M2030">
        <f t="shared" si="189"/>
        <v>598.99</v>
      </c>
      <c r="N2030" t="s">
        <v>14</v>
      </c>
      <c r="O2030" t="str">
        <f t="shared" si="190"/>
        <v>Delayed Delivery</v>
      </c>
      <c r="P2030">
        <v>8</v>
      </c>
      <c r="Q2030" t="str">
        <f t="shared" si="191"/>
        <v>Bad</v>
      </c>
      <c r="R2030">
        <v>1.5</v>
      </c>
      <c r="S2030">
        <v>485.18</v>
      </c>
    </row>
    <row r="2031" spans="1:19" x14ac:dyDescent="0.35">
      <c r="A2031">
        <v>12030</v>
      </c>
      <c r="B2031" s="1">
        <v>46591</v>
      </c>
      <c r="C2031">
        <f t="shared" si="186"/>
        <v>2027</v>
      </c>
      <c r="D2031">
        <f t="shared" si="187"/>
        <v>7</v>
      </c>
      <c r="E2031" t="str">
        <f>TEXT(Table2[[#This Row],[order_date]],"mmmm")</f>
        <v>July</v>
      </c>
      <c r="F2031">
        <v>1515</v>
      </c>
      <c r="G2031" t="s">
        <v>15</v>
      </c>
      <c r="H2031" t="s">
        <v>17</v>
      </c>
      <c r="I2031">
        <v>1</v>
      </c>
      <c r="J2031">
        <v>43.78</v>
      </c>
      <c r="K2031">
        <v>0.1</v>
      </c>
      <c r="L2031">
        <f t="shared" si="188"/>
        <v>4.3780000000000001</v>
      </c>
      <c r="M2031">
        <f t="shared" si="189"/>
        <v>43.78</v>
      </c>
      <c r="N2031" t="s">
        <v>16</v>
      </c>
      <c r="O2031" t="str">
        <f t="shared" si="190"/>
        <v>Early Delivery</v>
      </c>
      <c r="P2031">
        <v>1</v>
      </c>
      <c r="Q2031" t="str">
        <f t="shared" si="191"/>
        <v>Good</v>
      </c>
      <c r="R2031">
        <v>3.4</v>
      </c>
      <c r="S2031">
        <v>39.4</v>
      </c>
    </row>
    <row r="2032" spans="1:19" x14ac:dyDescent="0.35">
      <c r="A2032">
        <v>12031</v>
      </c>
      <c r="B2032" s="1">
        <v>46592</v>
      </c>
      <c r="C2032">
        <f t="shared" si="186"/>
        <v>2027</v>
      </c>
      <c r="D2032">
        <f t="shared" si="187"/>
        <v>7</v>
      </c>
      <c r="E2032" t="str">
        <f>TEXT(Table2[[#This Row],[order_date]],"mmmm")</f>
        <v>July</v>
      </c>
      <c r="F2032">
        <v>1348</v>
      </c>
      <c r="G2032" t="s">
        <v>19</v>
      </c>
      <c r="H2032" t="s">
        <v>21</v>
      </c>
      <c r="I2032">
        <v>7</v>
      </c>
      <c r="J2032">
        <v>273.07</v>
      </c>
      <c r="K2032">
        <v>0.06</v>
      </c>
      <c r="L2032">
        <f t="shared" si="188"/>
        <v>16.3842</v>
      </c>
      <c r="M2032">
        <f t="shared" si="189"/>
        <v>1911.49</v>
      </c>
      <c r="N2032" t="s">
        <v>14</v>
      </c>
      <c r="O2032" t="str">
        <f t="shared" si="190"/>
        <v>Delayed Delivery</v>
      </c>
      <c r="P2032">
        <v>9</v>
      </c>
      <c r="Q2032" t="str">
        <f t="shared" si="191"/>
        <v>Bad</v>
      </c>
      <c r="R2032">
        <v>1.2</v>
      </c>
      <c r="S2032">
        <v>1796.8</v>
      </c>
    </row>
    <row r="2033" spans="1:19" x14ac:dyDescent="0.35">
      <c r="A2033">
        <v>12032</v>
      </c>
      <c r="B2033" s="1">
        <v>46593</v>
      </c>
      <c r="C2033">
        <f t="shared" si="186"/>
        <v>2027</v>
      </c>
      <c r="D2033">
        <f t="shared" si="187"/>
        <v>7</v>
      </c>
      <c r="E2033" t="str">
        <f>TEXT(Table2[[#This Row],[order_date]],"mmmm")</f>
        <v>July</v>
      </c>
      <c r="F2033">
        <v>1981</v>
      </c>
      <c r="G2033" t="s">
        <v>19</v>
      </c>
      <c r="H2033" t="s">
        <v>21</v>
      </c>
      <c r="I2033">
        <v>5</v>
      </c>
      <c r="J2033">
        <v>279.47000000000003</v>
      </c>
      <c r="K2033">
        <v>0.17</v>
      </c>
      <c r="L2033">
        <f t="shared" si="188"/>
        <v>47.509900000000009</v>
      </c>
      <c r="M2033">
        <f t="shared" si="189"/>
        <v>1397.3500000000001</v>
      </c>
      <c r="N2033" t="s">
        <v>16</v>
      </c>
      <c r="O2033" t="str">
        <f t="shared" si="190"/>
        <v>Delayed Delivery</v>
      </c>
      <c r="P2033">
        <v>6</v>
      </c>
      <c r="Q2033" t="str">
        <f t="shared" si="191"/>
        <v>Excellent</v>
      </c>
      <c r="R2033">
        <v>4.9000000000000004</v>
      </c>
      <c r="S2033">
        <v>1159.8</v>
      </c>
    </row>
    <row r="2034" spans="1:19" x14ac:dyDescent="0.35">
      <c r="A2034">
        <v>12033</v>
      </c>
      <c r="B2034" s="1">
        <v>46594</v>
      </c>
      <c r="C2034">
        <f t="shared" si="186"/>
        <v>2027</v>
      </c>
      <c r="D2034">
        <f t="shared" si="187"/>
        <v>7</v>
      </c>
      <c r="E2034" t="str">
        <f>TEXT(Table2[[#This Row],[order_date]],"mmmm")</f>
        <v>July</v>
      </c>
      <c r="F2034">
        <v>1920</v>
      </c>
      <c r="G2034" t="s">
        <v>22</v>
      </c>
      <c r="H2034" t="s">
        <v>17</v>
      </c>
      <c r="I2034">
        <v>3</v>
      </c>
      <c r="J2034">
        <v>190.87</v>
      </c>
      <c r="K2034">
        <v>0.16</v>
      </c>
      <c r="L2034">
        <f t="shared" si="188"/>
        <v>30.539200000000001</v>
      </c>
      <c r="M2034">
        <f t="shared" si="189"/>
        <v>572.61</v>
      </c>
      <c r="N2034" t="s">
        <v>14</v>
      </c>
      <c r="O2034" t="str">
        <f t="shared" si="190"/>
        <v>On Time Delivery</v>
      </c>
      <c r="P2034">
        <v>2</v>
      </c>
      <c r="Q2034" t="str">
        <f t="shared" si="191"/>
        <v>Excellent</v>
      </c>
      <c r="R2034">
        <v>5</v>
      </c>
      <c r="S2034">
        <v>480.99</v>
      </c>
    </row>
    <row r="2035" spans="1:19" x14ac:dyDescent="0.35">
      <c r="A2035">
        <v>12034</v>
      </c>
      <c r="B2035" s="1">
        <v>46595</v>
      </c>
      <c r="C2035">
        <f t="shared" si="186"/>
        <v>2027</v>
      </c>
      <c r="D2035">
        <f t="shared" si="187"/>
        <v>7</v>
      </c>
      <c r="E2035" t="str">
        <f>TEXT(Table2[[#This Row],[order_date]],"mmmm")</f>
        <v>July</v>
      </c>
      <c r="F2035">
        <v>1396</v>
      </c>
      <c r="G2035" t="s">
        <v>12</v>
      </c>
      <c r="H2035" t="s">
        <v>17</v>
      </c>
      <c r="I2035">
        <v>5</v>
      </c>
      <c r="J2035">
        <v>349.24</v>
      </c>
      <c r="K2035">
        <v>0.18</v>
      </c>
      <c r="L2035">
        <f t="shared" si="188"/>
        <v>62.863199999999999</v>
      </c>
      <c r="M2035">
        <f t="shared" si="189"/>
        <v>1746.2</v>
      </c>
      <c r="N2035" t="s">
        <v>16</v>
      </c>
      <c r="O2035" t="str">
        <f t="shared" si="190"/>
        <v>On Time Delivery</v>
      </c>
      <c r="P2035">
        <v>3</v>
      </c>
      <c r="Q2035" t="str">
        <f t="shared" si="191"/>
        <v>Bad</v>
      </c>
      <c r="R2035">
        <v>1.6</v>
      </c>
      <c r="S2035">
        <v>1431.88</v>
      </c>
    </row>
    <row r="2036" spans="1:19" x14ac:dyDescent="0.35">
      <c r="A2036">
        <v>12035</v>
      </c>
      <c r="B2036" s="1">
        <v>46596</v>
      </c>
      <c r="C2036">
        <f t="shared" si="186"/>
        <v>2027</v>
      </c>
      <c r="D2036">
        <f t="shared" si="187"/>
        <v>7</v>
      </c>
      <c r="E2036" t="str">
        <f>TEXT(Table2[[#This Row],[order_date]],"mmmm")</f>
        <v>July</v>
      </c>
      <c r="F2036">
        <v>1721</v>
      </c>
      <c r="G2036" t="s">
        <v>15</v>
      </c>
      <c r="H2036" t="s">
        <v>17</v>
      </c>
      <c r="I2036">
        <v>3</v>
      </c>
      <c r="J2036">
        <v>102.74</v>
      </c>
      <c r="K2036">
        <v>0.33</v>
      </c>
      <c r="L2036">
        <f t="shared" si="188"/>
        <v>33.904200000000003</v>
      </c>
      <c r="M2036">
        <f t="shared" si="189"/>
        <v>308.21999999999997</v>
      </c>
      <c r="N2036" t="s">
        <v>14</v>
      </c>
      <c r="O2036" t="str">
        <f t="shared" si="190"/>
        <v>Delayed Delivery</v>
      </c>
      <c r="P2036">
        <v>5</v>
      </c>
      <c r="Q2036" t="str">
        <f t="shared" si="191"/>
        <v>Good</v>
      </c>
      <c r="R2036">
        <v>2.7</v>
      </c>
      <c r="S2036">
        <v>206.51</v>
      </c>
    </row>
    <row r="2037" spans="1:19" x14ac:dyDescent="0.35">
      <c r="A2037">
        <v>12036</v>
      </c>
      <c r="B2037" s="1">
        <v>46597</v>
      </c>
      <c r="C2037">
        <f t="shared" si="186"/>
        <v>2027</v>
      </c>
      <c r="D2037">
        <f t="shared" si="187"/>
        <v>7</v>
      </c>
      <c r="E2037" t="str">
        <f>TEXT(Table2[[#This Row],[order_date]],"mmmm")</f>
        <v>July</v>
      </c>
      <c r="F2037">
        <v>1160</v>
      </c>
      <c r="G2037" t="s">
        <v>22</v>
      </c>
      <c r="H2037" t="s">
        <v>13</v>
      </c>
      <c r="I2037">
        <v>3</v>
      </c>
      <c r="J2037">
        <v>473.59</v>
      </c>
      <c r="K2037">
        <v>0.21</v>
      </c>
      <c r="L2037">
        <f t="shared" si="188"/>
        <v>99.45389999999999</v>
      </c>
      <c r="M2037">
        <f t="shared" si="189"/>
        <v>1420.77</v>
      </c>
      <c r="N2037" t="s">
        <v>16</v>
      </c>
      <c r="O2037" t="str">
        <f t="shared" si="190"/>
        <v>Delayed Delivery</v>
      </c>
      <c r="P2037">
        <v>11</v>
      </c>
      <c r="Q2037" t="str">
        <f t="shared" si="191"/>
        <v>Excellent</v>
      </c>
      <c r="R2037">
        <v>4.0999999999999996</v>
      </c>
      <c r="S2037">
        <v>1122.4100000000001</v>
      </c>
    </row>
    <row r="2038" spans="1:19" x14ac:dyDescent="0.35">
      <c r="A2038">
        <v>12037</v>
      </c>
      <c r="B2038" s="1">
        <v>46598</v>
      </c>
      <c r="C2038">
        <f t="shared" si="186"/>
        <v>2027</v>
      </c>
      <c r="D2038">
        <f t="shared" si="187"/>
        <v>7</v>
      </c>
      <c r="E2038" t="str">
        <f>TEXT(Table2[[#This Row],[order_date]],"mmmm")</f>
        <v>July</v>
      </c>
      <c r="F2038">
        <v>1015</v>
      </c>
      <c r="G2038" t="s">
        <v>12</v>
      </c>
      <c r="H2038" t="s">
        <v>21</v>
      </c>
      <c r="I2038">
        <v>7</v>
      </c>
      <c r="J2038">
        <v>209.48</v>
      </c>
      <c r="K2038">
        <v>0.21</v>
      </c>
      <c r="L2038">
        <f t="shared" si="188"/>
        <v>43.990799999999993</v>
      </c>
      <c r="M2038">
        <f t="shared" si="189"/>
        <v>1466.36</v>
      </c>
      <c r="N2038" t="s">
        <v>16</v>
      </c>
      <c r="O2038" t="str">
        <f t="shared" si="190"/>
        <v>Delayed Delivery</v>
      </c>
      <c r="P2038">
        <v>6</v>
      </c>
      <c r="Q2038" t="str">
        <f t="shared" si="191"/>
        <v>Excellent</v>
      </c>
      <c r="R2038">
        <v>4.8</v>
      </c>
      <c r="S2038">
        <v>1158.42</v>
      </c>
    </row>
    <row r="2039" spans="1:19" x14ac:dyDescent="0.35">
      <c r="A2039">
        <v>12038</v>
      </c>
      <c r="B2039" s="1">
        <v>46599</v>
      </c>
      <c r="C2039">
        <f t="shared" si="186"/>
        <v>2027</v>
      </c>
      <c r="D2039">
        <f t="shared" si="187"/>
        <v>7</v>
      </c>
      <c r="E2039" t="str">
        <f>TEXT(Table2[[#This Row],[order_date]],"mmmm")</f>
        <v>July</v>
      </c>
      <c r="F2039">
        <v>1492</v>
      </c>
      <c r="G2039" t="s">
        <v>22</v>
      </c>
      <c r="H2039" t="s">
        <v>21</v>
      </c>
      <c r="I2039">
        <v>5</v>
      </c>
      <c r="J2039">
        <v>360.94</v>
      </c>
      <c r="K2039">
        <v>0.04</v>
      </c>
      <c r="L2039">
        <f t="shared" si="188"/>
        <v>14.4376</v>
      </c>
      <c r="M2039">
        <f t="shared" si="189"/>
        <v>1804.7</v>
      </c>
      <c r="N2039" t="s">
        <v>18</v>
      </c>
      <c r="O2039" t="str">
        <f t="shared" si="190"/>
        <v>Delayed Delivery</v>
      </c>
      <c r="P2039">
        <v>9</v>
      </c>
      <c r="Q2039" t="str">
        <f t="shared" si="191"/>
        <v>Excellent</v>
      </c>
      <c r="R2039">
        <v>4.5999999999999996</v>
      </c>
      <c r="S2039">
        <v>1732.51</v>
      </c>
    </row>
    <row r="2040" spans="1:19" x14ac:dyDescent="0.35">
      <c r="A2040">
        <v>12039</v>
      </c>
      <c r="B2040" s="1">
        <v>46600</v>
      </c>
      <c r="C2040">
        <f t="shared" si="186"/>
        <v>2027</v>
      </c>
      <c r="D2040">
        <f t="shared" si="187"/>
        <v>8</v>
      </c>
      <c r="E2040" t="str">
        <f>TEXT(Table2[[#This Row],[order_date]],"mmmm")</f>
        <v>August</v>
      </c>
      <c r="F2040">
        <v>1425</v>
      </c>
      <c r="G2040" t="s">
        <v>19</v>
      </c>
      <c r="H2040" t="s">
        <v>21</v>
      </c>
      <c r="I2040">
        <v>7</v>
      </c>
      <c r="J2040">
        <v>433.65</v>
      </c>
      <c r="K2040">
        <v>0.35</v>
      </c>
      <c r="L2040">
        <f t="shared" si="188"/>
        <v>151.77749999999997</v>
      </c>
      <c r="M2040">
        <f t="shared" si="189"/>
        <v>3035.5499999999997</v>
      </c>
      <c r="N2040" t="s">
        <v>16</v>
      </c>
      <c r="O2040" t="str">
        <f t="shared" si="190"/>
        <v>On Time Delivery</v>
      </c>
      <c r="P2040">
        <v>2</v>
      </c>
      <c r="Q2040" t="str">
        <f t="shared" si="191"/>
        <v>Bad</v>
      </c>
      <c r="R2040">
        <v>2</v>
      </c>
      <c r="S2040">
        <v>1973.11</v>
      </c>
    </row>
    <row r="2041" spans="1:19" x14ac:dyDescent="0.35">
      <c r="A2041">
        <v>12040</v>
      </c>
      <c r="B2041" s="1">
        <v>46601</v>
      </c>
      <c r="C2041">
        <f t="shared" si="186"/>
        <v>2027</v>
      </c>
      <c r="D2041">
        <f t="shared" si="187"/>
        <v>8</v>
      </c>
      <c r="E2041" t="str">
        <f>TEXT(Table2[[#This Row],[order_date]],"mmmm")</f>
        <v>August</v>
      </c>
      <c r="F2041">
        <v>1107</v>
      </c>
      <c r="G2041" t="s">
        <v>12</v>
      </c>
      <c r="H2041" t="s">
        <v>17</v>
      </c>
      <c r="I2041">
        <v>3</v>
      </c>
      <c r="J2041">
        <v>535.09</v>
      </c>
      <c r="K2041">
        <v>0.27</v>
      </c>
      <c r="L2041">
        <f t="shared" si="188"/>
        <v>144.47430000000003</v>
      </c>
      <c r="M2041">
        <f t="shared" si="189"/>
        <v>1605.27</v>
      </c>
      <c r="N2041" t="s">
        <v>18</v>
      </c>
      <c r="O2041" t="str">
        <f t="shared" si="190"/>
        <v>Delayed Delivery</v>
      </c>
      <c r="P2041">
        <v>5</v>
      </c>
      <c r="Q2041" t="str">
        <f t="shared" si="191"/>
        <v>Bad</v>
      </c>
      <c r="R2041">
        <v>1.3</v>
      </c>
      <c r="S2041">
        <v>1171.8499999999999</v>
      </c>
    </row>
    <row r="2042" spans="1:19" x14ac:dyDescent="0.35">
      <c r="A2042">
        <v>12041</v>
      </c>
      <c r="B2042" s="1">
        <v>46602</v>
      </c>
      <c r="C2042">
        <f t="shared" si="186"/>
        <v>2027</v>
      </c>
      <c r="D2042">
        <f t="shared" si="187"/>
        <v>8</v>
      </c>
      <c r="E2042" t="str">
        <f>TEXT(Table2[[#This Row],[order_date]],"mmmm")</f>
        <v>August</v>
      </c>
      <c r="F2042">
        <v>1893</v>
      </c>
      <c r="G2042" t="s">
        <v>15</v>
      </c>
      <c r="H2042" t="s">
        <v>17</v>
      </c>
      <c r="I2042">
        <v>6</v>
      </c>
      <c r="J2042">
        <v>503.94</v>
      </c>
      <c r="K2042">
        <v>0.31</v>
      </c>
      <c r="L2042">
        <f t="shared" si="188"/>
        <v>156.22139999999999</v>
      </c>
      <c r="M2042">
        <f t="shared" si="189"/>
        <v>3023.64</v>
      </c>
      <c r="N2042" t="s">
        <v>14</v>
      </c>
      <c r="O2042" t="str">
        <f t="shared" si="190"/>
        <v>Delayed Delivery</v>
      </c>
      <c r="P2042">
        <v>7</v>
      </c>
      <c r="Q2042" t="str">
        <f t="shared" si="191"/>
        <v>Bad</v>
      </c>
      <c r="R2042">
        <v>2.2000000000000002</v>
      </c>
      <c r="S2042">
        <v>2086.31</v>
      </c>
    </row>
    <row r="2043" spans="1:19" x14ac:dyDescent="0.35">
      <c r="A2043">
        <v>12042</v>
      </c>
      <c r="B2043" s="1">
        <v>46603</v>
      </c>
      <c r="C2043">
        <f t="shared" si="186"/>
        <v>2027</v>
      </c>
      <c r="D2043">
        <f t="shared" si="187"/>
        <v>8</v>
      </c>
      <c r="E2043" t="str">
        <f>TEXT(Table2[[#This Row],[order_date]],"mmmm")</f>
        <v>August</v>
      </c>
      <c r="F2043">
        <v>1449</v>
      </c>
      <c r="G2043" t="s">
        <v>19</v>
      </c>
      <c r="H2043" t="s">
        <v>17</v>
      </c>
      <c r="I2043">
        <v>2</v>
      </c>
      <c r="J2043">
        <v>370.86</v>
      </c>
      <c r="K2043">
        <v>0.15</v>
      </c>
      <c r="L2043">
        <f t="shared" si="188"/>
        <v>55.628999999999998</v>
      </c>
      <c r="M2043">
        <f t="shared" si="189"/>
        <v>741.72</v>
      </c>
      <c r="N2043" t="s">
        <v>18</v>
      </c>
      <c r="O2043" t="str">
        <f t="shared" si="190"/>
        <v>Delayed Delivery</v>
      </c>
      <c r="P2043">
        <v>11</v>
      </c>
      <c r="Q2043" t="str">
        <f t="shared" si="191"/>
        <v>Good</v>
      </c>
      <c r="R2043">
        <v>2.7</v>
      </c>
      <c r="S2043">
        <v>630.46</v>
      </c>
    </row>
    <row r="2044" spans="1:19" x14ac:dyDescent="0.35">
      <c r="A2044">
        <v>12043</v>
      </c>
      <c r="B2044" s="1">
        <v>46604</v>
      </c>
      <c r="C2044">
        <f t="shared" si="186"/>
        <v>2027</v>
      </c>
      <c r="D2044">
        <f t="shared" si="187"/>
        <v>8</v>
      </c>
      <c r="E2044" t="str">
        <f>TEXT(Table2[[#This Row],[order_date]],"mmmm")</f>
        <v>August</v>
      </c>
      <c r="F2044">
        <v>1310</v>
      </c>
      <c r="G2044" t="s">
        <v>19</v>
      </c>
      <c r="H2044" t="s">
        <v>17</v>
      </c>
      <c r="I2044">
        <v>3</v>
      </c>
      <c r="J2044">
        <v>242.21</v>
      </c>
      <c r="K2044">
        <v>0.18</v>
      </c>
      <c r="L2044">
        <f t="shared" si="188"/>
        <v>43.597799999999999</v>
      </c>
      <c r="M2044">
        <f t="shared" si="189"/>
        <v>726.63</v>
      </c>
      <c r="N2044" t="s">
        <v>18</v>
      </c>
      <c r="O2044" t="str">
        <f t="shared" si="190"/>
        <v>Delayed Delivery</v>
      </c>
      <c r="P2044">
        <v>11</v>
      </c>
      <c r="Q2044" t="str">
        <f t="shared" si="191"/>
        <v>Bad</v>
      </c>
      <c r="R2044">
        <v>2.4</v>
      </c>
      <c r="S2044">
        <v>595.84</v>
      </c>
    </row>
    <row r="2045" spans="1:19" x14ac:dyDescent="0.35">
      <c r="A2045">
        <v>12044</v>
      </c>
      <c r="B2045" s="1">
        <v>46605</v>
      </c>
      <c r="C2045">
        <f t="shared" si="186"/>
        <v>2027</v>
      </c>
      <c r="D2045">
        <f t="shared" si="187"/>
        <v>8</v>
      </c>
      <c r="E2045" t="str">
        <f>TEXT(Table2[[#This Row],[order_date]],"mmmm")</f>
        <v>August</v>
      </c>
      <c r="F2045">
        <v>1738</v>
      </c>
      <c r="G2045" t="s">
        <v>15</v>
      </c>
      <c r="H2045" t="s">
        <v>20</v>
      </c>
      <c r="I2045">
        <v>6</v>
      </c>
      <c r="J2045">
        <v>309.37</v>
      </c>
      <c r="K2045">
        <v>0.18</v>
      </c>
      <c r="L2045">
        <f t="shared" si="188"/>
        <v>55.686599999999999</v>
      </c>
      <c r="M2045">
        <f t="shared" si="189"/>
        <v>1856.22</v>
      </c>
      <c r="N2045" t="s">
        <v>16</v>
      </c>
      <c r="O2045" t="str">
        <f t="shared" si="190"/>
        <v>Delayed Delivery</v>
      </c>
      <c r="P2045">
        <v>7</v>
      </c>
      <c r="Q2045" t="str">
        <f t="shared" si="191"/>
        <v>Excellent</v>
      </c>
      <c r="R2045">
        <v>4.0999999999999996</v>
      </c>
      <c r="S2045">
        <v>1522.1</v>
      </c>
    </row>
    <row r="2046" spans="1:19" x14ac:dyDescent="0.35">
      <c r="A2046">
        <v>12045</v>
      </c>
      <c r="B2046" s="1">
        <v>46606</v>
      </c>
      <c r="C2046">
        <f t="shared" si="186"/>
        <v>2027</v>
      </c>
      <c r="D2046">
        <f t="shared" si="187"/>
        <v>8</v>
      </c>
      <c r="E2046" t="str">
        <f>TEXT(Table2[[#This Row],[order_date]],"mmmm")</f>
        <v>August</v>
      </c>
      <c r="F2046">
        <v>1169</v>
      </c>
      <c r="G2046" t="s">
        <v>19</v>
      </c>
      <c r="H2046" t="s">
        <v>17</v>
      </c>
      <c r="I2046">
        <v>3</v>
      </c>
      <c r="J2046">
        <v>464.71</v>
      </c>
      <c r="K2046">
        <v>7.0000000000000007E-2</v>
      </c>
      <c r="L2046">
        <f t="shared" si="188"/>
        <v>32.529699999999998</v>
      </c>
      <c r="M2046">
        <f t="shared" si="189"/>
        <v>1394.1299999999999</v>
      </c>
      <c r="N2046" t="s">
        <v>18</v>
      </c>
      <c r="O2046" t="str">
        <f t="shared" si="190"/>
        <v>On Time Delivery</v>
      </c>
      <c r="P2046">
        <v>4</v>
      </c>
      <c r="Q2046" t="str">
        <f t="shared" si="191"/>
        <v>Bad</v>
      </c>
      <c r="R2046">
        <v>2</v>
      </c>
      <c r="S2046">
        <v>1296.54</v>
      </c>
    </row>
    <row r="2047" spans="1:19" x14ac:dyDescent="0.35">
      <c r="A2047">
        <v>12046</v>
      </c>
      <c r="B2047" s="1">
        <v>46607</v>
      </c>
      <c r="C2047">
        <f t="shared" si="186"/>
        <v>2027</v>
      </c>
      <c r="D2047">
        <f t="shared" si="187"/>
        <v>8</v>
      </c>
      <c r="E2047" t="str">
        <f>TEXT(Table2[[#This Row],[order_date]],"mmmm")</f>
        <v>August</v>
      </c>
      <c r="F2047">
        <v>1545</v>
      </c>
      <c r="G2047" t="s">
        <v>19</v>
      </c>
      <c r="H2047" t="s">
        <v>13</v>
      </c>
      <c r="I2047">
        <v>6</v>
      </c>
      <c r="J2047">
        <v>528.36</v>
      </c>
      <c r="K2047">
        <v>0.24</v>
      </c>
      <c r="L2047">
        <f t="shared" si="188"/>
        <v>126.8064</v>
      </c>
      <c r="M2047">
        <f t="shared" si="189"/>
        <v>3170.16</v>
      </c>
      <c r="N2047" t="s">
        <v>18</v>
      </c>
      <c r="O2047" t="str">
        <f t="shared" si="190"/>
        <v>On Time Delivery</v>
      </c>
      <c r="P2047">
        <v>3</v>
      </c>
      <c r="Q2047" t="str">
        <f t="shared" si="191"/>
        <v>Excellent</v>
      </c>
      <c r="R2047">
        <v>4.4000000000000004</v>
      </c>
      <c r="S2047">
        <v>2409.3200000000002</v>
      </c>
    </row>
    <row r="2048" spans="1:19" x14ac:dyDescent="0.35">
      <c r="A2048">
        <v>12047</v>
      </c>
      <c r="B2048" s="1">
        <v>46608</v>
      </c>
      <c r="C2048">
        <f t="shared" si="186"/>
        <v>2027</v>
      </c>
      <c r="D2048">
        <f t="shared" si="187"/>
        <v>8</v>
      </c>
      <c r="E2048" t="str">
        <f>TEXT(Table2[[#This Row],[order_date]],"mmmm")</f>
        <v>August</v>
      </c>
      <c r="F2048">
        <v>1413</v>
      </c>
      <c r="G2048" t="s">
        <v>19</v>
      </c>
      <c r="H2048" t="s">
        <v>20</v>
      </c>
      <c r="I2048">
        <v>5</v>
      </c>
      <c r="J2048">
        <v>75.709999999999994</v>
      </c>
      <c r="K2048">
        <v>0.32</v>
      </c>
      <c r="L2048">
        <f t="shared" si="188"/>
        <v>24.2272</v>
      </c>
      <c r="M2048">
        <f t="shared" si="189"/>
        <v>378.54999999999995</v>
      </c>
      <c r="N2048" t="s">
        <v>14</v>
      </c>
      <c r="O2048" t="str">
        <f t="shared" si="190"/>
        <v>Delayed Delivery</v>
      </c>
      <c r="P2048">
        <v>8</v>
      </c>
      <c r="Q2048" t="str">
        <f t="shared" si="191"/>
        <v>Bad</v>
      </c>
      <c r="R2048">
        <v>1.9</v>
      </c>
      <c r="S2048">
        <v>257.41000000000003</v>
      </c>
    </row>
    <row r="2049" spans="1:19" x14ac:dyDescent="0.35">
      <c r="A2049">
        <v>12048</v>
      </c>
      <c r="B2049" s="1">
        <v>46609</v>
      </c>
      <c r="C2049">
        <f t="shared" si="186"/>
        <v>2027</v>
      </c>
      <c r="D2049">
        <f t="shared" si="187"/>
        <v>8</v>
      </c>
      <c r="E2049" t="str">
        <f>TEXT(Table2[[#This Row],[order_date]],"mmmm")</f>
        <v>August</v>
      </c>
      <c r="F2049">
        <v>1250</v>
      </c>
      <c r="G2049" t="s">
        <v>22</v>
      </c>
      <c r="H2049" t="s">
        <v>20</v>
      </c>
      <c r="I2049">
        <v>1</v>
      </c>
      <c r="J2049">
        <v>240.14</v>
      </c>
      <c r="K2049">
        <v>0.06</v>
      </c>
      <c r="L2049">
        <f t="shared" si="188"/>
        <v>14.408399999999999</v>
      </c>
      <c r="M2049">
        <f t="shared" si="189"/>
        <v>240.14</v>
      </c>
      <c r="N2049" t="s">
        <v>16</v>
      </c>
      <c r="O2049" t="str">
        <f t="shared" si="190"/>
        <v>On Time Delivery</v>
      </c>
      <c r="P2049">
        <v>2</v>
      </c>
      <c r="Q2049" t="str">
        <f t="shared" si="191"/>
        <v>Bad</v>
      </c>
      <c r="R2049">
        <v>2.4</v>
      </c>
      <c r="S2049">
        <v>225.73</v>
      </c>
    </row>
    <row r="2050" spans="1:19" x14ac:dyDescent="0.35">
      <c r="A2050">
        <v>12049</v>
      </c>
      <c r="B2050" s="1">
        <v>46610</v>
      </c>
      <c r="C2050">
        <f t="shared" si="186"/>
        <v>2027</v>
      </c>
      <c r="D2050">
        <f t="shared" si="187"/>
        <v>8</v>
      </c>
      <c r="E2050" t="str">
        <f>TEXT(Table2[[#This Row],[order_date]],"mmmm")</f>
        <v>August</v>
      </c>
      <c r="F2050">
        <v>1758</v>
      </c>
      <c r="G2050" t="s">
        <v>12</v>
      </c>
      <c r="H2050" t="s">
        <v>17</v>
      </c>
      <c r="I2050">
        <v>4</v>
      </c>
      <c r="J2050">
        <v>469.03</v>
      </c>
      <c r="K2050">
        <v>0.03</v>
      </c>
      <c r="L2050">
        <f t="shared" si="188"/>
        <v>14.070899999999998</v>
      </c>
      <c r="M2050">
        <f t="shared" si="189"/>
        <v>1876.12</v>
      </c>
      <c r="N2050" t="s">
        <v>18</v>
      </c>
      <c r="O2050" t="str">
        <f t="shared" si="190"/>
        <v>Delayed Delivery</v>
      </c>
      <c r="P2050">
        <v>5</v>
      </c>
      <c r="Q2050" t="str">
        <f t="shared" si="191"/>
        <v>Good</v>
      </c>
      <c r="R2050">
        <v>2.8</v>
      </c>
      <c r="S2050">
        <v>1819.84</v>
      </c>
    </row>
    <row r="2051" spans="1:19" x14ac:dyDescent="0.35">
      <c r="A2051">
        <v>12050</v>
      </c>
      <c r="B2051" s="1">
        <v>46611</v>
      </c>
      <c r="C2051">
        <f t="shared" ref="C2051:C2114" si="192">YEAR(B2051)</f>
        <v>2027</v>
      </c>
      <c r="D2051">
        <f t="shared" ref="D2051:D2114" si="193">MONTH(B2051)</f>
        <v>8</v>
      </c>
      <c r="E2051" t="str">
        <f>TEXT(Table2[[#This Row],[order_date]],"mmmm")</f>
        <v>August</v>
      </c>
      <c r="F2051">
        <v>1780</v>
      </c>
      <c r="G2051" t="s">
        <v>19</v>
      </c>
      <c r="H2051" t="s">
        <v>21</v>
      </c>
      <c r="I2051">
        <v>3</v>
      </c>
      <c r="J2051">
        <v>267.52</v>
      </c>
      <c r="K2051">
        <v>0.26</v>
      </c>
      <c r="L2051">
        <f t="shared" ref="L2051:L2114" si="194">J2051*K2051</f>
        <v>69.555199999999999</v>
      </c>
      <c r="M2051">
        <f t="shared" ref="M2051:M2114" si="195">(J2051*I2051)</f>
        <v>802.56</v>
      </c>
      <c r="N2051" t="s">
        <v>16</v>
      </c>
      <c r="O2051" t="str">
        <f t="shared" ref="O2051:O2114" si="196">IF(P2051&lt;2,"Early Delivery",IF(P2051&lt;5,"On Time Delivery","Delayed Delivery"))</f>
        <v>Delayed Delivery</v>
      </c>
      <c r="P2051">
        <v>10</v>
      </c>
      <c r="Q2051" t="str">
        <f t="shared" ref="Q2051:Q2114" si="197">IF(R2051&lt;2.5,"Bad",IF(R2051 &lt;4,"Good","Excellent"))</f>
        <v>Bad</v>
      </c>
      <c r="R2051">
        <v>2.2000000000000002</v>
      </c>
      <c r="S2051">
        <v>593.89</v>
      </c>
    </row>
    <row r="2052" spans="1:19" x14ac:dyDescent="0.35">
      <c r="A2052">
        <v>12051</v>
      </c>
      <c r="B2052" s="1">
        <v>46612</v>
      </c>
      <c r="C2052">
        <f t="shared" si="192"/>
        <v>2027</v>
      </c>
      <c r="D2052">
        <f t="shared" si="193"/>
        <v>8</v>
      </c>
      <c r="E2052" t="str">
        <f>TEXT(Table2[[#This Row],[order_date]],"mmmm")</f>
        <v>August</v>
      </c>
      <c r="F2052">
        <v>1140</v>
      </c>
      <c r="G2052" t="s">
        <v>12</v>
      </c>
      <c r="H2052" t="s">
        <v>17</v>
      </c>
      <c r="I2052">
        <v>4</v>
      </c>
      <c r="J2052">
        <v>209.35</v>
      </c>
      <c r="K2052">
        <v>0.1</v>
      </c>
      <c r="L2052">
        <f t="shared" si="194"/>
        <v>20.935000000000002</v>
      </c>
      <c r="M2052">
        <f t="shared" si="195"/>
        <v>837.4</v>
      </c>
      <c r="N2052" t="s">
        <v>16</v>
      </c>
      <c r="O2052" t="str">
        <f t="shared" si="196"/>
        <v>Delayed Delivery</v>
      </c>
      <c r="P2052">
        <v>5</v>
      </c>
      <c r="Q2052" t="str">
        <f t="shared" si="197"/>
        <v>Excellent</v>
      </c>
      <c r="R2052">
        <v>4.0999999999999996</v>
      </c>
      <c r="S2052">
        <v>753.66</v>
      </c>
    </row>
    <row r="2053" spans="1:19" x14ac:dyDescent="0.35">
      <c r="A2053">
        <v>12052</v>
      </c>
      <c r="B2053" s="1">
        <v>46613</v>
      </c>
      <c r="C2053">
        <f t="shared" si="192"/>
        <v>2027</v>
      </c>
      <c r="D2053">
        <f t="shared" si="193"/>
        <v>8</v>
      </c>
      <c r="E2053" t="str">
        <f>TEXT(Table2[[#This Row],[order_date]],"mmmm")</f>
        <v>August</v>
      </c>
      <c r="F2053">
        <v>1273</v>
      </c>
      <c r="G2053" t="s">
        <v>12</v>
      </c>
      <c r="H2053" t="s">
        <v>21</v>
      </c>
      <c r="I2053">
        <v>3</v>
      </c>
      <c r="J2053">
        <v>255.62</v>
      </c>
      <c r="K2053">
        <v>0.22</v>
      </c>
      <c r="L2053">
        <f t="shared" si="194"/>
        <v>56.236400000000003</v>
      </c>
      <c r="M2053">
        <f t="shared" si="195"/>
        <v>766.86</v>
      </c>
      <c r="N2053" t="s">
        <v>16</v>
      </c>
      <c r="O2053" t="str">
        <f t="shared" si="196"/>
        <v>Early Delivery</v>
      </c>
      <c r="P2053">
        <v>1</v>
      </c>
      <c r="Q2053" t="str">
        <f t="shared" si="197"/>
        <v>Good</v>
      </c>
      <c r="R2053">
        <v>2.6</v>
      </c>
      <c r="S2053">
        <v>598.15</v>
      </c>
    </row>
    <row r="2054" spans="1:19" x14ac:dyDescent="0.35">
      <c r="A2054">
        <v>12053</v>
      </c>
      <c r="B2054" s="1">
        <v>46614</v>
      </c>
      <c r="C2054">
        <f t="shared" si="192"/>
        <v>2027</v>
      </c>
      <c r="D2054">
        <f t="shared" si="193"/>
        <v>8</v>
      </c>
      <c r="E2054" t="str">
        <f>TEXT(Table2[[#This Row],[order_date]],"mmmm")</f>
        <v>August</v>
      </c>
      <c r="F2054">
        <v>1415</v>
      </c>
      <c r="G2054" t="s">
        <v>22</v>
      </c>
      <c r="H2054" t="s">
        <v>17</v>
      </c>
      <c r="I2054">
        <v>5</v>
      </c>
      <c r="J2054">
        <v>367.66</v>
      </c>
      <c r="K2054">
        <v>0.24</v>
      </c>
      <c r="L2054">
        <f t="shared" si="194"/>
        <v>88.238399999999999</v>
      </c>
      <c r="M2054">
        <f t="shared" si="195"/>
        <v>1838.3000000000002</v>
      </c>
      <c r="N2054" t="s">
        <v>16</v>
      </c>
      <c r="O2054" t="str">
        <f t="shared" si="196"/>
        <v>Delayed Delivery</v>
      </c>
      <c r="P2054">
        <v>7</v>
      </c>
      <c r="Q2054" t="str">
        <f t="shared" si="197"/>
        <v>Excellent</v>
      </c>
      <c r="R2054">
        <v>4.5</v>
      </c>
      <c r="S2054">
        <v>1397.11</v>
      </c>
    </row>
    <row r="2055" spans="1:19" x14ac:dyDescent="0.35">
      <c r="A2055">
        <v>12054</v>
      </c>
      <c r="B2055" s="1">
        <v>46615</v>
      </c>
      <c r="C2055">
        <f t="shared" si="192"/>
        <v>2027</v>
      </c>
      <c r="D2055">
        <f t="shared" si="193"/>
        <v>8</v>
      </c>
      <c r="E2055" t="str">
        <f>TEXT(Table2[[#This Row],[order_date]],"mmmm")</f>
        <v>August</v>
      </c>
      <c r="F2055">
        <v>1607</v>
      </c>
      <c r="G2055" t="s">
        <v>19</v>
      </c>
      <c r="H2055" t="s">
        <v>17</v>
      </c>
      <c r="I2055">
        <v>5</v>
      </c>
      <c r="J2055">
        <v>599.89</v>
      </c>
      <c r="K2055">
        <v>0.11</v>
      </c>
      <c r="L2055">
        <f t="shared" si="194"/>
        <v>65.987899999999996</v>
      </c>
      <c r="M2055">
        <f t="shared" si="195"/>
        <v>2999.45</v>
      </c>
      <c r="N2055" t="s">
        <v>16</v>
      </c>
      <c r="O2055" t="str">
        <f t="shared" si="196"/>
        <v>On Time Delivery</v>
      </c>
      <c r="P2055">
        <v>4</v>
      </c>
      <c r="Q2055" t="str">
        <f t="shared" si="197"/>
        <v>Excellent</v>
      </c>
      <c r="R2055">
        <v>4.9000000000000004</v>
      </c>
      <c r="S2055">
        <v>2669.51</v>
      </c>
    </row>
    <row r="2056" spans="1:19" x14ac:dyDescent="0.35">
      <c r="A2056">
        <v>12055</v>
      </c>
      <c r="B2056" s="1">
        <v>46616</v>
      </c>
      <c r="C2056">
        <f t="shared" si="192"/>
        <v>2027</v>
      </c>
      <c r="D2056">
        <f t="shared" si="193"/>
        <v>8</v>
      </c>
      <c r="E2056" t="str">
        <f>TEXT(Table2[[#This Row],[order_date]],"mmmm")</f>
        <v>August</v>
      </c>
      <c r="F2056">
        <v>1738</v>
      </c>
      <c r="G2056" t="s">
        <v>22</v>
      </c>
      <c r="H2056" t="s">
        <v>21</v>
      </c>
      <c r="I2056">
        <v>6</v>
      </c>
      <c r="J2056">
        <v>303.39999999999998</v>
      </c>
      <c r="K2056">
        <v>0.28999999999999998</v>
      </c>
      <c r="L2056">
        <f t="shared" si="194"/>
        <v>87.98599999999999</v>
      </c>
      <c r="M2056">
        <f t="shared" si="195"/>
        <v>1820.3999999999999</v>
      </c>
      <c r="N2056" t="s">
        <v>16</v>
      </c>
      <c r="O2056" t="str">
        <f t="shared" si="196"/>
        <v>Delayed Delivery</v>
      </c>
      <c r="P2056">
        <v>10</v>
      </c>
      <c r="Q2056" t="str">
        <f t="shared" si="197"/>
        <v>Excellent</v>
      </c>
      <c r="R2056">
        <v>4.4000000000000004</v>
      </c>
      <c r="S2056">
        <v>1292.48</v>
      </c>
    </row>
    <row r="2057" spans="1:19" x14ac:dyDescent="0.35">
      <c r="A2057">
        <v>12056</v>
      </c>
      <c r="B2057" s="1">
        <v>46617</v>
      </c>
      <c r="C2057">
        <f t="shared" si="192"/>
        <v>2027</v>
      </c>
      <c r="D2057">
        <f t="shared" si="193"/>
        <v>8</v>
      </c>
      <c r="E2057" t="str">
        <f>TEXT(Table2[[#This Row],[order_date]],"mmmm")</f>
        <v>August</v>
      </c>
      <c r="F2057">
        <v>1890</v>
      </c>
      <c r="G2057" t="s">
        <v>12</v>
      </c>
      <c r="H2057" t="s">
        <v>21</v>
      </c>
      <c r="I2057">
        <v>3</v>
      </c>
      <c r="J2057">
        <v>136.97</v>
      </c>
      <c r="K2057">
        <v>0.19</v>
      </c>
      <c r="L2057">
        <f t="shared" si="194"/>
        <v>26.0243</v>
      </c>
      <c r="M2057">
        <f t="shared" si="195"/>
        <v>410.90999999999997</v>
      </c>
      <c r="N2057" t="s">
        <v>14</v>
      </c>
      <c r="O2057" t="str">
        <f t="shared" si="196"/>
        <v>On Time Delivery</v>
      </c>
      <c r="P2057">
        <v>2</v>
      </c>
      <c r="Q2057" t="str">
        <f t="shared" si="197"/>
        <v>Good</v>
      </c>
      <c r="R2057">
        <v>3.1</v>
      </c>
      <c r="S2057">
        <v>332.84</v>
      </c>
    </row>
    <row r="2058" spans="1:19" x14ac:dyDescent="0.35">
      <c r="A2058">
        <v>12057</v>
      </c>
      <c r="B2058" s="1">
        <v>46618</v>
      </c>
      <c r="C2058">
        <f t="shared" si="192"/>
        <v>2027</v>
      </c>
      <c r="D2058">
        <f t="shared" si="193"/>
        <v>8</v>
      </c>
      <c r="E2058" t="str">
        <f>TEXT(Table2[[#This Row],[order_date]],"mmmm")</f>
        <v>August</v>
      </c>
      <c r="F2058">
        <v>1038</v>
      </c>
      <c r="G2058" t="s">
        <v>22</v>
      </c>
      <c r="H2058" t="s">
        <v>21</v>
      </c>
      <c r="I2058">
        <v>5</v>
      </c>
      <c r="J2058">
        <v>110.27</v>
      </c>
      <c r="K2058">
        <v>0.3</v>
      </c>
      <c r="L2058">
        <f t="shared" si="194"/>
        <v>33.080999999999996</v>
      </c>
      <c r="M2058">
        <f t="shared" si="195"/>
        <v>551.35</v>
      </c>
      <c r="N2058" t="s">
        <v>16</v>
      </c>
      <c r="O2058" t="str">
        <f t="shared" si="196"/>
        <v>Delayed Delivery</v>
      </c>
      <c r="P2058">
        <v>8</v>
      </c>
      <c r="Q2058" t="str">
        <f t="shared" si="197"/>
        <v>Good</v>
      </c>
      <c r="R2058">
        <v>3</v>
      </c>
      <c r="S2058">
        <v>385.94</v>
      </c>
    </row>
    <row r="2059" spans="1:19" x14ac:dyDescent="0.35">
      <c r="A2059">
        <v>12058</v>
      </c>
      <c r="B2059" s="1">
        <v>46619</v>
      </c>
      <c r="C2059">
        <f t="shared" si="192"/>
        <v>2027</v>
      </c>
      <c r="D2059">
        <f t="shared" si="193"/>
        <v>8</v>
      </c>
      <c r="E2059" t="str">
        <f>TEXT(Table2[[#This Row],[order_date]],"mmmm")</f>
        <v>August</v>
      </c>
      <c r="F2059">
        <v>1813</v>
      </c>
      <c r="G2059" t="s">
        <v>19</v>
      </c>
      <c r="H2059" t="s">
        <v>21</v>
      </c>
      <c r="I2059">
        <v>5</v>
      </c>
      <c r="J2059">
        <v>39.770000000000003</v>
      </c>
      <c r="K2059">
        <v>0.27</v>
      </c>
      <c r="L2059">
        <f t="shared" si="194"/>
        <v>10.737900000000002</v>
      </c>
      <c r="M2059">
        <f t="shared" si="195"/>
        <v>198.85000000000002</v>
      </c>
      <c r="N2059" t="s">
        <v>14</v>
      </c>
      <c r="O2059" t="str">
        <f t="shared" si="196"/>
        <v>On Time Delivery</v>
      </c>
      <c r="P2059">
        <v>4</v>
      </c>
      <c r="Q2059" t="str">
        <f t="shared" si="197"/>
        <v>Bad</v>
      </c>
      <c r="R2059">
        <v>1.9</v>
      </c>
      <c r="S2059">
        <v>145.16</v>
      </c>
    </row>
    <row r="2060" spans="1:19" x14ac:dyDescent="0.35">
      <c r="A2060">
        <v>12059</v>
      </c>
      <c r="B2060" s="1">
        <v>46620</v>
      </c>
      <c r="C2060">
        <f t="shared" si="192"/>
        <v>2027</v>
      </c>
      <c r="D2060">
        <f t="shared" si="193"/>
        <v>8</v>
      </c>
      <c r="E2060" t="str">
        <f>TEXT(Table2[[#This Row],[order_date]],"mmmm")</f>
        <v>August</v>
      </c>
      <c r="F2060">
        <v>1028</v>
      </c>
      <c r="G2060" t="s">
        <v>15</v>
      </c>
      <c r="H2060" t="s">
        <v>13</v>
      </c>
      <c r="I2060">
        <v>3</v>
      </c>
      <c r="J2060">
        <v>341.91</v>
      </c>
      <c r="K2060">
        <v>0.3</v>
      </c>
      <c r="L2060">
        <f t="shared" si="194"/>
        <v>102.57300000000001</v>
      </c>
      <c r="M2060">
        <f t="shared" si="195"/>
        <v>1025.73</v>
      </c>
      <c r="N2060" t="s">
        <v>16</v>
      </c>
      <c r="O2060" t="str">
        <f t="shared" si="196"/>
        <v>Early Delivery</v>
      </c>
      <c r="P2060">
        <v>1</v>
      </c>
      <c r="Q2060" t="str">
        <f t="shared" si="197"/>
        <v>Good</v>
      </c>
      <c r="R2060">
        <v>3.4</v>
      </c>
      <c r="S2060">
        <v>718.01</v>
      </c>
    </row>
    <row r="2061" spans="1:19" x14ac:dyDescent="0.35">
      <c r="A2061">
        <v>12060</v>
      </c>
      <c r="B2061" s="1">
        <v>46621</v>
      </c>
      <c r="C2061">
        <f t="shared" si="192"/>
        <v>2027</v>
      </c>
      <c r="D2061">
        <f t="shared" si="193"/>
        <v>8</v>
      </c>
      <c r="E2061" t="str">
        <f>TEXT(Table2[[#This Row],[order_date]],"mmmm")</f>
        <v>August</v>
      </c>
      <c r="F2061">
        <v>1957</v>
      </c>
      <c r="G2061" t="s">
        <v>15</v>
      </c>
      <c r="H2061" t="s">
        <v>21</v>
      </c>
      <c r="I2061">
        <v>6</v>
      </c>
      <c r="J2061">
        <v>333.57</v>
      </c>
      <c r="K2061">
        <v>0.01</v>
      </c>
      <c r="L2061">
        <f t="shared" si="194"/>
        <v>3.3357000000000001</v>
      </c>
      <c r="M2061">
        <f t="shared" si="195"/>
        <v>2001.42</v>
      </c>
      <c r="N2061" t="s">
        <v>16</v>
      </c>
      <c r="O2061" t="str">
        <f t="shared" si="196"/>
        <v>Delayed Delivery</v>
      </c>
      <c r="P2061">
        <v>8</v>
      </c>
      <c r="Q2061" t="str">
        <f t="shared" si="197"/>
        <v>Excellent</v>
      </c>
      <c r="R2061">
        <v>4.8</v>
      </c>
      <c r="S2061">
        <v>1981.41</v>
      </c>
    </row>
    <row r="2062" spans="1:19" x14ac:dyDescent="0.35">
      <c r="A2062">
        <v>12061</v>
      </c>
      <c r="B2062" s="1">
        <v>46622</v>
      </c>
      <c r="C2062">
        <f t="shared" si="192"/>
        <v>2027</v>
      </c>
      <c r="D2062">
        <f t="shared" si="193"/>
        <v>8</v>
      </c>
      <c r="E2062" t="str">
        <f>TEXT(Table2[[#This Row],[order_date]],"mmmm")</f>
        <v>August</v>
      </c>
      <c r="F2062">
        <v>1476</v>
      </c>
      <c r="G2062" t="s">
        <v>15</v>
      </c>
      <c r="H2062" t="s">
        <v>17</v>
      </c>
      <c r="I2062">
        <v>6</v>
      </c>
      <c r="J2062">
        <v>135.06</v>
      </c>
      <c r="K2062">
        <v>0.09</v>
      </c>
      <c r="L2062">
        <f t="shared" si="194"/>
        <v>12.1554</v>
      </c>
      <c r="M2062">
        <f t="shared" si="195"/>
        <v>810.36</v>
      </c>
      <c r="N2062" t="s">
        <v>18</v>
      </c>
      <c r="O2062" t="str">
        <f t="shared" si="196"/>
        <v>Delayed Delivery</v>
      </c>
      <c r="P2062">
        <v>11</v>
      </c>
      <c r="Q2062" t="str">
        <f t="shared" si="197"/>
        <v>Bad</v>
      </c>
      <c r="R2062">
        <v>1.3</v>
      </c>
      <c r="S2062">
        <v>737.43</v>
      </c>
    </row>
    <row r="2063" spans="1:19" x14ac:dyDescent="0.35">
      <c r="A2063">
        <v>12062</v>
      </c>
      <c r="B2063" s="1">
        <v>46623</v>
      </c>
      <c r="C2063">
        <f t="shared" si="192"/>
        <v>2027</v>
      </c>
      <c r="D2063">
        <f t="shared" si="193"/>
        <v>8</v>
      </c>
      <c r="E2063" t="str">
        <f>TEXT(Table2[[#This Row],[order_date]],"mmmm")</f>
        <v>August</v>
      </c>
      <c r="F2063">
        <v>1317</v>
      </c>
      <c r="G2063" t="s">
        <v>19</v>
      </c>
      <c r="H2063" t="s">
        <v>17</v>
      </c>
      <c r="I2063">
        <v>6</v>
      </c>
      <c r="J2063">
        <v>421.77</v>
      </c>
      <c r="K2063">
        <v>0.03</v>
      </c>
      <c r="L2063">
        <f t="shared" si="194"/>
        <v>12.653099999999998</v>
      </c>
      <c r="M2063">
        <f t="shared" si="195"/>
        <v>2530.62</v>
      </c>
      <c r="N2063" t="s">
        <v>18</v>
      </c>
      <c r="O2063" t="str">
        <f t="shared" si="196"/>
        <v>Delayed Delivery</v>
      </c>
      <c r="P2063">
        <v>7</v>
      </c>
      <c r="Q2063" t="str">
        <f t="shared" si="197"/>
        <v>Excellent</v>
      </c>
      <c r="R2063">
        <v>4</v>
      </c>
      <c r="S2063">
        <v>2454.6999999999998</v>
      </c>
    </row>
    <row r="2064" spans="1:19" x14ac:dyDescent="0.35">
      <c r="A2064">
        <v>12063</v>
      </c>
      <c r="B2064" s="1">
        <v>46624</v>
      </c>
      <c r="C2064">
        <f t="shared" si="192"/>
        <v>2027</v>
      </c>
      <c r="D2064">
        <f t="shared" si="193"/>
        <v>8</v>
      </c>
      <c r="E2064" t="str">
        <f>TEXT(Table2[[#This Row],[order_date]],"mmmm")</f>
        <v>August</v>
      </c>
      <c r="F2064">
        <v>1244</v>
      </c>
      <c r="G2064" t="s">
        <v>19</v>
      </c>
      <c r="H2064" t="s">
        <v>13</v>
      </c>
      <c r="I2064">
        <v>6</v>
      </c>
      <c r="J2064">
        <v>448.55</v>
      </c>
      <c r="K2064">
        <v>0.15</v>
      </c>
      <c r="L2064">
        <f t="shared" si="194"/>
        <v>67.282499999999999</v>
      </c>
      <c r="M2064">
        <f t="shared" si="195"/>
        <v>2691.3</v>
      </c>
      <c r="N2064" t="s">
        <v>18</v>
      </c>
      <c r="O2064" t="str">
        <f t="shared" si="196"/>
        <v>On Time Delivery</v>
      </c>
      <c r="P2064">
        <v>3</v>
      </c>
      <c r="Q2064" t="str">
        <f t="shared" si="197"/>
        <v>Excellent</v>
      </c>
      <c r="R2064">
        <v>4.5</v>
      </c>
      <c r="S2064">
        <v>2287.6</v>
      </c>
    </row>
    <row r="2065" spans="1:19" x14ac:dyDescent="0.35">
      <c r="A2065">
        <v>12064</v>
      </c>
      <c r="B2065" s="1">
        <v>46625</v>
      </c>
      <c r="C2065">
        <f t="shared" si="192"/>
        <v>2027</v>
      </c>
      <c r="D2065">
        <f t="shared" si="193"/>
        <v>8</v>
      </c>
      <c r="E2065" t="str">
        <f>TEXT(Table2[[#This Row],[order_date]],"mmmm")</f>
        <v>August</v>
      </c>
      <c r="F2065">
        <v>1747</v>
      </c>
      <c r="G2065" t="s">
        <v>22</v>
      </c>
      <c r="H2065" t="s">
        <v>21</v>
      </c>
      <c r="I2065">
        <v>1</v>
      </c>
      <c r="J2065">
        <v>166.57</v>
      </c>
      <c r="K2065">
        <v>0.31</v>
      </c>
      <c r="L2065">
        <f t="shared" si="194"/>
        <v>51.636699999999998</v>
      </c>
      <c r="M2065">
        <f t="shared" si="195"/>
        <v>166.57</v>
      </c>
      <c r="N2065" t="s">
        <v>18</v>
      </c>
      <c r="O2065" t="str">
        <f t="shared" si="196"/>
        <v>On Time Delivery</v>
      </c>
      <c r="P2065">
        <v>3</v>
      </c>
      <c r="Q2065" t="str">
        <f t="shared" si="197"/>
        <v>Excellent</v>
      </c>
      <c r="R2065">
        <v>4.9000000000000004</v>
      </c>
      <c r="S2065">
        <v>114.93</v>
      </c>
    </row>
    <row r="2066" spans="1:19" x14ac:dyDescent="0.35">
      <c r="A2066">
        <v>12065</v>
      </c>
      <c r="B2066" s="1">
        <v>46626</v>
      </c>
      <c r="C2066">
        <f t="shared" si="192"/>
        <v>2027</v>
      </c>
      <c r="D2066">
        <f t="shared" si="193"/>
        <v>8</v>
      </c>
      <c r="E2066" t="str">
        <f>TEXT(Table2[[#This Row],[order_date]],"mmmm")</f>
        <v>August</v>
      </c>
      <c r="F2066">
        <v>1696</v>
      </c>
      <c r="G2066" t="s">
        <v>12</v>
      </c>
      <c r="H2066" t="s">
        <v>17</v>
      </c>
      <c r="I2066">
        <v>3</v>
      </c>
      <c r="J2066">
        <v>216.3</v>
      </c>
      <c r="K2066">
        <v>0.16</v>
      </c>
      <c r="L2066">
        <f t="shared" si="194"/>
        <v>34.608000000000004</v>
      </c>
      <c r="M2066">
        <f t="shared" si="195"/>
        <v>648.90000000000009</v>
      </c>
      <c r="N2066" t="s">
        <v>16</v>
      </c>
      <c r="O2066" t="str">
        <f t="shared" si="196"/>
        <v>Delayed Delivery</v>
      </c>
      <c r="P2066">
        <v>7</v>
      </c>
      <c r="Q2066" t="str">
        <f t="shared" si="197"/>
        <v>Bad</v>
      </c>
      <c r="R2066">
        <v>2.2999999999999998</v>
      </c>
      <c r="S2066">
        <v>545.08000000000004</v>
      </c>
    </row>
    <row r="2067" spans="1:19" x14ac:dyDescent="0.35">
      <c r="A2067">
        <v>12066</v>
      </c>
      <c r="B2067" s="1">
        <v>46627</v>
      </c>
      <c r="C2067">
        <f t="shared" si="192"/>
        <v>2027</v>
      </c>
      <c r="D2067">
        <f t="shared" si="193"/>
        <v>8</v>
      </c>
      <c r="E2067" t="str">
        <f>TEXT(Table2[[#This Row],[order_date]],"mmmm")</f>
        <v>August</v>
      </c>
      <c r="F2067">
        <v>1271</v>
      </c>
      <c r="G2067" t="s">
        <v>19</v>
      </c>
      <c r="H2067" t="s">
        <v>13</v>
      </c>
      <c r="I2067">
        <v>7</v>
      </c>
      <c r="J2067">
        <v>594.42999999999995</v>
      </c>
      <c r="K2067">
        <v>0.3</v>
      </c>
      <c r="L2067">
        <f t="shared" si="194"/>
        <v>178.32899999999998</v>
      </c>
      <c r="M2067">
        <f t="shared" si="195"/>
        <v>4161.0099999999993</v>
      </c>
      <c r="N2067" t="s">
        <v>18</v>
      </c>
      <c r="O2067" t="str">
        <f t="shared" si="196"/>
        <v>On Time Delivery</v>
      </c>
      <c r="P2067">
        <v>2</v>
      </c>
      <c r="Q2067" t="str">
        <f t="shared" si="197"/>
        <v>Bad</v>
      </c>
      <c r="R2067">
        <v>2.4</v>
      </c>
      <c r="S2067">
        <v>2912.71</v>
      </c>
    </row>
    <row r="2068" spans="1:19" x14ac:dyDescent="0.35">
      <c r="A2068">
        <v>12067</v>
      </c>
      <c r="B2068" s="1">
        <v>46628</v>
      </c>
      <c r="C2068">
        <f t="shared" si="192"/>
        <v>2027</v>
      </c>
      <c r="D2068">
        <f t="shared" si="193"/>
        <v>8</v>
      </c>
      <c r="E2068" t="str">
        <f>TEXT(Table2[[#This Row],[order_date]],"mmmm")</f>
        <v>August</v>
      </c>
      <c r="F2068">
        <v>1439</v>
      </c>
      <c r="G2068" t="s">
        <v>12</v>
      </c>
      <c r="H2068" t="s">
        <v>17</v>
      </c>
      <c r="I2068">
        <v>1</v>
      </c>
      <c r="J2068">
        <v>233.94</v>
      </c>
      <c r="K2068">
        <v>0.11</v>
      </c>
      <c r="L2068">
        <f t="shared" si="194"/>
        <v>25.7334</v>
      </c>
      <c r="M2068">
        <f t="shared" si="195"/>
        <v>233.94</v>
      </c>
      <c r="N2068" t="s">
        <v>18</v>
      </c>
      <c r="O2068" t="str">
        <f t="shared" si="196"/>
        <v>Delayed Delivery</v>
      </c>
      <c r="P2068">
        <v>5</v>
      </c>
      <c r="Q2068" t="str">
        <f t="shared" si="197"/>
        <v>Bad</v>
      </c>
      <c r="R2068">
        <v>1.9</v>
      </c>
      <c r="S2068">
        <v>208.21</v>
      </c>
    </row>
    <row r="2069" spans="1:19" x14ac:dyDescent="0.35">
      <c r="A2069">
        <v>12068</v>
      </c>
      <c r="B2069" s="1">
        <v>46629</v>
      </c>
      <c r="C2069">
        <f t="shared" si="192"/>
        <v>2027</v>
      </c>
      <c r="D2069">
        <f t="shared" si="193"/>
        <v>8</v>
      </c>
      <c r="E2069" t="str">
        <f>TEXT(Table2[[#This Row],[order_date]],"mmmm")</f>
        <v>August</v>
      </c>
      <c r="F2069">
        <v>1747</v>
      </c>
      <c r="G2069" t="s">
        <v>19</v>
      </c>
      <c r="H2069" t="s">
        <v>13</v>
      </c>
      <c r="I2069">
        <v>5</v>
      </c>
      <c r="J2069">
        <v>460.07</v>
      </c>
      <c r="K2069">
        <v>0.12</v>
      </c>
      <c r="L2069">
        <f t="shared" si="194"/>
        <v>55.208399999999997</v>
      </c>
      <c r="M2069">
        <f t="shared" si="195"/>
        <v>2300.35</v>
      </c>
      <c r="N2069" t="s">
        <v>16</v>
      </c>
      <c r="O2069" t="str">
        <f t="shared" si="196"/>
        <v>Delayed Delivery</v>
      </c>
      <c r="P2069">
        <v>7</v>
      </c>
      <c r="Q2069" t="str">
        <f t="shared" si="197"/>
        <v>Excellent</v>
      </c>
      <c r="R2069">
        <v>4.2</v>
      </c>
      <c r="S2069">
        <v>2024.31</v>
      </c>
    </row>
    <row r="2070" spans="1:19" x14ac:dyDescent="0.35">
      <c r="A2070">
        <v>12069</v>
      </c>
      <c r="B2070" s="1">
        <v>46630</v>
      </c>
      <c r="C2070">
        <f t="shared" si="192"/>
        <v>2027</v>
      </c>
      <c r="D2070">
        <f t="shared" si="193"/>
        <v>8</v>
      </c>
      <c r="E2070" t="str">
        <f>TEXT(Table2[[#This Row],[order_date]],"mmmm")</f>
        <v>August</v>
      </c>
      <c r="F2070">
        <v>1238</v>
      </c>
      <c r="G2070" t="s">
        <v>22</v>
      </c>
      <c r="H2070" t="s">
        <v>13</v>
      </c>
      <c r="I2070">
        <v>1</v>
      </c>
      <c r="J2070">
        <v>279.83999999999997</v>
      </c>
      <c r="K2070">
        <v>0.31</v>
      </c>
      <c r="L2070">
        <f t="shared" si="194"/>
        <v>86.750399999999985</v>
      </c>
      <c r="M2070">
        <f t="shared" si="195"/>
        <v>279.83999999999997</v>
      </c>
      <c r="N2070" t="s">
        <v>14</v>
      </c>
      <c r="O2070" t="str">
        <f t="shared" si="196"/>
        <v>Delayed Delivery</v>
      </c>
      <c r="P2070">
        <v>6</v>
      </c>
      <c r="Q2070" t="str">
        <f t="shared" si="197"/>
        <v>Bad</v>
      </c>
      <c r="R2070">
        <v>1.6</v>
      </c>
      <c r="S2070">
        <v>193.09</v>
      </c>
    </row>
    <row r="2071" spans="1:19" x14ac:dyDescent="0.35">
      <c r="A2071">
        <v>12070</v>
      </c>
      <c r="B2071" s="1">
        <v>46631</v>
      </c>
      <c r="C2071">
        <f t="shared" si="192"/>
        <v>2027</v>
      </c>
      <c r="D2071">
        <f t="shared" si="193"/>
        <v>9</v>
      </c>
      <c r="E2071" t="str">
        <f>TEXT(Table2[[#This Row],[order_date]],"mmmm")</f>
        <v>September</v>
      </c>
      <c r="F2071">
        <v>1376</v>
      </c>
      <c r="G2071" t="s">
        <v>22</v>
      </c>
      <c r="H2071" t="s">
        <v>20</v>
      </c>
      <c r="I2071">
        <v>7</v>
      </c>
      <c r="J2071">
        <v>479.11</v>
      </c>
      <c r="K2071">
        <v>0.15</v>
      </c>
      <c r="L2071">
        <f t="shared" si="194"/>
        <v>71.866500000000002</v>
      </c>
      <c r="M2071">
        <f t="shared" si="195"/>
        <v>3353.77</v>
      </c>
      <c r="N2071" t="s">
        <v>18</v>
      </c>
      <c r="O2071" t="str">
        <f t="shared" si="196"/>
        <v>Delayed Delivery</v>
      </c>
      <c r="P2071">
        <v>10</v>
      </c>
      <c r="Q2071" t="str">
        <f t="shared" si="197"/>
        <v>Bad</v>
      </c>
      <c r="R2071">
        <v>2.1</v>
      </c>
      <c r="S2071">
        <v>2850.7</v>
      </c>
    </row>
    <row r="2072" spans="1:19" x14ac:dyDescent="0.35">
      <c r="A2072">
        <v>12071</v>
      </c>
      <c r="B2072" s="1">
        <v>46632</v>
      </c>
      <c r="C2072">
        <f t="shared" si="192"/>
        <v>2027</v>
      </c>
      <c r="D2072">
        <f t="shared" si="193"/>
        <v>9</v>
      </c>
      <c r="E2072" t="str">
        <f>TEXT(Table2[[#This Row],[order_date]],"mmmm")</f>
        <v>September</v>
      </c>
      <c r="F2072">
        <v>1265</v>
      </c>
      <c r="G2072" t="s">
        <v>22</v>
      </c>
      <c r="H2072" t="s">
        <v>20</v>
      </c>
      <c r="I2072">
        <v>7</v>
      </c>
      <c r="J2072">
        <v>464.88</v>
      </c>
      <c r="K2072">
        <v>0.28000000000000003</v>
      </c>
      <c r="L2072">
        <f t="shared" si="194"/>
        <v>130.16640000000001</v>
      </c>
      <c r="M2072">
        <f t="shared" si="195"/>
        <v>3254.16</v>
      </c>
      <c r="N2072" t="s">
        <v>16</v>
      </c>
      <c r="O2072" t="str">
        <f t="shared" si="196"/>
        <v>Delayed Delivery</v>
      </c>
      <c r="P2072">
        <v>7</v>
      </c>
      <c r="Q2072" t="str">
        <f t="shared" si="197"/>
        <v>Bad</v>
      </c>
      <c r="R2072">
        <v>2.2000000000000002</v>
      </c>
      <c r="S2072">
        <v>2343</v>
      </c>
    </row>
    <row r="2073" spans="1:19" x14ac:dyDescent="0.35">
      <c r="A2073">
        <v>12072</v>
      </c>
      <c r="B2073" s="1">
        <v>46633</v>
      </c>
      <c r="C2073">
        <f t="shared" si="192"/>
        <v>2027</v>
      </c>
      <c r="D2073">
        <f t="shared" si="193"/>
        <v>9</v>
      </c>
      <c r="E2073" t="str">
        <f>TEXT(Table2[[#This Row],[order_date]],"mmmm")</f>
        <v>September</v>
      </c>
      <c r="F2073">
        <v>1925</v>
      </c>
      <c r="G2073" t="s">
        <v>12</v>
      </c>
      <c r="H2073" t="s">
        <v>21</v>
      </c>
      <c r="I2073">
        <v>7</v>
      </c>
      <c r="J2073">
        <v>405.64</v>
      </c>
      <c r="K2073">
        <v>0.08</v>
      </c>
      <c r="L2073">
        <f t="shared" si="194"/>
        <v>32.4512</v>
      </c>
      <c r="M2073">
        <f t="shared" si="195"/>
        <v>2839.48</v>
      </c>
      <c r="N2073" t="s">
        <v>14</v>
      </c>
      <c r="O2073" t="str">
        <f t="shared" si="196"/>
        <v>On Time Delivery</v>
      </c>
      <c r="P2073">
        <v>2</v>
      </c>
      <c r="Q2073" t="str">
        <f t="shared" si="197"/>
        <v>Good</v>
      </c>
      <c r="R2073">
        <v>2.5</v>
      </c>
      <c r="S2073">
        <v>2612.3200000000002</v>
      </c>
    </row>
    <row r="2074" spans="1:19" x14ac:dyDescent="0.35">
      <c r="A2074">
        <v>12073</v>
      </c>
      <c r="B2074" s="1">
        <v>46634</v>
      </c>
      <c r="C2074">
        <f t="shared" si="192"/>
        <v>2027</v>
      </c>
      <c r="D2074">
        <f t="shared" si="193"/>
        <v>9</v>
      </c>
      <c r="E2074" t="str">
        <f>TEXT(Table2[[#This Row],[order_date]],"mmmm")</f>
        <v>September</v>
      </c>
      <c r="F2074">
        <v>1920</v>
      </c>
      <c r="G2074" t="s">
        <v>19</v>
      </c>
      <c r="H2074" t="s">
        <v>20</v>
      </c>
      <c r="I2074">
        <v>6</v>
      </c>
      <c r="J2074">
        <v>515.04999999999995</v>
      </c>
      <c r="K2074">
        <v>0.33</v>
      </c>
      <c r="L2074">
        <f t="shared" si="194"/>
        <v>169.9665</v>
      </c>
      <c r="M2074">
        <f t="shared" si="195"/>
        <v>3090.2999999999997</v>
      </c>
      <c r="N2074" t="s">
        <v>14</v>
      </c>
      <c r="O2074" t="str">
        <f t="shared" si="196"/>
        <v>Delayed Delivery</v>
      </c>
      <c r="P2074">
        <v>7</v>
      </c>
      <c r="Q2074" t="str">
        <f t="shared" si="197"/>
        <v>Good</v>
      </c>
      <c r="R2074">
        <v>2.7</v>
      </c>
      <c r="S2074">
        <v>2070.5</v>
      </c>
    </row>
    <row r="2075" spans="1:19" x14ac:dyDescent="0.35">
      <c r="A2075">
        <v>12074</v>
      </c>
      <c r="B2075" s="1">
        <v>46635</v>
      </c>
      <c r="C2075">
        <f t="shared" si="192"/>
        <v>2027</v>
      </c>
      <c r="D2075">
        <f t="shared" si="193"/>
        <v>9</v>
      </c>
      <c r="E2075" t="str">
        <f>TEXT(Table2[[#This Row],[order_date]],"mmmm")</f>
        <v>September</v>
      </c>
      <c r="F2075">
        <v>1358</v>
      </c>
      <c r="G2075" t="s">
        <v>12</v>
      </c>
      <c r="H2075" t="s">
        <v>13</v>
      </c>
      <c r="I2075">
        <v>5</v>
      </c>
      <c r="J2075">
        <v>564.44000000000005</v>
      </c>
      <c r="K2075">
        <v>0.2</v>
      </c>
      <c r="L2075">
        <f t="shared" si="194"/>
        <v>112.88800000000002</v>
      </c>
      <c r="M2075">
        <f t="shared" si="195"/>
        <v>2822.2000000000003</v>
      </c>
      <c r="N2075" t="s">
        <v>18</v>
      </c>
      <c r="O2075" t="str">
        <f t="shared" si="196"/>
        <v>On Time Delivery</v>
      </c>
      <c r="P2075">
        <v>2</v>
      </c>
      <c r="Q2075" t="str">
        <f t="shared" si="197"/>
        <v>Good</v>
      </c>
      <c r="R2075">
        <v>3.2</v>
      </c>
      <c r="S2075">
        <v>2257.7600000000002</v>
      </c>
    </row>
    <row r="2076" spans="1:19" x14ac:dyDescent="0.35">
      <c r="A2076">
        <v>12075</v>
      </c>
      <c r="B2076" s="1">
        <v>46636</v>
      </c>
      <c r="C2076">
        <f t="shared" si="192"/>
        <v>2027</v>
      </c>
      <c r="D2076">
        <f t="shared" si="193"/>
        <v>9</v>
      </c>
      <c r="E2076" t="str">
        <f>TEXT(Table2[[#This Row],[order_date]],"mmmm")</f>
        <v>September</v>
      </c>
      <c r="F2076">
        <v>1339</v>
      </c>
      <c r="G2076" t="s">
        <v>19</v>
      </c>
      <c r="H2076" t="s">
        <v>17</v>
      </c>
      <c r="I2076">
        <v>1</v>
      </c>
      <c r="J2076">
        <v>354.29</v>
      </c>
      <c r="K2076">
        <v>0.27</v>
      </c>
      <c r="L2076">
        <f t="shared" si="194"/>
        <v>95.658300000000011</v>
      </c>
      <c r="M2076">
        <f t="shared" si="195"/>
        <v>354.29</v>
      </c>
      <c r="N2076" t="s">
        <v>16</v>
      </c>
      <c r="O2076" t="str">
        <f t="shared" si="196"/>
        <v>Delayed Delivery</v>
      </c>
      <c r="P2076">
        <v>7</v>
      </c>
      <c r="Q2076" t="str">
        <f t="shared" si="197"/>
        <v>Excellent</v>
      </c>
      <c r="R2076">
        <v>4.8</v>
      </c>
      <c r="S2076">
        <v>258.63</v>
      </c>
    </row>
    <row r="2077" spans="1:19" x14ac:dyDescent="0.35">
      <c r="A2077">
        <v>12076</v>
      </c>
      <c r="B2077" s="1">
        <v>46637</v>
      </c>
      <c r="C2077">
        <f t="shared" si="192"/>
        <v>2027</v>
      </c>
      <c r="D2077">
        <f t="shared" si="193"/>
        <v>9</v>
      </c>
      <c r="E2077" t="str">
        <f>TEXT(Table2[[#This Row],[order_date]],"mmmm")</f>
        <v>September</v>
      </c>
      <c r="F2077">
        <v>1388</v>
      </c>
      <c r="G2077" t="s">
        <v>22</v>
      </c>
      <c r="H2077" t="s">
        <v>17</v>
      </c>
      <c r="I2077">
        <v>1</v>
      </c>
      <c r="J2077">
        <v>153.91999999999999</v>
      </c>
      <c r="K2077">
        <v>0.03</v>
      </c>
      <c r="L2077">
        <f t="shared" si="194"/>
        <v>4.6175999999999995</v>
      </c>
      <c r="M2077">
        <f t="shared" si="195"/>
        <v>153.91999999999999</v>
      </c>
      <c r="N2077" t="s">
        <v>14</v>
      </c>
      <c r="O2077" t="str">
        <f t="shared" si="196"/>
        <v>Delayed Delivery</v>
      </c>
      <c r="P2077">
        <v>8</v>
      </c>
      <c r="Q2077" t="str">
        <f t="shared" si="197"/>
        <v>Bad</v>
      </c>
      <c r="R2077">
        <v>2</v>
      </c>
      <c r="S2077">
        <v>149.30000000000001</v>
      </c>
    </row>
    <row r="2078" spans="1:19" x14ac:dyDescent="0.35">
      <c r="A2078">
        <v>12077</v>
      </c>
      <c r="B2078" s="1">
        <v>46638</v>
      </c>
      <c r="C2078">
        <f t="shared" si="192"/>
        <v>2027</v>
      </c>
      <c r="D2078">
        <f t="shared" si="193"/>
        <v>9</v>
      </c>
      <c r="E2078" t="str">
        <f>TEXT(Table2[[#This Row],[order_date]],"mmmm")</f>
        <v>September</v>
      </c>
      <c r="F2078">
        <v>1576</v>
      </c>
      <c r="G2078" t="s">
        <v>22</v>
      </c>
      <c r="H2078" t="s">
        <v>21</v>
      </c>
      <c r="I2078">
        <v>3</v>
      </c>
      <c r="J2078">
        <v>248.2</v>
      </c>
      <c r="K2078">
        <v>0.17</v>
      </c>
      <c r="L2078">
        <f t="shared" si="194"/>
        <v>42.194000000000003</v>
      </c>
      <c r="M2078">
        <f t="shared" si="195"/>
        <v>744.59999999999991</v>
      </c>
      <c r="N2078" t="s">
        <v>16</v>
      </c>
      <c r="O2078" t="str">
        <f t="shared" si="196"/>
        <v>Delayed Delivery</v>
      </c>
      <c r="P2078">
        <v>10</v>
      </c>
      <c r="Q2078" t="str">
        <f t="shared" si="197"/>
        <v>Excellent</v>
      </c>
      <c r="R2078">
        <v>4.0999999999999996</v>
      </c>
      <c r="S2078">
        <v>618.02</v>
      </c>
    </row>
    <row r="2079" spans="1:19" x14ac:dyDescent="0.35">
      <c r="A2079">
        <v>12078</v>
      </c>
      <c r="B2079" s="1">
        <v>46639</v>
      </c>
      <c r="C2079">
        <f t="shared" si="192"/>
        <v>2027</v>
      </c>
      <c r="D2079">
        <f t="shared" si="193"/>
        <v>9</v>
      </c>
      <c r="E2079" t="str">
        <f>TEXT(Table2[[#This Row],[order_date]],"mmmm")</f>
        <v>September</v>
      </c>
      <c r="F2079">
        <v>1989</v>
      </c>
      <c r="G2079" t="s">
        <v>22</v>
      </c>
      <c r="H2079" t="s">
        <v>20</v>
      </c>
      <c r="I2079">
        <v>1</v>
      </c>
      <c r="J2079">
        <v>458.61</v>
      </c>
      <c r="K2079">
        <v>0.32</v>
      </c>
      <c r="L2079">
        <f t="shared" si="194"/>
        <v>146.7552</v>
      </c>
      <c r="M2079">
        <f t="shared" si="195"/>
        <v>458.61</v>
      </c>
      <c r="N2079" t="s">
        <v>16</v>
      </c>
      <c r="O2079" t="str">
        <f t="shared" si="196"/>
        <v>Delayed Delivery</v>
      </c>
      <c r="P2079">
        <v>8</v>
      </c>
      <c r="Q2079" t="str">
        <f t="shared" si="197"/>
        <v>Good</v>
      </c>
      <c r="R2079">
        <v>3.7</v>
      </c>
      <c r="S2079">
        <v>311.85000000000002</v>
      </c>
    </row>
    <row r="2080" spans="1:19" x14ac:dyDescent="0.35">
      <c r="A2080">
        <v>12079</v>
      </c>
      <c r="B2080" s="1">
        <v>46640</v>
      </c>
      <c r="C2080">
        <f t="shared" si="192"/>
        <v>2027</v>
      </c>
      <c r="D2080">
        <f t="shared" si="193"/>
        <v>9</v>
      </c>
      <c r="E2080" t="str">
        <f>TEXT(Table2[[#This Row],[order_date]],"mmmm")</f>
        <v>September</v>
      </c>
      <c r="F2080">
        <v>1688</v>
      </c>
      <c r="G2080" t="s">
        <v>19</v>
      </c>
      <c r="H2080" t="s">
        <v>21</v>
      </c>
      <c r="I2080">
        <v>5</v>
      </c>
      <c r="J2080">
        <v>395.77</v>
      </c>
      <c r="K2080">
        <v>0.31</v>
      </c>
      <c r="L2080">
        <f t="shared" si="194"/>
        <v>122.6887</v>
      </c>
      <c r="M2080">
        <f t="shared" si="195"/>
        <v>1978.85</v>
      </c>
      <c r="N2080" t="s">
        <v>16</v>
      </c>
      <c r="O2080" t="str">
        <f t="shared" si="196"/>
        <v>Delayed Delivery</v>
      </c>
      <c r="P2080">
        <v>5</v>
      </c>
      <c r="Q2080" t="str">
        <f t="shared" si="197"/>
        <v>Bad</v>
      </c>
      <c r="R2080">
        <v>1.5</v>
      </c>
      <c r="S2080">
        <v>1365.41</v>
      </c>
    </row>
    <row r="2081" spans="1:19" x14ac:dyDescent="0.35">
      <c r="A2081">
        <v>12080</v>
      </c>
      <c r="B2081" s="1">
        <v>46641</v>
      </c>
      <c r="C2081">
        <f t="shared" si="192"/>
        <v>2027</v>
      </c>
      <c r="D2081">
        <f t="shared" si="193"/>
        <v>9</v>
      </c>
      <c r="E2081" t="str">
        <f>TEXT(Table2[[#This Row],[order_date]],"mmmm")</f>
        <v>September</v>
      </c>
      <c r="F2081">
        <v>1002</v>
      </c>
      <c r="G2081" t="s">
        <v>12</v>
      </c>
      <c r="H2081" t="s">
        <v>13</v>
      </c>
      <c r="I2081">
        <v>6</v>
      </c>
      <c r="J2081">
        <v>119.01</v>
      </c>
      <c r="K2081">
        <v>0.02</v>
      </c>
      <c r="L2081">
        <f t="shared" si="194"/>
        <v>2.3802000000000003</v>
      </c>
      <c r="M2081">
        <f t="shared" si="195"/>
        <v>714.06000000000006</v>
      </c>
      <c r="N2081" t="s">
        <v>18</v>
      </c>
      <c r="O2081" t="str">
        <f t="shared" si="196"/>
        <v>Delayed Delivery</v>
      </c>
      <c r="P2081">
        <v>7</v>
      </c>
      <c r="Q2081" t="str">
        <f t="shared" si="197"/>
        <v>Excellent</v>
      </c>
      <c r="R2081">
        <v>4.2</v>
      </c>
      <c r="S2081">
        <v>699.78</v>
      </c>
    </row>
    <row r="2082" spans="1:19" x14ac:dyDescent="0.35">
      <c r="A2082">
        <v>12081</v>
      </c>
      <c r="B2082" s="1">
        <v>46642</v>
      </c>
      <c r="C2082">
        <f t="shared" si="192"/>
        <v>2027</v>
      </c>
      <c r="D2082">
        <f t="shared" si="193"/>
        <v>9</v>
      </c>
      <c r="E2082" t="str">
        <f>TEXT(Table2[[#This Row],[order_date]],"mmmm")</f>
        <v>September</v>
      </c>
      <c r="F2082">
        <v>1428</v>
      </c>
      <c r="G2082" t="s">
        <v>19</v>
      </c>
      <c r="H2082" t="s">
        <v>20</v>
      </c>
      <c r="I2082">
        <v>3</v>
      </c>
      <c r="J2082">
        <v>44.98</v>
      </c>
      <c r="K2082">
        <v>0.11</v>
      </c>
      <c r="L2082">
        <f t="shared" si="194"/>
        <v>4.9478</v>
      </c>
      <c r="M2082">
        <f t="shared" si="195"/>
        <v>134.94</v>
      </c>
      <c r="N2082" t="s">
        <v>14</v>
      </c>
      <c r="O2082" t="str">
        <f t="shared" si="196"/>
        <v>Delayed Delivery</v>
      </c>
      <c r="P2082">
        <v>11</v>
      </c>
      <c r="Q2082" t="str">
        <f t="shared" si="197"/>
        <v>Bad</v>
      </c>
      <c r="R2082">
        <v>1.4</v>
      </c>
      <c r="S2082">
        <v>120.1</v>
      </c>
    </row>
    <row r="2083" spans="1:19" x14ac:dyDescent="0.35">
      <c r="A2083">
        <v>12082</v>
      </c>
      <c r="B2083" s="1">
        <v>46643</v>
      </c>
      <c r="C2083">
        <f t="shared" si="192"/>
        <v>2027</v>
      </c>
      <c r="D2083">
        <f t="shared" si="193"/>
        <v>9</v>
      </c>
      <c r="E2083" t="str">
        <f>TEXT(Table2[[#This Row],[order_date]],"mmmm")</f>
        <v>September</v>
      </c>
      <c r="F2083">
        <v>1141</v>
      </c>
      <c r="G2083" t="s">
        <v>19</v>
      </c>
      <c r="H2083" t="s">
        <v>21</v>
      </c>
      <c r="I2083">
        <v>1</v>
      </c>
      <c r="J2083">
        <v>414.53</v>
      </c>
      <c r="K2083">
        <v>0.16</v>
      </c>
      <c r="L2083">
        <f t="shared" si="194"/>
        <v>66.324799999999996</v>
      </c>
      <c r="M2083">
        <f t="shared" si="195"/>
        <v>414.53</v>
      </c>
      <c r="N2083" t="s">
        <v>18</v>
      </c>
      <c r="O2083" t="str">
        <f t="shared" si="196"/>
        <v>Delayed Delivery</v>
      </c>
      <c r="P2083">
        <v>8</v>
      </c>
      <c r="Q2083" t="str">
        <f t="shared" si="197"/>
        <v>Excellent</v>
      </c>
      <c r="R2083">
        <v>4</v>
      </c>
      <c r="S2083">
        <v>348.21</v>
      </c>
    </row>
    <row r="2084" spans="1:19" x14ac:dyDescent="0.35">
      <c r="A2084">
        <v>12083</v>
      </c>
      <c r="B2084" s="1">
        <v>46644</v>
      </c>
      <c r="C2084">
        <f t="shared" si="192"/>
        <v>2027</v>
      </c>
      <c r="D2084">
        <f t="shared" si="193"/>
        <v>9</v>
      </c>
      <c r="E2084" t="str">
        <f>TEXT(Table2[[#This Row],[order_date]],"mmmm")</f>
        <v>September</v>
      </c>
      <c r="F2084">
        <v>1375</v>
      </c>
      <c r="G2084" t="s">
        <v>22</v>
      </c>
      <c r="H2084" t="s">
        <v>17</v>
      </c>
      <c r="I2084">
        <v>3</v>
      </c>
      <c r="J2084">
        <v>161.88</v>
      </c>
      <c r="K2084">
        <v>0.06</v>
      </c>
      <c r="L2084">
        <f t="shared" si="194"/>
        <v>9.7127999999999997</v>
      </c>
      <c r="M2084">
        <f t="shared" si="195"/>
        <v>485.64</v>
      </c>
      <c r="N2084" t="s">
        <v>14</v>
      </c>
      <c r="O2084" t="str">
        <f t="shared" si="196"/>
        <v>On Time Delivery</v>
      </c>
      <c r="P2084">
        <v>4</v>
      </c>
      <c r="Q2084" t="str">
        <f t="shared" si="197"/>
        <v>Good</v>
      </c>
      <c r="R2084">
        <v>3.9</v>
      </c>
      <c r="S2084">
        <v>456.5</v>
      </c>
    </row>
    <row r="2085" spans="1:19" x14ac:dyDescent="0.35">
      <c r="A2085">
        <v>12084</v>
      </c>
      <c r="B2085" s="1">
        <v>46645</v>
      </c>
      <c r="C2085">
        <f t="shared" si="192"/>
        <v>2027</v>
      </c>
      <c r="D2085">
        <f t="shared" si="193"/>
        <v>9</v>
      </c>
      <c r="E2085" t="str">
        <f>TEXT(Table2[[#This Row],[order_date]],"mmmm")</f>
        <v>September</v>
      </c>
      <c r="F2085">
        <v>1669</v>
      </c>
      <c r="G2085" t="s">
        <v>15</v>
      </c>
      <c r="H2085" t="s">
        <v>17</v>
      </c>
      <c r="I2085">
        <v>4</v>
      </c>
      <c r="J2085">
        <v>307.31</v>
      </c>
      <c r="K2085">
        <v>0.26</v>
      </c>
      <c r="L2085">
        <f t="shared" si="194"/>
        <v>79.900599999999997</v>
      </c>
      <c r="M2085">
        <f t="shared" si="195"/>
        <v>1229.24</v>
      </c>
      <c r="N2085" t="s">
        <v>16</v>
      </c>
      <c r="O2085" t="str">
        <f t="shared" si="196"/>
        <v>On Time Delivery</v>
      </c>
      <c r="P2085">
        <v>2</v>
      </c>
      <c r="Q2085" t="str">
        <f t="shared" si="197"/>
        <v>Good</v>
      </c>
      <c r="R2085">
        <v>3.8</v>
      </c>
      <c r="S2085">
        <v>909.64</v>
      </c>
    </row>
    <row r="2086" spans="1:19" x14ac:dyDescent="0.35">
      <c r="A2086">
        <v>12085</v>
      </c>
      <c r="B2086" s="1">
        <v>46646</v>
      </c>
      <c r="C2086">
        <f t="shared" si="192"/>
        <v>2027</v>
      </c>
      <c r="D2086">
        <f t="shared" si="193"/>
        <v>9</v>
      </c>
      <c r="E2086" t="str">
        <f>TEXT(Table2[[#This Row],[order_date]],"mmmm")</f>
        <v>September</v>
      </c>
      <c r="F2086">
        <v>1323</v>
      </c>
      <c r="G2086" t="s">
        <v>22</v>
      </c>
      <c r="H2086" t="s">
        <v>21</v>
      </c>
      <c r="I2086">
        <v>3</v>
      </c>
      <c r="J2086">
        <v>451.85</v>
      </c>
      <c r="K2086">
        <v>0.06</v>
      </c>
      <c r="L2086">
        <f t="shared" si="194"/>
        <v>27.111000000000001</v>
      </c>
      <c r="M2086">
        <f t="shared" si="195"/>
        <v>1355.5500000000002</v>
      </c>
      <c r="N2086" t="s">
        <v>16</v>
      </c>
      <c r="O2086" t="str">
        <f t="shared" si="196"/>
        <v>Delayed Delivery</v>
      </c>
      <c r="P2086">
        <v>7</v>
      </c>
      <c r="Q2086" t="str">
        <f t="shared" si="197"/>
        <v>Bad</v>
      </c>
      <c r="R2086">
        <v>2.1</v>
      </c>
      <c r="S2086">
        <v>1274.22</v>
      </c>
    </row>
    <row r="2087" spans="1:19" x14ac:dyDescent="0.35">
      <c r="A2087">
        <v>12086</v>
      </c>
      <c r="B2087" s="1">
        <v>46647</v>
      </c>
      <c r="C2087">
        <f t="shared" si="192"/>
        <v>2027</v>
      </c>
      <c r="D2087">
        <f t="shared" si="193"/>
        <v>9</v>
      </c>
      <c r="E2087" t="str">
        <f>TEXT(Table2[[#This Row],[order_date]],"mmmm")</f>
        <v>September</v>
      </c>
      <c r="F2087">
        <v>1145</v>
      </c>
      <c r="G2087" t="s">
        <v>15</v>
      </c>
      <c r="H2087" t="s">
        <v>21</v>
      </c>
      <c r="I2087">
        <v>7</v>
      </c>
      <c r="J2087">
        <v>344.16</v>
      </c>
      <c r="K2087">
        <v>0.12</v>
      </c>
      <c r="L2087">
        <f t="shared" si="194"/>
        <v>41.299199999999999</v>
      </c>
      <c r="M2087">
        <f t="shared" si="195"/>
        <v>2409.1200000000003</v>
      </c>
      <c r="N2087" t="s">
        <v>18</v>
      </c>
      <c r="O2087" t="str">
        <f t="shared" si="196"/>
        <v>Early Delivery</v>
      </c>
      <c r="P2087">
        <v>1</v>
      </c>
      <c r="Q2087" t="str">
        <f t="shared" si="197"/>
        <v>Good</v>
      </c>
      <c r="R2087">
        <v>3.3</v>
      </c>
      <c r="S2087">
        <v>2120.0300000000002</v>
      </c>
    </row>
    <row r="2088" spans="1:19" x14ac:dyDescent="0.35">
      <c r="A2088">
        <v>12087</v>
      </c>
      <c r="B2088" s="1">
        <v>46648</v>
      </c>
      <c r="C2088">
        <f t="shared" si="192"/>
        <v>2027</v>
      </c>
      <c r="D2088">
        <f t="shared" si="193"/>
        <v>9</v>
      </c>
      <c r="E2088" t="str">
        <f>TEXT(Table2[[#This Row],[order_date]],"mmmm")</f>
        <v>September</v>
      </c>
      <c r="F2088">
        <v>1957</v>
      </c>
      <c r="G2088" t="s">
        <v>19</v>
      </c>
      <c r="H2088" t="s">
        <v>21</v>
      </c>
      <c r="I2088">
        <v>6</v>
      </c>
      <c r="J2088">
        <v>63.73</v>
      </c>
      <c r="K2088">
        <v>0.23</v>
      </c>
      <c r="L2088">
        <f t="shared" si="194"/>
        <v>14.6579</v>
      </c>
      <c r="M2088">
        <f t="shared" si="195"/>
        <v>382.38</v>
      </c>
      <c r="N2088" t="s">
        <v>14</v>
      </c>
      <c r="O2088" t="str">
        <f t="shared" si="196"/>
        <v>On Time Delivery</v>
      </c>
      <c r="P2088">
        <v>2</v>
      </c>
      <c r="Q2088" t="str">
        <f t="shared" si="197"/>
        <v>Excellent</v>
      </c>
      <c r="R2088">
        <v>4</v>
      </c>
      <c r="S2088">
        <v>294.43</v>
      </c>
    </row>
    <row r="2089" spans="1:19" x14ac:dyDescent="0.35">
      <c r="A2089">
        <v>12088</v>
      </c>
      <c r="B2089" s="1">
        <v>46649</v>
      </c>
      <c r="C2089">
        <f t="shared" si="192"/>
        <v>2027</v>
      </c>
      <c r="D2089">
        <f t="shared" si="193"/>
        <v>9</v>
      </c>
      <c r="E2089" t="str">
        <f>TEXT(Table2[[#This Row],[order_date]],"mmmm")</f>
        <v>September</v>
      </c>
      <c r="F2089">
        <v>1292</v>
      </c>
      <c r="G2089" t="s">
        <v>22</v>
      </c>
      <c r="H2089" t="s">
        <v>13</v>
      </c>
      <c r="I2089">
        <v>7</v>
      </c>
      <c r="J2089">
        <v>123.56</v>
      </c>
      <c r="K2089">
        <v>0.17</v>
      </c>
      <c r="L2089">
        <f t="shared" si="194"/>
        <v>21.005200000000002</v>
      </c>
      <c r="M2089">
        <f t="shared" si="195"/>
        <v>864.92000000000007</v>
      </c>
      <c r="N2089" t="s">
        <v>18</v>
      </c>
      <c r="O2089" t="str">
        <f t="shared" si="196"/>
        <v>Delayed Delivery</v>
      </c>
      <c r="P2089">
        <v>10</v>
      </c>
      <c r="Q2089" t="str">
        <f t="shared" si="197"/>
        <v>Good</v>
      </c>
      <c r="R2089">
        <v>3.6</v>
      </c>
      <c r="S2089">
        <v>717.88</v>
      </c>
    </row>
    <row r="2090" spans="1:19" x14ac:dyDescent="0.35">
      <c r="A2090">
        <v>12089</v>
      </c>
      <c r="B2090" s="1">
        <v>46650</v>
      </c>
      <c r="C2090">
        <f t="shared" si="192"/>
        <v>2027</v>
      </c>
      <c r="D2090">
        <f t="shared" si="193"/>
        <v>9</v>
      </c>
      <c r="E2090" t="str">
        <f>TEXT(Table2[[#This Row],[order_date]],"mmmm")</f>
        <v>September</v>
      </c>
      <c r="F2090">
        <v>1664</v>
      </c>
      <c r="G2090" t="s">
        <v>15</v>
      </c>
      <c r="H2090" t="s">
        <v>13</v>
      </c>
      <c r="I2090">
        <v>4</v>
      </c>
      <c r="J2090">
        <v>143.31</v>
      </c>
      <c r="K2090">
        <v>0.26</v>
      </c>
      <c r="L2090">
        <f t="shared" si="194"/>
        <v>37.260600000000004</v>
      </c>
      <c r="M2090">
        <f t="shared" si="195"/>
        <v>573.24</v>
      </c>
      <c r="N2090" t="s">
        <v>16</v>
      </c>
      <c r="O2090" t="str">
        <f t="shared" si="196"/>
        <v>Delayed Delivery</v>
      </c>
      <c r="P2090">
        <v>7</v>
      </c>
      <c r="Q2090" t="str">
        <f t="shared" si="197"/>
        <v>Excellent</v>
      </c>
      <c r="R2090">
        <v>4.2</v>
      </c>
      <c r="S2090">
        <v>424.2</v>
      </c>
    </row>
    <row r="2091" spans="1:19" x14ac:dyDescent="0.35">
      <c r="A2091">
        <v>12090</v>
      </c>
      <c r="B2091" s="1">
        <v>46651</v>
      </c>
      <c r="C2091">
        <f t="shared" si="192"/>
        <v>2027</v>
      </c>
      <c r="D2091">
        <f t="shared" si="193"/>
        <v>9</v>
      </c>
      <c r="E2091" t="str">
        <f>TEXT(Table2[[#This Row],[order_date]],"mmmm")</f>
        <v>September</v>
      </c>
      <c r="F2091">
        <v>1431</v>
      </c>
      <c r="G2091" t="s">
        <v>19</v>
      </c>
      <c r="H2091" t="s">
        <v>17</v>
      </c>
      <c r="I2091">
        <v>7</v>
      </c>
      <c r="J2091">
        <v>165.85</v>
      </c>
      <c r="K2091">
        <v>0.34</v>
      </c>
      <c r="L2091">
        <f t="shared" si="194"/>
        <v>56.389000000000003</v>
      </c>
      <c r="M2091">
        <f t="shared" si="195"/>
        <v>1160.95</v>
      </c>
      <c r="N2091" t="s">
        <v>16</v>
      </c>
      <c r="O2091" t="str">
        <f t="shared" si="196"/>
        <v>Delayed Delivery</v>
      </c>
      <c r="P2091">
        <v>10</v>
      </c>
      <c r="Q2091" t="str">
        <f t="shared" si="197"/>
        <v>Good</v>
      </c>
      <c r="R2091">
        <v>3.8</v>
      </c>
      <c r="S2091">
        <v>766.23</v>
      </c>
    </row>
    <row r="2092" spans="1:19" x14ac:dyDescent="0.35">
      <c r="A2092">
        <v>12091</v>
      </c>
      <c r="B2092" s="1">
        <v>46652</v>
      </c>
      <c r="C2092">
        <f t="shared" si="192"/>
        <v>2027</v>
      </c>
      <c r="D2092">
        <f t="shared" si="193"/>
        <v>9</v>
      </c>
      <c r="E2092" t="str">
        <f>TEXT(Table2[[#This Row],[order_date]],"mmmm")</f>
        <v>September</v>
      </c>
      <c r="F2092">
        <v>1704</v>
      </c>
      <c r="G2092" t="s">
        <v>22</v>
      </c>
      <c r="H2092" t="s">
        <v>13</v>
      </c>
      <c r="I2092">
        <v>4</v>
      </c>
      <c r="J2092">
        <v>345.76</v>
      </c>
      <c r="K2092">
        <v>0.04</v>
      </c>
      <c r="L2092">
        <f t="shared" si="194"/>
        <v>13.830399999999999</v>
      </c>
      <c r="M2092">
        <f t="shared" si="195"/>
        <v>1383.04</v>
      </c>
      <c r="N2092" t="s">
        <v>16</v>
      </c>
      <c r="O2092" t="str">
        <f t="shared" si="196"/>
        <v>Early Delivery</v>
      </c>
      <c r="P2092">
        <v>1</v>
      </c>
      <c r="Q2092" t="str">
        <f t="shared" si="197"/>
        <v>Bad</v>
      </c>
      <c r="R2092">
        <v>2.1</v>
      </c>
      <c r="S2092">
        <v>1327.72</v>
      </c>
    </row>
    <row r="2093" spans="1:19" x14ac:dyDescent="0.35">
      <c r="A2093">
        <v>12092</v>
      </c>
      <c r="B2093" s="1">
        <v>46653</v>
      </c>
      <c r="C2093">
        <f t="shared" si="192"/>
        <v>2027</v>
      </c>
      <c r="D2093">
        <f t="shared" si="193"/>
        <v>9</v>
      </c>
      <c r="E2093" t="str">
        <f>TEXT(Table2[[#This Row],[order_date]],"mmmm")</f>
        <v>September</v>
      </c>
      <c r="F2093">
        <v>1948</v>
      </c>
      <c r="G2093" t="s">
        <v>15</v>
      </c>
      <c r="H2093" t="s">
        <v>13</v>
      </c>
      <c r="I2093">
        <v>3</v>
      </c>
      <c r="J2093">
        <v>309.82</v>
      </c>
      <c r="K2093">
        <v>0.25</v>
      </c>
      <c r="L2093">
        <f t="shared" si="194"/>
        <v>77.454999999999998</v>
      </c>
      <c r="M2093">
        <f t="shared" si="195"/>
        <v>929.46</v>
      </c>
      <c r="N2093" t="s">
        <v>16</v>
      </c>
      <c r="O2093" t="str">
        <f t="shared" si="196"/>
        <v>Delayed Delivery</v>
      </c>
      <c r="P2093">
        <v>7</v>
      </c>
      <c r="Q2093" t="str">
        <f t="shared" si="197"/>
        <v>Bad</v>
      </c>
      <c r="R2093">
        <v>1.6</v>
      </c>
      <c r="S2093">
        <v>697.1</v>
      </c>
    </row>
    <row r="2094" spans="1:19" x14ac:dyDescent="0.35">
      <c r="A2094">
        <v>12093</v>
      </c>
      <c r="B2094" s="1">
        <v>46654</v>
      </c>
      <c r="C2094">
        <f t="shared" si="192"/>
        <v>2027</v>
      </c>
      <c r="D2094">
        <f t="shared" si="193"/>
        <v>9</v>
      </c>
      <c r="E2094" t="str">
        <f>TEXT(Table2[[#This Row],[order_date]],"mmmm")</f>
        <v>September</v>
      </c>
      <c r="F2094">
        <v>1974</v>
      </c>
      <c r="G2094" t="s">
        <v>15</v>
      </c>
      <c r="H2094" t="s">
        <v>20</v>
      </c>
      <c r="I2094">
        <v>5</v>
      </c>
      <c r="J2094">
        <v>133.85</v>
      </c>
      <c r="K2094">
        <v>0.08</v>
      </c>
      <c r="L2094">
        <f t="shared" si="194"/>
        <v>10.708</v>
      </c>
      <c r="M2094">
        <f t="shared" si="195"/>
        <v>669.25</v>
      </c>
      <c r="N2094" t="s">
        <v>16</v>
      </c>
      <c r="O2094" t="str">
        <f t="shared" si="196"/>
        <v>Delayed Delivery</v>
      </c>
      <c r="P2094">
        <v>5</v>
      </c>
      <c r="Q2094" t="str">
        <f t="shared" si="197"/>
        <v>Good</v>
      </c>
      <c r="R2094">
        <v>3.5</v>
      </c>
      <c r="S2094">
        <v>615.71</v>
      </c>
    </row>
    <row r="2095" spans="1:19" x14ac:dyDescent="0.35">
      <c r="A2095">
        <v>12094</v>
      </c>
      <c r="B2095" s="1">
        <v>46655</v>
      </c>
      <c r="C2095">
        <f t="shared" si="192"/>
        <v>2027</v>
      </c>
      <c r="D2095">
        <f t="shared" si="193"/>
        <v>9</v>
      </c>
      <c r="E2095" t="str">
        <f>TEXT(Table2[[#This Row],[order_date]],"mmmm")</f>
        <v>September</v>
      </c>
      <c r="F2095">
        <v>1584</v>
      </c>
      <c r="G2095" t="s">
        <v>15</v>
      </c>
      <c r="H2095" t="s">
        <v>13</v>
      </c>
      <c r="I2095">
        <v>6</v>
      </c>
      <c r="J2095">
        <v>54.52</v>
      </c>
      <c r="K2095">
        <v>0.15</v>
      </c>
      <c r="L2095">
        <f t="shared" si="194"/>
        <v>8.1780000000000008</v>
      </c>
      <c r="M2095">
        <f t="shared" si="195"/>
        <v>327.12</v>
      </c>
      <c r="N2095" t="s">
        <v>14</v>
      </c>
      <c r="O2095" t="str">
        <f t="shared" si="196"/>
        <v>Delayed Delivery</v>
      </c>
      <c r="P2095">
        <v>11</v>
      </c>
      <c r="Q2095" t="str">
        <f t="shared" si="197"/>
        <v>Excellent</v>
      </c>
      <c r="R2095">
        <v>4</v>
      </c>
      <c r="S2095">
        <v>278.05</v>
      </c>
    </row>
    <row r="2096" spans="1:19" x14ac:dyDescent="0.35">
      <c r="A2096">
        <v>12095</v>
      </c>
      <c r="B2096" s="1">
        <v>46656</v>
      </c>
      <c r="C2096">
        <f t="shared" si="192"/>
        <v>2027</v>
      </c>
      <c r="D2096">
        <f t="shared" si="193"/>
        <v>9</v>
      </c>
      <c r="E2096" t="str">
        <f>TEXT(Table2[[#This Row],[order_date]],"mmmm")</f>
        <v>September</v>
      </c>
      <c r="F2096">
        <v>1398</v>
      </c>
      <c r="G2096" t="s">
        <v>22</v>
      </c>
      <c r="H2096" t="s">
        <v>20</v>
      </c>
      <c r="I2096">
        <v>5</v>
      </c>
      <c r="J2096">
        <v>115.29</v>
      </c>
      <c r="K2096">
        <v>0.01</v>
      </c>
      <c r="L2096">
        <f t="shared" si="194"/>
        <v>1.1529</v>
      </c>
      <c r="M2096">
        <f t="shared" si="195"/>
        <v>576.45000000000005</v>
      </c>
      <c r="N2096" t="s">
        <v>18</v>
      </c>
      <c r="O2096" t="str">
        <f t="shared" si="196"/>
        <v>On Time Delivery</v>
      </c>
      <c r="P2096">
        <v>3</v>
      </c>
      <c r="Q2096" t="str">
        <f t="shared" si="197"/>
        <v>Bad</v>
      </c>
      <c r="R2096">
        <v>1.6</v>
      </c>
      <c r="S2096">
        <v>570.69000000000005</v>
      </c>
    </row>
    <row r="2097" spans="1:19" x14ac:dyDescent="0.35">
      <c r="A2097">
        <v>12096</v>
      </c>
      <c r="B2097" s="1">
        <v>46657</v>
      </c>
      <c r="C2097">
        <f t="shared" si="192"/>
        <v>2027</v>
      </c>
      <c r="D2097">
        <f t="shared" si="193"/>
        <v>9</v>
      </c>
      <c r="E2097" t="str">
        <f>TEXT(Table2[[#This Row],[order_date]],"mmmm")</f>
        <v>September</v>
      </c>
      <c r="F2097">
        <v>1816</v>
      </c>
      <c r="G2097" t="s">
        <v>22</v>
      </c>
      <c r="H2097" t="s">
        <v>13</v>
      </c>
      <c r="I2097">
        <v>6</v>
      </c>
      <c r="J2097">
        <v>590.86</v>
      </c>
      <c r="K2097">
        <v>0.05</v>
      </c>
      <c r="L2097">
        <f t="shared" si="194"/>
        <v>29.543000000000003</v>
      </c>
      <c r="M2097">
        <f t="shared" si="195"/>
        <v>3545.16</v>
      </c>
      <c r="N2097" t="s">
        <v>18</v>
      </c>
      <c r="O2097" t="str">
        <f t="shared" si="196"/>
        <v>Delayed Delivery</v>
      </c>
      <c r="P2097">
        <v>11</v>
      </c>
      <c r="Q2097" t="str">
        <f t="shared" si="197"/>
        <v>Bad</v>
      </c>
      <c r="R2097">
        <v>1.7</v>
      </c>
      <c r="S2097">
        <v>3367.9</v>
      </c>
    </row>
    <row r="2098" spans="1:19" x14ac:dyDescent="0.35">
      <c r="A2098">
        <v>12097</v>
      </c>
      <c r="B2098" s="1">
        <v>46658</v>
      </c>
      <c r="C2098">
        <f t="shared" si="192"/>
        <v>2027</v>
      </c>
      <c r="D2098">
        <f t="shared" si="193"/>
        <v>9</v>
      </c>
      <c r="E2098" t="str">
        <f>TEXT(Table2[[#This Row],[order_date]],"mmmm")</f>
        <v>September</v>
      </c>
      <c r="F2098">
        <v>1888</v>
      </c>
      <c r="G2098" t="s">
        <v>22</v>
      </c>
      <c r="H2098" t="s">
        <v>17</v>
      </c>
      <c r="I2098">
        <v>6</v>
      </c>
      <c r="J2098">
        <v>289.10000000000002</v>
      </c>
      <c r="K2098">
        <v>0.11</v>
      </c>
      <c r="L2098">
        <f t="shared" si="194"/>
        <v>31.801000000000002</v>
      </c>
      <c r="M2098">
        <f t="shared" si="195"/>
        <v>1734.6000000000001</v>
      </c>
      <c r="N2098" t="s">
        <v>16</v>
      </c>
      <c r="O2098" t="str">
        <f t="shared" si="196"/>
        <v>On Time Delivery</v>
      </c>
      <c r="P2098">
        <v>2</v>
      </c>
      <c r="Q2098" t="str">
        <f t="shared" si="197"/>
        <v>Bad</v>
      </c>
      <c r="R2098">
        <v>1</v>
      </c>
      <c r="S2098">
        <v>1543.79</v>
      </c>
    </row>
    <row r="2099" spans="1:19" x14ac:dyDescent="0.35">
      <c r="A2099">
        <v>12098</v>
      </c>
      <c r="B2099" s="1">
        <v>46659</v>
      </c>
      <c r="C2099">
        <f t="shared" si="192"/>
        <v>2027</v>
      </c>
      <c r="D2099">
        <f t="shared" si="193"/>
        <v>9</v>
      </c>
      <c r="E2099" t="str">
        <f>TEXT(Table2[[#This Row],[order_date]],"mmmm")</f>
        <v>September</v>
      </c>
      <c r="F2099">
        <v>1343</v>
      </c>
      <c r="G2099" t="s">
        <v>19</v>
      </c>
      <c r="H2099" t="s">
        <v>21</v>
      </c>
      <c r="I2099">
        <v>7</v>
      </c>
      <c r="J2099">
        <v>522.4</v>
      </c>
      <c r="K2099">
        <v>0.12</v>
      </c>
      <c r="L2099">
        <f t="shared" si="194"/>
        <v>62.687999999999995</v>
      </c>
      <c r="M2099">
        <f t="shared" si="195"/>
        <v>3656.7999999999997</v>
      </c>
      <c r="N2099" t="s">
        <v>16</v>
      </c>
      <c r="O2099" t="str">
        <f t="shared" si="196"/>
        <v>Delayed Delivery</v>
      </c>
      <c r="P2099">
        <v>7</v>
      </c>
      <c r="Q2099" t="str">
        <f t="shared" si="197"/>
        <v>Good</v>
      </c>
      <c r="R2099">
        <v>3.1</v>
      </c>
      <c r="S2099">
        <v>3217.98</v>
      </c>
    </row>
    <row r="2100" spans="1:19" x14ac:dyDescent="0.35">
      <c r="A2100">
        <v>12099</v>
      </c>
      <c r="B2100" s="1">
        <v>46660</v>
      </c>
      <c r="C2100">
        <f t="shared" si="192"/>
        <v>2027</v>
      </c>
      <c r="D2100">
        <f t="shared" si="193"/>
        <v>9</v>
      </c>
      <c r="E2100" t="str">
        <f>TEXT(Table2[[#This Row],[order_date]],"mmmm")</f>
        <v>September</v>
      </c>
      <c r="F2100">
        <v>1963</v>
      </c>
      <c r="G2100" t="s">
        <v>22</v>
      </c>
      <c r="H2100" t="s">
        <v>17</v>
      </c>
      <c r="I2100">
        <v>7</v>
      </c>
      <c r="J2100">
        <v>511.52</v>
      </c>
      <c r="K2100">
        <v>0.31</v>
      </c>
      <c r="L2100">
        <f t="shared" si="194"/>
        <v>158.5712</v>
      </c>
      <c r="M2100">
        <f t="shared" si="195"/>
        <v>3580.64</v>
      </c>
      <c r="N2100" t="s">
        <v>18</v>
      </c>
      <c r="O2100" t="str">
        <f t="shared" si="196"/>
        <v>Delayed Delivery</v>
      </c>
      <c r="P2100">
        <v>9</v>
      </c>
      <c r="Q2100" t="str">
        <f t="shared" si="197"/>
        <v>Good</v>
      </c>
      <c r="R2100">
        <v>3.2</v>
      </c>
      <c r="S2100">
        <v>2470.64</v>
      </c>
    </row>
    <row r="2101" spans="1:19" x14ac:dyDescent="0.35">
      <c r="A2101">
        <v>12100</v>
      </c>
      <c r="B2101" s="1">
        <v>46661</v>
      </c>
      <c r="C2101">
        <f t="shared" si="192"/>
        <v>2027</v>
      </c>
      <c r="D2101">
        <f t="shared" si="193"/>
        <v>10</v>
      </c>
      <c r="E2101" t="str">
        <f>TEXT(Table2[[#This Row],[order_date]],"mmmm")</f>
        <v>October</v>
      </c>
      <c r="F2101">
        <v>1139</v>
      </c>
      <c r="G2101" t="s">
        <v>22</v>
      </c>
      <c r="H2101" t="s">
        <v>13</v>
      </c>
      <c r="I2101">
        <v>5</v>
      </c>
      <c r="J2101">
        <v>314.24</v>
      </c>
      <c r="K2101">
        <v>0.26</v>
      </c>
      <c r="L2101">
        <f t="shared" si="194"/>
        <v>81.702400000000011</v>
      </c>
      <c r="M2101">
        <f t="shared" si="195"/>
        <v>1571.2</v>
      </c>
      <c r="N2101" t="s">
        <v>14</v>
      </c>
      <c r="O2101" t="str">
        <f t="shared" si="196"/>
        <v>Delayed Delivery</v>
      </c>
      <c r="P2101">
        <v>9</v>
      </c>
      <c r="Q2101" t="str">
        <f t="shared" si="197"/>
        <v>Good</v>
      </c>
      <c r="R2101">
        <v>3</v>
      </c>
      <c r="S2101">
        <v>1162.69</v>
      </c>
    </row>
    <row r="2102" spans="1:19" x14ac:dyDescent="0.35">
      <c r="A2102">
        <v>12101</v>
      </c>
      <c r="B2102" s="1">
        <v>46662</v>
      </c>
      <c r="C2102">
        <f t="shared" si="192"/>
        <v>2027</v>
      </c>
      <c r="D2102">
        <f t="shared" si="193"/>
        <v>10</v>
      </c>
      <c r="E2102" t="str">
        <f>TEXT(Table2[[#This Row],[order_date]],"mmmm")</f>
        <v>October</v>
      </c>
      <c r="F2102">
        <v>1186</v>
      </c>
      <c r="G2102" t="s">
        <v>22</v>
      </c>
      <c r="H2102" t="s">
        <v>21</v>
      </c>
      <c r="I2102">
        <v>2</v>
      </c>
      <c r="J2102">
        <v>428.41</v>
      </c>
      <c r="K2102">
        <v>0.34</v>
      </c>
      <c r="L2102">
        <f t="shared" si="194"/>
        <v>145.65940000000001</v>
      </c>
      <c r="M2102">
        <f t="shared" si="195"/>
        <v>856.82</v>
      </c>
      <c r="N2102" t="s">
        <v>18</v>
      </c>
      <c r="O2102" t="str">
        <f t="shared" si="196"/>
        <v>Delayed Delivery</v>
      </c>
      <c r="P2102">
        <v>10</v>
      </c>
      <c r="Q2102" t="str">
        <f t="shared" si="197"/>
        <v>Bad</v>
      </c>
      <c r="R2102">
        <v>2.2999999999999998</v>
      </c>
      <c r="S2102">
        <v>565.5</v>
      </c>
    </row>
    <row r="2103" spans="1:19" x14ac:dyDescent="0.35">
      <c r="A2103">
        <v>12102</v>
      </c>
      <c r="B2103" s="1">
        <v>46663</v>
      </c>
      <c r="C2103">
        <f t="shared" si="192"/>
        <v>2027</v>
      </c>
      <c r="D2103">
        <f t="shared" si="193"/>
        <v>10</v>
      </c>
      <c r="E2103" t="str">
        <f>TEXT(Table2[[#This Row],[order_date]],"mmmm")</f>
        <v>October</v>
      </c>
      <c r="F2103">
        <v>1804</v>
      </c>
      <c r="G2103" t="s">
        <v>15</v>
      </c>
      <c r="H2103" t="s">
        <v>21</v>
      </c>
      <c r="I2103">
        <v>4</v>
      </c>
      <c r="J2103">
        <v>127.76</v>
      </c>
      <c r="K2103">
        <v>0.21</v>
      </c>
      <c r="L2103">
        <f t="shared" si="194"/>
        <v>26.829599999999999</v>
      </c>
      <c r="M2103">
        <f t="shared" si="195"/>
        <v>511.04</v>
      </c>
      <c r="N2103" t="s">
        <v>14</v>
      </c>
      <c r="O2103" t="str">
        <f t="shared" si="196"/>
        <v>Delayed Delivery</v>
      </c>
      <c r="P2103">
        <v>10</v>
      </c>
      <c r="Q2103" t="str">
        <f t="shared" si="197"/>
        <v>Good</v>
      </c>
      <c r="R2103">
        <v>2.7</v>
      </c>
      <c r="S2103">
        <v>403.72</v>
      </c>
    </row>
    <row r="2104" spans="1:19" x14ac:dyDescent="0.35">
      <c r="A2104">
        <v>12103</v>
      </c>
      <c r="B2104" s="1">
        <v>46664</v>
      </c>
      <c r="C2104">
        <f t="shared" si="192"/>
        <v>2027</v>
      </c>
      <c r="D2104">
        <f t="shared" si="193"/>
        <v>10</v>
      </c>
      <c r="E2104" t="str">
        <f>TEXT(Table2[[#This Row],[order_date]],"mmmm")</f>
        <v>October</v>
      </c>
      <c r="F2104">
        <v>1060</v>
      </c>
      <c r="G2104" t="s">
        <v>12</v>
      </c>
      <c r="H2104" t="s">
        <v>21</v>
      </c>
      <c r="I2104">
        <v>7</v>
      </c>
      <c r="J2104">
        <v>417.71</v>
      </c>
      <c r="K2104">
        <v>0.08</v>
      </c>
      <c r="L2104">
        <f t="shared" si="194"/>
        <v>33.416800000000002</v>
      </c>
      <c r="M2104">
        <f t="shared" si="195"/>
        <v>2923.97</v>
      </c>
      <c r="N2104" t="s">
        <v>14</v>
      </c>
      <c r="O2104" t="str">
        <f t="shared" si="196"/>
        <v>Delayed Delivery</v>
      </c>
      <c r="P2104">
        <v>8</v>
      </c>
      <c r="Q2104" t="str">
        <f t="shared" si="197"/>
        <v>Excellent</v>
      </c>
      <c r="R2104">
        <v>4.0999999999999996</v>
      </c>
      <c r="S2104">
        <v>2690.05</v>
      </c>
    </row>
    <row r="2105" spans="1:19" x14ac:dyDescent="0.35">
      <c r="A2105">
        <v>12104</v>
      </c>
      <c r="B2105" s="1">
        <v>46665</v>
      </c>
      <c r="C2105">
        <f t="shared" si="192"/>
        <v>2027</v>
      </c>
      <c r="D2105">
        <f t="shared" si="193"/>
        <v>10</v>
      </c>
      <c r="E2105" t="str">
        <f>TEXT(Table2[[#This Row],[order_date]],"mmmm")</f>
        <v>October</v>
      </c>
      <c r="F2105">
        <v>1996</v>
      </c>
      <c r="G2105" t="s">
        <v>22</v>
      </c>
      <c r="H2105" t="s">
        <v>20</v>
      </c>
      <c r="I2105">
        <v>7</v>
      </c>
      <c r="J2105">
        <v>174.34</v>
      </c>
      <c r="K2105">
        <v>0.11</v>
      </c>
      <c r="L2105">
        <f t="shared" si="194"/>
        <v>19.177400000000002</v>
      </c>
      <c r="M2105">
        <f t="shared" si="195"/>
        <v>1220.3800000000001</v>
      </c>
      <c r="N2105" t="s">
        <v>16</v>
      </c>
      <c r="O2105" t="str">
        <f t="shared" si="196"/>
        <v>On Time Delivery</v>
      </c>
      <c r="P2105">
        <v>2</v>
      </c>
      <c r="Q2105" t="str">
        <f t="shared" si="197"/>
        <v>Bad</v>
      </c>
      <c r="R2105">
        <v>1.7</v>
      </c>
      <c r="S2105">
        <v>1086.1400000000001</v>
      </c>
    </row>
    <row r="2106" spans="1:19" x14ac:dyDescent="0.35">
      <c r="A2106">
        <v>12105</v>
      </c>
      <c r="B2106" s="1">
        <v>46666</v>
      </c>
      <c r="C2106">
        <f t="shared" si="192"/>
        <v>2027</v>
      </c>
      <c r="D2106">
        <f t="shared" si="193"/>
        <v>10</v>
      </c>
      <c r="E2106" t="str">
        <f>TEXT(Table2[[#This Row],[order_date]],"mmmm")</f>
        <v>October</v>
      </c>
      <c r="F2106">
        <v>1938</v>
      </c>
      <c r="G2106" t="s">
        <v>19</v>
      </c>
      <c r="H2106" t="s">
        <v>17</v>
      </c>
      <c r="I2106">
        <v>7</v>
      </c>
      <c r="J2106">
        <v>501.76</v>
      </c>
      <c r="K2106">
        <v>0.11</v>
      </c>
      <c r="L2106">
        <f t="shared" si="194"/>
        <v>55.193599999999996</v>
      </c>
      <c r="M2106">
        <f t="shared" si="195"/>
        <v>3512.3199999999997</v>
      </c>
      <c r="N2106" t="s">
        <v>16</v>
      </c>
      <c r="O2106" t="str">
        <f t="shared" si="196"/>
        <v>Early Delivery</v>
      </c>
      <c r="P2106">
        <v>1</v>
      </c>
      <c r="Q2106" t="str">
        <f t="shared" si="197"/>
        <v>Bad</v>
      </c>
      <c r="R2106">
        <v>1.8</v>
      </c>
      <c r="S2106">
        <v>3125.96</v>
      </c>
    </row>
    <row r="2107" spans="1:19" x14ac:dyDescent="0.35">
      <c r="A2107">
        <v>12106</v>
      </c>
      <c r="B2107" s="1">
        <v>46667</v>
      </c>
      <c r="C2107">
        <f t="shared" si="192"/>
        <v>2027</v>
      </c>
      <c r="D2107">
        <f t="shared" si="193"/>
        <v>10</v>
      </c>
      <c r="E2107" t="str">
        <f>TEXT(Table2[[#This Row],[order_date]],"mmmm")</f>
        <v>October</v>
      </c>
      <c r="F2107">
        <v>1379</v>
      </c>
      <c r="G2107" t="s">
        <v>15</v>
      </c>
      <c r="H2107" t="s">
        <v>20</v>
      </c>
      <c r="I2107">
        <v>3</v>
      </c>
      <c r="J2107">
        <v>63.98</v>
      </c>
      <c r="K2107">
        <v>0.11</v>
      </c>
      <c r="L2107">
        <f t="shared" si="194"/>
        <v>7.0377999999999998</v>
      </c>
      <c r="M2107">
        <f t="shared" si="195"/>
        <v>191.94</v>
      </c>
      <c r="N2107" t="s">
        <v>18</v>
      </c>
      <c r="O2107" t="str">
        <f t="shared" si="196"/>
        <v>Delayed Delivery</v>
      </c>
      <c r="P2107">
        <v>8</v>
      </c>
      <c r="Q2107" t="str">
        <f t="shared" si="197"/>
        <v>Good</v>
      </c>
      <c r="R2107">
        <v>3.7</v>
      </c>
      <c r="S2107">
        <v>170.83</v>
      </c>
    </row>
    <row r="2108" spans="1:19" x14ac:dyDescent="0.35">
      <c r="A2108">
        <v>12107</v>
      </c>
      <c r="B2108" s="1">
        <v>46668</v>
      </c>
      <c r="C2108">
        <f t="shared" si="192"/>
        <v>2027</v>
      </c>
      <c r="D2108">
        <f t="shared" si="193"/>
        <v>10</v>
      </c>
      <c r="E2108" t="str">
        <f>TEXT(Table2[[#This Row],[order_date]],"mmmm")</f>
        <v>October</v>
      </c>
      <c r="F2108">
        <v>1709</v>
      </c>
      <c r="G2108" t="s">
        <v>12</v>
      </c>
      <c r="H2108" t="s">
        <v>21</v>
      </c>
      <c r="I2108">
        <v>5</v>
      </c>
      <c r="J2108">
        <v>467.29</v>
      </c>
      <c r="K2108">
        <v>0.24</v>
      </c>
      <c r="L2108">
        <f t="shared" si="194"/>
        <v>112.14960000000001</v>
      </c>
      <c r="M2108">
        <f t="shared" si="195"/>
        <v>2336.4500000000003</v>
      </c>
      <c r="N2108" t="s">
        <v>16</v>
      </c>
      <c r="O2108" t="str">
        <f t="shared" si="196"/>
        <v>On Time Delivery</v>
      </c>
      <c r="P2108">
        <v>2</v>
      </c>
      <c r="Q2108" t="str">
        <f t="shared" si="197"/>
        <v>Excellent</v>
      </c>
      <c r="R2108">
        <v>4.5</v>
      </c>
      <c r="S2108">
        <v>1775.7</v>
      </c>
    </row>
    <row r="2109" spans="1:19" x14ac:dyDescent="0.35">
      <c r="A2109">
        <v>12108</v>
      </c>
      <c r="B2109" s="1">
        <v>46669</v>
      </c>
      <c r="C2109">
        <f t="shared" si="192"/>
        <v>2027</v>
      </c>
      <c r="D2109">
        <f t="shared" si="193"/>
        <v>10</v>
      </c>
      <c r="E2109" t="str">
        <f>TEXT(Table2[[#This Row],[order_date]],"mmmm")</f>
        <v>October</v>
      </c>
      <c r="F2109">
        <v>1806</v>
      </c>
      <c r="G2109" t="s">
        <v>19</v>
      </c>
      <c r="H2109" t="s">
        <v>17</v>
      </c>
      <c r="I2109">
        <v>5</v>
      </c>
      <c r="J2109">
        <v>73.459999999999994</v>
      </c>
      <c r="K2109">
        <v>0.19</v>
      </c>
      <c r="L2109">
        <f t="shared" si="194"/>
        <v>13.9574</v>
      </c>
      <c r="M2109">
        <f t="shared" si="195"/>
        <v>367.29999999999995</v>
      </c>
      <c r="N2109" t="s">
        <v>16</v>
      </c>
      <c r="O2109" t="str">
        <f t="shared" si="196"/>
        <v>On Time Delivery</v>
      </c>
      <c r="P2109">
        <v>4</v>
      </c>
      <c r="Q2109" t="str">
        <f t="shared" si="197"/>
        <v>Bad</v>
      </c>
      <c r="R2109">
        <v>2.4</v>
      </c>
      <c r="S2109">
        <v>297.51</v>
      </c>
    </row>
    <row r="2110" spans="1:19" x14ac:dyDescent="0.35">
      <c r="A2110">
        <v>12109</v>
      </c>
      <c r="B2110" s="1">
        <v>46670</v>
      </c>
      <c r="C2110">
        <f t="shared" si="192"/>
        <v>2027</v>
      </c>
      <c r="D2110">
        <f t="shared" si="193"/>
        <v>10</v>
      </c>
      <c r="E2110" t="str">
        <f>TEXT(Table2[[#This Row],[order_date]],"mmmm")</f>
        <v>October</v>
      </c>
      <c r="F2110">
        <v>1439</v>
      </c>
      <c r="G2110" t="s">
        <v>12</v>
      </c>
      <c r="H2110" t="s">
        <v>17</v>
      </c>
      <c r="I2110">
        <v>7</v>
      </c>
      <c r="J2110">
        <v>530.5</v>
      </c>
      <c r="K2110">
        <v>0.13</v>
      </c>
      <c r="L2110">
        <f t="shared" si="194"/>
        <v>68.965000000000003</v>
      </c>
      <c r="M2110">
        <f t="shared" si="195"/>
        <v>3713.5</v>
      </c>
      <c r="N2110" t="s">
        <v>16</v>
      </c>
      <c r="O2110" t="str">
        <f t="shared" si="196"/>
        <v>On Time Delivery</v>
      </c>
      <c r="P2110">
        <v>4</v>
      </c>
      <c r="Q2110" t="str">
        <f t="shared" si="197"/>
        <v>Excellent</v>
      </c>
      <c r="R2110">
        <v>4.7</v>
      </c>
      <c r="S2110">
        <v>3230.74</v>
      </c>
    </row>
    <row r="2111" spans="1:19" x14ac:dyDescent="0.35">
      <c r="A2111">
        <v>12110</v>
      </c>
      <c r="B2111" s="1">
        <v>46671</v>
      </c>
      <c r="C2111">
        <f t="shared" si="192"/>
        <v>2027</v>
      </c>
      <c r="D2111">
        <f t="shared" si="193"/>
        <v>10</v>
      </c>
      <c r="E2111" t="str">
        <f>TEXT(Table2[[#This Row],[order_date]],"mmmm")</f>
        <v>October</v>
      </c>
      <c r="F2111">
        <v>1318</v>
      </c>
      <c r="G2111" t="s">
        <v>22</v>
      </c>
      <c r="H2111" t="s">
        <v>13</v>
      </c>
      <c r="I2111">
        <v>3</v>
      </c>
      <c r="J2111">
        <v>192.96</v>
      </c>
      <c r="K2111">
        <v>0.05</v>
      </c>
      <c r="L2111">
        <f t="shared" si="194"/>
        <v>9.6480000000000015</v>
      </c>
      <c r="M2111">
        <f t="shared" si="195"/>
        <v>578.88</v>
      </c>
      <c r="N2111" t="s">
        <v>16</v>
      </c>
      <c r="O2111" t="str">
        <f t="shared" si="196"/>
        <v>On Time Delivery</v>
      </c>
      <c r="P2111">
        <v>2</v>
      </c>
      <c r="Q2111" t="str">
        <f t="shared" si="197"/>
        <v>Bad</v>
      </c>
      <c r="R2111">
        <v>1.2</v>
      </c>
      <c r="S2111">
        <v>549.94000000000005</v>
      </c>
    </row>
    <row r="2112" spans="1:19" x14ac:dyDescent="0.35">
      <c r="A2112">
        <v>12111</v>
      </c>
      <c r="B2112" s="1">
        <v>46672</v>
      </c>
      <c r="C2112">
        <f t="shared" si="192"/>
        <v>2027</v>
      </c>
      <c r="D2112">
        <f t="shared" si="193"/>
        <v>10</v>
      </c>
      <c r="E2112" t="str">
        <f>TEXT(Table2[[#This Row],[order_date]],"mmmm")</f>
        <v>October</v>
      </c>
      <c r="F2112">
        <v>1301</v>
      </c>
      <c r="G2112" t="s">
        <v>15</v>
      </c>
      <c r="H2112" t="s">
        <v>20</v>
      </c>
      <c r="I2112">
        <v>7</v>
      </c>
      <c r="J2112">
        <v>397.82</v>
      </c>
      <c r="K2112">
        <v>0.01</v>
      </c>
      <c r="L2112">
        <f t="shared" si="194"/>
        <v>3.9782000000000002</v>
      </c>
      <c r="M2112">
        <f t="shared" si="195"/>
        <v>2784.74</v>
      </c>
      <c r="N2112" t="s">
        <v>14</v>
      </c>
      <c r="O2112" t="str">
        <f t="shared" si="196"/>
        <v>On Time Delivery</v>
      </c>
      <c r="P2112">
        <v>4</v>
      </c>
      <c r="Q2112" t="str">
        <f t="shared" si="197"/>
        <v>Bad</v>
      </c>
      <c r="R2112">
        <v>1.5</v>
      </c>
      <c r="S2112">
        <v>2756.89</v>
      </c>
    </row>
    <row r="2113" spans="1:19" x14ac:dyDescent="0.35">
      <c r="A2113">
        <v>12112</v>
      </c>
      <c r="B2113" s="1">
        <v>46673</v>
      </c>
      <c r="C2113">
        <f t="shared" si="192"/>
        <v>2027</v>
      </c>
      <c r="D2113">
        <f t="shared" si="193"/>
        <v>10</v>
      </c>
      <c r="E2113" t="str">
        <f>TEXT(Table2[[#This Row],[order_date]],"mmmm")</f>
        <v>October</v>
      </c>
      <c r="F2113">
        <v>1343</v>
      </c>
      <c r="G2113" t="s">
        <v>19</v>
      </c>
      <c r="H2113" t="s">
        <v>20</v>
      </c>
      <c r="I2113">
        <v>4</v>
      </c>
      <c r="J2113">
        <v>300.19</v>
      </c>
      <c r="K2113">
        <v>0.08</v>
      </c>
      <c r="L2113">
        <f t="shared" si="194"/>
        <v>24.0152</v>
      </c>
      <c r="M2113">
        <f t="shared" si="195"/>
        <v>1200.76</v>
      </c>
      <c r="N2113" t="s">
        <v>16</v>
      </c>
      <c r="O2113" t="str">
        <f t="shared" si="196"/>
        <v>Delayed Delivery</v>
      </c>
      <c r="P2113">
        <v>7</v>
      </c>
      <c r="Q2113" t="str">
        <f t="shared" si="197"/>
        <v>Good</v>
      </c>
      <c r="R2113">
        <v>2.8</v>
      </c>
      <c r="S2113">
        <v>1104.7</v>
      </c>
    </row>
    <row r="2114" spans="1:19" x14ac:dyDescent="0.35">
      <c r="A2114">
        <v>12113</v>
      </c>
      <c r="B2114" s="1">
        <v>46674</v>
      </c>
      <c r="C2114">
        <f t="shared" si="192"/>
        <v>2027</v>
      </c>
      <c r="D2114">
        <f t="shared" si="193"/>
        <v>10</v>
      </c>
      <c r="E2114" t="str">
        <f>TEXT(Table2[[#This Row],[order_date]],"mmmm")</f>
        <v>October</v>
      </c>
      <c r="F2114">
        <v>1010</v>
      </c>
      <c r="G2114" t="s">
        <v>19</v>
      </c>
      <c r="H2114" t="s">
        <v>13</v>
      </c>
      <c r="I2114">
        <v>3</v>
      </c>
      <c r="J2114">
        <v>229.29</v>
      </c>
      <c r="K2114">
        <v>0.04</v>
      </c>
      <c r="L2114">
        <f t="shared" si="194"/>
        <v>9.1715999999999998</v>
      </c>
      <c r="M2114">
        <f t="shared" si="195"/>
        <v>687.87</v>
      </c>
      <c r="N2114" t="s">
        <v>16</v>
      </c>
      <c r="O2114" t="str">
        <f t="shared" si="196"/>
        <v>Delayed Delivery</v>
      </c>
      <c r="P2114">
        <v>6</v>
      </c>
      <c r="Q2114" t="str">
        <f t="shared" si="197"/>
        <v>Good</v>
      </c>
      <c r="R2114">
        <v>3.9</v>
      </c>
      <c r="S2114">
        <v>660.36</v>
      </c>
    </row>
    <row r="2115" spans="1:19" x14ac:dyDescent="0.35">
      <c r="A2115">
        <v>12114</v>
      </c>
      <c r="B2115" s="1">
        <v>46675</v>
      </c>
      <c r="C2115">
        <f t="shared" ref="C2115:C2178" si="198">YEAR(B2115)</f>
        <v>2027</v>
      </c>
      <c r="D2115">
        <f t="shared" ref="D2115:D2178" si="199">MONTH(B2115)</f>
        <v>10</v>
      </c>
      <c r="E2115" t="str">
        <f>TEXT(Table2[[#This Row],[order_date]],"mmmm")</f>
        <v>October</v>
      </c>
      <c r="F2115">
        <v>1061</v>
      </c>
      <c r="G2115" t="s">
        <v>12</v>
      </c>
      <c r="H2115" t="s">
        <v>20</v>
      </c>
      <c r="I2115">
        <v>7</v>
      </c>
      <c r="J2115">
        <v>392.58</v>
      </c>
      <c r="K2115">
        <v>0.27</v>
      </c>
      <c r="L2115">
        <f t="shared" ref="L2115:L2178" si="200">J2115*K2115</f>
        <v>105.9966</v>
      </c>
      <c r="M2115">
        <f t="shared" ref="M2115:M2178" si="201">(J2115*I2115)</f>
        <v>2748.06</v>
      </c>
      <c r="N2115" t="s">
        <v>18</v>
      </c>
      <c r="O2115" t="str">
        <f t="shared" ref="O2115:O2178" si="202">IF(P2115&lt;2,"Early Delivery",IF(P2115&lt;5,"On Time Delivery","Delayed Delivery"))</f>
        <v>Delayed Delivery</v>
      </c>
      <c r="P2115">
        <v>10</v>
      </c>
      <c r="Q2115" t="str">
        <f t="shared" ref="Q2115:Q2178" si="203">IF(R2115&lt;2.5,"Bad",IF(R2115 &lt;4,"Good","Excellent"))</f>
        <v>Good</v>
      </c>
      <c r="R2115">
        <v>2.5</v>
      </c>
      <c r="S2115">
        <v>2006.08</v>
      </c>
    </row>
    <row r="2116" spans="1:19" x14ac:dyDescent="0.35">
      <c r="A2116">
        <v>12115</v>
      </c>
      <c r="B2116" s="1">
        <v>46676</v>
      </c>
      <c r="C2116">
        <f t="shared" si="198"/>
        <v>2027</v>
      </c>
      <c r="D2116">
        <f t="shared" si="199"/>
        <v>10</v>
      </c>
      <c r="E2116" t="str">
        <f>TEXT(Table2[[#This Row],[order_date]],"mmmm")</f>
        <v>October</v>
      </c>
      <c r="F2116">
        <v>1844</v>
      </c>
      <c r="G2116" t="s">
        <v>19</v>
      </c>
      <c r="H2116" t="s">
        <v>21</v>
      </c>
      <c r="I2116">
        <v>6</v>
      </c>
      <c r="J2116">
        <v>569.29999999999995</v>
      </c>
      <c r="K2116">
        <v>0.04</v>
      </c>
      <c r="L2116">
        <f t="shared" si="200"/>
        <v>22.771999999999998</v>
      </c>
      <c r="M2116">
        <f t="shared" si="201"/>
        <v>3415.7999999999997</v>
      </c>
      <c r="N2116" t="s">
        <v>18</v>
      </c>
      <c r="O2116" t="str">
        <f t="shared" si="202"/>
        <v>Delayed Delivery</v>
      </c>
      <c r="P2116">
        <v>6</v>
      </c>
      <c r="Q2116" t="str">
        <f t="shared" si="203"/>
        <v>Good</v>
      </c>
      <c r="R2116">
        <v>3.2</v>
      </c>
      <c r="S2116">
        <v>3279.17</v>
      </c>
    </row>
    <row r="2117" spans="1:19" x14ac:dyDescent="0.35">
      <c r="A2117">
        <v>12116</v>
      </c>
      <c r="B2117" s="1">
        <v>46677</v>
      </c>
      <c r="C2117">
        <f t="shared" si="198"/>
        <v>2027</v>
      </c>
      <c r="D2117">
        <f t="shared" si="199"/>
        <v>10</v>
      </c>
      <c r="E2117" t="str">
        <f>TEXT(Table2[[#This Row],[order_date]],"mmmm")</f>
        <v>October</v>
      </c>
      <c r="F2117">
        <v>1225</v>
      </c>
      <c r="G2117" t="s">
        <v>22</v>
      </c>
      <c r="H2117" t="s">
        <v>21</v>
      </c>
      <c r="I2117">
        <v>2</v>
      </c>
      <c r="J2117">
        <v>39.14</v>
      </c>
      <c r="K2117">
        <v>0.25</v>
      </c>
      <c r="L2117">
        <f t="shared" si="200"/>
        <v>9.7850000000000001</v>
      </c>
      <c r="M2117">
        <f t="shared" si="201"/>
        <v>78.28</v>
      </c>
      <c r="N2117" t="s">
        <v>18</v>
      </c>
      <c r="O2117" t="str">
        <f t="shared" si="202"/>
        <v>On Time Delivery</v>
      </c>
      <c r="P2117">
        <v>4</v>
      </c>
      <c r="Q2117" t="str">
        <f t="shared" si="203"/>
        <v>Bad</v>
      </c>
      <c r="R2117">
        <v>1.1000000000000001</v>
      </c>
      <c r="S2117">
        <v>58.71</v>
      </c>
    </row>
    <row r="2118" spans="1:19" x14ac:dyDescent="0.35">
      <c r="A2118">
        <v>12117</v>
      </c>
      <c r="B2118" s="1">
        <v>46678</v>
      </c>
      <c r="C2118">
        <f t="shared" si="198"/>
        <v>2027</v>
      </c>
      <c r="D2118">
        <f t="shared" si="199"/>
        <v>10</v>
      </c>
      <c r="E2118" t="str">
        <f>TEXT(Table2[[#This Row],[order_date]],"mmmm")</f>
        <v>October</v>
      </c>
      <c r="F2118">
        <v>1152</v>
      </c>
      <c r="G2118" t="s">
        <v>15</v>
      </c>
      <c r="H2118" t="s">
        <v>20</v>
      </c>
      <c r="I2118">
        <v>6</v>
      </c>
      <c r="J2118">
        <v>552.53</v>
      </c>
      <c r="K2118">
        <v>0.13</v>
      </c>
      <c r="L2118">
        <f t="shared" si="200"/>
        <v>71.828900000000004</v>
      </c>
      <c r="M2118">
        <f t="shared" si="201"/>
        <v>3315.18</v>
      </c>
      <c r="N2118" t="s">
        <v>14</v>
      </c>
      <c r="O2118" t="str">
        <f t="shared" si="202"/>
        <v>On Time Delivery</v>
      </c>
      <c r="P2118">
        <v>2</v>
      </c>
      <c r="Q2118" t="str">
        <f t="shared" si="203"/>
        <v>Good</v>
      </c>
      <c r="R2118">
        <v>2.8</v>
      </c>
      <c r="S2118">
        <v>2884.21</v>
      </c>
    </row>
    <row r="2119" spans="1:19" x14ac:dyDescent="0.35">
      <c r="A2119">
        <v>12118</v>
      </c>
      <c r="B2119" s="1">
        <v>46679</v>
      </c>
      <c r="C2119">
        <f t="shared" si="198"/>
        <v>2027</v>
      </c>
      <c r="D2119">
        <f t="shared" si="199"/>
        <v>10</v>
      </c>
      <c r="E2119" t="str">
        <f>TEXT(Table2[[#This Row],[order_date]],"mmmm")</f>
        <v>October</v>
      </c>
      <c r="F2119">
        <v>1710</v>
      </c>
      <c r="G2119" t="s">
        <v>19</v>
      </c>
      <c r="H2119" t="s">
        <v>13</v>
      </c>
      <c r="I2119">
        <v>2</v>
      </c>
      <c r="J2119">
        <v>371.31</v>
      </c>
      <c r="K2119">
        <v>0.03</v>
      </c>
      <c r="L2119">
        <f t="shared" si="200"/>
        <v>11.1393</v>
      </c>
      <c r="M2119">
        <f t="shared" si="201"/>
        <v>742.62</v>
      </c>
      <c r="N2119" t="s">
        <v>18</v>
      </c>
      <c r="O2119" t="str">
        <f t="shared" si="202"/>
        <v>Delayed Delivery</v>
      </c>
      <c r="P2119">
        <v>5</v>
      </c>
      <c r="Q2119" t="str">
        <f t="shared" si="203"/>
        <v>Bad</v>
      </c>
      <c r="R2119">
        <v>2</v>
      </c>
      <c r="S2119">
        <v>720.34</v>
      </c>
    </row>
    <row r="2120" spans="1:19" x14ac:dyDescent="0.35">
      <c r="A2120">
        <v>12119</v>
      </c>
      <c r="B2120" s="1">
        <v>46680</v>
      </c>
      <c r="C2120">
        <f t="shared" si="198"/>
        <v>2027</v>
      </c>
      <c r="D2120">
        <f t="shared" si="199"/>
        <v>10</v>
      </c>
      <c r="E2120" t="str">
        <f>TEXT(Table2[[#This Row],[order_date]],"mmmm")</f>
        <v>October</v>
      </c>
      <c r="F2120">
        <v>1563</v>
      </c>
      <c r="G2120" t="s">
        <v>19</v>
      </c>
      <c r="H2120" t="s">
        <v>17</v>
      </c>
      <c r="I2120">
        <v>3</v>
      </c>
      <c r="J2120">
        <v>487.28</v>
      </c>
      <c r="K2120">
        <v>0.28000000000000003</v>
      </c>
      <c r="L2120">
        <f t="shared" si="200"/>
        <v>136.4384</v>
      </c>
      <c r="M2120">
        <f t="shared" si="201"/>
        <v>1461.84</v>
      </c>
      <c r="N2120" t="s">
        <v>18</v>
      </c>
      <c r="O2120" t="str">
        <f t="shared" si="202"/>
        <v>Delayed Delivery</v>
      </c>
      <c r="P2120">
        <v>11</v>
      </c>
      <c r="Q2120" t="str">
        <f t="shared" si="203"/>
        <v>Good</v>
      </c>
      <c r="R2120">
        <v>3.1</v>
      </c>
      <c r="S2120">
        <v>1052.52</v>
      </c>
    </row>
    <row r="2121" spans="1:19" x14ac:dyDescent="0.35">
      <c r="A2121">
        <v>12120</v>
      </c>
      <c r="B2121" s="1">
        <v>46681</v>
      </c>
      <c r="C2121">
        <f t="shared" si="198"/>
        <v>2027</v>
      </c>
      <c r="D2121">
        <f t="shared" si="199"/>
        <v>10</v>
      </c>
      <c r="E2121" t="str">
        <f>TEXT(Table2[[#This Row],[order_date]],"mmmm")</f>
        <v>October</v>
      </c>
      <c r="F2121">
        <v>1771</v>
      </c>
      <c r="G2121" t="s">
        <v>15</v>
      </c>
      <c r="H2121" t="s">
        <v>20</v>
      </c>
      <c r="I2121">
        <v>6</v>
      </c>
      <c r="J2121">
        <v>239.57</v>
      </c>
      <c r="K2121">
        <v>0.2</v>
      </c>
      <c r="L2121">
        <f t="shared" si="200"/>
        <v>47.914000000000001</v>
      </c>
      <c r="M2121">
        <f t="shared" si="201"/>
        <v>1437.42</v>
      </c>
      <c r="N2121" t="s">
        <v>16</v>
      </c>
      <c r="O2121" t="str">
        <f t="shared" si="202"/>
        <v>On Time Delivery</v>
      </c>
      <c r="P2121">
        <v>3</v>
      </c>
      <c r="Q2121" t="str">
        <f t="shared" si="203"/>
        <v>Good</v>
      </c>
      <c r="R2121">
        <v>3.1</v>
      </c>
      <c r="S2121">
        <v>1149.94</v>
      </c>
    </row>
    <row r="2122" spans="1:19" x14ac:dyDescent="0.35">
      <c r="A2122">
        <v>12121</v>
      </c>
      <c r="B2122" s="1">
        <v>46682</v>
      </c>
      <c r="C2122">
        <f t="shared" si="198"/>
        <v>2027</v>
      </c>
      <c r="D2122">
        <f t="shared" si="199"/>
        <v>10</v>
      </c>
      <c r="E2122" t="str">
        <f>TEXT(Table2[[#This Row],[order_date]],"mmmm")</f>
        <v>October</v>
      </c>
      <c r="F2122">
        <v>1570</v>
      </c>
      <c r="G2122" t="s">
        <v>12</v>
      </c>
      <c r="H2122" t="s">
        <v>17</v>
      </c>
      <c r="I2122">
        <v>4</v>
      </c>
      <c r="J2122">
        <v>291.02999999999997</v>
      </c>
      <c r="K2122">
        <v>0.08</v>
      </c>
      <c r="L2122">
        <f t="shared" si="200"/>
        <v>23.282399999999999</v>
      </c>
      <c r="M2122">
        <f t="shared" si="201"/>
        <v>1164.1199999999999</v>
      </c>
      <c r="N2122" t="s">
        <v>18</v>
      </c>
      <c r="O2122" t="str">
        <f t="shared" si="202"/>
        <v>On Time Delivery</v>
      </c>
      <c r="P2122">
        <v>3</v>
      </c>
      <c r="Q2122" t="str">
        <f t="shared" si="203"/>
        <v>Excellent</v>
      </c>
      <c r="R2122">
        <v>4</v>
      </c>
      <c r="S2122">
        <v>1070.99</v>
      </c>
    </row>
    <row r="2123" spans="1:19" x14ac:dyDescent="0.35">
      <c r="A2123">
        <v>12122</v>
      </c>
      <c r="B2123" s="1">
        <v>46683</v>
      </c>
      <c r="C2123">
        <f t="shared" si="198"/>
        <v>2027</v>
      </c>
      <c r="D2123">
        <f t="shared" si="199"/>
        <v>10</v>
      </c>
      <c r="E2123" t="str">
        <f>TEXT(Table2[[#This Row],[order_date]],"mmmm")</f>
        <v>October</v>
      </c>
      <c r="F2123">
        <v>1583</v>
      </c>
      <c r="G2123" t="s">
        <v>15</v>
      </c>
      <c r="H2123" t="s">
        <v>13</v>
      </c>
      <c r="I2123">
        <v>6</v>
      </c>
      <c r="J2123">
        <v>523.28</v>
      </c>
      <c r="K2123">
        <v>0.31</v>
      </c>
      <c r="L2123">
        <f t="shared" si="200"/>
        <v>162.21679999999998</v>
      </c>
      <c r="M2123">
        <f t="shared" si="201"/>
        <v>3139.68</v>
      </c>
      <c r="N2123" t="s">
        <v>18</v>
      </c>
      <c r="O2123" t="str">
        <f t="shared" si="202"/>
        <v>On Time Delivery</v>
      </c>
      <c r="P2123">
        <v>4</v>
      </c>
      <c r="Q2123" t="str">
        <f t="shared" si="203"/>
        <v>Good</v>
      </c>
      <c r="R2123">
        <v>3.2</v>
      </c>
      <c r="S2123">
        <v>2166.38</v>
      </c>
    </row>
    <row r="2124" spans="1:19" x14ac:dyDescent="0.35">
      <c r="A2124">
        <v>12123</v>
      </c>
      <c r="B2124" s="1">
        <v>46684</v>
      </c>
      <c r="C2124">
        <f t="shared" si="198"/>
        <v>2027</v>
      </c>
      <c r="D2124">
        <f t="shared" si="199"/>
        <v>10</v>
      </c>
      <c r="E2124" t="str">
        <f>TEXT(Table2[[#This Row],[order_date]],"mmmm")</f>
        <v>October</v>
      </c>
      <c r="F2124">
        <v>1659</v>
      </c>
      <c r="G2124" t="s">
        <v>15</v>
      </c>
      <c r="H2124" t="s">
        <v>17</v>
      </c>
      <c r="I2124">
        <v>5</v>
      </c>
      <c r="J2124">
        <v>257.69</v>
      </c>
      <c r="K2124">
        <v>0.02</v>
      </c>
      <c r="L2124">
        <f t="shared" si="200"/>
        <v>5.1538000000000004</v>
      </c>
      <c r="M2124">
        <f t="shared" si="201"/>
        <v>1288.45</v>
      </c>
      <c r="N2124" t="s">
        <v>14</v>
      </c>
      <c r="O2124" t="str">
        <f t="shared" si="202"/>
        <v>Delayed Delivery</v>
      </c>
      <c r="P2124">
        <v>11</v>
      </c>
      <c r="Q2124" t="str">
        <f t="shared" si="203"/>
        <v>Good</v>
      </c>
      <c r="R2124">
        <v>3.5</v>
      </c>
      <c r="S2124">
        <v>1262.68</v>
      </c>
    </row>
    <row r="2125" spans="1:19" x14ac:dyDescent="0.35">
      <c r="A2125">
        <v>12124</v>
      </c>
      <c r="B2125" s="1">
        <v>46685</v>
      </c>
      <c r="C2125">
        <f t="shared" si="198"/>
        <v>2027</v>
      </c>
      <c r="D2125">
        <f t="shared" si="199"/>
        <v>10</v>
      </c>
      <c r="E2125" t="str">
        <f>TEXT(Table2[[#This Row],[order_date]],"mmmm")</f>
        <v>October</v>
      </c>
      <c r="F2125">
        <v>1860</v>
      </c>
      <c r="G2125" t="s">
        <v>19</v>
      </c>
      <c r="H2125" t="s">
        <v>13</v>
      </c>
      <c r="I2125">
        <v>2</v>
      </c>
      <c r="J2125">
        <v>327.78</v>
      </c>
      <c r="K2125">
        <v>7.0000000000000007E-2</v>
      </c>
      <c r="L2125">
        <f t="shared" si="200"/>
        <v>22.944600000000001</v>
      </c>
      <c r="M2125">
        <f t="shared" si="201"/>
        <v>655.56</v>
      </c>
      <c r="N2125" t="s">
        <v>14</v>
      </c>
      <c r="O2125" t="str">
        <f t="shared" si="202"/>
        <v>Delayed Delivery</v>
      </c>
      <c r="P2125">
        <v>11</v>
      </c>
      <c r="Q2125" t="str">
        <f t="shared" si="203"/>
        <v>Good</v>
      </c>
      <c r="R2125">
        <v>3.1</v>
      </c>
      <c r="S2125">
        <v>609.66999999999996</v>
      </c>
    </row>
    <row r="2126" spans="1:19" x14ac:dyDescent="0.35">
      <c r="A2126">
        <v>12125</v>
      </c>
      <c r="B2126" s="1">
        <v>46686</v>
      </c>
      <c r="C2126">
        <f t="shared" si="198"/>
        <v>2027</v>
      </c>
      <c r="D2126">
        <f t="shared" si="199"/>
        <v>10</v>
      </c>
      <c r="E2126" t="str">
        <f>TEXT(Table2[[#This Row],[order_date]],"mmmm")</f>
        <v>October</v>
      </c>
      <c r="F2126">
        <v>1574</v>
      </c>
      <c r="G2126" t="s">
        <v>15</v>
      </c>
      <c r="H2126" t="s">
        <v>13</v>
      </c>
      <c r="I2126">
        <v>2</v>
      </c>
      <c r="J2126">
        <v>26.81</v>
      </c>
      <c r="K2126">
        <v>0.26</v>
      </c>
      <c r="L2126">
        <f t="shared" si="200"/>
        <v>6.9706000000000001</v>
      </c>
      <c r="M2126">
        <f t="shared" si="201"/>
        <v>53.62</v>
      </c>
      <c r="N2126" t="s">
        <v>18</v>
      </c>
      <c r="O2126" t="str">
        <f t="shared" si="202"/>
        <v>Delayed Delivery</v>
      </c>
      <c r="P2126">
        <v>5</v>
      </c>
      <c r="Q2126" t="str">
        <f t="shared" si="203"/>
        <v>Excellent</v>
      </c>
      <c r="R2126">
        <v>5</v>
      </c>
      <c r="S2126">
        <v>39.68</v>
      </c>
    </row>
    <row r="2127" spans="1:19" x14ac:dyDescent="0.35">
      <c r="A2127">
        <v>12126</v>
      </c>
      <c r="B2127" s="1">
        <v>46687</v>
      </c>
      <c r="C2127">
        <f t="shared" si="198"/>
        <v>2027</v>
      </c>
      <c r="D2127">
        <f t="shared" si="199"/>
        <v>10</v>
      </c>
      <c r="E2127" t="str">
        <f>TEXT(Table2[[#This Row],[order_date]],"mmmm")</f>
        <v>October</v>
      </c>
      <c r="F2127">
        <v>1309</v>
      </c>
      <c r="G2127" t="s">
        <v>15</v>
      </c>
      <c r="H2127" t="s">
        <v>21</v>
      </c>
      <c r="I2127">
        <v>7</v>
      </c>
      <c r="J2127">
        <v>107.78</v>
      </c>
      <c r="K2127">
        <v>0.25</v>
      </c>
      <c r="L2127">
        <f t="shared" si="200"/>
        <v>26.945</v>
      </c>
      <c r="M2127">
        <f t="shared" si="201"/>
        <v>754.46</v>
      </c>
      <c r="N2127" t="s">
        <v>18</v>
      </c>
      <c r="O2127" t="str">
        <f t="shared" si="202"/>
        <v>Delayed Delivery</v>
      </c>
      <c r="P2127">
        <v>11</v>
      </c>
      <c r="Q2127" t="str">
        <f t="shared" si="203"/>
        <v>Excellent</v>
      </c>
      <c r="R2127">
        <v>4.2</v>
      </c>
      <c r="S2127">
        <v>565.84</v>
      </c>
    </row>
    <row r="2128" spans="1:19" x14ac:dyDescent="0.35">
      <c r="A2128">
        <v>12127</v>
      </c>
      <c r="B2128" s="1">
        <v>46688</v>
      </c>
      <c r="C2128">
        <f t="shared" si="198"/>
        <v>2027</v>
      </c>
      <c r="D2128">
        <f t="shared" si="199"/>
        <v>10</v>
      </c>
      <c r="E2128" t="str">
        <f>TEXT(Table2[[#This Row],[order_date]],"mmmm")</f>
        <v>October</v>
      </c>
      <c r="F2128">
        <v>1884</v>
      </c>
      <c r="G2128" t="s">
        <v>12</v>
      </c>
      <c r="H2128" t="s">
        <v>21</v>
      </c>
      <c r="I2128">
        <v>4</v>
      </c>
      <c r="J2128">
        <v>390.39</v>
      </c>
      <c r="K2128">
        <v>0.1</v>
      </c>
      <c r="L2128">
        <f t="shared" si="200"/>
        <v>39.039000000000001</v>
      </c>
      <c r="M2128">
        <f t="shared" si="201"/>
        <v>1561.56</v>
      </c>
      <c r="N2128" t="s">
        <v>16</v>
      </c>
      <c r="O2128" t="str">
        <f t="shared" si="202"/>
        <v>On Time Delivery</v>
      </c>
      <c r="P2128">
        <v>2</v>
      </c>
      <c r="Q2128" t="str">
        <f t="shared" si="203"/>
        <v>Excellent</v>
      </c>
      <c r="R2128">
        <v>4</v>
      </c>
      <c r="S2128">
        <v>1405.4</v>
      </c>
    </row>
    <row r="2129" spans="1:19" x14ac:dyDescent="0.35">
      <c r="A2129">
        <v>12128</v>
      </c>
      <c r="B2129" s="1">
        <v>46689</v>
      </c>
      <c r="C2129">
        <f t="shared" si="198"/>
        <v>2027</v>
      </c>
      <c r="D2129">
        <f t="shared" si="199"/>
        <v>10</v>
      </c>
      <c r="E2129" t="str">
        <f>TEXT(Table2[[#This Row],[order_date]],"mmmm")</f>
        <v>October</v>
      </c>
      <c r="F2129">
        <v>1242</v>
      </c>
      <c r="G2129" t="s">
        <v>15</v>
      </c>
      <c r="H2129" t="s">
        <v>13</v>
      </c>
      <c r="I2129">
        <v>2</v>
      </c>
      <c r="J2129">
        <v>434.43</v>
      </c>
      <c r="K2129">
        <v>0.02</v>
      </c>
      <c r="L2129">
        <f t="shared" si="200"/>
        <v>8.688600000000001</v>
      </c>
      <c r="M2129">
        <f t="shared" si="201"/>
        <v>868.86</v>
      </c>
      <c r="N2129" t="s">
        <v>16</v>
      </c>
      <c r="O2129" t="str">
        <f t="shared" si="202"/>
        <v>Delayed Delivery</v>
      </c>
      <c r="P2129">
        <v>6</v>
      </c>
      <c r="Q2129" t="str">
        <f t="shared" si="203"/>
        <v>Good</v>
      </c>
      <c r="R2129">
        <v>3.5</v>
      </c>
      <c r="S2129">
        <v>851.48</v>
      </c>
    </row>
    <row r="2130" spans="1:19" x14ac:dyDescent="0.35">
      <c r="A2130">
        <v>12129</v>
      </c>
      <c r="B2130" s="1">
        <v>46690</v>
      </c>
      <c r="C2130">
        <f t="shared" si="198"/>
        <v>2027</v>
      </c>
      <c r="D2130">
        <f t="shared" si="199"/>
        <v>10</v>
      </c>
      <c r="E2130" t="str">
        <f>TEXT(Table2[[#This Row],[order_date]],"mmmm")</f>
        <v>October</v>
      </c>
      <c r="F2130">
        <v>1492</v>
      </c>
      <c r="G2130" t="s">
        <v>15</v>
      </c>
      <c r="H2130" t="s">
        <v>20</v>
      </c>
      <c r="I2130">
        <v>2</v>
      </c>
      <c r="J2130">
        <v>355.82</v>
      </c>
      <c r="K2130">
        <v>0.3</v>
      </c>
      <c r="L2130">
        <f t="shared" si="200"/>
        <v>106.746</v>
      </c>
      <c r="M2130">
        <f t="shared" si="201"/>
        <v>711.64</v>
      </c>
      <c r="N2130" t="s">
        <v>16</v>
      </c>
      <c r="O2130" t="str">
        <f t="shared" si="202"/>
        <v>Delayed Delivery</v>
      </c>
      <c r="P2130">
        <v>6</v>
      </c>
      <c r="Q2130" t="str">
        <f t="shared" si="203"/>
        <v>Good</v>
      </c>
      <c r="R2130">
        <v>3.1</v>
      </c>
      <c r="S2130">
        <v>498.15</v>
      </c>
    </row>
    <row r="2131" spans="1:19" x14ac:dyDescent="0.35">
      <c r="A2131">
        <v>12130</v>
      </c>
      <c r="B2131" s="1">
        <v>46691</v>
      </c>
      <c r="C2131">
        <f t="shared" si="198"/>
        <v>2027</v>
      </c>
      <c r="D2131">
        <f t="shared" si="199"/>
        <v>10</v>
      </c>
      <c r="E2131" t="str">
        <f>TEXT(Table2[[#This Row],[order_date]],"mmmm")</f>
        <v>October</v>
      </c>
      <c r="F2131">
        <v>1365</v>
      </c>
      <c r="G2131" t="s">
        <v>19</v>
      </c>
      <c r="H2131" t="s">
        <v>21</v>
      </c>
      <c r="I2131">
        <v>7</v>
      </c>
      <c r="J2131">
        <v>98.84</v>
      </c>
      <c r="K2131">
        <v>0.11</v>
      </c>
      <c r="L2131">
        <f t="shared" si="200"/>
        <v>10.872400000000001</v>
      </c>
      <c r="M2131">
        <f t="shared" si="201"/>
        <v>691.88</v>
      </c>
      <c r="N2131" t="s">
        <v>16</v>
      </c>
      <c r="O2131" t="str">
        <f t="shared" si="202"/>
        <v>Delayed Delivery</v>
      </c>
      <c r="P2131">
        <v>8</v>
      </c>
      <c r="Q2131" t="str">
        <f t="shared" si="203"/>
        <v>Bad</v>
      </c>
      <c r="R2131">
        <v>2.4</v>
      </c>
      <c r="S2131">
        <v>615.77</v>
      </c>
    </row>
    <row r="2132" spans="1:19" x14ac:dyDescent="0.35">
      <c r="A2132">
        <v>12131</v>
      </c>
      <c r="B2132" s="1">
        <v>46692</v>
      </c>
      <c r="C2132">
        <f t="shared" si="198"/>
        <v>2027</v>
      </c>
      <c r="D2132">
        <f t="shared" si="199"/>
        <v>11</v>
      </c>
      <c r="E2132" t="str">
        <f>TEXT(Table2[[#This Row],[order_date]],"mmmm")</f>
        <v>November</v>
      </c>
      <c r="F2132">
        <v>1329</v>
      </c>
      <c r="G2132" t="s">
        <v>12</v>
      </c>
      <c r="H2132" t="s">
        <v>13</v>
      </c>
      <c r="I2132">
        <v>4</v>
      </c>
      <c r="J2132">
        <v>275.56</v>
      </c>
      <c r="K2132">
        <v>7.0000000000000007E-2</v>
      </c>
      <c r="L2132">
        <f t="shared" si="200"/>
        <v>19.289200000000001</v>
      </c>
      <c r="M2132">
        <f t="shared" si="201"/>
        <v>1102.24</v>
      </c>
      <c r="N2132" t="s">
        <v>16</v>
      </c>
      <c r="O2132" t="str">
        <f t="shared" si="202"/>
        <v>On Time Delivery</v>
      </c>
      <c r="P2132">
        <v>2</v>
      </c>
      <c r="Q2132" t="str">
        <f t="shared" si="203"/>
        <v>Excellent</v>
      </c>
      <c r="R2132">
        <v>4.0999999999999996</v>
      </c>
      <c r="S2132">
        <v>1025.08</v>
      </c>
    </row>
    <row r="2133" spans="1:19" x14ac:dyDescent="0.35">
      <c r="A2133">
        <v>12132</v>
      </c>
      <c r="B2133" s="1">
        <v>46693</v>
      </c>
      <c r="C2133">
        <f t="shared" si="198"/>
        <v>2027</v>
      </c>
      <c r="D2133">
        <f t="shared" si="199"/>
        <v>11</v>
      </c>
      <c r="E2133" t="str">
        <f>TEXT(Table2[[#This Row],[order_date]],"mmmm")</f>
        <v>November</v>
      </c>
      <c r="F2133">
        <v>1106</v>
      </c>
      <c r="G2133" t="s">
        <v>19</v>
      </c>
      <c r="H2133" t="s">
        <v>17</v>
      </c>
      <c r="I2133">
        <v>6</v>
      </c>
      <c r="J2133">
        <v>222.73</v>
      </c>
      <c r="K2133">
        <v>0.18</v>
      </c>
      <c r="L2133">
        <f t="shared" si="200"/>
        <v>40.0914</v>
      </c>
      <c r="M2133">
        <f t="shared" si="201"/>
        <v>1336.3799999999999</v>
      </c>
      <c r="N2133" t="s">
        <v>16</v>
      </c>
      <c r="O2133" t="str">
        <f t="shared" si="202"/>
        <v>Delayed Delivery</v>
      </c>
      <c r="P2133">
        <v>8</v>
      </c>
      <c r="Q2133" t="str">
        <f t="shared" si="203"/>
        <v>Bad</v>
      </c>
      <c r="R2133">
        <v>1.8</v>
      </c>
      <c r="S2133">
        <v>1095.83</v>
      </c>
    </row>
    <row r="2134" spans="1:19" x14ac:dyDescent="0.35">
      <c r="A2134">
        <v>12133</v>
      </c>
      <c r="B2134" s="1">
        <v>46694</v>
      </c>
      <c r="C2134">
        <f t="shared" si="198"/>
        <v>2027</v>
      </c>
      <c r="D2134">
        <f t="shared" si="199"/>
        <v>11</v>
      </c>
      <c r="E2134" t="str">
        <f>TEXT(Table2[[#This Row],[order_date]],"mmmm")</f>
        <v>November</v>
      </c>
      <c r="F2134">
        <v>1225</v>
      </c>
      <c r="G2134" t="s">
        <v>19</v>
      </c>
      <c r="H2134" t="s">
        <v>17</v>
      </c>
      <c r="I2134">
        <v>3</v>
      </c>
      <c r="J2134">
        <v>304.95999999999998</v>
      </c>
      <c r="K2134">
        <v>0.32</v>
      </c>
      <c r="L2134">
        <f t="shared" si="200"/>
        <v>97.587199999999996</v>
      </c>
      <c r="M2134">
        <f t="shared" si="201"/>
        <v>914.87999999999988</v>
      </c>
      <c r="N2134" t="s">
        <v>18</v>
      </c>
      <c r="O2134" t="str">
        <f t="shared" si="202"/>
        <v>Delayed Delivery</v>
      </c>
      <c r="P2134">
        <v>8</v>
      </c>
      <c r="Q2134" t="str">
        <f t="shared" si="203"/>
        <v>Bad</v>
      </c>
      <c r="R2134">
        <v>1.1000000000000001</v>
      </c>
      <c r="S2134">
        <v>622.12</v>
      </c>
    </row>
    <row r="2135" spans="1:19" x14ac:dyDescent="0.35">
      <c r="A2135">
        <v>12134</v>
      </c>
      <c r="B2135" s="1">
        <v>46695</v>
      </c>
      <c r="C2135">
        <f t="shared" si="198"/>
        <v>2027</v>
      </c>
      <c r="D2135">
        <f t="shared" si="199"/>
        <v>11</v>
      </c>
      <c r="E2135" t="str">
        <f>TEXT(Table2[[#This Row],[order_date]],"mmmm")</f>
        <v>November</v>
      </c>
      <c r="F2135">
        <v>1824</v>
      </c>
      <c r="G2135" t="s">
        <v>22</v>
      </c>
      <c r="H2135" t="s">
        <v>20</v>
      </c>
      <c r="I2135">
        <v>6</v>
      </c>
      <c r="J2135">
        <v>524.14</v>
      </c>
      <c r="K2135">
        <v>0.02</v>
      </c>
      <c r="L2135">
        <f t="shared" si="200"/>
        <v>10.482799999999999</v>
      </c>
      <c r="M2135">
        <f t="shared" si="201"/>
        <v>3144.84</v>
      </c>
      <c r="N2135" t="s">
        <v>18</v>
      </c>
      <c r="O2135" t="str">
        <f t="shared" si="202"/>
        <v>On Time Delivery</v>
      </c>
      <c r="P2135">
        <v>4</v>
      </c>
      <c r="Q2135" t="str">
        <f t="shared" si="203"/>
        <v>Good</v>
      </c>
      <c r="R2135">
        <v>3.8</v>
      </c>
      <c r="S2135">
        <v>3081.94</v>
      </c>
    </row>
    <row r="2136" spans="1:19" x14ac:dyDescent="0.35">
      <c r="A2136">
        <v>12135</v>
      </c>
      <c r="B2136" s="1">
        <v>46696</v>
      </c>
      <c r="C2136">
        <f t="shared" si="198"/>
        <v>2027</v>
      </c>
      <c r="D2136">
        <f t="shared" si="199"/>
        <v>11</v>
      </c>
      <c r="E2136" t="str">
        <f>TEXT(Table2[[#This Row],[order_date]],"mmmm")</f>
        <v>November</v>
      </c>
      <c r="F2136">
        <v>1217</v>
      </c>
      <c r="G2136" t="s">
        <v>15</v>
      </c>
      <c r="H2136" t="s">
        <v>17</v>
      </c>
      <c r="I2136">
        <v>5</v>
      </c>
      <c r="J2136">
        <v>468.88</v>
      </c>
      <c r="K2136">
        <v>0.27</v>
      </c>
      <c r="L2136">
        <f t="shared" si="200"/>
        <v>126.59760000000001</v>
      </c>
      <c r="M2136">
        <f t="shared" si="201"/>
        <v>2344.4</v>
      </c>
      <c r="N2136" t="s">
        <v>18</v>
      </c>
      <c r="O2136" t="str">
        <f t="shared" si="202"/>
        <v>Delayed Delivery</v>
      </c>
      <c r="P2136">
        <v>7</v>
      </c>
      <c r="Q2136" t="str">
        <f t="shared" si="203"/>
        <v>Bad</v>
      </c>
      <c r="R2136">
        <v>1.6</v>
      </c>
      <c r="S2136">
        <v>1711.41</v>
      </c>
    </row>
    <row r="2137" spans="1:19" x14ac:dyDescent="0.35">
      <c r="A2137">
        <v>12136</v>
      </c>
      <c r="B2137" s="1">
        <v>46697</v>
      </c>
      <c r="C2137">
        <f t="shared" si="198"/>
        <v>2027</v>
      </c>
      <c r="D2137">
        <f t="shared" si="199"/>
        <v>11</v>
      </c>
      <c r="E2137" t="str">
        <f>TEXT(Table2[[#This Row],[order_date]],"mmmm")</f>
        <v>November</v>
      </c>
      <c r="F2137">
        <v>1936</v>
      </c>
      <c r="G2137" t="s">
        <v>15</v>
      </c>
      <c r="H2137" t="s">
        <v>17</v>
      </c>
      <c r="I2137">
        <v>5</v>
      </c>
      <c r="J2137">
        <v>64.13</v>
      </c>
      <c r="K2137">
        <v>0.2</v>
      </c>
      <c r="L2137">
        <f t="shared" si="200"/>
        <v>12.826000000000001</v>
      </c>
      <c r="M2137">
        <f t="shared" si="201"/>
        <v>320.64999999999998</v>
      </c>
      <c r="N2137" t="s">
        <v>18</v>
      </c>
      <c r="O2137" t="str">
        <f t="shared" si="202"/>
        <v>Delayed Delivery</v>
      </c>
      <c r="P2137">
        <v>7</v>
      </c>
      <c r="Q2137" t="str">
        <f t="shared" si="203"/>
        <v>Excellent</v>
      </c>
      <c r="R2137">
        <v>4.5999999999999996</v>
      </c>
      <c r="S2137">
        <v>256.52</v>
      </c>
    </row>
    <row r="2138" spans="1:19" x14ac:dyDescent="0.35">
      <c r="A2138">
        <v>12137</v>
      </c>
      <c r="B2138" s="1">
        <v>46698</v>
      </c>
      <c r="C2138">
        <f t="shared" si="198"/>
        <v>2027</v>
      </c>
      <c r="D2138">
        <f t="shared" si="199"/>
        <v>11</v>
      </c>
      <c r="E2138" t="str">
        <f>TEXT(Table2[[#This Row],[order_date]],"mmmm")</f>
        <v>November</v>
      </c>
      <c r="F2138">
        <v>1752</v>
      </c>
      <c r="G2138" t="s">
        <v>15</v>
      </c>
      <c r="H2138" t="s">
        <v>13</v>
      </c>
      <c r="I2138">
        <v>2</v>
      </c>
      <c r="J2138">
        <v>535.83000000000004</v>
      </c>
      <c r="K2138">
        <v>0.15</v>
      </c>
      <c r="L2138">
        <f t="shared" si="200"/>
        <v>80.374499999999998</v>
      </c>
      <c r="M2138">
        <f t="shared" si="201"/>
        <v>1071.6600000000001</v>
      </c>
      <c r="N2138" t="s">
        <v>16</v>
      </c>
      <c r="O2138" t="str">
        <f t="shared" si="202"/>
        <v>Early Delivery</v>
      </c>
      <c r="P2138">
        <v>1</v>
      </c>
      <c r="Q2138" t="str">
        <f t="shared" si="203"/>
        <v>Excellent</v>
      </c>
      <c r="R2138">
        <v>4.0999999999999996</v>
      </c>
      <c r="S2138">
        <v>910.91</v>
      </c>
    </row>
    <row r="2139" spans="1:19" x14ac:dyDescent="0.35">
      <c r="A2139">
        <v>12138</v>
      </c>
      <c r="B2139" s="1">
        <v>46699</v>
      </c>
      <c r="C2139">
        <f t="shared" si="198"/>
        <v>2027</v>
      </c>
      <c r="D2139">
        <f t="shared" si="199"/>
        <v>11</v>
      </c>
      <c r="E2139" t="str">
        <f>TEXT(Table2[[#This Row],[order_date]],"mmmm")</f>
        <v>November</v>
      </c>
      <c r="F2139">
        <v>1505</v>
      </c>
      <c r="G2139" t="s">
        <v>22</v>
      </c>
      <c r="H2139" t="s">
        <v>17</v>
      </c>
      <c r="I2139">
        <v>5</v>
      </c>
      <c r="J2139">
        <v>290.98</v>
      </c>
      <c r="K2139">
        <v>0.26</v>
      </c>
      <c r="L2139">
        <f t="shared" si="200"/>
        <v>75.654800000000009</v>
      </c>
      <c r="M2139">
        <f t="shared" si="201"/>
        <v>1454.9</v>
      </c>
      <c r="N2139" t="s">
        <v>14</v>
      </c>
      <c r="O2139" t="str">
        <f t="shared" si="202"/>
        <v>Early Delivery</v>
      </c>
      <c r="P2139">
        <v>1</v>
      </c>
      <c r="Q2139" t="str">
        <f t="shared" si="203"/>
        <v>Good</v>
      </c>
      <c r="R2139">
        <v>3.4</v>
      </c>
      <c r="S2139">
        <v>1076.6300000000001</v>
      </c>
    </row>
    <row r="2140" spans="1:19" x14ac:dyDescent="0.35">
      <c r="A2140">
        <v>12139</v>
      </c>
      <c r="B2140" s="1">
        <v>46700</v>
      </c>
      <c r="C2140">
        <f t="shared" si="198"/>
        <v>2027</v>
      </c>
      <c r="D2140">
        <f t="shared" si="199"/>
        <v>11</v>
      </c>
      <c r="E2140" t="str">
        <f>TEXT(Table2[[#This Row],[order_date]],"mmmm")</f>
        <v>November</v>
      </c>
      <c r="F2140">
        <v>1258</v>
      </c>
      <c r="G2140" t="s">
        <v>19</v>
      </c>
      <c r="H2140" t="s">
        <v>17</v>
      </c>
      <c r="I2140">
        <v>3</v>
      </c>
      <c r="J2140">
        <v>450.16</v>
      </c>
      <c r="K2140">
        <v>0.34</v>
      </c>
      <c r="L2140">
        <f t="shared" si="200"/>
        <v>153.05440000000002</v>
      </c>
      <c r="M2140">
        <f t="shared" si="201"/>
        <v>1350.48</v>
      </c>
      <c r="N2140" t="s">
        <v>16</v>
      </c>
      <c r="O2140" t="str">
        <f t="shared" si="202"/>
        <v>Delayed Delivery</v>
      </c>
      <c r="P2140">
        <v>8</v>
      </c>
      <c r="Q2140" t="str">
        <f t="shared" si="203"/>
        <v>Bad</v>
      </c>
      <c r="R2140">
        <v>2.2999999999999998</v>
      </c>
      <c r="S2140">
        <v>891.32</v>
      </c>
    </row>
    <row r="2141" spans="1:19" x14ac:dyDescent="0.35">
      <c r="A2141">
        <v>12140</v>
      </c>
      <c r="B2141" s="1">
        <v>46701</v>
      </c>
      <c r="C2141">
        <f t="shared" si="198"/>
        <v>2027</v>
      </c>
      <c r="D2141">
        <f t="shared" si="199"/>
        <v>11</v>
      </c>
      <c r="E2141" t="str">
        <f>TEXT(Table2[[#This Row],[order_date]],"mmmm")</f>
        <v>November</v>
      </c>
      <c r="F2141">
        <v>1887</v>
      </c>
      <c r="G2141" t="s">
        <v>22</v>
      </c>
      <c r="H2141" t="s">
        <v>17</v>
      </c>
      <c r="I2141">
        <v>2</v>
      </c>
      <c r="J2141">
        <v>96.92</v>
      </c>
      <c r="K2141">
        <v>0.08</v>
      </c>
      <c r="L2141">
        <f t="shared" si="200"/>
        <v>7.7536000000000005</v>
      </c>
      <c r="M2141">
        <f t="shared" si="201"/>
        <v>193.84</v>
      </c>
      <c r="N2141" t="s">
        <v>14</v>
      </c>
      <c r="O2141" t="str">
        <f t="shared" si="202"/>
        <v>Delayed Delivery</v>
      </c>
      <c r="P2141">
        <v>11</v>
      </c>
      <c r="Q2141" t="str">
        <f t="shared" si="203"/>
        <v>Good</v>
      </c>
      <c r="R2141">
        <v>3.6</v>
      </c>
      <c r="S2141">
        <v>178.33</v>
      </c>
    </row>
    <row r="2142" spans="1:19" x14ac:dyDescent="0.35">
      <c r="A2142">
        <v>12141</v>
      </c>
      <c r="B2142" s="1">
        <v>46702</v>
      </c>
      <c r="C2142">
        <f t="shared" si="198"/>
        <v>2027</v>
      </c>
      <c r="D2142">
        <f t="shared" si="199"/>
        <v>11</v>
      </c>
      <c r="E2142" t="str">
        <f>TEXT(Table2[[#This Row],[order_date]],"mmmm")</f>
        <v>November</v>
      </c>
      <c r="F2142">
        <v>1773</v>
      </c>
      <c r="G2142" t="s">
        <v>15</v>
      </c>
      <c r="H2142" t="s">
        <v>17</v>
      </c>
      <c r="I2142">
        <v>7</v>
      </c>
      <c r="J2142">
        <v>407.37</v>
      </c>
      <c r="K2142">
        <v>0.05</v>
      </c>
      <c r="L2142">
        <f t="shared" si="200"/>
        <v>20.368500000000001</v>
      </c>
      <c r="M2142">
        <f t="shared" si="201"/>
        <v>2851.59</v>
      </c>
      <c r="N2142" t="s">
        <v>16</v>
      </c>
      <c r="O2142" t="str">
        <f t="shared" si="202"/>
        <v>Early Delivery</v>
      </c>
      <c r="P2142">
        <v>1</v>
      </c>
      <c r="Q2142" t="str">
        <f t="shared" si="203"/>
        <v>Good</v>
      </c>
      <c r="R2142">
        <v>2.9</v>
      </c>
      <c r="S2142">
        <v>2709.01</v>
      </c>
    </row>
    <row r="2143" spans="1:19" x14ac:dyDescent="0.35">
      <c r="A2143">
        <v>12142</v>
      </c>
      <c r="B2143" s="1">
        <v>46703</v>
      </c>
      <c r="C2143">
        <f t="shared" si="198"/>
        <v>2027</v>
      </c>
      <c r="D2143">
        <f t="shared" si="199"/>
        <v>11</v>
      </c>
      <c r="E2143" t="str">
        <f>TEXT(Table2[[#This Row],[order_date]],"mmmm")</f>
        <v>November</v>
      </c>
      <c r="F2143">
        <v>1516</v>
      </c>
      <c r="G2143" t="s">
        <v>15</v>
      </c>
      <c r="H2143" t="s">
        <v>13</v>
      </c>
      <c r="I2143">
        <v>5</v>
      </c>
      <c r="J2143">
        <v>153.25</v>
      </c>
      <c r="K2143">
        <v>0.32</v>
      </c>
      <c r="L2143">
        <f t="shared" si="200"/>
        <v>49.04</v>
      </c>
      <c r="M2143">
        <f t="shared" si="201"/>
        <v>766.25</v>
      </c>
      <c r="N2143" t="s">
        <v>18</v>
      </c>
      <c r="O2143" t="str">
        <f t="shared" si="202"/>
        <v>On Time Delivery</v>
      </c>
      <c r="P2143">
        <v>3</v>
      </c>
      <c r="Q2143" t="str">
        <f t="shared" si="203"/>
        <v>Bad</v>
      </c>
      <c r="R2143">
        <v>2.2000000000000002</v>
      </c>
      <c r="S2143">
        <v>521.04999999999995</v>
      </c>
    </row>
    <row r="2144" spans="1:19" x14ac:dyDescent="0.35">
      <c r="A2144">
        <v>12143</v>
      </c>
      <c r="B2144" s="1">
        <v>46704</v>
      </c>
      <c r="C2144">
        <f t="shared" si="198"/>
        <v>2027</v>
      </c>
      <c r="D2144">
        <f t="shared" si="199"/>
        <v>11</v>
      </c>
      <c r="E2144" t="str">
        <f>TEXT(Table2[[#This Row],[order_date]],"mmmm")</f>
        <v>November</v>
      </c>
      <c r="F2144">
        <v>1772</v>
      </c>
      <c r="G2144" t="s">
        <v>15</v>
      </c>
      <c r="H2144" t="s">
        <v>17</v>
      </c>
      <c r="I2144">
        <v>7</v>
      </c>
      <c r="J2144">
        <v>271.45</v>
      </c>
      <c r="K2144">
        <v>0.23</v>
      </c>
      <c r="L2144">
        <f t="shared" si="200"/>
        <v>62.433500000000002</v>
      </c>
      <c r="M2144">
        <f t="shared" si="201"/>
        <v>1900.1499999999999</v>
      </c>
      <c r="N2144" t="s">
        <v>16</v>
      </c>
      <c r="O2144" t="str">
        <f t="shared" si="202"/>
        <v>Delayed Delivery</v>
      </c>
      <c r="P2144">
        <v>6</v>
      </c>
      <c r="Q2144" t="str">
        <f t="shared" si="203"/>
        <v>Excellent</v>
      </c>
      <c r="R2144">
        <v>4.8</v>
      </c>
      <c r="S2144">
        <v>1463.12</v>
      </c>
    </row>
    <row r="2145" spans="1:19" x14ac:dyDescent="0.35">
      <c r="A2145">
        <v>12144</v>
      </c>
      <c r="B2145" s="1">
        <v>46705</v>
      </c>
      <c r="C2145">
        <f t="shared" si="198"/>
        <v>2027</v>
      </c>
      <c r="D2145">
        <f t="shared" si="199"/>
        <v>11</v>
      </c>
      <c r="E2145" t="str">
        <f>TEXT(Table2[[#This Row],[order_date]],"mmmm")</f>
        <v>November</v>
      </c>
      <c r="F2145">
        <v>1053</v>
      </c>
      <c r="G2145" t="s">
        <v>19</v>
      </c>
      <c r="H2145" t="s">
        <v>20</v>
      </c>
      <c r="I2145">
        <v>1</v>
      </c>
      <c r="J2145">
        <v>24.86</v>
      </c>
      <c r="K2145">
        <v>0.15</v>
      </c>
      <c r="L2145">
        <f t="shared" si="200"/>
        <v>3.7289999999999996</v>
      </c>
      <c r="M2145">
        <f t="shared" si="201"/>
        <v>24.86</v>
      </c>
      <c r="N2145" t="s">
        <v>16</v>
      </c>
      <c r="O2145" t="str">
        <f t="shared" si="202"/>
        <v>Delayed Delivery</v>
      </c>
      <c r="P2145">
        <v>8</v>
      </c>
      <c r="Q2145" t="str">
        <f t="shared" si="203"/>
        <v>Bad</v>
      </c>
      <c r="R2145">
        <v>1.6</v>
      </c>
      <c r="S2145">
        <v>21.13</v>
      </c>
    </row>
    <row r="2146" spans="1:19" x14ac:dyDescent="0.35">
      <c r="A2146">
        <v>12145</v>
      </c>
      <c r="B2146" s="1">
        <v>46706</v>
      </c>
      <c r="C2146">
        <f t="shared" si="198"/>
        <v>2027</v>
      </c>
      <c r="D2146">
        <f t="shared" si="199"/>
        <v>11</v>
      </c>
      <c r="E2146" t="str">
        <f>TEXT(Table2[[#This Row],[order_date]],"mmmm")</f>
        <v>November</v>
      </c>
      <c r="F2146">
        <v>1046</v>
      </c>
      <c r="G2146" t="s">
        <v>22</v>
      </c>
      <c r="H2146" t="s">
        <v>21</v>
      </c>
      <c r="I2146">
        <v>1</v>
      </c>
      <c r="J2146">
        <v>103.69</v>
      </c>
      <c r="K2146">
        <v>0.2</v>
      </c>
      <c r="L2146">
        <f t="shared" si="200"/>
        <v>20.738</v>
      </c>
      <c r="M2146">
        <f t="shared" si="201"/>
        <v>103.69</v>
      </c>
      <c r="N2146" t="s">
        <v>16</v>
      </c>
      <c r="O2146" t="str">
        <f t="shared" si="202"/>
        <v>Delayed Delivery</v>
      </c>
      <c r="P2146">
        <v>5</v>
      </c>
      <c r="Q2146" t="str">
        <f t="shared" si="203"/>
        <v>Excellent</v>
      </c>
      <c r="R2146">
        <v>4</v>
      </c>
      <c r="S2146">
        <v>82.95</v>
      </c>
    </row>
    <row r="2147" spans="1:19" x14ac:dyDescent="0.35">
      <c r="A2147">
        <v>12146</v>
      </c>
      <c r="B2147" s="1">
        <v>46707</v>
      </c>
      <c r="C2147">
        <f t="shared" si="198"/>
        <v>2027</v>
      </c>
      <c r="D2147">
        <f t="shared" si="199"/>
        <v>11</v>
      </c>
      <c r="E2147" t="str">
        <f>TEXT(Table2[[#This Row],[order_date]],"mmmm")</f>
        <v>November</v>
      </c>
      <c r="F2147">
        <v>1726</v>
      </c>
      <c r="G2147" t="s">
        <v>15</v>
      </c>
      <c r="H2147" t="s">
        <v>20</v>
      </c>
      <c r="I2147">
        <v>1</v>
      </c>
      <c r="J2147">
        <v>68.87</v>
      </c>
      <c r="K2147">
        <v>0.26</v>
      </c>
      <c r="L2147">
        <f t="shared" si="200"/>
        <v>17.906200000000002</v>
      </c>
      <c r="M2147">
        <f t="shared" si="201"/>
        <v>68.87</v>
      </c>
      <c r="N2147" t="s">
        <v>18</v>
      </c>
      <c r="O2147" t="str">
        <f t="shared" si="202"/>
        <v>Delayed Delivery</v>
      </c>
      <c r="P2147">
        <v>5</v>
      </c>
      <c r="Q2147" t="str">
        <f t="shared" si="203"/>
        <v>Excellent</v>
      </c>
      <c r="R2147">
        <v>4.2</v>
      </c>
      <c r="S2147">
        <v>50.96</v>
      </c>
    </row>
    <row r="2148" spans="1:19" x14ac:dyDescent="0.35">
      <c r="A2148">
        <v>12147</v>
      </c>
      <c r="B2148" s="1">
        <v>46708</v>
      </c>
      <c r="C2148">
        <f t="shared" si="198"/>
        <v>2027</v>
      </c>
      <c r="D2148">
        <f t="shared" si="199"/>
        <v>11</v>
      </c>
      <c r="E2148" t="str">
        <f>TEXT(Table2[[#This Row],[order_date]],"mmmm")</f>
        <v>November</v>
      </c>
      <c r="F2148">
        <v>1688</v>
      </c>
      <c r="G2148" t="s">
        <v>19</v>
      </c>
      <c r="H2148" t="s">
        <v>21</v>
      </c>
      <c r="I2148">
        <v>7</v>
      </c>
      <c r="J2148">
        <v>155.25</v>
      </c>
      <c r="K2148">
        <v>0.27</v>
      </c>
      <c r="L2148">
        <f t="shared" si="200"/>
        <v>41.917500000000004</v>
      </c>
      <c r="M2148">
        <f t="shared" si="201"/>
        <v>1086.75</v>
      </c>
      <c r="N2148" t="s">
        <v>16</v>
      </c>
      <c r="O2148" t="str">
        <f t="shared" si="202"/>
        <v>On Time Delivery</v>
      </c>
      <c r="P2148">
        <v>4</v>
      </c>
      <c r="Q2148" t="str">
        <f t="shared" si="203"/>
        <v>Excellent</v>
      </c>
      <c r="R2148">
        <v>4.8</v>
      </c>
      <c r="S2148">
        <v>793.33</v>
      </c>
    </row>
    <row r="2149" spans="1:19" x14ac:dyDescent="0.35">
      <c r="A2149">
        <v>12148</v>
      </c>
      <c r="B2149" s="1">
        <v>46709</v>
      </c>
      <c r="C2149">
        <f t="shared" si="198"/>
        <v>2027</v>
      </c>
      <c r="D2149">
        <f t="shared" si="199"/>
        <v>11</v>
      </c>
      <c r="E2149" t="str">
        <f>TEXT(Table2[[#This Row],[order_date]],"mmmm")</f>
        <v>November</v>
      </c>
      <c r="F2149">
        <v>1520</v>
      </c>
      <c r="G2149" t="s">
        <v>15</v>
      </c>
      <c r="H2149" t="s">
        <v>20</v>
      </c>
      <c r="I2149">
        <v>1</v>
      </c>
      <c r="J2149">
        <v>73.510000000000005</v>
      </c>
      <c r="K2149">
        <v>0.32</v>
      </c>
      <c r="L2149">
        <f t="shared" si="200"/>
        <v>23.523200000000003</v>
      </c>
      <c r="M2149">
        <f t="shared" si="201"/>
        <v>73.510000000000005</v>
      </c>
      <c r="N2149" t="s">
        <v>18</v>
      </c>
      <c r="O2149" t="str">
        <f t="shared" si="202"/>
        <v>On Time Delivery</v>
      </c>
      <c r="P2149">
        <v>4</v>
      </c>
      <c r="Q2149" t="str">
        <f t="shared" si="203"/>
        <v>Good</v>
      </c>
      <c r="R2149">
        <v>3.2</v>
      </c>
      <c r="S2149">
        <v>49.99</v>
      </c>
    </row>
    <row r="2150" spans="1:19" x14ac:dyDescent="0.35">
      <c r="A2150">
        <v>12149</v>
      </c>
      <c r="B2150" s="1">
        <v>46710</v>
      </c>
      <c r="C2150">
        <f t="shared" si="198"/>
        <v>2027</v>
      </c>
      <c r="D2150">
        <f t="shared" si="199"/>
        <v>11</v>
      </c>
      <c r="E2150" t="str">
        <f>TEXT(Table2[[#This Row],[order_date]],"mmmm")</f>
        <v>November</v>
      </c>
      <c r="F2150">
        <v>1098</v>
      </c>
      <c r="G2150" t="s">
        <v>12</v>
      </c>
      <c r="H2150" t="s">
        <v>21</v>
      </c>
      <c r="I2150">
        <v>6</v>
      </c>
      <c r="J2150">
        <v>419.77</v>
      </c>
      <c r="K2150">
        <v>0.15</v>
      </c>
      <c r="L2150">
        <f t="shared" si="200"/>
        <v>62.965499999999992</v>
      </c>
      <c r="M2150">
        <f t="shared" si="201"/>
        <v>2518.62</v>
      </c>
      <c r="N2150" t="s">
        <v>16</v>
      </c>
      <c r="O2150" t="str">
        <f t="shared" si="202"/>
        <v>Delayed Delivery</v>
      </c>
      <c r="P2150">
        <v>7</v>
      </c>
      <c r="Q2150" t="str">
        <f t="shared" si="203"/>
        <v>Good</v>
      </c>
      <c r="R2150">
        <v>3.1</v>
      </c>
      <c r="S2150">
        <v>2140.83</v>
      </c>
    </row>
    <row r="2151" spans="1:19" x14ac:dyDescent="0.35">
      <c r="A2151">
        <v>12150</v>
      </c>
      <c r="B2151" s="1">
        <v>46711</v>
      </c>
      <c r="C2151">
        <f t="shared" si="198"/>
        <v>2027</v>
      </c>
      <c r="D2151">
        <f t="shared" si="199"/>
        <v>11</v>
      </c>
      <c r="E2151" t="str">
        <f>TEXT(Table2[[#This Row],[order_date]],"mmmm")</f>
        <v>November</v>
      </c>
      <c r="F2151">
        <v>1019</v>
      </c>
      <c r="G2151" t="s">
        <v>15</v>
      </c>
      <c r="H2151" t="s">
        <v>21</v>
      </c>
      <c r="I2151">
        <v>1</v>
      </c>
      <c r="J2151">
        <v>31.99</v>
      </c>
      <c r="K2151">
        <v>0.1</v>
      </c>
      <c r="L2151">
        <f t="shared" si="200"/>
        <v>3.1989999999999998</v>
      </c>
      <c r="M2151">
        <f t="shared" si="201"/>
        <v>31.99</v>
      </c>
      <c r="N2151" t="s">
        <v>16</v>
      </c>
      <c r="O2151" t="str">
        <f t="shared" si="202"/>
        <v>Delayed Delivery</v>
      </c>
      <c r="P2151">
        <v>6</v>
      </c>
      <c r="Q2151" t="str">
        <f t="shared" si="203"/>
        <v>Excellent</v>
      </c>
      <c r="R2151">
        <v>4.7</v>
      </c>
      <c r="S2151">
        <v>28.79</v>
      </c>
    </row>
    <row r="2152" spans="1:19" x14ac:dyDescent="0.35">
      <c r="A2152">
        <v>12151</v>
      </c>
      <c r="B2152" s="1">
        <v>46712</v>
      </c>
      <c r="C2152">
        <f t="shared" si="198"/>
        <v>2027</v>
      </c>
      <c r="D2152">
        <f t="shared" si="199"/>
        <v>11</v>
      </c>
      <c r="E2152" t="str">
        <f>TEXT(Table2[[#This Row],[order_date]],"mmmm")</f>
        <v>November</v>
      </c>
      <c r="F2152">
        <v>1889</v>
      </c>
      <c r="G2152" t="s">
        <v>12</v>
      </c>
      <c r="H2152" t="s">
        <v>21</v>
      </c>
      <c r="I2152">
        <v>2</v>
      </c>
      <c r="J2152">
        <v>376.38</v>
      </c>
      <c r="K2152">
        <v>0.22</v>
      </c>
      <c r="L2152">
        <f t="shared" si="200"/>
        <v>82.803600000000003</v>
      </c>
      <c r="M2152">
        <f t="shared" si="201"/>
        <v>752.76</v>
      </c>
      <c r="N2152" t="s">
        <v>14</v>
      </c>
      <c r="O2152" t="str">
        <f t="shared" si="202"/>
        <v>Delayed Delivery</v>
      </c>
      <c r="P2152">
        <v>8</v>
      </c>
      <c r="Q2152" t="str">
        <f t="shared" si="203"/>
        <v>Excellent</v>
      </c>
      <c r="R2152">
        <v>4.2</v>
      </c>
      <c r="S2152">
        <v>587.15</v>
      </c>
    </row>
    <row r="2153" spans="1:19" x14ac:dyDescent="0.35">
      <c r="A2153">
        <v>12152</v>
      </c>
      <c r="B2153" s="1">
        <v>46713</v>
      </c>
      <c r="C2153">
        <f t="shared" si="198"/>
        <v>2027</v>
      </c>
      <c r="D2153">
        <f t="shared" si="199"/>
        <v>11</v>
      </c>
      <c r="E2153" t="str">
        <f>TEXT(Table2[[#This Row],[order_date]],"mmmm")</f>
        <v>November</v>
      </c>
      <c r="F2153">
        <v>1752</v>
      </c>
      <c r="G2153" t="s">
        <v>19</v>
      </c>
      <c r="H2153" t="s">
        <v>21</v>
      </c>
      <c r="I2153">
        <v>4</v>
      </c>
      <c r="J2153">
        <v>97.31</v>
      </c>
      <c r="K2153">
        <v>0.15</v>
      </c>
      <c r="L2153">
        <f t="shared" si="200"/>
        <v>14.596499999999999</v>
      </c>
      <c r="M2153">
        <f t="shared" si="201"/>
        <v>389.24</v>
      </c>
      <c r="N2153" t="s">
        <v>14</v>
      </c>
      <c r="O2153" t="str">
        <f t="shared" si="202"/>
        <v>Delayed Delivery</v>
      </c>
      <c r="P2153">
        <v>11</v>
      </c>
      <c r="Q2153" t="str">
        <f t="shared" si="203"/>
        <v>Excellent</v>
      </c>
      <c r="R2153">
        <v>4.0999999999999996</v>
      </c>
      <c r="S2153">
        <v>330.85</v>
      </c>
    </row>
    <row r="2154" spans="1:19" x14ac:dyDescent="0.35">
      <c r="A2154">
        <v>12153</v>
      </c>
      <c r="B2154" s="1">
        <v>46714</v>
      </c>
      <c r="C2154">
        <f t="shared" si="198"/>
        <v>2027</v>
      </c>
      <c r="D2154">
        <f t="shared" si="199"/>
        <v>11</v>
      </c>
      <c r="E2154" t="str">
        <f>TEXT(Table2[[#This Row],[order_date]],"mmmm")</f>
        <v>November</v>
      </c>
      <c r="F2154">
        <v>1572</v>
      </c>
      <c r="G2154" t="s">
        <v>19</v>
      </c>
      <c r="H2154" t="s">
        <v>13</v>
      </c>
      <c r="I2154">
        <v>6</v>
      </c>
      <c r="J2154">
        <v>567.91999999999996</v>
      </c>
      <c r="K2154">
        <v>0.21</v>
      </c>
      <c r="L2154">
        <f t="shared" si="200"/>
        <v>119.26319999999998</v>
      </c>
      <c r="M2154">
        <f t="shared" si="201"/>
        <v>3407.5199999999995</v>
      </c>
      <c r="N2154" t="s">
        <v>18</v>
      </c>
      <c r="O2154" t="str">
        <f t="shared" si="202"/>
        <v>Delayed Delivery</v>
      </c>
      <c r="P2154">
        <v>6</v>
      </c>
      <c r="Q2154" t="str">
        <f t="shared" si="203"/>
        <v>Excellent</v>
      </c>
      <c r="R2154">
        <v>4.2</v>
      </c>
      <c r="S2154">
        <v>2691.94</v>
      </c>
    </row>
    <row r="2155" spans="1:19" x14ac:dyDescent="0.35">
      <c r="A2155">
        <v>12154</v>
      </c>
      <c r="B2155" s="1">
        <v>46715</v>
      </c>
      <c r="C2155">
        <f t="shared" si="198"/>
        <v>2027</v>
      </c>
      <c r="D2155">
        <f t="shared" si="199"/>
        <v>11</v>
      </c>
      <c r="E2155" t="str">
        <f>TEXT(Table2[[#This Row],[order_date]],"mmmm")</f>
        <v>November</v>
      </c>
      <c r="F2155">
        <v>1890</v>
      </c>
      <c r="G2155" t="s">
        <v>19</v>
      </c>
      <c r="H2155" t="s">
        <v>20</v>
      </c>
      <c r="I2155">
        <v>4</v>
      </c>
      <c r="J2155">
        <v>560.86</v>
      </c>
      <c r="K2155">
        <v>0.15</v>
      </c>
      <c r="L2155">
        <f t="shared" si="200"/>
        <v>84.129000000000005</v>
      </c>
      <c r="M2155">
        <f t="shared" si="201"/>
        <v>2243.44</v>
      </c>
      <c r="N2155" t="s">
        <v>16</v>
      </c>
      <c r="O2155" t="str">
        <f t="shared" si="202"/>
        <v>Delayed Delivery</v>
      </c>
      <c r="P2155">
        <v>11</v>
      </c>
      <c r="Q2155" t="str">
        <f t="shared" si="203"/>
        <v>Good</v>
      </c>
      <c r="R2155">
        <v>3</v>
      </c>
      <c r="S2155">
        <v>1906.92</v>
      </c>
    </row>
    <row r="2156" spans="1:19" x14ac:dyDescent="0.35">
      <c r="A2156">
        <v>12155</v>
      </c>
      <c r="B2156" s="1">
        <v>46716</v>
      </c>
      <c r="C2156">
        <f t="shared" si="198"/>
        <v>2027</v>
      </c>
      <c r="D2156">
        <f t="shared" si="199"/>
        <v>11</v>
      </c>
      <c r="E2156" t="str">
        <f>TEXT(Table2[[#This Row],[order_date]],"mmmm")</f>
        <v>November</v>
      </c>
      <c r="F2156">
        <v>1489</v>
      </c>
      <c r="G2156" t="s">
        <v>15</v>
      </c>
      <c r="H2156" t="s">
        <v>21</v>
      </c>
      <c r="I2156">
        <v>2</v>
      </c>
      <c r="J2156">
        <v>146.91999999999999</v>
      </c>
      <c r="K2156">
        <v>0.05</v>
      </c>
      <c r="L2156">
        <f t="shared" si="200"/>
        <v>7.3460000000000001</v>
      </c>
      <c r="M2156">
        <f t="shared" si="201"/>
        <v>293.83999999999997</v>
      </c>
      <c r="N2156" t="s">
        <v>16</v>
      </c>
      <c r="O2156" t="str">
        <f t="shared" si="202"/>
        <v>Delayed Delivery</v>
      </c>
      <c r="P2156">
        <v>10</v>
      </c>
      <c r="Q2156" t="str">
        <f t="shared" si="203"/>
        <v>Bad</v>
      </c>
      <c r="R2156">
        <v>1.2</v>
      </c>
      <c r="S2156">
        <v>279.14999999999998</v>
      </c>
    </row>
    <row r="2157" spans="1:19" x14ac:dyDescent="0.35">
      <c r="A2157">
        <v>12156</v>
      </c>
      <c r="B2157" s="1">
        <v>46717</v>
      </c>
      <c r="C2157">
        <f t="shared" si="198"/>
        <v>2027</v>
      </c>
      <c r="D2157">
        <f t="shared" si="199"/>
        <v>11</v>
      </c>
      <c r="E2157" t="str">
        <f>TEXT(Table2[[#This Row],[order_date]],"mmmm")</f>
        <v>November</v>
      </c>
      <c r="F2157">
        <v>1418</v>
      </c>
      <c r="G2157" t="s">
        <v>19</v>
      </c>
      <c r="H2157" t="s">
        <v>20</v>
      </c>
      <c r="I2157">
        <v>2</v>
      </c>
      <c r="J2157">
        <v>374.44</v>
      </c>
      <c r="K2157">
        <v>0.16</v>
      </c>
      <c r="L2157">
        <f t="shared" si="200"/>
        <v>59.910400000000003</v>
      </c>
      <c r="M2157">
        <f t="shared" si="201"/>
        <v>748.88</v>
      </c>
      <c r="N2157" t="s">
        <v>14</v>
      </c>
      <c r="O2157" t="str">
        <f t="shared" si="202"/>
        <v>Delayed Delivery</v>
      </c>
      <c r="P2157">
        <v>7</v>
      </c>
      <c r="Q2157" t="str">
        <f t="shared" si="203"/>
        <v>Bad</v>
      </c>
      <c r="R2157">
        <v>1.8</v>
      </c>
      <c r="S2157">
        <v>629.05999999999995</v>
      </c>
    </row>
    <row r="2158" spans="1:19" x14ac:dyDescent="0.35">
      <c r="A2158">
        <v>12157</v>
      </c>
      <c r="B2158" s="1">
        <v>46718</v>
      </c>
      <c r="C2158">
        <f t="shared" si="198"/>
        <v>2027</v>
      </c>
      <c r="D2158">
        <f t="shared" si="199"/>
        <v>11</v>
      </c>
      <c r="E2158" t="str">
        <f>TEXT(Table2[[#This Row],[order_date]],"mmmm")</f>
        <v>November</v>
      </c>
      <c r="F2158">
        <v>1689</v>
      </c>
      <c r="G2158" t="s">
        <v>19</v>
      </c>
      <c r="H2158" t="s">
        <v>17</v>
      </c>
      <c r="I2158">
        <v>3</v>
      </c>
      <c r="J2158">
        <v>31.38</v>
      </c>
      <c r="K2158">
        <v>0.24</v>
      </c>
      <c r="L2158">
        <f t="shared" si="200"/>
        <v>7.5311999999999992</v>
      </c>
      <c r="M2158">
        <f t="shared" si="201"/>
        <v>94.14</v>
      </c>
      <c r="N2158" t="s">
        <v>16</v>
      </c>
      <c r="O2158" t="str">
        <f t="shared" si="202"/>
        <v>Delayed Delivery</v>
      </c>
      <c r="P2158">
        <v>10</v>
      </c>
      <c r="Q2158" t="str">
        <f t="shared" si="203"/>
        <v>Good</v>
      </c>
      <c r="R2158">
        <v>3.6</v>
      </c>
      <c r="S2158">
        <v>71.55</v>
      </c>
    </row>
    <row r="2159" spans="1:19" x14ac:dyDescent="0.35">
      <c r="A2159">
        <v>12158</v>
      </c>
      <c r="B2159" s="1">
        <v>46719</v>
      </c>
      <c r="C2159">
        <f t="shared" si="198"/>
        <v>2027</v>
      </c>
      <c r="D2159">
        <f t="shared" si="199"/>
        <v>11</v>
      </c>
      <c r="E2159" t="str">
        <f>TEXT(Table2[[#This Row],[order_date]],"mmmm")</f>
        <v>November</v>
      </c>
      <c r="F2159">
        <v>1849</v>
      </c>
      <c r="G2159" t="s">
        <v>12</v>
      </c>
      <c r="H2159" t="s">
        <v>21</v>
      </c>
      <c r="I2159">
        <v>6</v>
      </c>
      <c r="J2159">
        <v>560.1</v>
      </c>
      <c r="K2159">
        <v>0.28000000000000003</v>
      </c>
      <c r="L2159">
        <f t="shared" si="200"/>
        <v>156.82800000000003</v>
      </c>
      <c r="M2159">
        <f t="shared" si="201"/>
        <v>3360.6000000000004</v>
      </c>
      <c r="N2159" t="s">
        <v>14</v>
      </c>
      <c r="O2159" t="str">
        <f t="shared" si="202"/>
        <v>Delayed Delivery</v>
      </c>
      <c r="P2159">
        <v>10</v>
      </c>
      <c r="Q2159" t="str">
        <f t="shared" si="203"/>
        <v>Good</v>
      </c>
      <c r="R2159">
        <v>2.6</v>
      </c>
      <c r="S2159">
        <v>2419.63</v>
      </c>
    </row>
    <row r="2160" spans="1:19" x14ac:dyDescent="0.35">
      <c r="A2160">
        <v>12159</v>
      </c>
      <c r="B2160" s="1">
        <v>46720</v>
      </c>
      <c r="C2160">
        <f t="shared" si="198"/>
        <v>2027</v>
      </c>
      <c r="D2160">
        <f t="shared" si="199"/>
        <v>11</v>
      </c>
      <c r="E2160" t="str">
        <f>TEXT(Table2[[#This Row],[order_date]],"mmmm")</f>
        <v>November</v>
      </c>
      <c r="F2160">
        <v>1061</v>
      </c>
      <c r="G2160" t="s">
        <v>22</v>
      </c>
      <c r="H2160" t="s">
        <v>20</v>
      </c>
      <c r="I2160">
        <v>4</v>
      </c>
      <c r="J2160">
        <v>320.95</v>
      </c>
      <c r="K2160">
        <v>0.17</v>
      </c>
      <c r="L2160">
        <f t="shared" si="200"/>
        <v>54.561500000000002</v>
      </c>
      <c r="M2160">
        <f t="shared" si="201"/>
        <v>1283.8</v>
      </c>
      <c r="N2160" t="s">
        <v>16</v>
      </c>
      <c r="O2160" t="str">
        <f t="shared" si="202"/>
        <v>Delayed Delivery</v>
      </c>
      <c r="P2160">
        <v>5</v>
      </c>
      <c r="Q2160" t="str">
        <f t="shared" si="203"/>
        <v>Good</v>
      </c>
      <c r="R2160">
        <v>3.4</v>
      </c>
      <c r="S2160">
        <v>1065.55</v>
      </c>
    </row>
    <row r="2161" spans="1:19" x14ac:dyDescent="0.35">
      <c r="A2161">
        <v>12160</v>
      </c>
      <c r="B2161" s="1">
        <v>46721</v>
      </c>
      <c r="C2161">
        <f t="shared" si="198"/>
        <v>2027</v>
      </c>
      <c r="D2161">
        <f t="shared" si="199"/>
        <v>11</v>
      </c>
      <c r="E2161" t="str">
        <f>TEXT(Table2[[#This Row],[order_date]],"mmmm")</f>
        <v>November</v>
      </c>
      <c r="F2161">
        <v>1144</v>
      </c>
      <c r="G2161" t="s">
        <v>22</v>
      </c>
      <c r="H2161" t="s">
        <v>13</v>
      </c>
      <c r="I2161">
        <v>1</v>
      </c>
      <c r="J2161">
        <v>40.29</v>
      </c>
      <c r="K2161">
        <v>0.06</v>
      </c>
      <c r="L2161">
        <f t="shared" si="200"/>
        <v>2.4173999999999998</v>
      </c>
      <c r="M2161">
        <f t="shared" si="201"/>
        <v>40.29</v>
      </c>
      <c r="N2161" t="s">
        <v>14</v>
      </c>
      <c r="O2161" t="str">
        <f t="shared" si="202"/>
        <v>Delayed Delivery</v>
      </c>
      <c r="P2161">
        <v>6</v>
      </c>
      <c r="Q2161" t="str">
        <f t="shared" si="203"/>
        <v>Good</v>
      </c>
      <c r="R2161">
        <v>3.2</v>
      </c>
      <c r="S2161">
        <v>37.869999999999997</v>
      </c>
    </row>
    <row r="2162" spans="1:19" x14ac:dyDescent="0.35">
      <c r="A2162">
        <v>12161</v>
      </c>
      <c r="B2162" s="1">
        <v>46722</v>
      </c>
      <c r="C2162">
        <f t="shared" si="198"/>
        <v>2027</v>
      </c>
      <c r="D2162">
        <f t="shared" si="199"/>
        <v>12</v>
      </c>
      <c r="E2162" t="str">
        <f>TEXT(Table2[[#This Row],[order_date]],"mmmm")</f>
        <v>December</v>
      </c>
      <c r="F2162">
        <v>1215</v>
      </c>
      <c r="G2162" t="s">
        <v>19</v>
      </c>
      <c r="H2162" t="s">
        <v>20</v>
      </c>
      <c r="I2162">
        <v>2</v>
      </c>
      <c r="J2162">
        <v>215.36</v>
      </c>
      <c r="K2162">
        <v>0.15</v>
      </c>
      <c r="L2162">
        <f t="shared" si="200"/>
        <v>32.304000000000002</v>
      </c>
      <c r="M2162">
        <f t="shared" si="201"/>
        <v>430.72</v>
      </c>
      <c r="N2162" t="s">
        <v>16</v>
      </c>
      <c r="O2162" t="str">
        <f t="shared" si="202"/>
        <v>Early Delivery</v>
      </c>
      <c r="P2162">
        <v>1</v>
      </c>
      <c r="Q2162" t="str">
        <f t="shared" si="203"/>
        <v>Good</v>
      </c>
      <c r="R2162">
        <v>2.8</v>
      </c>
      <c r="S2162">
        <v>366.11</v>
      </c>
    </row>
    <row r="2163" spans="1:19" x14ac:dyDescent="0.35">
      <c r="A2163">
        <v>12162</v>
      </c>
      <c r="B2163" s="1">
        <v>46723</v>
      </c>
      <c r="C2163">
        <f t="shared" si="198"/>
        <v>2027</v>
      </c>
      <c r="D2163">
        <f t="shared" si="199"/>
        <v>12</v>
      </c>
      <c r="E2163" t="str">
        <f>TEXT(Table2[[#This Row],[order_date]],"mmmm")</f>
        <v>December</v>
      </c>
      <c r="F2163">
        <v>1002</v>
      </c>
      <c r="G2163" t="s">
        <v>19</v>
      </c>
      <c r="H2163" t="s">
        <v>21</v>
      </c>
      <c r="I2163">
        <v>1</v>
      </c>
      <c r="J2163">
        <v>59.96</v>
      </c>
      <c r="K2163">
        <v>0.28000000000000003</v>
      </c>
      <c r="L2163">
        <f t="shared" si="200"/>
        <v>16.788800000000002</v>
      </c>
      <c r="M2163">
        <f t="shared" si="201"/>
        <v>59.96</v>
      </c>
      <c r="N2163" t="s">
        <v>16</v>
      </c>
      <c r="O2163" t="str">
        <f t="shared" si="202"/>
        <v>On Time Delivery</v>
      </c>
      <c r="P2163">
        <v>3</v>
      </c>
      <c r="Q2163" t="str">
        <f t="shared" si="203"/>
        <v>Bad</v>
      </c>
      <c r="R2163">
        <v>1.9</v>
      </c>
      <c r="S2163">
        <v>43.17</v>
      </c>
    </row>
    <row r="2164" spans="1:19" x14ac:dyDescent="0.35">
      <c r="A2164">
        <v>12163</v>
      </c>
      <c r="B2164" s="1">
        <v>46724</v>
      </c>
      <c r="C2164">
        <f t="shared" si="198"/>
        <v>2027</v>
      </c>
      <c r="D2164">
        <f t="shared" si="199"/>
        <v>12</v>
      </c>
      <c r="E2164" t="str">
        <f>TEXT(Table2[[#This Row],[order_date]],"mmmm")</f>
        <v>December</v>
      </c>
      <c r="F2164">
        <v>1159</v>
      </c>
      <c r="G2164" t="s">
        <v>19</v>
      </c>
      <c r="H2164" t="s">
        <v>17</v>
      </c>
      <c r="I2164">
        <v>4</v>
      </c>
      <c r="J2164">
        <v>244.87</v>
      </c>
      <c r="K2164">
        <v>0.14000000000000001</v>
      </c>
      <c r="L2164">
        <f t="shared" si="200"/>
        <v>34.281800000000004</v>
      </c>
      <c r="M2164">
        <f t="shared" si="201"/>
        <v>979.48</v>
      </c>
      <c r="N2164" t="s">
        <v>18</v>
      </c>
      <c r="O2164" t="str">
        <f t="shared" si="202"/>
        <v>Delayed Delivery</v>
      </c>
      <c r="P2164">
        <v>8</v>
      </c>
      <c r="Q2164" t="str">
        <f t="shared" si="203"/>
        <v>Good</v>
      </c>
      <c r="R2164">
        <v>3.9</v>
      </c>
      <c r="S2164">
        <v>842.35</v>
      </c>
    </row>
    <row r="2165" spans="1:19" x14ac:dyDescent="0.35">
      <c r="A2165">
        <v>12164</v>
      </c>
      <c r="B2165" s="1">
        <v>46725</v>
      </c>
      <c r="C2165">
        <f t="shared" si="198"/>
        <v>2027</v>
      </c>
      <c r="D2165">
        <f t="shared" si="199"/>
        <v>12</v>
      </c>
      <c r="E2165" t="str">
        <f>TEXT(Table2[[#This Row],[order_date]],"mmmm")</f>
        <v>December</v>
      </c>
      <c r="F2165">
        <v>1738</v>
      </c>
      <c r="G2165" t="s">
        <v>22</v>
      </c>
      <c r="H2165" t="s">
        <v>20</v>
      </c>
      <c r="I2165">
        <v>7</v>
      </c>
      <c r="J2165">
        <v>406.91</v>
      </c>
      <c r="K2165">
        <v>0.24</v>
      </c>
      <c r="L2165">
        <f t="shared" si="200"/>
        <v>97.6584</v>
      </c>
      <c r="M2165">
        <f t="shared" si="201"/>
        <v>2848.3700000000003</v>
      </c>
      <c r="N2165" t="s">
        <v>14</v>
      </c>
      <c r="O2165" t="str">
        <f t="shared" si="202"/>
        <v>On Time Delivery</v>
      </c>
      <c r="P2165">
        <v>3</v>
      </c>
      <c r="Q2165" t="str">
        <f t="shared" si="203"/>
        <v>Excellent</v>
      </c>
      <c r="R2165">
        <v>4.5999999999999996</v>
      </c>
      <c r="S2165">
        <v>2164.7600000000002</v>
      </c>
    </row>
    <row r="2166" spans="1:19" x14ac:dyDescent="0.35">
      <c r="A2166">
        <v>12165</v>
      </c>
      <c r="B2166" s="1">
        <v>46726</v>
      </c>
      <c r="C2166">
        <f t="shared" si="198"/>
        <v>2027</v>
      </c>
      <c r="D2166">
        <f t="shared" si="199"/>
        <v>12</v>
      </c>
      <c r="E2166" t="str">
        <f>TEXT(Table2[[#This Row],[order_date]],"mmmm")</f>
        <v>December</v>
      </c>
      <c r="F2166">
        <v>1997</v>
      </c>
      <c r="G2166" t="s">
        <v>12</v>
      </c>
      <c r="H2166" t="s">
        <v>17</v>
      </c>
      <c r="I2166">
        <v>6</v>
      </c>
      <c r="J2166">
        <v>289.89</v>
      </c>
      <c r="K2166">
        <v>0.18</v>
      </c>
      <c r="L2166">
        <f t="shared" si="200"/>
        <v>52.180199999999992</v>
      </c>
      <c r="M2166">
        <f t="shared" si="201"/>
        <v>1739.34</v>
      </c>
      <c r="N2166" t="s">
        <v>14</v>
      </c>
      <c r="O2166" t="str">
        <f t="shared" si="202"/>
        <v>Early Delivery</v>
      </c>
      <c r="P2166">
        <v>1</v>
      </c>
      <c r="Q2166" t="str">
        <f t="shared" si="203"/>
        <v>Excellent</v>
      </c>
      <c r="R2166">
        <v>4.0999999999999996</v>
      </c>
      <c r="S2166">
        <v>1426.26</v>
      </c>
    </row>
    <row r="2167" spans="1:19" x14ac:dyDescent="0.35">
      <c r="A2167">
        <v>12166</v>
      </c>
      <c r="B2167" s="1">
        <v>46727</v>
      </c>
      <c r="C2167">
        <f t="shared" si="198"/>
        <v>2027</v>
      </c>
      <c r="D2167">
        <f t="shared" si="199"/>
        <v>12</v>
      </c>
      <c r="E2167" t="str">
        <f>TEXT(Table2[[#This Row],[order_date]],"mmmm")</f>
        <v>December</v>
      </c>
      <c r="F2167">
        <v>1780</v>
      </c>
      <c r="G2167" t="s">
        <v>15</v>
      </c>
      <c r="H2167" t="s">
        <v>13</v>
      </c>
      <c r="I2167">
        <v>5</v>
      </c>
      <c r="J2167">
        <v>239.48</v>
      </c>
      <c r="K2167">
        <v>0.08</v>
      </c>
      <c r="L2167">
        <f t="shared" si="200"/>
        <v>19.1584</v>
      </c>
      <c r="M2167">
        <f t="shared" si="201"/>
        <v>1197.3999999999999</v>
      </c>
      <c r="N2167" t="s">
        <v>18</v>
      </c>
      <c r="O2167" t="str">
        <f t="shared" si="202"/>
        <v>On Time Delivery</v>
      </c>
      <c r="P2167">
        <v>3</v>
      </c>
      <c r="Q2167" t="str">
        <f t="shared" si="203"/>
        <v>Bad</v>
      </c>
      <c r="R2167">
        <v>1.5</v>
      </c>
      <c r="S2167">
        <v>1101.6099999999999</v>
      </c>
    </row>
    <row r="2168" spans="1:19" x14ac:dyDescent="0.35">
      <c r="A2168">
        <v>12167</v>
      </c>
      <c r="B2168" s="1">
        <v>46728</v>
      </c>
      <c r="C2168">
        <f t="shared" si="198"/>
        <v>2027</v>
      </c>
      <c r="D2168">
        <f t="shared" si="199"/>
        <v>12</v>
      </c>
      <c r="E2168" t="str">
        <f>TEXT(Table2[[#This Row],[order_date]],"mmmm")</f>
        <v>December</v>
      </c>
      <c r="F2168">
        <v>1119</v>
      </c>
      <c r="G2168" t="s">
        <v>19</v>
      </c>
      <c r="H2168" t="s">
        <v>20</v>
      </c>
      <c r="I2168">
        <v>7</v>
      </c>
      <c r="J2168">
        <v>84.71</v>
      </c>
      <c r="K2168">
        <v>0.28000000000000003</v>
      </c>
      <c r="L2168">
        <f t="shared" si="200"/>
        <v>23.718800000000002</v>
      </c>
      <c r="M2168">
        <f t="shared" si="201"/>
        <v>592.96999999999991</v>
      </c>
      <c r="N2168" t="s">
        <v>18</v>
      </c>
      <c r="O2168" t="str">
        <f t="shared" si="202"/>
        <v>On Time Delivery</v>
      </c>
      <c r="P2168">
        <v>4</v>
      </c>
      <c r="Q2168" t="str">
        <f t="shared" si="203"/>
        <v>Good</v>
      </c>
      <c r="R2168">
        <v>3.2</v>
      </c>
      <c r="S2168">
        <v>426.94</v>
      </c>
    </row>
    <row r="2169" spans="1:19" x14ac:dyDescent="0.35">
      <c r="A2169">
        <v>12168</v>
      </c>
      <c r="B2169" s="1">
        <v>46729</v>
      </c>
      <c r="C2169">
        <f t="shared" si="198"/>
        <v>2027</v>
      </c>
      <c r="D2169">
        <f t="shared" si="199"/>
        <v>12</v>
      </c>
      <c r="E2169" t="str">
        <f>TEXT(Table2[[#This Row],[order_date]],"mmmm")</f>
        <v>December</v>
      </c>
      <c r="F2169">
        <v>1892</v>
      </c>
      <c r="G2169" t="s">
        <v>15</v>
      </c>
      <c r="H2169" t="s">
        <v>20</v>
      </c>
      <c r="I2169">
        <v>7</v>
      </c>
      <c r="J2169">
        <v>158.29</v>
      </c>
      <c r="K2169">
        <v>0.03</v>
      </c>
      <c r="L2169">
        <f t="shared" si="200"/>
        <v>4.7486999999999995</v>
      </c>
      <c r="M2169">
        <f t="shared" si="201"/>
        <v>1108.03</v>
      </c>
      <c r="N2169" t="s">
        <v>18</v>
      </c>
      <c r="O2169" t="str">
        <f t="shared" si="202"/>
        <v>Delayed Delivery</v>
      </c>
      <c r="P2169">
        <v>8</v>
      </c>
      <c r="Q2169" t="str">
        <f t="shared" si="203"/>
        <v>Excellent</v>
      </c>
      <c r="R2169">
        <v>4.3</v>
      </c>
      <c r="S2169">
        <v>1074.79</v>
      </c>
    </row>
    <row r="2170" spans="1:19" x14ac:dyDescent="0.35">
      <c r="A2170">
        <v>12169</v>
      </c>
      <c r="B2170" s="1">
        <v>46730</v>
      </c>
      <c r="C2170">
        <f t="shared" si="198"/>
        <v>2027</v>
      </c>
      <c r="D2170">
        <f t="shared" si="199"/>
        <v>12</v>
      </c>
      <c r="E2170" t="str">
        <f>TEXT(Table2[[#This Row],[order_date]],"mmmm")</f>
        <v>December</v>
      </c>
      <c r="F2170">
        <v>1088</v>
      </c>
      <c r="G2170" t="s">
        <v>19</v>
      </c>
      <c r="H2170" t="s">
        <v>13</v>
      </c>
      <c r="I2170">
        <v>5</v>
      </c>
      <c r="J2170">
        <v>73.58</v>
      </c>
      <c r="K2170">
        <v>0.18</v>
      </c>
      <c r="L2170">
        <f t="shared" si="200"/>
        <v>13.244399999999999</v>
      </c>
      <c r="M2170">
        <f t="shared" si="201"/>
        <v>367.9</v>
      </c>
      <c r="N2170" t="s">
        <v>18</v>
      </c>
      <c r="O2170" t="str">
        <f t="shared" si="202"/>
        <v>Delayed Delivery</v>
      </c>
      <c r="P2170">
        <v>9</v>
      </c>
      <c r="Q2170" t="str">
        <f t="shared" si="203"/>
        <v>Good</v>
      </c>
      <c r="R2170">
        <v>3.4</v>
      </c>
      <c r="S2170">
        <v>301.68</v>
      </c>
    </row>
    <row r="2171" spans="1:19" x14ac:dyDescent="0.35">
      <c r="A2171">
        <v>12170</v>
      </c>
      <c r="B2171" s="1">
        <v>46731</v>
      </c>
      <c r="C2171">
        <f t="shared" si="198"/>
        <v>2027</v>
      </c>
      <c r="D2171">
        <f t="shared" si="199"/>
        <v>12</v>
      </c>
      <c r="E2171" t="str">
        <f>TEXT(Table2[[#This Row],[order_date]],"mmmm")</f>
        <v>December</v>
      </c>
      <c r="F2171">
        <v>1328</v>
      </c>
      <c r="G2171" t="s">
        <v>15</v>
      </c>
      <c r="H2171" t="s">
        <v>13</v>
      </c>
      <c r="I2171">
        <v>2</v>
      </c>
      <c r="J2171">
        <v>487.39</v>
      </c>
      <c r="K2171">
        <v>7.0000000000000007E-2</v>
      </c>
      <c r="L2171">
        <f t="shared" si="200"/>
        <v>34.1173</v>
      </c>
      <c r="M2171">
        <f t="shared" si="201"/>
        <v>974.78</v>
      </c>
      <c r="N2171" t="s">
        <v>14</v>
      </c>
      <c r="O2171" t="str">
        <f t="shared" si="202"/>
        <v>On Time Delivery</v>
      </c>
      <c r="P2171">
        <v>4</v>
      </c>
      <c r="Q2171" t="str">
        <f t="shared" si="203"/>
        <v>Good</v>
      </c>
      <c r="R2171">
        <v>2.8</v>
      </c>
      <c r="S2171">
        <v>906.55</v>
      </c>
    </row>
    <row r="2172" spans="1:19" x14ac:dyDescent="0.35">
      <c r="A2172">
        <v>12171</v>
      </c>
      <c r="B2172" s="1">
        <v>46732</v>
      </c>
      <c r="C2172">
        <f t="shared" si="198"/>
        <v>2027</v>
      </c>
      <c r="D2172">
        <f t="shared" si="199"/>
        <v>12</v>
      </c>
      <c r="E2172" t="str">
        <f>TEXT(Table2[[#This Row],[order_date]],"mmmm")</f>
        <v>December</v>
      </c>
      <c r="F2172">
        <v>1579</v>
      </c>
      <c r="G2172" t="s">
        <v>15</v>
      </c>
      <c r="H2172" t="s">
        <v>13</v>
      </c>
      <c r="I2172">
        <v>3</v>
      </c>
      <c r="J2172">
        <v>94.12</v>
      </c>
      <c r="K2172">
        <v>0.02</v>
      </c>
      <c r="L2172">
        <f t="shared" si="200"/>
        <v>1.8824000000000001</v>
      </c>
      <c r="M2172">
        <f t="shared" si="201"/>
        <v>282.36</v>
      </c>
      <c r="N2172" t="s">
        <v>18</v>
      </c>
      <c r="O2172" t="str">
        <f t="shared" si="202"/>
        <v>Delayed Delivery</v>
      </c>
      <c r="P2172">
        <v>7</v>
      </c>
      <c r="Q2172" t="str">
        <f t="shared" si="203"/>
        <v>Bad</v>
      </c>
      <c r="R2172">
        <v>2.1</v>
      </c>
      <c r="S2172">
        <v>276.70999999999998</v>
      </c>
    </row>
    <row r="2173" spans="1:19" x14ac:dyDescent="0.35">
      <c r="A2173">
        <v>12172</v>
      </c>
      <c r="B2173" s="1">
        <v>46733</v>
      </c>
      <c r="C2173">
        <f t="shared" si="198"/>
        <v>2027</v>
      </c>
      <c r="D2173">
        <f t="shared" si="199"/>
        <v>12</v>
      </c>
      <c r="E2173" t="str">
        <f>TEXT(Table2[[#This Row],[order_date]],"mmmm")</f>
        <v>December</v>
      </c>
      <c r="F2173">
        <v>1909</v>
      </c>
      <c r="G2173" t="s">
        <v>22</v>
      </c>
      <c r="H2173" t="s">
        <v>21</v>
      </c>
      <c r="I2173">
        <v>1</v>
      </c>
      <c r="J2173">
        <v>363.29</v>
      </c>
      <c r="K2173">
        <v>0.18</v>
      </c>
      <c r="L2173">
        <f t="shared" si="200"/>
        <v>65.392200000000003</v>
      </c>
      <c r="M2173">
        <f t="shared" si="201"/>
        <v>363.29</v>
      </c>
      <c r="N2173" t="s">
        <v>18</v>
      </c>
      <c r="O2173" t="str">
        <f t="shared" si="202"/>
        <v>Early Delivery</v>
      </c>
      <c r="P2173">
        <v>1</v>
      </c>
      <c r="Q2173" t="str">
        <f t="shared" si="203"/>
        <v>Bad</v>
      </c>
      <c r="R2173">
        <v>2.2999999999999998</v>
      </c>
      <c r="S2173">
        <v>297.89999999999998</v>
      </c>
    </row>
    <row r="2174" spans="1:19" x14ac:dyDescent="0.35">
      <c r="A2174">
        <v>12173</v>
      </c>
      <c r="B2174" s="1">
        <v>46734</v>
      </c>
      <c r="C2174">
        <f t="shared" si="198"/>
        <v>2027</v>
      </c>
      <c r="D2174">
        <f t="shared" si="199"/>
        <v>12</v>
      </c>
      <c r="E2174" t="str">
        <f>TEXT(Table2[[#This Row],[order_date]],"mmmm")</f>
        <v>December</v>
      </c>
      <c r="F2174">
        <v>1356</v>
      </c>
      <c r="G2174" t="s">
        <v>19</v>
      </c>
      <c r="H2174" t="s">
        <v>21</v>
      </c>
      <c r="I2174">
        <v>2</v>
      </c>
      <c r="J2174">
        <v>215.5</v>
      </c>
      <c r="K2174">
        <v>0.17</v>
      </c>
      <c r="L2174">
        <f t="shared" si="200"/>
        <v>36.635000000000005</v>
      </c>
      <c r="M2174">
        <f t="shared" si="201"/>
        <v>431</v>
      </c>
      <c r="N2174" t="s">
        <v>18</v>
      </c>
      <c r="O2174" t="str">
        <f t="shared" si="202"/>
        <v>Delayed Delivery</v>
      </c>
      <c r="P2174">
        <v>9</v>
      </c>
      <c r="Q2174" t="str">
        <f t="shared" si="203"/>
        <v>Bad</v>
      </c>
      <c r="R2174">
        <v>2</v>
      </c>
      <c r="S2174">
        <v>357.73</v>
      </c>
    </row>
    <row r="2175" spans="1:19" x14ac:dyDescent="0.35">
      <c r="A2175">
        <v>12174</v>
      </c>
      <c r="B2175" s="1">
        <v>46735</v>
      </c>
      <c r="C2175">
        <f t="shared" si="198"/>
        <v>2027</v>
      </c>
      <c r="D2175">
        <f t="shared" si="199"/>
        <v>12</v>
      </c>
      <c r="E2175" t="str">
        <f>TEXT(Table2[[#This Row],[order_date]],"mmmm")</f>
        <v>December</v>
      </c>
      <c r="F2175">
        <v>1609</v>
      </c>
      <c r="G2175" t="s">
        <v>19</v>
      </c>
      <c r="H2175" t="s">
        <v>20</v>
      </c>
      <c r="I2175">
        <v>3</v>
      </c>
      <c r="J2175">
        <v>147.19999999999999</v>
      </c>
      <c r="K2175">
        <v>0.25</v>
      </c>
      <c r="L2175">
        <f t="shared" si="200"/>
        <v>36.799999999999997</v>
      </c>
      <c r="M2175">
        <f t="shared" si="201"/>
        <v>441.59999999999997</v>
      </c>
      <c r="N2175" t="s">
        <v>18</v>
      </c>
      <c r="O2175" t="str">
        <f t="shared" si="202"/>
        <v>Delayed Delivery</v>
      </c>
      <c r="P2175">
        <v>11</v>
      </c>
      <c r="Q2175" t="str">
        <f t="shared" si="203"/>
        <v>Bad</v>
      </c>
      <c r="R2175">
        <v>1.8</v>
      </c>
      <c r="S2175">
        <v>331.2</v>
      </c>
    </row>
    <row r="2176" spans="1:19" x14ac:dyDescent="0.35">
      <c r="A2176">
        <v>12175</v>
      </c>
      <c r="B2176" s="1">
        <v>46736</v>
      </c>
      <c r="C2176">
        <f t="shared" si="198"/>
        <v>2027</v>
      </c>
      <c r="D2176">
        <f t="shared" si="199"/>
        <v>12</v>
      </c>
      <c r="E2176" t="str">
        <f>TEXT(Table2[[#This Row],[order_date]],"mmmm")</f>
        <v>December</v>
      </c>
      <c r="F2176">
        <v>1266</v>
      </c>
      <c r="G2176" t="s">
        <v>12</v>
      </c>
      <c r="H2176" t="s">
        <v>20</v>
      </c>
      <c r="I2176">
        <v>1</v>
      </c>
      <c r="J2176">
        <v>389.09</v>
      </c>
      <c r="K2176">
        <v>0.26</v>
      </c>
      <c r="L2176">
        <f t="shared" si="200"/>
        <v>101.1634</v>
      </c>
      <c r="M2176">
        <f t="shared" si="201"/>
        <v>389.09</v>
      </c>
      <c r="N2176" t="s">
        <v>14</v>
      </c>
      <c r="O2176" t="str">
        <f t="shared" si="202"/>
        <v>On Time Delivery</v>
      </c>
      <c r="P2176">
        <v>4</v>
      </c>
      <c r="Q2176" t="str">
        <f t="shared" si="203"/>
        <v>Good</v>
      </c>
      <c r="R2176">
        <v>3.4</v>
      </c>
      <c r="S2176">
        <v>287.93</v>
      </c>
    </row>
    <row r="2177" spans="1:19" x14ac:dyDescent="0.35">
      <c r="A2177">
        <v>12176</v>
      </c>
      <c r="B2177" s="1">
        <v>46737</v>
      </c>
      <c r="C2177">
        <f t="shared" si="198"/>
        <v>2027</v>
      </c>
      <c r="D2177">
        <f t="shared" si="199"/>
        <v>12</v>
      </c>
      <c r="E2177" t="str">
        <f>TEXT(Table2[[#This Row],[order_date]],"mmmm")</f>
        <v>December</v>
      </c>
      <c r="F2177">
        <v>1616</v>
      </c>
      <c r="G2177" t="s">
        <v>19</v>
      </c>
      <c r="H2177" t="s">
        <v>20</v>
      </c>
      <c r="I2177">
        <v>4</v>
      </c>
      <c r="J2177">
        <v>282.35000000000002</v>
      </c>
      <c r="K2177">
        <v>0.25</v>
      </c>
      <c r="L2177">
        <f t="shared" si="200"/>
        <v>70.587500000000006</v>
      </c>
      <c r="M2177">
        <f t="shared" si="201"/>
        <v>1129.4000000000001</v>
      </c>
      <c r="N2177" t="s">
        <v>16</v>
      </c>
      <c r="O2177" t="str">
        <f t="shared" si="202"/>
        <v>Delayed Delivery</v>
      </c>
      <c r="P2177">
        <v>9</v>
      </c>
      <c r="Q2177" t="str">
        <f t="shared" si="203"/>
        <v>Good</v>
      </c>
      <c r="R2177">
        <v>3</v>
      </c>
      <c r="S2177">
        <v>847.05</v>
      </c>
    </row>
    <row r="2178" spans="1:19" x14ac:dyDescent="0.35">
      <c r="A2178">
        <v>12177</v>
      </c>
      <c r="B2178" s="1">
        <v>46738</v>
      </c>
      <c r="C2178">
        <f t="shared" si="198"/>
        <v>2027</v>
      </c>
      <c r="D2178">
        <f t="shared" si="199"/>
        <v>12</v>
      </c>
      <c r="E2178" t="str">
        <f>TEXT(Table2[[#This Row],[order_date]],"mmmm")</f>
        <v>December</v>
      </c>
      <c r="F2178">
        <v>1951</v>
      </c>
      <c r="G2178" t="s">
        <v>19</v>
      </c>
      <c r="H2178" t="s">
        <v>17</v>
      </c>
      <c r="I2178">
        <v>7</v>
      </c>
      <c r="J2178">
        <v>249.09</v>
      </c>
      <c r="K2178">
        <v>0.14000000000000001</v>
      </c>
      <c r="L2178">
        <f t="shared" si="200"/>
        <v>34.872600000000006</v>
      </c>
      <c r="M2178">
        <f t="shared" si="201"/>
        <v>1743.63</v>
      </c>
      <c r="N2178" t="s">
        <v>16</v>
      </c>
      <c r="O2178" t="str">
        <f t="shared" si="202"/>
        <v>On Time Delivery</v>
      </c>
      <c r="P2178">
        <v>3</v>
      </c>
      <c r="Q2178" t="str">
        <f t="shared" si="203"/>
        <v>Good</v>
      </c>
      <c r="R2178">
        <v>3.9</v>
      </c>
      <c r="S2178">
        <v>1499.52</v>
      </c>
    </row>
    <row r="2179" spans="1:19" x14ac:dyDescent="0.35">
      <c r="A2179">
        <v>12178</v>
      </c>
      <c r="B2179" s="1">
        <v>46739</v>
      </c>
      <c r="C2179">
        <f t="shared" ref="C2179:C2242" si="204">YEAR(B2179)</f>
        <v>2027</v>
      </c>
      <c r="D2179">
        <f t="shared" ref="D2179:D2242" si="205">MONTH(B2179)</f>
        <v>12</v>
      </c>
      <c r="E2179" t="str">
        <f>TEXT(Table2[[#This Row],[order_date]],"mmmm")</f>
        <v>December</v>
      </c>
      <c r="F2179">
        <v>1322</v>
      </c>
      <c r="G2179" t="s">
        <v>19</v>
      </c>
      <c r="H2179" t="s">
        <v>13</v>
      </c>
      <c r="I2179">
        <v>7</v>
      </c>
      <c r="J2179">
        <v>361.82</v>
      </c>
      <c r="K2179">
        <v>0.22</v>
      </c>
      <c r="L2179">
        <f t="shared" ref="L2179:L2242" si="206">J2179*K2179</f>
        <v>79.600399999999993</v>
      </c>
      <c r="M2179">
        <f t="shared" ref="M2179:M2242" si="207">(J2179*I2179)</f>
        <v>2532.7399999999998</v>
      </c>
      <c r="N2179" t="s">
        <v>18</v>
      </c>
      <c r="O2179" t="str">
        <f t="shared" ref="O2179:O2242" si="208">IF(P2179&lt;2,"Early Delivery",IF(P2179&lt;5,"On Time Delivery","Delayed Delivery"))</f>
        <v>Delayed Delivery</v>
      </c>
      <c r="P2179">
        <v>11</v>
      </c>
      <c r="Q2179" t="str">
        <f t="shared" ref="Q2179:Q2242" si="209">IF(R2179&lt;2.5,"Bad",IF(R2179 &lt;4,"Good","Excellent"))</f>
        <v>Bad</v>
      </c>
      <c r="R2179">
        <v>2.2000000000000002</v>
      </c>
      <c r="S2179">
        <v>1975.54</v>
      </c>
    </row>
    <row r="2180" spans="1:19" x14ac:dyDescent="0.35">
      <c r="A2180">
        <v>12179</v>
      </c>
      <c r="B2180" s="1">
        <v>46740</v>
      </c>
      <c r="C2180">
        <f t="shared" si="204"/>
        <v>2027</v>
      </c>
      <c r="D2180">
        <f t="shared" si="205"/>
        <v>12</v>
      </c>
      <c r="E2180" t="str">
        <f>TEXT(Table2[[#This Row],[order_date]],"mmmm")</f>
        <v>December</v>
      </c>
      <c r="F2180">
        <v>1634</v>
      </c>
      <c r="G2180" t="s">
        <v>19</v>
      </c>
      <c r="H2180" t="s">
        <v>20</v>
      </c>
      <c r="I2180">
        <v>5</v>
      </c>
      <c r="J2180">
        <v>302.39</v>
      </c>
      <c r="K2180">
        <v>0.2</v>
      </c>
      <c r="L2180">
        <f t="shared" si="206"/>
        <v>60.478000000000002</v>
      </c>
      <c r="M2180">
        <f t="shared" si="207"/>
        <v>1511.9499999999998</v>
      </c>
      <c r="N2180" t="s">
        <v>16</v>
      </c>
      <c r="O2180" t="str">
        <f t="shared" si="208"/>
        <v>Delayed Delivery</v>
      </c>
      <c r="P2180">
        <v>5</v>
      </c>
      <c r="Q2180" t="str">
        <f t="shared" si="209"/>
        <v>Good</v>
      </c>
      <c r="R2180">
        <v>2.8</v>
      </c>
      <c r="S2180">
        <v>1209.56</v>
      </c>
    </row>
    <row r="2181" spans="1:19" x14ac:dyDescent="0.35">
      <c r="A2181">
        <v>12180</v>
      </c>
      <c r="B2181" s="1">
        <v>46741</v>
      </c>
      <c r="C2181">
        <f t="shared" si="204"/>
        <v>2027</v>
      </c>
      <c r="D2181">
        <f t="shared" si="205"/>
        <v>12</v>
      </c>
      <c r="E2181" t="str">
        <f>TEXT(Table2[[#This Row],[order_date]],"mmmm")</f>
        <v>December</v>
      </c>
      <c r="F2181">
        <v>1987</v>
      </c>
      <c r="G2181" t="s">
        <v>15</v>
      </c>
      <c r="H2181" t="s">
        <v>13</v>
      </c>
      <c r="I2181">
        <v>3</v>
      </c>
      <c r="J2181">
        <v>192.54</v>
      </c>
      <c r="K2181">
        <v>0.15</v>
      </c>
      <c r="L2181">
        <f t="shared" si="206"/>
        <v>28.880999999999997</v>
      </c>
      <c r="M2181">
        <f t="shared" si="207"/>
        <v>577.62</v>
      </c>
      <c r="N2181" t="s">
        <v>18</v>
      </c>
      <c r="O2181" t="str">
        <f t="shared" si="208"/>
        <v>Early Delivery</v>
      </c>
      <c r="P2181">
        <v>1</v>
      </c>
      <c r="Q2181" t="str">
        <f t="shared" si="209"/>
        <v>Good</v>
      </c>
      <c r="R2181">
        <v>3.7</v>
      </c>
      <c r="S2181">
        <v>490.98</v>
      </c>
    </row>
    <row r="2182" spans="1:19" x14ac:dyDescent="0.35">
      <c r="A2182">
        <v>12181</v>
      </c>
      <c r="B2182" s="1">
        <v>46742</v>
      </c>
      <c r="C2182">
        <f t="shared" si="204"/>
        <v>2027</v>
      </c>
      <c r="D2182">
        <f t="shared" si="205"/>
        <v>12</v>
      </c>
      <c r="E2182" t="str">
        <f>TEXT(Table2[[#This Row],[order_date]],"mmmm")</f>
        <v>December</v>
      </c>
      <c r="F2182">
        <v>1540</v>
      </c>
      <c r="G2182" t="s">
        <v>22</v>
      </c>
      <c r="H2182" t="s">
        <v>21</v>
      </c>
      <c r="I2182">
        <v>1</v>
      </c>
      <c r="J2182">
        <v>342.05</v>
      </c>
      <c r="K2182">
        <v>0.21</v>
      </c>
      <c r="L2182">
        <f t="shared" si="206"/>
        <v>71.830500000000001</v>
      </c>
      <c r="M2182">
        <f t="shared" si="207"/>
        <v>342.05</v>
      </c>
      <c r="N2182" t="s">
        <v>14</v>
      </c>
      <c r="O2182" t="str">
        <f t="shared" si="208"/>
        <v>Delayed Delivery</v>
      </c>
      <c r="P2182">
        <v>11</v>
      </c>
      <c r="Q2182" t="str">
        <f t="shared" si="209"/>
        <v>Excellent</v>
      </c>
      <c r="R2182">
        <v>4.9000000000000004</v>
      </c>
      <c r="S2182">
        <v>270.22000000000003</v>
      </c>
    </row>
    <row r="2183" spans="1:19" x14ac:dyDescent="0.35">
      <c r="A2183">
        <v>12182</v>
      </c>
      <c r="B2183" s="1">
        <v>46743</v>
      </c>
      <c r="C2183">
        <f t="shared" si="204"/>
        <v>2027</v>
      </c>
      <c r="D2183">
        <f t="shared" si="205"/>
        <v>12</v>
      </c>
      <c r="E2183" t="str">
        <f>TEXT(Table2[[#This Row],[order_date]],"mmmm")</f>
        <v>December</v>
      </c>
      <c r="F2183">
        <v>1648</v>
      </c>
      <c r="G2183" t="s">
        <v>19</v>
      </c>
      <c r="H2183" t="s">
        <v>13</v>
      </c>
      <c r="I2183">
        <v>2</v>
      </c>
      <c r="J2183">
        <v>406.66</v>
      </c>
      <c r="K2183">
        <v>0.33</v>
      </c>
      <c r="L2183">
        <f t="shared" si="206"/>
        <v>134.1978</v>
      </c>
      <c r="M2183">
        <f t="shared" si="207"/>
        <v>813.32</v>
      </c>
      <c r="N2183" t="s">
        <v>18</v>
      </c>
      <c r="O2183" t="str">
        <f t="shared" si="208"/>
        <v>On Time Delivery</v>
      </c>
      <c r="P2183">
        <v>3</v>
      </c>
      <c r="Q2183" t="str">
        <f t="shared" si="209"/>
        <v>Bad</v>
      </c>
      <c r="R2183">
        <v>2.4</v>
      </c>
      <c r="S2183">
        <v>544.91999999999996</v>
      </c>
    </row>
    <row r="2184" spans="1:19" x14ac:dyDescent="0.35">
      <c r="A2184">
        <v>12183</v>
      </c>
      <c r="B2184" s="1">
        <v>46744</v>
      </c>
      <c r="C2184">
        <f t="shared" si="204"/>
        <v>2027</v>
      </c>
      <c r="D2184">
        <f t="shared" si="205"/>
        <v>12</v>
      </c>
      <c r="E2184" t="str">
        <f>TEXT(Table2[[#This Row],[order_date]],"mmmm")</f>
        <v>December</v>
      </c>
      <c r="F2184">
        <v>1194</v>
      </c>
      <c r="G2184" t="s">
        <v>15</v>
      </c>
      <c r="H2184" t="s">
        <v>17</v>
      </c>
      <c r="I2184">
        <v>1</v>
      </c>
      <c r="J2184">
        <v>30.62</v>
      </c>
      <c r="K2184">
        <v>7.0000000000000007E-2</v>
      </c>
      <c r="L2184">
        <f t="shared" si="206"/>
        <v>2.1434000000000002</v>
      </c>
      <c r="M2184">
        <f t="shared" si="207"/>
        <v>30.62</v>
      </c>
      <c r="N2184" t="s">
        <v>14</v>
      </c>
      <c r="O2184" t="str">
        <f t="shared" si="208"/>
        <v>Delayed Delivery</v>
      </c>
      <c r="P2184">
        <v>5</v>
      </c>
      <c r="Q2184" t="str">
        <f t="shared" si="209"/>
        <v>Bad</v>
      </c>
      <c r="R2184">
        <v>2.2000000000000002</v>
      </c>
      <c r="S2184">
        <v>28.48</v>
      </c>
    </row>
    <row r="2185" spans="1:19" x14ac:dyDescent="0.35">
      <c r="A2185">
        <v>12184</v>
      </c>
      <c r="B2185" s="1">
        <v>46745</v>
      </c>
      <c r="C2185">
        <f t="shared" si="204"/>
        <v>2027</v>
      </c>
      <c r="D2185">
        <f t="shared" si="205"/>
        <v>12</v>
      </c>
      <c r="E2185" t="str">
        <f>TEXT(Table2[[#This Row],[order_date]],"mmmm")</f>
        <v>December</v>
      </c>
      <c r="F2185">
        <v>1920</v>
      </c>
      <c r="G2185" t="s">
        <v>22</v>
      </c>
      <c r="H2185" t="s">
        <v>17</v>
      </c>
      <c r="I2185">
        <v>2</v>
      </c>
      <c r="J2185">
        <v>287.52999999999997</v>
      </c>
      <c r="K2185">
        <v>0.32</v>
      </c>
      <c r="L2185">
        <f t="shared" si="206"/>
        <v>92.009599999999992</v>
      </c>
      <c r="M2185">
        <f t="shared" si="207"/>
        <v>575.05999999999995</v>
      </c>
      <c r="N2185" t="s">
        <v>16</v>
      </c>
      <c r="O2185" t="str">
        <f t="shared" si="208"/>
        <v>Delayed Delivery</v>
      </c>
      <c r="P2185">
        <v>6</v>
      </c>
      <c r="Q2185" t="str">
        <f t="shared" si="209"/>
        <v>Good</v>
      </c>
      <c r="R2185">
        <v>2.8</v>
      </c>
      <c r="S2185">
        <v>391.04</v>
      </c>
    </row>
    <row r="2186" spans="1:19" x14ac:dyDescent="0.35">
      <c r="A2186">
        <v>12185</v>
      </c>
      <c r="B2186" s="1">
        <v>46746</v>
      </c>
      <c r="C2186">
        <f t="shared" si="204"/>
        <v>2027</v>
      </c>
      <c r="D2186">
        <f t="shared" si="205"/>
        <v>12</v>
      </c>
      <c r="E2186" t="str">
        <f>TEXT(Table2[[#This Row],[order_date]],"mmmm")</f>
        <v>December</v>
      </c>
      <c r="F2186">
        <v>1737</v>
      </c>
      <c r="G2186" t="s">
        <v>15</v>
      </c>
      <c r="H2186" t="s">
        <v>13</v>
      </c>
      <c r="I2186">
        <v>7</v>
      </c>
      <c r="J2186">
        <v>48.74</v>
      </c>
      <c r="K2186">
        <v>0.02</v>
      </c>
      <c r="L2186">
        <f t="shared" si="206"/>
        <v>0.97480000000000011</v>
      </c>
      <c r="M2186">
        <f t="shared" si="207"/>
        <v>341.18</v>
      </c>
      <c r="N2186" t="s">
        <v>14</v>
      </c>
      <c r="O2186" t="str">
        <f t="shared" si="208"/>
        <v>Delayed Delivery</v>
      </c>
      <c r="P2186">
        <v>8</v>
      </c>
      <c r="Q2186" t="str">
        <f t="shared" si="209"/>
        <v>Good</v>
      </c>
      <c r="R2186">
        <v>3.9</v>
      </c>
      <c r="S2186">
        <v>334.36</v>
      </c>
    </row>
    <row r="2187" spans="1:19" x14ac:dyDescent="0.35">
      <c r="A2187">
        <v>12186</v>
      </c>
      <c r="B2187" s="1">
        <v>46747</v>
      </c>
      <c r="C2187">
        <f t="shared" si="204"/>
        <v>2027</v>
      </c>
      <c r="D2187">
        <f t="shared" si="205"/>
        <v>12</v>
      </c>
      <c r="E2187" t="str">
        <f>TEXT(Table2[[#This Row],[order_date]],"mmmm")</f>
        <v>December</v>
      </c>
      <c r="F2187">
        <v>1331</v>
      </c>
      <c r="G2187" t="s">
        <v>12</v>
      </c>
      <c r="H2187" t="s">
        <v>17</v>
      </c>
      <c r="I2187">
        <v>5</v>
      </c>
      <c r="J2187">
        <v>124.05</v>
      </c>
      <c r="K2187">
        <v>0.11</v>
      </c>
      <c r="L2187">
        <f t="shared" si="206"/>
        <v>13.6455</v>
      </c>
      <c r="M2187">
        <f t="shared" si="207"/>
        <v>620.25</v>
      </c>
      <c r="N2187" t="s">
        <v>18</v>
      </c>
      <c r="O2187" t="str">
        <f t="shared" si="208"/>
        <v>Early Delivery</v>
      </c>
      <c r="P2187">
        <v>1</v>
      </c>
      <c r="Q2187" t="str">
        <f t="shared" si="209"/>
        <v>Excellent</v>
      </c>
      <c r="R2187">
        <v>4.8</v>
      </c>
      <c r="S2187">
        <v>552.02</v>
      </c>
    </row>
    <row r="2188" spans="1:19" x14ac:dyDescent="0.35">
      <c r="A2188">
        <v>12187</v>
      </c>
      <c r="B2188" s="1">
        <v>46748</v>
      </c>
      <c r="C2188">
        <f t="shared" si="204"/>
        <v>2027</v>
      </c>
      <c r="D2188">
        <f t="shared" si="205"/>
        <v>12</v>
      </c>
      <c r="E2188" t="str">
        <f>TEXT(Table2[[#This Row],[order_date]],"mmmm")</f>
        <v>December</v>
      </c>
      <c r="F2188">
        <v>1169</v>
      </c>
      <c r="G2188" t="s">
        <v>12</v>
      </c>
      <c r="H2188" t="s">
        <v>17</v>
      </c>
      <c r="I2188">
        <v>5</v>
      </c>
      <c r="J2188">
        <v>342.9</v>
      </c>
      <c r="K2188">
        <v>0.1</v>
      </c>
      <c r="L2188">
        <f t="shared" si="206"/>
        <v>34.29</v>
      </c>
      <c r="M2188">
        <f t="shared" si="207"/>
        <v>1714.5</v>
      </c>
      <c r="N2188" t="s">
        <v>16</v>
      </c>
      <c r="O2188" t="str">
        <f t="shared" si="208"/>
        <v>On Time Delivery</v>
      </c>
      <c r="P2188">
        <v>3</v>
      </c>
      <c r="Q2188" t="str">
        <f t="shared" si="209"/>
        <v>Good</v>
      </c>
      <c r="R2188">
        <v>3.1</v>
      </c>
      <c r="S2188">
        <v>1543.05</v>
      </c>
    </row>
    <row r="2189" spans="1:19" x14ac:dyDescent="0.35">
      <c r="A2189">
        <v>12188</v>
      </c>
      <c r="B2189" s="1">
        <v>46749</v>
      </c>
      <c r="C2189">
        <f t="shared" si="204"/>
        <v>2027</v>
      </c>
      <c r="D2189">
        <f t="shared" si="205"/>
        <v>12</v>
      </c>
      <c r="E2189" t="str">
        <f>TEXT(Table2[[#This Row],[order_date]],"mmmm")</f>
        <v>December</v>
      </c>
      <c r="F2189">
        <v>1520</v>
      </c>
      <c r="G2189" t="s">
        <v>19</v>
      </c>
      <c r="H2189" t="s">
        <v>21</v>
      </c>
      <c r="I2189">
        <v>1</v>
      </c>
      <c r="J2189">
        <v>521.72</v>
      </c>
      <c r="K2189">
        <v>0.22</v>
      </c>
      <c r="L2189">
        <f t="shared" si="206"/>
        <v>114.7784</v>
      </c>
      <c r="M2189">
        <f t="shared" si="207"/>
        <v>521.72</v>
      </c>
      <c r="N2189" t="s">
        <v>18</v>
      </c>
      <c r="O2189" t="str">
        <f t="shared" si="208"/>
        <v>Early Delivery</v>
      </c>
      <c r="P2189">
        <v>1</v>
      </c>
      <c r="Q2189" t="str">
        <f t="shared" si="209"/>
        <v>Excellent</v>
      </c>
      <c r="R2189">
        <v>4.2</v>
      </c>
      <c r="S2189">
        <v>406.94</v>
      </c>
    </row>
    <row r="2190" spans="1:19" x14ac:dyDescent="0.35">
      <c r="A2190">
        <v>12189</v>
      </c>
      <c r="B2190" s="1">
        <v>46750</v>
      </c>
      <c r="C2190">
        <f t="shared" si="204"/>
        <v>2027</v>
      </c>
      <c r="D2190">
        <f t="shared" si="205"/>
        <v>12</v>
      </c>
      <c r="E2190" t="str">
        <f>TEXT(Table2[[#This Row],[order_date]],"mmmm")</f>
        <v>December</v>
      </c>
      <c r="F2190">
        <v>1462</v>
      </c>
      <c r="G2190" t="s">
        <v>22</v>
      </c>
      <c r="H2190" t="s">
        <v>20</v>
      </c>
      <c r="I2190">
        <v>1</v>
      </c>
      <c r="J2190">
        <v>531.44000000000005</v>
      </c>
      <c r="K2190">
        <v>0.05</v>
      </c>
      <c r="L2190">
        <f t="shared" si="206"/>
        <v>26.572000000000003</v>
      </c>
      <c r="M2190">
        <f t="shared" si="207"/>
        <v>531.44000000000005</v>
      </c>
      <c r="N2190" t="s">
        <v>14</v>
      </c>
      <c r="O2190" t="str">
        <f t="shared" si="208"/>
        <v>Delayed Delivery</v>
      </c>
      <c r="P2190">
        <v>5</v>
      </c>
      <c r="Q2190" t="str">
        <f t="shared" si="209"/>
        <v>Good</v>
      </c>
      <c r="R2190">
        <v>2.9</v>
      </c>
      <c r="S2190">
        <v>504.87</v>
      </c>
    </row>
    <row r="2191" spans="1:19" x14ac:dyDescent="0.35">
      <c r="A2191">
        <v>12190</v>
      </c>
      <c r="B2191" s="1">
        <v>46751</v>
      </c>
      <c r="C2191">
        <f t="shared" si="204"/>
        <v>2027</v>
      </c>
      <c r="D2191">
        <f t="shared" si="205"/>
        <v>12</v>
      </c>
      <c r="E2191" t="str">
        <f>TEXT(Table2[[#This Row],[order_date]],"mmmm")</f>
        <v>December</v>
      </c>
      <c r="F2191">
        <v>1039</v>
      </c>
      <c r="G2191" t="s">
        <v>15</v>
      </c>
      <c r="H2191" t="s">
        <v>17</v>
      </c>
      <c r="I2191">
        <v>2</v>
      </c>
      <c r="J2191">
        <v>55.92</v>
      </c>
      <c r="K2191">
        <v>0.31</v>
      </c>
      <c r="L2191">
        <f t="shared" si="206"/>
        <v>17.3352</v>
      </c>
      <c r="M2191">
        <f t="shared" si="207"/>
        <v>111.84</v>
      </c>
      <c r="N2191" t="s">
        <v>16</v>
      </c>
      <c r="O2191" t="str">
        <f t="shared" si="208"/>
        <v>Delayed Delivery</v>
      </c>
      <c r="P2191">
        <v>8</v>
      </c>
      <c r="Q2191" t="str">
        <f t="shared" si="209"/>
        <v>Bad</v>
      </c>
      <c r="R2191">
        <v>1.2</v>
      </c>
      <c r="S2191">
        <v>77.17</v>
      </c>
    </row>
    <row r="2192" spans="1:19" x14ac:dyDescent="0.35">
      <c r="A2192">
        <v>12191</v>
      </c>
      <c r="B2192" s="1">
        <v>46752</v>
      </c>
      <c r="C2192">
        <f t="shared" si="204"/>
        <v>2027</v>
      </c>
      <c r="D2192">
        <f t="shared" si="205"/>
        <v>12</v>
      </c>
      <c r="E2192" t="str">
        <f>TEXT(Table2[[#This Row],[order_date]],"mmmm")</f>
        <v>December</v>
      </c>
      <c r="F2192">
        <v>1536</v>
      </c>
      <c r="G2192" t="s">
        <v>12</v>
      </c>
      <c r="H2192" t="s">
        <v>20</v>
      </c>
      <c r="I2192">
        <v>2</v>
      </c>
      <c r="J2192">
        <v>260.18</v>
      </c>
      <c r="K2192">
        <v>0.28999999999999998</v>
      </c>
      <c r="L2192">
        <f t="shared" si="206"/>
        <v>75.452199999999991</v>
      </c>
      <c r="M2192">
        <f t="shared" si="207"/>
        <v>520.36</v>
      </c>
      <c r="N2192" t="s">
        <v>18</v>
      </c>
      <c r="O2192" t="str">
        <f t="shared" si="208"/>
        <v>On Time Delivery</v>
      </c>
      <c r="P2192">
        <v>4</v>
      </c>
      <c r="Q2192" t="str">
        <f t="shared" si="209"/>
        <v>Excellent</v>
      </c>
      <c r="R2192">
        <v>4.5999999999999996</v>
      </c>
      <c r="S2192">
        <v>369.46</v>
      </c>
    </row>
    <row r="2193" spans="1:19" x14ac:dyDescent="0.35">
      <c r="A2193">
        <v>12192</v>
      </c>
      <c r="B2193" s="1">
        <v>46753</v>
      </c>
      <c r="C2193">
        <f t="shared" si="204"/>
        <v>2028</v>
      </c>
      <c r="D2193">
        <f t="shared" si="205"/>
        <v>1</v>
      </c>
      <c r="E2193" t="str">
        <f>TEXT(Table2[[#This Row],[order_date]],"mmmm")</f>
        <v>January</v>
      </c>
      <c r="F2193">
        <v>1260</v>
      </c>
      <c r="G2193" t="s">
        <v>15</v>
      </c>
      <c r="H2193" t="s">
        <v>13</v>
      </c>
      <c r="I2193">
        <v>3</v>
      </c>
      <c r="J2193">
        <v>356.06</v>
      </c>
      <c r="K2193">
        <v>0.23</v>
      </c>
      <c r="L2193">
        <f t="shared" si="206"/>
        <v>81.893799999999999</v>
      </c>
      <c r="M2193">
        <f t="shared" si="207"/>
        <v>1068.18</v>
      </c>
      <c r="N2193" t="s">
        <v>14</v>
      </c>
      <c r="O2193" t="str">
        <f t="shared" si="208"/>
        <v>Delayed Delivery</v>
      </c>
      <c r="P2193">
        <v>11</v>
      </c>
      <c r="Q2193" t="str">
        <f t="shared" si="209"/>
        <v>Bad</v>
      </c>
      <c r="R2193">
        <v>2.2000000000000002</v>
      </c>
      <c r="S2193">
        <v>822.5</v>
      </c>
    </row>
    <row r="2194" spans="1:19" x14ac:dyDescent="0.35">
      <c r="A2194">
        <v>12193</v>
      </c>
      <c r="B2194" s="1">
        <v>46754</v>
      </c>
      <c r="C2194">
        <f t="shared" si="204"/>
        <v>2028</v>
      </c>
      <c r="D2194">
        <f t="shared" si="205"/>
        <v>1</v>
      </c>
      <c r="E2194" t="str">
        <f>TEXT(Table2[[#This Row],[order_date]],"mmmm")</f>
        <v>January</v>
      </c>
      <c r="F2194">
        <v>1394</v>
      </c>
      <c r="G2194" t="s">
        <v>12</v>
      </c>
      <c r="H2194" t="s">
        <v>13</v>
      </c>
      <c r="I2194">
        <v>7</v>
      </c>
      <c r="J2194">
        <v>101.04</v>
      </c>
      <c r="K2194">
        <v>0.16</v>
      </c>
      <c r="L2194">
        <f t="shared" si="206"/>
        <v>16.166400000000003</v>
      </c>
      <c r="M2194">
        <f t="shared" si="207"/>
        <v>707.28000000000009</v>
      </c>
      <c r="N2194" t="s">
        <v>16</v>
      </c>
      <c r="O2194" t="str">
        <f t="shared" si="208"/>
        <v>Delayed Delivery</v>
      </c>
      <c r="P2194">
        <v>9</v>
      </c>
      <c r="Q2194" t="str">
        <f t="shared" si="209"/>
        <v>Bad</v>
      </c>
      <c r="R2194">
        <v>1.6</v>
      </c>
      <c r="S2194">
        <v>594.12</v>
      </c>
    </row>
    <row r="2195" spans="1:19" x14ac:dyDescent="0.35">
      <c r="A2195">
        <v>12194</v>
      </c>
      <c r="B2195" s="1">
        <v>46755</v>
      </c>
      <c r="C2195">
        <f t="shared" si="204"/>
        <v>2028</v>
      </c>
      <c r="D2195">
        <f t="shared" si="205"/>
        <v>1</v>
      </c>
      <c r="E2195" t="str">
        <f>TEXT(Table2[[#This Row],[order_date]],"mmmm")</f>
        <v>January</v>
      </c>
      <c r="F2195">
        <v>1954</v>
      </c>
      <c r="G2195" t="s">
        <v>22</v>
      </c>
      <c r="H2195" t="s">
        <v>17</v>
      </c>
      <c r="I2195">
        <v>3</v>
      </c>
      <c r="J2195">
        <v>462.78</v>
      </c>
      <c r="K2195">
        <v>0.33</v>
      </c>
      <c r="L2195">
        <f t="shared" si="206"/>
        <v>152.7174</v>
      </c>
      <c r="M2195">
        <f t="shared" si="207"/>
        <v>1388.34</v>
      </c>
      <c r="N2195" t="s">
        <v>18</v>
      </c>
      <c r="O2195" t="str">
        <f t="shared" si="208"/>
        <v>Delayed Delivery</v>
      </c>
      <c r="P2195">
        <v>6</v>
      </c>
      <c r="Q2195" t="str">
        <f t="shared" si="209"/>
        <v>Excellent</v>
      </c>
      <c r="R2195">
        <v>5</v>
      </c>
      <c r="S2195">
        <v>930.19</v>
      </c>
    </row>
    <row r="2196" spans="1:19" x14ac:dyDescent="0.35">
      <c r="A2196">
        <v>12195</v>
      </c>
      <c r="B2196" s="1">
        <v>46756</v>
      </c>
      <c r="C2196">
        <f t="shared" si="204"/>
        <v>2028</v>
      </c>
      <c r="D2196">
        <f t="shared" si="205"/>
        <v>1</v>
      </c>
      <c r="E2196" t="str">
        <f>TEXT(Table2[[#This Row],[order_date]],"mmmm")</f>
        <v>January</v>
      </c>
      <c r="F2196">
        <v>1225</v>
      </c>
      <c r="G2196" t="s">
        <v>19</v>
      </c>
      <c r="H2196" t="s">
        <v>13</v>
      </c>
      <c r="I2196">
        <v>3</v>
      </c>
      <c r="J2196">
        <v>450.38</v>
      </c>
      <c r="K2196">
        <v>0.28999999999999998</v>
      </c>
      <c r="L2196">
        <f t="shared" si="206"/>
        <v>130.61019999999999</v>
      </c>
      <c r="M2196">
        <f t="shared" si="207"/>
        <v>1351.1399999999999</v>
      </c>
      <c r="N2196" t="s">
        <v>18</v>
      </c>
      <c r="O2196" t="str">
        <f t="shared" si="208"/>
        <v>Delayed Delivery</v>
      </c>
      <c r="P2196">
        <v>6</v>
      </c>
      <c r="Q2196" t="str">
        <f t="shared" si="209"/>
        <v>Bad</v>
      </c>
      <c r="R2196">
        <v>2.4</v>
      </c>
      <c r="S2196">
        <v>959.31</v>
      </c>
    </row>
    <row r="2197" spans="1:19" x14ac:dyDescent="0.35">
      <c r="A2197">
        <v>12196</v>
      </c>
      <c r="B2197" s="1">
        <v>46757</v>
      </c>
      <c r="C2197">
        <f t="shared" si="204"/>
        <v>2028</v>
      </c>
      <c r="D2197">
        <f t="shared" si="205"/>
        <v>1</v>
      </c>
      <c r="E2197" t="str">
        <f>TEXT(Table2[[#This Row],[order_date]],"mmmm")</f>
        <v>January</v>
      </c>
      <c r="F2197">
        <v>1983</v>
      </c>
      <c r="G2197" t="s">
        <v>15</v>
      </c>
      <c r="H2197" t="s">
        <v>21</v>
      </c>
      <c r="I2197">
        <v>1</v>
      </c>
      <c r="J2197">
        <v>543.45000000000005</v>
      </c>
      <c r="K2197">
        <v>0.17</v>
      </c>
      <c r="L2197">
        <f t="shared" si="206"/>
        <v>92.386500000000012</v>
      </c>
      <c r="M2197">
        <f t="shared" si="207"/>
        <v>543.45000000000005</v>
      </c>
      <c r="N2197" t="s">
        <v>16</v>
      </c>
      <c r="O2197" t="str">
        <f t="shared" si="208"/>
        <v>Delayed Delivery</v>
      </c>
      <c r="P2197">
        <v>11</v>
      </c>
      <c r="Q2197" t="str">
        <f t="shared" si="209"/>
        <v>Bad</v>
      </c>
      <c r="R2197">
        <v>1.5</v>
      </c>
      <c r="S2197">
        <v>451.06</v>
      </c>
    </row>
    <row r="2198" spans="1:19" x14ac:dyDescent="0.35">
      <c r="A2198">
        <v>12197</v>
      </c>
      <c r="B2198" s="1">
        <v>46758</v>
      </c>
      <c r="C2198">
        <f t="shared" si="204"/>
        <v>2028</v>
      </c>
      <c r="D2198">
        <f t="shared" si="205"/>
        <v>1</v>
      </c>
      <c r="E2198" t="str">
        <f>TEXT(Table2[[#This Row],[order_date]],"mmmm")</f>
        <v>January</v>
      </c>
      <c r="F2198">
        <v>1123</v>
      </c>
      <c r="G2198" t="s">
        <v>12</v>
      </c>
      <c r="H2198" t="s">
        <v>17</v>
      </c>
      <c r="I2198">
        <v>6</v>
      </c>
      <c r="J2198">
        <v>19.96</v>
      </c>
      <c r="K2198">
        <v>0.25</v>
      </c>
      <c r="L2198">
        <f t="shared" si="206"/>
        <v>4.99</v>
      </c>
      <c r="M2198">
        <f t="shared" si="207"/>
        <v>119.76</v>
      </c>
      <c r="N2198" t="s">
        <v>18</v>
      </c>
      <c r="O2198" t="str">
        <f t="shared" si="208"/>
        <v>Delayed Delivery</v>
      </c>
      <c r="P2198">
        <v>5</v>
      </c>
      <c r="Q2198" t="str">
        <f t="shared" si="209"/>
        <v>Bad</v>
      </c>
      <c r="R2198">
        <v>2.2000000000000002</v>
      </c>
      <c r="S2198">
        <v>89.82</v>
      </c>
    </row>
    <row r="2199" spans="1:19" x14ac:dyDescent="0.35">
      <c r="A2199">
        <v>12198</v>
      </c>
      <c r="B2199" s="1">
        <v>46759</v>
      </c>
      <c r="C2199">
        <f t="shared" si="204"/>
        <v>2028</v>
      </c>
      <c r="D2199">
        <f t="shared" si="205"/>
        <v>1</v>
      </c>
      <c r="E2199" t="str">
        <f>TEXT(Table2[[#This Row],[order_date]],"mmmm")</f>
        <v>January</v>
      </c>
      <c r="F2199">
        <v>1974</v>
      </c>
      <c r="G2199" t="s">
        <v>12</v>
      </c>
      <c r="H2199" t="s">
        <v>17</v>
      </c>
      <c r="I2199">
        <v>6</v>
      </c>
      <c r="J2199">
        <v>141.76</v>
      </c>
      <c r="K2199">
        <v>0.2</v>
      </c>
      <c r="L2199">
        <f t="shared" si="206"/>
        <v>28.352</v>
      </c>
      <c r="M2199">
        <f t="shared" si="207"/>
        <v>850.56</v>
      </c>
      <c r="N2199" t="s">
        <v>16</v>
      </c>
      <c r="O2199" t="str">
        <f t="shared" si="208"/>
        <v>Delayed Delivery</v>
      </c>
      <c r="P2199">
        <v>10</v>
      </c>
      <c r="Q2199" t="str">
        <f t="shared" si="209"/>
        <v>Good</v>
      </c>
      <c r="R2199">
        <v>3.1</v>
      </c>
      <c r="S2199">
        <v>680.45</v>
      </c>
    </row>
    <row r="2200" spans="1:19" x14ac:dyDescent="0.35">
      <c r="A2200">
        <v>12199</v>
      </c>
      <c r="B2200" s="1">
        <v>46760</v>
      </c>
      <c r="C2200">
        <f t="shared" si="204"/>
        <v>2028</v>
      </c>
      <c r="D2200">
        <f t="shared" si="205"/>
        <v>1</v>
      </c>
      <c r="E2200" t="str">
        <f>TEXT(Table2[[#This Row],[order_date]],"mmmm")</f>
        <v>January</v>
      </c>
      <c r="F2200">
        <v>1037</v>
      </c>
      <c r="G2200" t="s">
        <v>19</v>
      </c>
      <c r="H2200" t="s">
        <v>17</v>
      </c>
      <c r="I2200">
        <v>6</v>
      </c>
      <c r="J2200">
        <v>498.9</v>
      </c>
      <c r="K2200">
        <v>0.21</v>
      </c>
      <c r="L2200">
        <f t="shared" si="206"/>
        <v>104.76899999999999</v>
      </c>
      <c r="M2200">
        <f t="shared" si="207"/>
        <v>2993.3999999999996</v>
      </c>
      <c r="N2200" t="s">
        <v>18</v>
      </c>
      <c r="O2200" t="str">
        <f t="shared" si="208"/>
        <v>Delayed Delivery</v>
      </c>
      <c r="P2200">
        <v>5</v>
      </c>
      <c r="Q2200" t="str">
        <f t="shared" si="209"/>
        <v>Bad</v>
      </c>
      <c r="R2200">
        <v>1.4</v>
      </c>
      <c r="S2200">
        <v>2364.79</v>
      </c>
    </row>
    <row r="2201" spans="1:19" x14ac:dyDescent="0.35">
      <c r="A2201">
        <v>12200</v>
      </c>
      <c r="B2201" s="1">
        <v>46761</v>
      </c>
      <c r="C2201">
        <f t="shared" si="204"/>
        <v>2028</v>
      </c>
      <c r="D2201">
        <f t="shared" si="205"/>
        <v>1</v>
      </c>
      <c r="E2201" t="str">
        <f>TEXT(Table2[[#This Row],[order_date]],"mmmm")</f>
        <v>January</v>
      </c>
      <c r="F2201">
        <v>1327</v>
      </c>
      <c r="G2201" t="s">
        <v>22</v>
      </c>
      <c r="H2201" t="s">
        <v>13</v>
      </c>
      <c r="I2201">
        <v>6</v>
      </c>
      <c r="J2201">
        <v>407.29</v>
      </c>
      <c r="K2201">
        <v>0.12</v>
      </c>
      <c r="L2201">
        <f t="shared" si="206"/>
        <v>48.8748</v>
      </c>
      <c r="M2201">
        <f t="shared" si="207"/>
        <v>2443.7400000000002</v>
      </c>
      <c r="N2201" t="s">
        <v>16</v>
      </c>
      <c r="O2201" t="str">
        <f t="shared" si="208"/>
        <v>Delayed Delivery</v>
      </c>
      <c r="P2201">
        <v>11</v>
      </c>
      <c r="Q2201" t="str">
        <f t="shared" si="209"/>
        <v>Bad</v>
      </c>
      <c r="R2201">
        <v>2.4</v>
      </c>
      <c r="S2201">
        <v>2150.4899999999998</v>
      </c>
    </row>
    <row r="2202" spans="1:19" x14ac:dyDescent="0.35">
      <c r="A2202">
        <v>12201</v>
      </c>
      <c r="B2202" s="1">
        <v>46762</v>
      </c>
      <c r="C2202">
        <f t="shared" si="204"/>
        <v>2028</v>
      </c>
      <c r="D2202">
        <f t="shared" si="205"/>
        <v>1</v>
      </c>
      <c r="E2202" t="str">
        <f>TEXT(Table2[[#This Row],[order_date]],"mmmm")</f>
        <v>January</v>
      </c>
      <c r="F2202">
        <v>1250</v>
      </c>
      <c r="G2202" t="s">
        <v>19</v>
      </c>
      <c r="H2202" t="s">
        <v>13</v>
      </c>
      <c r="I2202">
        <v>3</v>
      </c>
      <c r="J2202">
        <v>538.22</v>
      </c>
      <c r="K2202">
        <v>0.16</v>
      </c>
      <c r="L2202">
        <f t="shared" si="206"/>
        <v>86.115200000000002</v>
      </c>
      <c r="M2202">
        <f t="shared" si="207"/>
        <v>1614.66</v>
      </c>
      <c r="N2202" t="s">
        <v>16</v>
      </c>
      <c r="O2202" t="str">
        <f t="shared" si="208"/>
        <v>Delayed Delivery</v>
      </c>
      <c r="P2202">
        <v>7</v>
      </c>
      <c r="Q2202" t="str">
        <f t="shared" si="209"/>
        <v>Good</v>
      </c>
      <c r="R2202">
        <v>3.7</v>
      </c>
      <c r="S2202">
        <v>1356.31</v>
      </c>
    </row>
    <row r="2203" spans="1:19" x14ac:dyDescent="0.35">
      <c r="A2203">
        <v>12202</v>
      </c>
      <c r="B2203" s="1">
        <v>46763</v>
      </c>
      <c r="C2203">
        <f t="shared" si="204"/>
        <v>2028</v>
      </c>
      <c r="D2203">
        <f t="shared" si="205"/>
        <v>1</v>
      </c>
      <c r="E2203" t="str">
        <f>TEXT(Table2[[#This Row],[order_date]],"mmmm")</f>
        <v>January</v>
      </c>
      <c r="F2203">
        <v>1900</v>
      </c>
      <c r="G2203" t="s">
        <v>19</v>
      </c>
      <c r="H2203" t="s">
        <v>17</v>
      </c>
      <c r="I2203">
        <v>1</v>
      </c>
      <c r="J2203">
        <v>48.45</v>
      </c>
      <c r="K2203">
        <v>0.03</v>
      </c>
      <c r="L2203">
        <f t="shared" si="206"/>
        <v>1.4535</v>
      </c>
      <c r="M2203">
        <f t="shared" si="207"/>
        <v>48.45</v>
      </c>
      <c r="N2203" t="s">
        <v>18</v>
      </c>
      <c r="O2203" t="str">
        <f t="shared" si="208"/>
        <v>Delayed Delivery</v>
      </c>
      <c r="P2203">
        <v>8</v>
      </c>
      <c r="Q2203" t="str">
        <f t="shared" si="209"/>
        <v>Excellent</v>
      </c>
      <c r="R2203">
        <v>4.7</v>
      </c>
      <c r="S2203">
        <v>47</v>
      </c>
    </row>
    <row r="2204" spans="1:19" x14ac:dyDescent="0.35">
      <c r="A2204">
        <v>12203</v>
      </c>
      <c r="B2204" s="1">
        <v>46764</v>
      </c>
      <c r="C2204">
        <f t="shared" si="204"/>
        <v>2028</v>
      </c>
      <c r="D2204">
        <f t="shared" si="205"/>
        <v>1</v>
      </c>
      <c r="E2204" t="str">
        <f>TEXT(Table2[[#This Row],[order_date]],"mmmm")</f>
        <v>January</v>
      </c>
      <c r="F2204">
        <v>1175</v>
      </c>
      <c r="G2204" t="s">
        <v>15</v>
      </c>
      <c r="H2204" t="s">
        <v>20</v>
      </c>
      <c r="I2204">
        <v>6</v>
      </c>
      <c r="J2204">
        <v>364.22</v>
      </c>
      <c r="K2204">
        <v>0.13</v>
      </c>
      <c r="L2204">
        <f t="shared" si="206"/>
        <v>47.348600000000005</v>
      </c>
      <c r="M2204">
        <f t="shared" si="207"/>
        <v>2185.3200000000002</v>
      </c>
      <c r="N2204" t="s">
        <v>16</v>
      </c>
      <c r="O2204" t="str">
        <f t="shared" si="208"/>
        <v>Delayed Delivery</v>
      </c>
      <c r="P2204">
        <v>7</v>
      </c>
      <c r="Q2204" t="str">
        <f t="shared" si="209"/>
        <v>Good</v>
      </c>
      <c r="R2204">
        <v>2.6</v>
      </c>
      <c r="S2204">
        <v>1901.23</v>
      </c>
    </row>
    <row r="2205" spans="1:19" x14ac:dyDescent="0.35">
      <c r="A2205">
        <v>12204</v>
      </c>
      <c r="B2205" s="1">
        <v>46765</v>
      </c>
      <c r="C2205">
        <f t="shared" si="204"/>
        <v>2028</v>
      </c>
      <c r="D2205">
        <f t="shared" si="205"/>
        <v>1</v>
      </c>
      <c r="E2205" t="str">
        <f>TEXT(Table2[[#This Row],[order_date]],"mmmm")</f>
        <v>January</v>
      </c>
      <c r="F2205">
        <v>1601</v>
      </c>
      <c r="G2205" t="s">
        <v>19</v>
      </c>
      <c r="H2205" t="s">
        <v>13</v>
      </c>
      <c r="I2205">
        <v>5</v>
      </c>
      <c r="J2205">
        <v>347.89</v>
      </c>
      <c r="K2205">
        <v>0.24</v>
      </c>
      <c r="L2205">
        <f t="shared" si="206"/>
        <v>83.493600000000001</v>
      </c>
      <c r="M2205">
        <f t="shared" si="207"/>
        <v>1739.4499999999998</v>
      </c>
      <c r="N2205" t="s">
        <v>16</v>
      </c>
      <c r="O2205" t="str">
        <f t="shared" si="208"/>
        <v>Early Delivery</v>
      </c>
      <c r="P2205">
        <v>1</v>
      </c>
      <c r="Q2205" t="str">
        <f t="shared" si="209"/>
        <v>Good</v>
      </c>
      <c r="R2205">
        <v>3.3</v>
      </c>
      <c r="S2205">
        <v>1321.98</v>
      </c>
    </row>
    <row r="2206" spans="1:19" x14ac:dyDescent="0.35">
      <c r="A2206">
        <v>12205</v>
      </c>
      <c r="B2206" s="1">
        <v>46766</v>
      </c>
      <c r="C2206">
        <f t="shared" si="204"/>
        <v>2028</v>
      </c>
      <c r="D2206">
        <f t="shared" si="205"/>
        <v>1</v>
      </c>
      <c r="E2206" t="str">
        <f>TEXT(Table2[[#This Row],[order_date]],"mmmm")</f>
        <v>January</v>
      </c>
      <c r="F2206">
        <v>1913</v>
      </c>
      <c r="G2206" t="s">
        <v>22</v>
      </c>
      <c r="H2206" t="s">
        <v>13</v>
      </c>
      <c r="I2206">
        <v>4</v>
      </c>
      <c r="J2206">
        <v>35.869999999999997</v>
      </c>
      <c r="K2206">
        <v>0.33</v>
      </c>
      <c r="L2206">
        <f t="shared" si="206"/>
        <v>11.8371</v>
      </c>
      <c r="M2206">
        <f t="shared" si="207"/>
        <v>143.47999999999999</v>
      </c>
      <c r="N2206" t="s">
        <v>14</v>
      </c>
      <c r="O2206" t="str">
        <f t="shared" si="208"/>
        <v>Early Delivery</v>
      </c>
      <c r="P2206">
        <v>1</v>
      </c>
      <c r="Q2206" t="str">
        <f t="shared" si="209"/>
        <v>Good</v>
      </c>
      <c r="R2206">
        <v>3.5</v>
      </c>
      <c r="S2206">
        <v>96.13</v>
      </c>
    </row>
    <row r="2207" spans="1:19" x14ac:dyDescent="0.35">
      <c r="A2207">
        <v>12206</v>
      </c>
      <c r="B2207" s="1">
        <v>46767</v>
      </c>
      <c r="C2207">
        <f t="shared" si="204"/>
        <v>2028</v>
      </c>
      <c r="D2207">
        <f t="shared" si="205"/>
        <v>1</v>
      </c>
      <c r="E2207" t="str">
        <f>TEXT(Table2[[#This Row],[order_date]],"mmmm")</f>
        <v>January</v>
      </c>
      <c r="F2207">
        <v>1453</v>
      </c>
      <c r="G2207" t="s">
        <v>19</v>
      </c>
      <c r="H2207" t="s">
        <v>17</v>
      </c>
      <c r="I2207">
        <v>5</v>
      </c>
      <c r="J2207">
        <v>315.41000000000003</v>
      </c>
      <c r="K2207">
        <v>0.34</v>
      </c>
      <c r="L2207">
        <f t="shared" si="206"/>
        <v>107.23940000000002</v>
      </c>
      <c r="M2207">
        <f t="shared" si="207"/>
        <v>1577.0500000000002</v>
      </c>
      <c r="N2207" t="s">
        <v>14</v>
      </c>
      <c r="O2207" t="str">
        <f t="shared" si="208"/>
        <v>Delayed Delivery</v>
      </c>
      <c r="P2207">
        <v>10</v>
      </c>
      <c r="Q2207" t="str">
        <f t="shared" si="209"/>
        <v>Bad</v>
      </c>
      <c r="R2207">
        <v>1.3</v>
      </c>
      <c r="S2207">
        <v>1040.8499999999999</v>
      </c>
    </row>
    <row r="2208" spans="1:19" x14ac:dyDescent="0.35">
      <c r="A2208">
        <v>12207</v>
      </c>
      <c r="B2208" s="1">
        <v>46768</v>
      </c>
      <c r="C2208">
        <f t="shared" si="204"/>
        <v>2028</v>
      </c>
      <c r="D2208">
        <f t="shared" si="205"/>
        <v>1</v>
      </c>
      <c r="E2208" t="str">
        <f>TEXT(Table2[[#This Row],[order_date]],"mmmm")</f>
        <v>January</v>
      </c>
      <c r="F2208">
        <v>1036</v>
      </c>
      <c r="G2208" t="s">
        <v>22</v>
      </c>
      <c r="H2208" t="s">
        <v>20</v>
      </c>
      <c r="I2208">
        <v>1</v>
      </c>
      <c r="J2208">
        <v>371.57</v>
      </c>
      <c r="K2208">
        <v>0.19</v>
      </c>
      <c r="L2208">
        <f t="shared" si="206"/>
        <v>70.598299999999995</v>
      </c>
      <c r="M2208">
        <f t="shared" si="207"/>
        <v>371.57</v>
      </c>
      <c r="N2208" t="s">
        <v>14</v>
      </c>
      <c r="O2208" t="str">
        <f t="shared" si="208"/>
        <v>Delayed Delivery</v>
      </c>
      <c r="P2208">
        <v>6</v>
      </c>
      <c r="Q2208" t="str">
        <f t="shared" si="209"/>
        <v>Bad</v>
      </c>
      <c r="R2208">
        <v>2.4</v>
      </c>
      <c r="S2208">
        <v>300.97000000000003</v>
      </c>
    </row>
    <row r="2209" spans="1:19" x14ac:dyDescent="0.35">
      <c r="A2209">
        <v>12208</v>
      </c>
      <c r="B2209" s="1">
        <v>46769</v>
      </c>
      <c r="C2209">
        <f t="shared" si="204"/>
        <v>2028</v>
      </c>
      <c r="D2209">
        <f t="shared" si="205"/>
        <v>1</v>
      </c>
      <c r="E2209" t="str">
        <f>TEXT(Table2[[#This Row],[order_date]],"mmmm")</f>
        <v>January</v>
      </c>
      <c r="F2209">
        <v>1315</v>
      </c>
      <c r="G2209" t="s">
        <v>19</v>
      </c>
      <c r="H2209" t="s">
        <v>17</v>
      </c>
      <c r="I2209">
        <v>1</v>
      </c>
      <c r="J2209">
        <v>126.91</v>
      </c>
      <c r="K2209">
        <v>0.21</v>
      </c>
      <c r="L2209">
        <f t="shared" si="206"/>
        <v>26.6511</v>
      </c>
      <c r="M2209">
        <f t="shared" si="207"/>
        <v>126.91</v>
      </c>
      <c r="N2209" t="s">
        <v>18</v>
      </c>
      <c r="O2209" t="str">
        <f t="shared" si="208"/>
        <v>On Time Delivery</v>
      </c>
      <c r="P2209">
        <v>3</v>
      </c>
      <c r="Q2209" t="str">
        <f t="shared" si="209"/>
        <v>Good</v>
      </c>
      <c r="R2209">
        <v>3.7</v>
      </c>
      <c r="S2209">
        <v>100.26</v>
      </c>
    </row>
    <row r="2210" spans="1:19" x14ac:dyDescent="0.35">
      <c r="A2210">
        <v>12209</v>
      </c>
      <c r="B2210" s="1">
        <v>46770</v>
      </c>
      <c r="C2210">
        <f t="shared" si="204"/>
        <v>2028</v>
      </c>
      <c r="D2210">
        <f t="shared" si="205"/>
        <v>1</v>
      </c>
      <c r="E2210" t="str">
        <f>TEXT(Table2[[#This Row],[order_date]],"mmmm")</f>
        <v>January</v>
      </c>
      <c r="F2210">
        <v>1687</v>
      </c>
      <c r="G2210" t="s">
        <v>19</v>
      </c>
      <c r="H2210" t="s">
        <v>13</v>
      </c>
      <c r="I2210">
        <v>4</v>
      </c>
      <c r="J2210">
        <v>174.9</v>
      </c>
      <c r="K2210">
        <v>7.0000000000000007E-2</v>
      </c>
      <c r="L2210">
        <f t="shared" si="206"/>
        <v>12.243000000000002</v>
      </c>
      <c r="M2210">
        <f t="shared" si="207"/>
        <v>699.6</v>
      </c>
      <c r="N2210" t="s">
        <v>14</v>
      </c>
      <c r="O2210" t="str">
        <f t="shared" si="208"/>
        <v>Delayed Delivery</v>
      </c>
      <c r="P2210">
        <v>9</v>
      </c>
      <c r="Q2210" t="str">
        <f t="shared" si="209"/>
        <v>Good</v>
      </c>
      <c r="R2210">
        <v>3.9</v>
      </c>
      <c r="S2210">
        <v>650.63</v>
      </c>
    </row>
    <row r="2211" spans="1:19" x14ac:dyDescent="0.35">
      <c r="A2211">
        <v>12210</v>
      </c>
      <c r="B2211" s="1">
        <v>46771</v>
      </c>
      <c r="C2211">
        <f t="shared" si="204"/>
        <v>2028</v>
      </c>
      <c r="D2211">
        <f t="shared" si="205"/>
        <v>1</v>
      </c>
      <c r="E2211" t="str">
        <f>TEXT(Table2[[#This Row],[order_date]],"mmmm")</f>
        <v>January</v>
      </c>
      <c r="F2211">
        <v>1972</v>
      </c>
      <c r="G2211" t="s">
        <v>19</v>
      </c>
      <c r="H2211" t="s">
        <v>17</v>
      </c>
      <c r="I2211">
        <v>2</v>
      </c>
      <c r="J2211">
        <v>389.6</v>
      </c>
      <c r="K2211">
        <v>0.24</v>
      </c>
      <c r="L2211">
        <f t="shared" si="206"/>
        <v>93.504000000000005</v>
      </c>
      <c r="M2211">
        <f t="shared" si="207"/>
        <v>779.2</v>
      </c>
      <c r="N2211" t="s">
        <v>14</v>
      </c>
      <c r="O2211" t="str">
        <f t="shared" si="208"/>
        <v>Delayed Delivery</v>
      </c>
      <c r="P2211">
        <v>11</v>
      </c>
      <c r="Q2211" t="str">
        <f t="shared" si="209"/>
        <v>Bad</v>
      </c>
      <c r="R2211">
        <v>2.4</v>
      </c>
      <c r="S2211">
        <v>592.19000000000005</v>
      </c>
    </row>
    <row r="2212" spans="1:19" x14ac:dyDescent="0.35">
      <c r="A2212">
        <v>12211</v>
      </c>
      <c r="B2212" s="1">
        <v>46772</v>
      </c>
      <c r="C2212">
        <f t="shared" si="204"/>
        <v>2028</v>
      </c>
      <c r="D2212">
        <f t="shared" si="205"/>
        <v>1</v>
      </c>
      <c r="E2212" t="str">
        <f>TEXT(Table2[[#This Row],[order_date]],"mmmm")</f>
        <v>January</v>
      </c>
      <c r="F2212">
        <v>1795</v>
      </c>
      <c r="G2212" t="s">
        <v>19</v>
      </c>
      <c r="H2212" t="s">
        <v>17</v>
      </c>
      <c r="I2212">
        <v>2</v>
      </c>
      <c r="J2212">
        <v>288.95999999999998</v>
      </c>
      <c r="K2212">
        <v>0.02</v>
      </c>
      <c r="L2212">
        <f t="shared" si="206"/>
        <v>5.7791999999999994</v>
      </c>
      <c r="M2212">
        <f t="shared" si="207"/>
        <v>577.91999999999996</v>
      </c>
      <c r="N2212" t="s">
        <v>16</v>
      </c>
      <c r="O2212" t="str">
        <f t="shared" si="208"/>
        <v>Delayed Delivery</v>
      </c>
      <c r="P2212">
        <v>7</v>
      </c>
      <c r="Q2212" t="str">
        <f t="shared" si="209"/>
        <v>Bad</v>
      </c>
      <c r="R2212">
        <v>1</v>
      </c>
      <c r="S2212">
        <v>566.36</v>
      </c>
    </row>
    <row r="2213" spans="1:19" x14ac:dyDescent="0.35">
      <c r="A2213">
        <v>12212</v>
      </c>
      <c r="B2213" s="1">
        <v>46773</v>
      </c>
      <c r="C2213">
        <f t="shared" si="204"/>
        <v>2028</v>
      </c>
      <c r="D2213">
        <f t="shared" si="205"/>
        <v>1</v>
      </c>
      <c r="E2213" t="str">
        <f>TEXT(Table2[[#This Row],[order_date]],"mmmm")</f>
        <v>January</v>
      </c>
      <c r="F2213">
        <v>1964</v>
      </c>
      <c r="G2213" t="s">
        <v>19</v>
      </c>
      <c r="H2213" t="s">
        <v>17</v>
      </c>
      <c r="I2213">
        <v>2</v>
      </c>
      <c r="J2213">
        <v>516.94000000000005</v>
      </c>
      <c r="K2213">
        <v>0.1</v>
      </c>
      <c r="L2213">
        <f t="shared" si="206"/>
        <v>51.69400000000001</v>
      </c>
      <c r="M2213">
        <f t="shared" si="207"/>
        <v>1033.8800000000001</v>
      </c>
      <c r="N2213" t="s">
        <v>16</v>
      </c>
      <c r="O2213" t="str">
        <f t="shared" si="208"/>
        <v>On Time Delivery</v>
      </c>
      <c r="P2213">
        <v>2</v>
      </c>
      <c r="Q2213" t="str">
        <f t="shared" si="209"/>
        <v>Bad</v>
      </c>
      <c r="R2213">
        <v>1</v>
      </c>
      <c r="S2213">
        <v>930.49</v>
      </c>
    </row>
    <row r="2214" spans="1:19" x14ac:dyDescent="0.35">
      <c r="A2214">
        <v>12213</v>
      </c>
      <c r="B2214" s="1">
        <v>46774</v>
      </c>
      <c r="C2214">
        <f t="shared" si="204"/>
        <v>2028</v>
      </c>
      <c r="D2214">
        <f t="shared" si="205"/>
        <v>1</v>
      </c>
      <c r="E2214" t="str">
        <f>TEXT(Table2[[#This Row],[order_date]],"mmmm")</f>
        <v>January</v>
      </c>
      <c r="F2214">
        <v>1972</v>
      </c>
      <c r="G2214" t="s">
        <v>19</v>
      </c>
      <c r="H2214" t="s">
        <v>20</v>
      </c>
      <c r="I2214">
        <v>3</v>
      </c>
      <c r="J2214">
        <v>215.29</v>
      </c>
      <c r="K2214">
        <v>0.23</v>
      </c>
      <c r="L2214">
        <f t="shared" si="206"/>
        <v>49.5167</v>
      </c>
      <c r="M2214">
        <f t="shared" si="207"/>
        <v>645.87</v>
      </c>
      <c r="N2214" t="s">
        <v>16</v>
      </c>
      <c r="O2214" t="str">
        <f t="shared" si="208"/>
        <v>On Time Delivery</v>
      </c>
      <c r="P2214">
        <v>3</v>
      </c>
      <c r="Q2214" t="str">
        <f t="shared" si="209"/>
        <v>Good</v>
      </c>
      <c r="R2214">
        <v>3.2</v>
      </c>
      <c r="S2214">
        <v>497.32</v>
      </c>
    </row>
    <row r="2215" spans="1:19" x14ac:dyDescent="0.35">
      <c r="A2215">
        <v>12214</v>
      </c>
      <c r="B2215" s="1">
        <v>46775</v>
      </c>
      <c r="C2215">
        <f t="shared" si="204"/>
        <v>2028</v>
      </c>
      <c r="D2215">
        <f t="shared" si="205"/>
        <v>1</v>
      </c>
      <c r="E2215" t="str">
        <f>TEXT(Table2[[#This Row],[order_date]],"mmmm")</f>
        <v>January</v>
      </c>
      <c r="F2215">
        <v>1592</v>
      </c>
      <c r="G2215" t="s">
        <v>15</v>
      </c>
      <c r="H2215" t="s">
        <v>17</v>
      </c>
      <c r="I2215">
        <v>2</v>
      </c>
      <c r="J2215">
        <v>171</v>
      </c>
      <c r="K2215">
        <v>0.11</v>
      </c>
      <c r="L2215">
        <f t="shared" si="206"/>
        <v>18.809999999999999</v>
      </c>
      <c r="M2215">
        <f t="shared" si="207"/>
        <v>342</v>
      </c>
      <c r="N2215" t="s">
        <v>18</v>
      </c>
      <c r="O2215" t="str">
        <f t="shared" si="208"/>
        <v>Delayed Delivery</v>
      </c>
      <c r="P2215">
        <v>8</v>
      </c>
      <c r="Q2215" t="str">
        <f t="shared" si="209"/>
        <v>Good</v>
      </c>
      <c r="R2215">
        <v>3.2</v>
      </c>
      <c r="S2215">
        <v>304.38</v>
      </c>
    </row>
    <row r="2216" spans="1:19" x14ac:dyDescent="0.35">
      <c r="A2216">
        <v>12215</v>
      </c>
      <c r="B2216" s="1">
        <v>46776</v>
      </c>
      <c r="C2216">
        <f t="shared" si="204"/>
        <v>2028</v>
      </c>
      <c r="D2216">
        <f t="shared" si="205"/>
        <v>1</v>
      </c>
      <c r="E2216" t="str">
        <f>TEXT(Table2[[#This Row],[order_date]],"mmmm")</f>
        <v>January</v>
      </c>
      <c r="F2216">
        <v>1113</v>
      </c>
      <c r="G2216" t="s">
        <v>19</v>
      </c>
      <c r="H2216" t="s">
        <v>13</v>
      </c>
      <c r="I2216">
        <v>7</v>
      </c>
      <c r="J2216">
        <v>591.15</v>
      </c>
      <c r="K2216">
        <v>0.02</v>
      </c>
      <c r="L2216">
        <f t="shared" si="206"/>
        <v>11.823</v>
      </c>
      <c r="M2216">
        <f t="shared" si="207"/>
        <v>4138.05</v>
      </c>
      <c r="N2216" t="s">
        <v>14</v>
      </c>
      <c r="O2216" t="str">
        <f t="shared" si="208"/>
        <v>Early Delivery</v>
      </c>
      <c r="P2216">
        <v>1</v>
      </c>
      <c r="Q2216" t="str">
        <f t="shared" si="209"/>
        <v>Good</v>
      </c>
      <c r="R2216">
        <v>3.2</v>
      </c>
      <c r="S2216">
        <v>4055.29</v>
      </c>
    </row>
    <row r="2217" spans="1:19" x14ac:dyDescent="0.35">
      <c r="A2217">
        <v>12216</v>
      </c>
      <c r="B2217" s="1">
        <v>46777</v>
      </c>
      <c r="C2217">
        <f t="shared" si="204"/>
        <v>2028</v>
      </c>
      <c r="D2217">
        <f t="shared" si="205"/>
        <v>1</v>
      </c>
      <c r="E2217" t="str">
        <f>TEXT(Table2[[#This Row],[order_date]],"mmmm")</f>
        <v>January</v>
      </c>
      <c r="F2217">
        <v>1039</v>
      </c>
      <c r="G2217" t="s">
        <v>15</v>
      </c>
      <c r="H2217" t="s">
        <v>17</v>
      </c>
      <c r="I2217">
        <v>3</v>
      </c>
      <c r="J2217">
        <v>548.01</v>
      </c>
      <c r="K2217">
        <v>0.28999999999999998</v>
      </c>
      <c r="L2217">
        <f t="shared" si="206"/>
        <v>158.9229</v>
      </c>
      <c r="M2217">
        <f t="shared" si="207"/>
        <v>1644.03</v>
      </c>
      <c r="N2217" t="s">
        <v>18</v>
      </c>
      <c r="O2217" t="str">
        <f t="shared" si="208"/>
        <v>Delayed Delivery</v>
      </c>
      <c r="P2217">
        <v>5</v>
      </c>
      <c r="Q2217" t="str">
        <f t="shared" si="209"/>
        <v>Good</v>
      </c>
      <c r="R2217">
        <v>3.9</v>
      </c>
      <c r="S2217">
        <v>1167.26</v>
      </c>
    </row>
    <row r="2218" spans="1:19" x14ac:dyDescent="0.35">
      <c r="A2218">
        <v>12217</v>
      </c>
      <c r="B2218" s="1">
        <v>46778</v>
      </c>
      <c r="C2218">
        <f t="shared" si="204"/>
        <v>2028</v>
      </c>
      <c r="D2218">
        <f t="shared" si="205"/>
        <v>1</v>
      </c>
      <c r="E2218" t="str">
        <f>TEXT(Table2[[#This Row],[order_date]],"mmmm")</f>
        <v>January</v>
      </c>
      <c r="F2218">
        <v>1300</v>
      </c>
      <c r="G2218" t="s">
        <v>15</v>
      </c>
      <c r="H2218" t="s">
        <v>20</v>
      </c>
      <c r="I2218">
        <v>3</v>
      </c>
      <c r="J2218">
        <v>31.96</v>
      </c>
      <c r="K2218">
        <v>0.11</v>
      </c>
      <c r="L2218">
        <f t="shared" si="206"/>
        <v>3.5156000000000001</v>
      </c>
      <c r="M2218">
        <f t="shared" si="207"/>
        <v>95.88</v>
      </c>
      <c r="N2218" t="s">
        <v>18</v>
      </c>
      <c r="O2218" t="str">
        <f t="shared" si="208"/>
        <v>Delayed Delivery</v>
      </c>
      <c r="P2218">
        <v>10</v>
      </c>
      <c r="Q2218" t="str">
        <f t="shared" si="209"/>
        <v>Excellent</v>
      </c>
      <c r="R2218">
        <v>4.7</v>
      </c>
      <c r="S2218">
        <v>85.33</v>
      </c>
    </row>
    <row r="2219" spans="1:19" x14ac:dyDescent="0.35">
      <c r="A2219">
        <v>12218</v>
      </c>
      <c r="B2219" s="1">
        <v>46779</v>
      </c>
      <c r="C2219">
        <f t="shared" si="204"/>
        <v>2028</v>
      </c>
      <c r="D2219">
        <f t="shared" si="205"/>
        <v>1</v>
      </c>
      <c r="E2219" t="str">
        <f>TEXT(Table2[[#This Row],[order_date]],"mmmm")</f>
        <v>January</v>
      </c>
      <c r="F2219">
        <v>1223</v>
      </c>
      <c r="G2219" t="s">
        <v>12</v>
      </c>
      <c r="H2219" t="s">
        <v>21</v>
      </c>
      <c r="I2219">
        <v>2</v>
      </c>
      <c r="J2219">
        <v>465.88</v>
      </c>
      <c r="K2219">
        <v>0.02</v>
      </c>
      <c r="L2219">
        <f t="shared" si="206"/>
        <v>9.3176000000000005</v>
      </c>
      <c r="M2219">
        <f t="shared" si="207"/>
        <v>931.76</v>
      </c>
      <c r="N2219" t="s">
        <v>16</v>
      </c>
      <c r="O2219" t="str">
        <f t="shared" si="208"/>
        <v>Early Delivery</v>
      </c>
      <c r="P2219">
        <v>1</v>
      </c>
      <c r="Q2219" t="str">
        <f t="shared" si="209"/>
        <v>Excellent</v>
      </c>
      <c r="R2219">
        <v>5</v>
      </c>
      <c r="S2219">
        <v>913.12</v>
      </c>
    </row>
    <row r="2220" spans="1:19" x14ac:dyDescent="0.35">
      <c r="A2220">
        <v>12219</v>
      </c>
      <c r="B2220" s="1">
        <v>46780</v>
      </c>
      <c r="C2220">
        <f t="shared" si="204"/>
        <v>2028</v>
      </c>
      <c r="D2220">
        <f t="shared" si="205"/>
        <v>1</v>
      </c>
      <c r="E2220" t="str">
        <f>TEXT(Table2[[#This Row],[order_date]],"mmmm")</f>
        <v>January</v>
      </c>
      <c r="F2220">
        <v>1317</v>
      </c>
      <c r="G2220" t="s">
        <v>12</v>
      </c>
      <c r="H2220" t="s">
        <v>20</v>
      </c>
      <c r="I2220">
        <v>2</v>
      </c>
      <c r="J2220">
        <v>79.55</v>
      </c>
      <c r="K2220">
        <v>0.03</v>
      </c>
      <c r="L2220">
        <f t="shared" si="206"/>
        <v>2.3864999999999998</v>
      </c>
      <c r="M2220">
        <f t="shared" si="207"/>
        <v>159.1</v>
      </c>
      <c r="N2220" t="s">
        <v>16</v>
      </c>
      <c r="O2220" t="str">
        <f t="shared" si="208"/>
        <v>Delayed Delivery</v>
      </c>
      <c r="P2220">
        <v>9</v>
      </c>
      <c r="Q2220" t="str">
        <f t="shared" si="209"/>
        <v>Good</v>
      </c>
      <c r="R2220">
        <v>3.8</v>
      </c>
      <c r="S2220">
        <v>154.33000000000001</v>
      </c>
    </row>
    <row r="2221" spans="1:19" x14ac:dyDescent="0.35">
      <c r="A2221">
        <v>12220</v>
      </c>
      <c r="B2221" s="1">
        <v>46781</v>
      </c>
      <c r="C2221">
        <f t="shared" si="204"/>
        <v>2028</v>
      </c>
      <c r="D2221">
        <f t="shared" si="205"/>
        <v>1</v>
      </c>
      <c r="E2221" t="str">
        <f>TEXT(Table2[[#This Row],[order_date]],"mmmm")</f>
        <v>January</v>
      </c>
      <c r="F2221">
        <v>1348</v>
      </c>
      <c r="G2221" t="s">
        <v>15</v>
      </c>
      <c r="H2221" t="s">
        <v>17</v>
      </c>
      <c r="I2221">
        <v>4</v>
      </c>
      <c r="J2221">
        <v>31.08</v>
      </c>
      <c r="K2221">
        <v>0.09</v>
      </c>
      <c r="L2221">
        <f t="shared" si="206"/>
        <v>2.7971999999999997</v>
      </c>
      <c r="M2221">
        <f t="shared" si="207"/>
        <v>124.32</v>
      </c>
      <c r="N2221" t="s">
        <v>18</v>
      </c>
      <c r="O2221" t="str">
        <f t="shared" si="208"/>
        <v>Delayed Delivery</v>
      </c>
      <c r="P2221">
        <v>7</v>
      </c>
      <c r="Q2221" t="str">
        <f t="shared" si="209"/>
        <v>Good</v>
      </c>
      <c r="R2221">
        <v>3.1</v>
      </c>
      <c r="S2221">
        <v>113.13</v>
      </c>
    </row>
    <row r="2222" spans="1:19" x14ac:dyDescent="0.35">
      <c r="A2222">
        <v>12221</v>
      </c>
      <c r="B2222" s="1">
        <v>46782</v>
      </c>
      <c r="C2222">
        <f t="shared" si="204"/>
        <v>2028</v>
      </c>
      <c r="D2222">
        <f t="shared" si="205"/>
        <v>1</v>
      </c>
      <c r="E2222" t="str">
        <f>TEXT(Table2[[#This Row],[order_date]],"mmmm")</f>
        <v>January</v>
      </c>
      <c r="F2222">
        <v>1114</v>
      </c>
      <c r="G2222" t="s">
        <v>19</v>
      </c>
      <c r="H2222" t="s">
        <v>21</v>
      </c>
      <c r="I2222">
        <v>6</v>
      </c>
      <c r="J2222">
        <v>175.11</v>
      </c>
      <c r="K2222">
        <v>0.06</v>
      </c>
      <c r="L2222">
        <f t="shared" si="206"/>
        <v>10.506600000000001</v>
      </c>
      <c r="M2222">
        <f t="shared" si="207"/>
        <v>1050.6600000000001</v>
      </c>
      <c r="N2222" t="s">
        <v>14</v>
      </c>
      <c r="O2222" t="str">
        <f t="shared" si="208"/>
        <v>Delayed Delivery</v>
      </c>
      <c r="P2222">
        <v>5</v>
      </c>
      <c r="Q2222" t="str">
        <f t="shared" si="209"/>
        <v>Bad</v>
      </c>
      <c r="R2222">
        <v>1.6</v>
      </c>
      <c r="S2222">
        <v>987.62</v>
      </c>
    </row>
    <row r="2223" spans="1:19" x14ac:dyDescent="0.35">
      <c r="A2223">
        <v>12222</v>
      </c>
      <c r="B2223" s="1">
        <v>46783</v>
      </c>
      <c r="C2223">
        <f t="shared" si="204"/>
        <v>2028</v>
      </c>
      <c r="D2223">
        <f t="shared" si="205"/>
        <v>1</v>
      </c>
      <c r="E2223" t="str">
        <f>TEXT(Table2[[#This Row],[order_date]],"mmmm")</f>
        <v>January</v>
      </c>
      <c r="F2223">
        <v>1697</v>
      </c>
      <c r="G2223" t="s">
        <v>19</v>
      </c>
      <c r="H2223" t="s">
        <v>17</v>
      </c>
      <c r="I2223">
        <v>4</v>
      </c>
      <c r="J2223">
        <v>172.57</v>
      </c>
      <c r="K2223">
        <v>0.27</v>
      </c>
      <c r="L2223">
        <f t="shared" si="206"/>
        <v>46.593899999999998</v>
      </c>
      <c r="M2223">
        <f t="shared" si="207"/>
        <v>690.28</v>
      </c>
      <c r="N2223" t="s">
        <v>16</v>
      </c>
      <c r="O2223" t="str">
        <f t="shared" si="208"/>
        <v>Delayed Delivery</v>
      </c>
      <c r="P2223">
        <v>6</v>
      </c>
      <c r="Q2223" t="str">
        <f t="shared" si="209"/>
        <v>Good</v>
      </c>
      <c r="R2223">
        <v>2.5</v>
      </c>
      <c r="S2223">
        <v>503.9</v>
      </c>
    </row>
    <row r="2224" spans="1:19" x14ac:dyDescent="0.35">
      <c r="A2224">
        <v>12223</v>
      </c>
      <c r="B2224" s="1">
        <v>46784</v>
      </c>
      <c r="C2224">
        <f t="shared" si="204"/>
        <v>2028</v>
      </c>
      <c r="D2224">
        <f t="shared" si="205"/>
        <v>2</v>
      </c>
      <c r="E2224" t="str">
        <f>TEXT(Table2[[#This Row],[order_date]],"mmmm")</f>
        <v>February</v>
      </c>
      <c r="F2224">
        <v>1322</v>
      </c>
      <c r="G2224" t="s">
        <v>12</v>
      </c>
      <c r="H2224" t="s">
        <v>20</v>
      </c>
      <c r="I2224">
        <v>3</v>
      </c>
      <c r="J2224">
        <v>494.3</v>
      </c>
      <c r="K2224">
        <v>0.11</v>
      </c>
      <c r="L2224">
        <f t="shared" si="206"/>
        <v>54.373000000000005</v>
      </c>
      <c r="M2224">
        <f t="shared" si="207"/>
        <v>1482.9</v>
      </c>
      <c r="N2224" t="s">
        <v>14</v>
      </c>
      <c r="O2224" t="str">
        <f t="shared" si="208"/>
        <v>Delayed Delivery</v>
      </c>
      <c r="P2224">
        <v>11</v>
      </c>
      <c r="Q2224" t="str">
        <f t="shared" si="209"/>
        <v>Good</v>
      </c>
      <c r="R2224">
        <v>3.3</v>
      </c>
      <c r="S2224">
        <v>1319.78</v>
      </c>
    </row>
    <row r="2225" spans="1:19" x14ac:dyDescent="0.35">
      <c r="A2225">
        <v>12224</v>
      </c>
      <c r="B2225" s="1">
        <v>46785</v>
      </c>
      <c r="C2225">
        <f t="shared" si="204"/>
        <v>2028</v>
      </c>
      <c r="D2225">
        <f t="shared" si="205"/>
        <v>2</v>
      </c>
      <c r="E2225" t="str">
        <f>TEXT(Table2[[#This Row],[order_date]],"mmmm")</f>
        <v>February</v>
      </c>
      <c r="F2225">
        <v>1567</v>
      </c>
      <c r="G2225" t="s">
        <v>19</v>
      </c>
      <c r="H2225" t="s">
        <v>21</v>
      </c>
      <c r="I2225">
        <v>4</v>
      </c>
      <c r="J2225">
        <v>430.74</v>
      </c>
      <c r="K2225">
        <v>0.28000000000000003</v>
      </c>
      <c r="L2225">
        <f t="shared" si="206"/>
        <v>120.60720000000002</v>
      </c>
      <c r="M2225">
        <f t="shared" si="207"/>
        <v>1722.96</v>
      </c>
      <c r="N2225" t="s">
        <v>16</v>
      </c>
      <c r="O2225" t="str">
        <f t="shared" si="208"/>
        <v>On Time Delivery</v>
      </c>
      <c r="P2225">
        <v>3</v>
      </c>
      <c r="Q2225" t="str">
        <f t="shared" si="209"/>
        <v>Excellent</v>
      </c>
      <c r="R2225">
        <v>5</v>
      </c>
      <c r="S2225">
        <v>1240.53</v>
      </c>
    </row>
    <row r="2226" spans="1:19" x14ac:dyDescent="0.35">
      <c r="A2226">
        <v>12225</v>
      </c>
      <c r="B2226" s="1">
        <v>46786</v>
      </c>
      <c r="C2226">
        <f t="shared" si="204"/>
        <v>2028</v>
      </c>
      <c r="D2226">
        <f t="shared" si="205"/>
        <v>2</v>
      </c>
      <c r="E2226" t="str">
        <f>TEXT(Table2[[#This Row],[order_date]],"mmmm")</f>
        <v>February</v>
      </c>
      <c r="F2226">
        <v>1039</v>
      </c>
      <c r="G2226" t="s">
        <v>19</v>
      </c>
      <c r="H2226" t="s">
        <v>21</v>
      </c>
      <c r="I2226">
        <v>3</v>
      </c>
      <c r="J2226">
        <v>589.24</v>
      </c>
      <c r="K2226">
        <v>0.06</v>
      </c>
      <c r="L2226">
        <f t="shared" si="206"/>
        <v>35.354399999999998</v>
      </c>
      <c r="M2226">
        <f t="shared" si="207"/>
        <v>1767.72</v>
      </c>
      <c r="N2226" t="s">
        <v>18</v>
      </c>
      <c r="O2226" t="str">
        <f t="shared" si="208"/>
        <v>On Time Delivery</v>
      </c>
      <c r="P2226">
        <v>3</v>
      </c>
      <c r="Q2226" t="str">
        <f t="shared" si="209"/>
        <v>Bad</v>
      </c>
      <c r="R2226">
        <v>1.5</v>
      </c>
      <c r="S2226">
        <v>1661.66</v>
      </c>
    </row>
    <row r="2227" spans="1:19" x14ac:dyDescent="0.35">
      <c r="A2227">
        <v>12226</v>
      </c>
      <c r="B2227" s="1">
        <v>46787</v>
      </c>
      <c r="C2227">
        <f t="shared" si="204"/>
        <v>2028</v>
      </c>
      <c r="D2227">
        <f t="shared" si="205"/>
        <v>2</v>
      </c>
      <c r="E2227" t="str">
        <f>TEXT(Table2[[#This Row],[order_date]],"mmmm")</f>
        <v>February</v>
      </c>
      <c r="F2227">
        <v>1865</v>
      </c>
      <c r="G2227" t="s">
        <v>19</v>
      </c>
      <c r="H2227" t="s">
        <v>17</v>
      </c>
      <c r="I2227">
        <v>1</v>
      </c>
      <c r="J2227">
        <v>431.24</v>
      </c>
      <c r="K2227">
        <v>0.17</v>
      </c>
      <c r="L2227">
        <f t="shared" si="206"/>
        <v>73.3108</v>
      </c>
      <c r="M2227">
        <f t="shared" si="207"/>
        <v>431.24</v>
      </c>
      <c r="N2227" t="s">
        <v>18</v>
      </c>
      <c r="O2227" t="str">
        <f t="shared" si="208"/>
        <v>Delayed Delivery</v>
      </c>
      <c r="P2227">
        <v>7</v>
      </c>
      <c r="Q2227" t="str">
        <f t="shared" si="209"/>
        <v>Excellent</v>
      </c>
      <c r="R2227">
        <v>4.2</v>
      </c>
      <c r="S2227">
        <v>357.93</v>
      </c>
    </row>
    <row r="2228" spans="1:19" x14ac:dyDescent="0.35">
      <c r="A2228">
        <v>12227</v>
      </c>
      <c r="B2228" s="1">
        <v>46788</v>
      </c>
      <c r="C2228">
        <f t="shared" si="204"/>
        <v>2028</v>
      </c>
      <c r="D2228">
        <f t="shared" si="205"/>
        <v>2</v>
      </c>
      <c r="E2228" t="str">
        <f>TEXT(Table2[[#This Row],[order_date]],"mmmm")</f>
        <v>February</v>
      </c>
      <c r="F2228">
        <v>1039</v>
      </c>
      <c r="G2228" t="s">
        <v>19</v>
      </c>
      <c r="H2228" t="s">
        <v>17</v>
      </c>
      <c r="I2228">
        <v>3</v>
      </c>
      <c r="J2228">
        <v>259.68</v>
      </c>
      <c r="K2228">
        <v>0.24</v>
      </c>
      <c r="L2228">
        <f t="shared" si="206"/>
        <v>62.3232</v>
      </c>
      <c r="M2228">
        <f t="shared" si="207"/>
        <v>779.04</v>
      </c>
      <c r="N2228" t="s">
        <v>14</v>
      </c>
      <c r="O2228" t="str">
        <f t="shared" si="208"/>
        <v>Delayed Delivery</v>
      </c>
      <c r="P2228">
        <v>7</v>
      </c>
      <c r="Q2228" t="str">
        <f t="shared" si="209"/>
        <v>Excellent</v>
      </c>
      <c r="R2228">
        <v>5</v>
      </c>
      <c r="S2228">
        <v>592.07000000000005</v>
      </c>
    </row>
    <row r="2229" spans="1:19" x14ac:dyDescent="0.35">
      <c r="A2229">
        <v>12228</v>
      </c>
      <c r="B2229" s="1">
        <v>46789</v>
      </c>
      <c r="C2229">
        <f t="shared" si="204"/>
        <v>2028</v>
      </c>
      <c r="D2229">
        <f t="shared" si="205"/>
        <v>2</v>
      </c>
      <c r="E2229" t="str">
        <f>TEXT(Table2[[#This Row],[order_date]],"mmmm")</f>
        <v>February</v>
      </c>
      <c r="F2229">
        <v>1858</v>
      </c>
      <c r="G2229" t="s">
        <v>19</v>
      </c>
      <c r="H2229" t="s">
        <v>20</v>
      </c>
      <c r="I2229">
        <v>3</v>
      </c>
      <c r="J2229">
        <v>423.87</v>
      </c>
      <c r="K2229">
        <v>0.23</v>
      </c>
      <c r="L2229">
        <f t="shared" si="206"/>
        <v>97.490099999999998</v>
      </c>
      <c r="M2229">
        <f t="shared" si="207"/>
        <v>1271.6100000000001</v>
      </c>
      <c r="N2229" t="s">
        <v>16</v>
      </c>
      <c r="O2229" t="str">
        <f t="shared" si="208"/>
        <v>Delayed Delivery</v>
      </c>
      <c r="P2229">
        <v>7</v>
      </c>
      <c r="Q2229" t="str">
        <f t="shared" si="209"/>
        <v>Excellent</v>
      </c>
      <c r="R2229">
        <v>4.2</v>
      </c>
      <c r="S2229">
        <v>979.14</v>
      </c>
    </row>
    <row r="2230" spans="1:19" x14ac:dyDescent="0.35">
      <c r="A2230">
        <v>12229</v>
      </c>
      <c r="B2230" s="1">
        <v>46790</v>
      </c>
      <c r="C2230">
        <f t="shared" si="204"/>
        <v>2028</v>
      </c>
      <c r="D2230">
        <f t="shared" si="205"/>
        <v>2</v>
      </c>
      <c r="E2230" t="str">
        <f>TEXT(Table2[[#This Row],[order_date]],"mmmm")</f>
        <v>February</v>
      </c>
      <c r="F2230">
        <v>1972</v>
      </c>
      <c r="G2230" t="s">
        <v>22</v>
      </c>
      <c r="H2230" t="s">
        <v>17</v>
      </c>
      <c r="I2230">
        <v>4</v>
      </c>
      <c r="J2230">
        <v>599.67999999999995</v>
      </c>
      <c r="K2230">
        <v>0.21</v>
      </c>
      <c r="L2230">
        <f t="shared" si="206"/>
        <v>125.93279999999999</v>
      </c>
      <c r="M2230">
        <f t="shared" si="207"/>
        <v>2398.7199999999998</v>
      </c>
      <c r="N2230" t="s">
        <v>16</v>
      </c>
      <c r="O2230" t="str">
        <f t="shared" si="208"/>
        <v>On Time Delivery</v>
      </c>
      <c r="P2230">
        <v>2</v>
      </c>
      <c r="Q2230" t="str">
        <f t="shared" si="209"/>
        <v>Excellent</v>
      </c>
      <c r="R2230">
        <v>4.0999999999999996</v>
      </c>
      <c r="S2230">
        <v>1894.99</v>
      </c>
    </row>
    <row r="2231" spans="1:19" x14ac:dyDescent="0.35">
      <c r="A2231">
        <v>12230</v>
      </c>
      <c r="B2231" s="1">
        <v>46791</v>
      </c>
      <c r="C2231">
        <f t="shared" si="204"/>
        <v>2028</v>
      </c>
      <c r="D2231">
        <f t="shared" si="205"/>
        <v>2</v>
      </c>
      <c r="E2231" t="str">
        <f>TEXT(Table2[[#This Row],[order_date]],"mmmm")</f>
        <v>February</v>
      </c>
      <c r="F2231">
        <v>1748</v>
      </c>
      <c r="G2231" t="s">
        <v>19</v>
      </c>
      <c r="H2231" t="s">
        <v>21</v>
      </c>
      <c r="I2231">
        <v>6</v>
      </c>
      <c r="J2231">
        <v>430.43</v>
      </c>
      <c r="K2231">
        <v>0.32</v>
      </c>
      <c r="L2231">
        <f t="shared" si="206"/>
        <v>137.73760000000001</v>
      </c>
      <c r="M2231">
        <f t="shared" si="207"/>
        <v>2582.58</v>
      </c>
      <c r="N2231" t="s">
        <v>16</v>
      </c>
      <c r="O2231" t="str">
        <f t="shared" si="208"/>
        <v>On Time Delivery</v>
      </c>
      <c r="P2231">
        <v>2</v>
      </c>
      <c r="Q2231" t="str">
        <f t="shared" si="209"/>
        <v>Bad</v>
      </c>
      <c r="R2231">
        <v>2</v>
      </c>
      <c r="S2231">
        <v>1756.15</v>
      </c>
    </row>
    <row r="2232" spans="1:19" x14ac:dyDescent="0.35">
      <c r="A2232">
        <v>12231</v>
      </c>
      <c r="B2232" s="1">
        <v>46792</v>
      </c>
      <c r="C2232">
        <f t="shared" si="204"/>
        <v>2028</v>
      </c>
      <c r="D2232">
        <f t="shared" si="205"/>
        <v>2</v>
      </c>
      <c r="E2232" t="str">
        <f>TEXT(Table2[[#This Row],[order_date]],"mmmm")</f>
        <v>February</v>
      </c>
      <c r="F2232">
        <v>1288</v>
      </c>
      <c r="G2232" t="s">
        <v>15</v>
      </c>
      <c r="H2232" t="s">
        <v>13</v>
      </c>
      <c r="I2232">
        <v>1</v>
      </c>
      <c r="J2232">
        <v>460.58</v>
      </c>
      <c r="K2232">
        <v>0.08</v>
      </c>
      <c r="L2232">
        <f t="shared" si="206"/>
        <v>36.846400000000003</v>
      </c>
      <c r="M2232">
        <f t="shared" si="207"/>
        <v>460.58</v>
      </c>
      <c r="N2232" t="s">
        <v>14</v>
      </c>
      <c r="O2232" t="str">
        <f t="shared" si="208"/>
        <v>Delayed Delivery</v>
      </c>
      <c r="P2232">
        <v>11</v>
      </c>
      <c r="Q2232" t="str">
        <f t="shared" si="209"/>
        <v>Bad</v>
      </c>
      <c r="R2232">
        <v>1</v>
      </c>
      <c r="S2232">
        <v>423.73</v>
      </c>
    </row>
    <row r="2233" spans="1:19" x14ac:dyDescent="0.35">
      <c r="A2233">
        <v>12232</v>
      </c>
      <c r="B2233" s="1">
        <v>46793</v>
      </c>
      <c r="C2233">
        <f t="shared" si="204"/>
        <v>2028</v>
      </c>
      <c r="D2233">
        <f t="shared" si="205"/>
        <v>2</v>
      </c>
      <c r="E2233" t="str">
        <f>TEXT(Table2[[#This Row],[order_date]],"mmmm")</f>
        <v>February</v>
      </c>
      <c r="F2233">
        <v>1261</v>
      </c>
      <c r="G2233" t="s">
        <v>19</v>
      </c>
      <c r="H2233" t="s">
        <v>13</v>
      </c>
      <c r="I2233">
        <v>5</v>
      </c>
      <c r="J2233">
        <v>563.94000000000005</v>
      </c>
      <c r="K2233">
        <v>0.17</v>
      </c>
      <c r="L2233">
        <f t="shared" si="206"/>
        <v>95.869800000000012</v>
      </c>
      <c r="M2233">
        <f t="shared" si="207"/>
        <v>2819.7000000000003</v>
      </c>
      <c r="N2233" t="s">
        <v>16</v>
      </c>
      <c r="O2233" t="str">
        <f t="shared" si="208"/>
        <v>Delayed Delivery</v>
      </c>
      <c r="P2233">
        <v>5</v>
      </c>
      <c r="Q2233" t="str">
        <f t="shared" si="209"/>
        <v>Bad</v>
      </c>
      <c r="R2233">
        <v>1.9</v>
      </c>
      <c r="S2233">
        <v>2340.35</v>
      </c>
    </row>
    <row r="2234" spans="1:19" x14ac:dyDescent="0.35">
      <c r="A2234">
        <v>12233</v>
      </c>
      <c r="B2234" s="1">
        <v>46794</v>
      </c>
      <c r="C2234">
        <f t="shared" si="204"/>
        <v>2028</v>
      </c>
      <c r="D2234">
        <f t="shared" si="205"/>
        <v>2</v>
      </c>
      <c r="E2234" t="str">
        <f>TEXT(Table2[[#This Row],[order_date]],"mmmm")</f>
        <v>February</v>
      </c>
      <c r="F2234">
        <v>1215</v>
      </c>
      <c r="G2234" t="s">
        <v>19</v>
      </c>
      <c r="H2234" t="s">
        <v>20</v>
      </c>
      <c r="I2234">
        <v>5</v>
      </c>
      <c r="J2234">
        <v>81.489999999999995</v>
      </c>
      <c r="K2234">
        <v>0.31</v>
      </c>
      <c r="L2234">
        <f t="shared" si="206"/>
        <v>25.261899999999997</v>
      </c>
      <c r="M2234">
        <f t="shared" si="207"/>
        <v>407.45</v>
      </c>
      <c r="N2234" t="s">
        <v>16</v>
      </c>
      <c r="O2234" t="str">
        <f t="shared" si="208"/>
        <v>On Time Delivery</v>
      </c>
      <c r="P2234">
        <v>4</v>
      </c>
      <c r="Q2234" t="str">
        <f t="shared" si="209"/>
        <v>Excellent</v>
      </c>
      <c r="R2234">
        <v>4.2</v>
      </c>
      <c r="S2234">
        <v>281.14</v>
      </c>
    </row>
    <row r="2235" spans="1:19" x14ac:dyDescent="0.35">
      <c r="A2235">
        <v>12234</v>
      </c>
      <c r="B2235" s="1">
        <v>46795</v>
      </c>
      <c r="C2235">
        <f t="shared" si="204"/>
        <v>2028</v>
      </c>
      <c r="D2235">
        <f t="shared" si="205"/>
        <v>2</v>
      </c>
      <c r="E2235" t="str">
        <f>TEXT(Table2[[#This Row],[order_date]],"mmmm")</f>
        <v>February</v>
      </c>
      <c r="F2235">
        <v>1146</v>
      </c>
      <c r="G2235" t="s">
        <v>12</v>
      </c>
      <c r="H2235" t="s">
        <v>17</v>
      </c>
      <c r="I2235">
        <v>6</v>
      </c>
      <c r="J2235">
        <v>427.3</v>
      </c>
      <c r="K2235">
        <v>0.03</v>
      </c>
      <c r="L2235">
        <f t="shared" si="206"/>
        <v>12.818999999999999</v>
      </c>
      <c r="M2235">
        <f t="shared" si="207"/>
        <v>2563.8000000000002</v>
      </c>
      <c r="N2235" t="s">
        <v>18</v>
      </c>
      <c r="O2235" t="str">
        <f t="shared" si="208"/>
        <v>Delayed Delivery</v>
      </c>
      <c r="P2235">
        <v>7</v>
      </c>
      <c r="Q2235" t="str">
        <f t="shared" si="209"/>
        <v>Bad</v>
      </c>
      <c r="R2235">
        <v>1.4</v>
      </c>
      <c r="S2235">
        <v>2486.89</v>
      </c>
    </row>
    <row r="2236" spans="1:19" x14ac:dyDescent="0.35">
      <c r="A2236">
        <v>12235</v>
      </c>
      <c r="B2236" s="1">
        <v>46796</v>
      </c>
      <c r="C2236">
        <f t="shared" si="204"/>
        <v>2028</v>
      </c>
      <c r="D2236">
        <f t="shared" si="205"/>
        <v>2</v>
      </c>
      <c r="E2236" t="str">
        <f>TEXT(Table2[[#This Row],[order_date]],"mmmm")</f>
        <v>February</v>
      </c>
      <c r="F2236">
        <v>1335</v>
      </c>
      <c r="G2236" t="s">
        <v>19</v>
      </c>
      <c r="H2236" t="s">
        <v>20</v>
      </c>
      <c r="I2236">
        <v>5</v>
      </c>
      <c r="J2236">
        <v>512.72</v>
      </c>
      <c r="K2236">
        <v>0.02</v>
      </c>
      <c r="L2236">
        <f t="shared" si="206"/>
        <v>10.2544</v>
      </c>
      <c r="M2236">
        <f t="shared" si="207"/>
        <v>2563.6000000000004</v>
      </c>
      <c r="N2236" t="s">
        <v>18</v>
      </c>
      <c r="O2236" t="str">
        <f t="shared" si="208"/>
        <v>On Time Delivery</v>
      </c>
      <c r="P2236">
        <v>3</v>
      </c>
      <c r="Q2236" t="str">
        <f t="shared" si="209"/>
        <v>Bad</v>
      </c>
      <c r="R2236">
        <v>2.2000000000000002</v>
      </c>
      <c r="S2236">
        <v>2512.33</v>
      </c>
    </row>
    <row r="2237" spans="1:19" x14ac:dyDescent="0.35">
      <c r="A2237">
        <v>12236</v>
      </c>
      <c r="B2237" s="1">
        <v>46797</v>
      </c>
      <c r="C2237">
        <f t="shared" si="204"/>
        <v>2028</v>
      </c>
      <c r="D2237">
        <f t="shared" si="205"/>
        <v>2</v>
      </c>
      <c r="E2237" t="str">
        <f>TEXT(Table2[[#This Row],[order_date]],"mmmm")</f>
        <v>February</v>
      </c>
      <c r="F2237">
        <v>1167</v>
      </c>
      <c r="G2237" t="s">
        <v>22</v>
      </c>
      <c r="H2237" t="s">
        <v>13</v>
      </c>
      <c r="I2237">
        <v>1</v>
      </c>
      <c r="J2237">
        <v>573.30999999999995</v>
      </c>
      <c r="K2237">
        <v>0.08</v>
      </c>
      <c r="L2237">
        <f t="shared" si="206"/>
        <v>45.864799999999995</v>
      </c>
      <c r="M2237">
        <f t="shared" si="207"/>
        <v>573.30999999999995</v>
      </c>
      <c r="N2237" t="s">
        <v>14</v>
      </c>
      <c r="O2237" t="str">
        <f t="shared" si="208"/>
        <v>Delayed Delivery</v>
      </c>
      <c r="P2237">
        <v>5</v>
      </c>
      <c r="Q2237" t="str">
        <f t="shared" si="209"/>
        <v>Good</v>
      </c>
      <c r="R2237">
        <v>3.3</v>
      </c>
      <c r="S2237">
        <v>527.45000000000005</v>
      </c>
    </row>
    <row r="2238" spans="1:19" x14ac:dyDescent="0.35">
      <c r="A2238">
        <v>12237</v>
      </c>
      <c r="B2238" s="1">
        <v>46798</v>
      </c>
      <c r="C2238">
        <f t="shared" si="204"/>
        <v>2028</v>
      </c>
      <c r="D2238">
        <f t="shared" si="205"/>
        <v>2</v>
      </c>
      <c r="E2238" t="str">
        <f>TEXT(Table2[[#This Row],[order_date]],"mmmm")</f>
        <v>February</v>
      </c>
      <c r="F2238">
        <v>1091</v>
      </c>
      <c r="G2238" t="s">
        <v>15</v>
      </c>
      <c r="H2238" t="s">
        <v>13</v>
      </c>
      <c r="I2238">
        <v>2</v>
      </c>
      <c r="J2238">
        <v>138.41999999999999</v>
      </c>
      <c r="K2238">
        <v>0.22</v>
      </c>
      <c r="L2238">
        <f t="shared" si="206"/>
        <v>30.452399999999997</v>
      </c>
      <c r="M2238">
        <f t="shared" si="207"/>
        <v>276.83999999999997</v>
      </c>
      <c r="N2238" t="s">
        <v>14</v>
      </c>
      <c r="O2238" t="str">
        <f t="shared" si="208"/>
        <v>On Time Delivery</v>
      </c>
      <c r="P2238">
        <v>2</v>
      </c>
      <c r="Q2238" t="str">
        <f t="shared" si="209"/>
        <v>Good</v>
      </c>
      <c r="R2238">
        <v>3.3</v>
      </c>
      <c r="S2238">
        <v>215.94</v>
      </c>
    </row>
    <row r="2239" spans="1:19" x14ac:dyDescent="0.35">
      <c r="A2239">
        <v>12238</v>
      </c>
      <c r="B2239" s="1">
        <v>46799</v>
      </c>
      <c r="C2239">
        <f t="shared" si="204"/>
        <v>2028</v>
      </c>
      <c r="D2239">
        <f t="shared" si="205"/>
        <v>2</v>
      </c>
      <c r="E2239" t="str">
        <f>TEXT(Table2[[#This Row],[order_date]],"mmmm")</f>
        <v>February</v>
      </c>
      <c r="F2239">
        <v>1352</v>
      </c>
      <c r="G2239" t="s">
        <v>19</v>
      </c>
      <c r="H2239" t="s">
        <v>17</v>
      </c>
      <c r="I2239">
        <v>1</v>
      </c>
      <c r="J2239">
        <v>309.8</v>
      </c>
      <c r="K2239">
        <v>0.09</v>
      </c>
      <c r="L2239">
        <f t="shared" si="206"/>
        <v>27.882000000000001</v>
      </c>
      <c r="M2239">
        <f t="shared" si="207"/>
        <v>309.8</v>
      </c>
      <c r="N2239" t="s">
        <v>18</v>
      </c>
      <c r="O2239" t="str">
        <f t="shared" si="208"/>
        <v>Early Delivery</v>
      </c>
      <c r="P2239">
        <v>1</v>
      </c>
      <c r="Q2239" t="str">
        <f t="shared" si="209"/>
        <v>Good</v>
      </c>
      <c r="R2239">
        <v>3.2</v>
      </c>
      <c r="S2239">
        <v>281.92</v>
      </c>
    </row>
    <row r="2240" spans="1:19" x14ac:dyDescent="0.35">
      <c r="A2240">
        <v>12239</v>
      </c>
      <c r="B2240" s="1">
        <v>46800</v>
      </c>
      <c r="C2240">
        <f t="shared" si="204"/>
        <v>2028</v>
      </c>
      <c r="D2240">
        <f t="shared" si="205"/>
        <v>2</v>
      </c>
      <c r="E2240" t="str">
        <f>TEXT(Table2[[#This Row],[order_date]],"mmmm")</f>
        <v>February</v>
      </c>
      <c r="F2240">
        <v>1570</v>
      </c>
      <c r="G2240" t="s">
        <v>12</v>
      </c>
      <c r="H2240" t="s">
        <v>21</v>
      </c>
      <c r="I2240">
        <v>4</v>
      </c>
      <c r="J2240">
        <v>413.12</v>
      </c>
      <c r="K2240">
        <v>7.0000000000000007E-2</v>
      </c>
      <c r="L2240">
        <f t="shared" si="206"/>
        <v>28.918400000000002</v>
      </c>
      <c r="M2240">
        <f t="shared" si="207"/>
        <v>1652.48</v>
      </c>
      <c r="N2240" t="s">
        <v>14</v>
      </c>
      <c r="O2240" t="str">
        <f t="shared" si="208"/>
        <v>Delayed Delivery</v>
      </c>
      <c r="P2240">
        <v>9</v>
      </c>
      <c r="Q2240" t="str">
        <f t="shared" si="209"/>
        <v>Excellent</v>
      </c>
      <c r="R2240">
        <v>4.9000000000000004</v>
      </c>
      <c r="S2240">
        <v>1536.81</v>
      </c>
    </row>
    <row r="2241" spans="1:19" x14ac:dyDescent="0.35">
      <c r="A2241">
        <v>12240</v>
      </c>
      <c r="B2241" s="1">
        <v>46801</v>
      </c>
      <c r="C2241">
        <f t="shared" si="204"/>
        <v>2028</v>
      </c>
      <c r="D2241">
        <f t="shared" si="205"/>
        <v>2</v>
      </c>
      <c r="E2241" t="str">
        <f>TEXT(Table2[[#This Row],[order_date]],"mmmm")</f>
        <v>February</v>
      </c>
      <c r="F2241">
        <v>1570</v>
      </c>
      <c r="G2241" t="s">
        <v>19</v>
      </c>
      <c r="H2241" t="s">
        <v>17</v>
      </c>
      <c r="I2241">
        <v>7</v>
      </c>
      <c r="J2241">
        <v>159.77000000000001</v>
      </c>
      <c r="K2241">
        <v>0.16</v>
      </c>
      <c r="L2241">
        <f t="shared" si="206"/>
        <v>25.563200000000002</v>
      </c>
      <c r="M2241">
        <f t="shared" si="207"/>
        <v>1118.3900000000001</v>
      </c>
      <c r="N2241" t="s">
        <v>18</v>
      </c>
      <c r="O2241" t="str">
        <f t="shared" si="208"/>
        <v>On Time Delivery</v>
      </c>
      <c r="P2241">
        <v>4</v>
      </c>
      <c r="Q2241" t="str">
        <f t="shared" si="209"/>
        <v>Bad</v>
      </c>
      <c r="R2241">
        <v>1</v>
      </c>
      <c r="S2241">
        <v>939.45</v>
      </c>
    </row>
    <row r="2242" spans="1:19" x14ac:dyDescent="0.35">
      <c r="A2242">
        <v>12241</v>
      </c>
      <c r="B2242" s="1">
        <v>46802</v>
      </c>
      <c r="C2242">
        <f t="shared" si="204"/>
        <v>2028</v>
      </c>
      <c r="D2242">
        <f t="shared" si="205"/>
        <v>2</v>
      </c>
      <c r="E2242" t="str">
        <f>TEXT(Table2[[#This Row],[order_date]],"mmmm")</f>
        <v>February</v>
      </c>
      <c r="F2242">
        <v>1815</v>
      </c>
      <c r="G2242" t="s">
        <v>12</v>
      </c>
      <c r="H2242" t="s">
        <v>13</v>
      </c>
      <c r="I2242">
        <v>3</v>
      </c>
      <c r="J2242">
        <v>366.28</v>
      </c>
      <c r="K2242">
        <v>0.21</v>
      </c>
      <c r="L2242">
        <f t="shared" si="206"/>
        <v>76.91879999999999</v>
      </c>
      <c r="M2242">
        <f t="shared" si="207"/>
        <v>1098.8399999999999</v>
      </c>
      <c r="N2242" t="s">
        <v>16</v>
      </c>
      <c r="O2242" t="str">
        <f t="shared" si="208"/>
        <v>Delayed Delivery</v>
      </c>
      <c r="P2242">
        <v>8</v>
      </c>
      <c r="Q2242" t="str">
        <f t="shared" si="209"/>
        <v>Good</v>
      </c>
      <c r="R2242">
        <v>3</v>
      </c>
      <c r="S2242">
        <v>868.08</v>
      </c>
    </row>
    <row r="2243" spans="1:19" x14ac:dyDescent="0.35">
      <c r="A2243">
        <v>12242</v>
      </c>
      <c r="B2243" s="1">
        <v>46803</v>
      </c>
      <c r="C2243">
        <f t="shared" ref="C2243:C2306" si="210">YEAR(B2243)</f>
        <v>2028</v>
      </c>
      <c r="D2243">
        <f t="shared" ref="D2243:D2306" si="211">MONTH(B2243)</f>
        <v>2</v>
      </c>
      <c r="E2243" t="str">
        <f>TEXT(Table2[[#This Row],[order_date]],"mmmm")</f>
        <v>February</v>
      </c>
      <c r="F2243">
        <v>1680</v>
      </c>
      <c r="G2243" t="s">
        <v>19</v>
      </c>
      <c r="H2243" t="s">
        <v>21</v>
      </c>
      <c r="I2243">
        <v>3</v>
      </c>
      <c r="J2243">
        <v>165.68</v>
      </c>
      <c r="K2243">
        <v>0.09</v>
      </c>
      <c r="L2243">
        <f t="shared" ref="L2243:L2306" si="212">J2243*K2243</f>
        <v>14.911200000000001</v>
      </c>
      <c r="M2243">
        <f t="shared" ref="M2243:M2306" si="213">(J2243*I2243)</f>
        <v>497.04</v>
      </c>
      <c r="N2243" t="s">
        <v>14</v>
      </c>
      <c r="O2243" t="str">
        <f t="shared" ref="O2243:O2306" si="214">IF(P2243&lt;2,"Early Delivery",IF(P2243&lt;5,"On Time Delivery","Delayed Delivery"))</f>
        <v>Delayed Delivery</v>
      </c>
      <c r="P2243">
        <v>7</v>
      </c>
      <c r="Q2243" t="str">
        <f t="shared" ref="Q2243:Q2306" si="215">IF(R2243&lt;2.5,"Bad",IF(R2243 &lt;4,"Good","Excellent"))</f>
        <v>Good</v>
      </c>
      <c r="R2243">
        <v>3</v>
      </c>
      <c r="S2243">
        <v>452.31</v>
      </c>
    </row>
    <row r="2244" spans="1:19" x14ac:dyDescent="0.35">
      <c r="A2244">
        <v>12243</v>
      </c>
      <c r="B2244" s="1">
        <v>46804</v>
      </c>
      <c r="C2244">
        <f t="shared" si="210"/>
        <v>2028</v>
      </c>
      <c r="D2244">
        <f t="shared" si="211"/>
        <v>2</v>
      </c>
      <c r="E2244" t="str">
        <f>TEXT(Table2[[#This Row],[order_date]],"mmmm")</f>
        <v>February</v>
      </c>
      <c r="F2244">
        <v>1780</v>
      </c>
      <c r="G2244" t="s">
        <v>12</v>
      </c>
      <c r="H2244" t="s">
        <v>20</v>
      </c>
      <c r="I2244">
        <v>4</v>
      </c>
      <c r="J2244">
        <v>210.07</v>
      </c>
      <c r="K2244">
        <v>0.11</v>
      </c>
      <c r="L2244">
        <f t="shared" si="212"/>
        <v>23.107699999999998</v>
      </c>
      <c r="M2244">
        <f t="shared" si="213"/>
        <v>840.28</v>
      </c>
      <c r="N2244" t="s">
        <v>18</v>
      </c>
      <c r="O2244" t="str">
        <f t="shared" si="214"/>
        <v>Early Delivery</v>
      </c>
      <c r="P2244">
        <v>1</v>
      </c>
      <c r="Q2244" t="str">
        <f t="shared" si="215"/>
        <v>Bad</v>
      </c>
      <c r="R2244">
        <v>2.2000000000000002</v>
      </c>
      <c r="S2244">
        <v>747.85</v>
      </c>
    </row>
    <row r="2245" spans="1:19" x14ac:dyDescent="0.35">
      <c r="A2245">
        <v>12244</v>
      </c>
      <c r="B2245" s="1">
        <v>46805</v>
      </c>
      <c r="C2245">
        <f t="shared" si="210"/>
        <v>2028</v>
      </c>
      <c r="D2245">
        <f t="shared" si="211"/>
        <v>2</v>
      </c>
      <c r="E2245" t="str">
        <f>TEXT(Table2[[#This Row],[order_date]],"mmmm")</f>
        <v>February</v>
      </c>
      <c r="F2245">
        <v>1362</v>
      </c>
      <c r="G2245" t="s">
        <v>19</v>
      </c>
      <c r="H2245" t="s">
        <v>13</v>
      </c>
      <c r="I2245">
        <v>4</v>
      </c>
      <c r="J2245">
        <v>273.29000000000002</v>
      </c>
      <c r="K2245">
        <v>0.21</v>
      </c>
      <c r="L2245">
        <f t="shared" si="212"/>
        <v>57.390900000000002</v>
      </c>
      <c r="M2245">
        <f t="shared" si="213"/>
        <v>1093.1600000000001</v>
      </c>
      <c r="N2245" t="s">
        <v>16</v>
      </c>
      <c r="O2245" t="str">
        <f t="shared" si="214"/>
        <v>Delayed Delivery</v>
      </c>
      <c r="P2245">
        <v>10</v>
      </c>
      <c r="Q2245" t="str">
        <f t="shared" si="215"/>
        <v>Good</v>
      </c>
      <c r="R2245">
        <v>3.1</v>
      </c>
      <c r="S2245">
        <v>863.6</v>
      </c>
    </row>
    <row r="2246" spans="1:19" x14ac:dyDescent="0.35">
      <c r="A2246">
        <v>12245</v>
      </c>
      <c r="B2246" s="1">
        <v>46806</v>
      </c>
      <c r="C2246">
        <f t="shared" si="210"/>
        <v>2028</v>
      </c>
      <c r="D2246">
        <f t="shared" si="211"/>
        <v>2</v>
      </c>
      <c r="E2246" t="str">
        <f>TEXT(Table2[[#This Row],[order_date]],"mmmm")</f>
        <v>February</v>
      </c>
      <c r="F2246">
        <v>1556</v>
      </c>
      <c r="G2246" t="s">
        <v>15</v>
      </c>
      <c r="H2246" t="s">
        <v>20</v>
      </c>
      <c r="I2246">
        <v>7</v>
      </c>
      <c r="J2246">
        <v>324.58</v>
      </c>
      <c r="K2246">
        <v>0.33</v>
      </c>
      <c r="L2246">
        <f t="shared" si="212"/>
        <v>107.1114</v>
      </c>
      <c r="M2246">
        <f t="shared" si="213"/>
        <v>2272.06</v>
      </c>
      <c r="N2246" t="s">
        <v>18</v>
      </c>
      <c r="O2246" t="str">
        <f t="shared" si="214"/>
        <v>Delayed Delivery</v>
      </c>
      <c r="P2246">
        <v>11</v>
      </c>
      <c r="Q2246" t="str">
        <f t="shared" si="215"/>
        <v>Good</v>
      </c>
      <c r="R2246">
        <v>3.7</v>
      </c>
      <c r="S2246">
        <v>1522.28</v>
      </c>
    </row>
    <row r="2247" spans="1:19" x14ac:dyDescent="0.35">
      <c r="A2247">
        <v>12246</v>
      </c>
      <c r="B2247" s="1">
        <v>46807</v>
      </c>
      <c r="C2247">
        <f t="shared" si="210"/>
        <v>2028</v>
      </c>
      <c r="D2247">
        <f t="shared" si="211"/>
        <v>2</v>
      </c>
      <c r="E2247" t="str">
        <f>TEXT(Table2[[#This Row],[order_date]],"mmmm")</f>
        <v>February</v>
      </c>
      <c r="F2247">
        <v>1344</v>
      </c>
      <c r="G2247" t="s">
        <v>22</v>
      </c>
      <c r="H2247" t="s">
        <v>21</v>
      </c>
      <c r="I2247">
        <v>7</v>
      </c>
      <c r="J2247">
        <v>277.88</v>
      </c>
      <c r="K2247">
        <v>0.24</v>
      </c>
      <c r="L2247">
        <f t="shared" si="212"/>
        <v>66.691199999999995</v>
      </c>
      <c r="M2247">
        <f t="shared" si="213"/>
        <v>1945.1599999999999</v>
      </c>
      <c r="N2247" t="s">
        <v>16</v>
      </c>
      <c r="O2247" t="str">
        <f t="shared" si="214"/>
        <v>Delayed Delivery</v>
      </c>
      <c r="P2247">
        <v>7</v>
      </c>
      <c r="Q2247" t="str">
        <f t="shared" si="215"/>
        <v>Good</v>
      </c>
      <c r="R2247">
        <v>3.7</v>
      </c>
      <c r="S2247">
        <v>1478.32</v>
      </c>
    </row>
    <row r="2248" spans="1:19" x14ac:dyDescent="0.35">
      <c r="A2248">
        <v>12247</v>
      </c>
      <c r="B2248" s="1">
        <v>46808</v>
      </c>
      <c r="C2248">
        <f t="shared" si="210"/>
        <v>2028</v>
      </c>
      <c r="D2248">
        <f t="shared" si="211"/>
        <v>2</v>
      </c>
      <c r="E2248" t="str">
        <f>TEXT(Table2[[#This Row],[order_date]],"mmmm")</f>
        <v>February</v>
      </c>
      <c r="F2248">
        <v>1692</v>
      </c>
      <c r="G2248" t="s">
        <v>12</v>
      </c>
      <c r="H2248" t="s">
        <v>20</v>
      </c>
      <c r="I2248">
        <v>3</v>
      </c>
      <c r="J2248">
        <v>303.52</v>
      </c>
      <c r="K2248">
        <v>0.27</v>
      </c>
      <c r="L2248">
        <f t="shared" si="212"/>
        <v>81.950400000000002</v>
      </c>
      <c r="M2248">
        <f t="shared" si="213"/>
        <v>910.56</v>
      </c>
      <c r="N2248" t="s">
        <v>16</v>
      </c>
      <c r="O2248" t="str">
        <f t="shared" si="214"/>
        <v>On Time Delivery</v>
      </c>
      <c r="P2248">
        <v>2</v>
      </c>
      <c r="Q2248" t="str">
        <f t="shared" si="215"/>
        <v>Bad</v>
      </c>
      <c r="R2248">
        <v>1.4</v>
      </c>
      <c r="S2248">
        <v>664.71</v>
      </c>
    </row>
    <row r="2249" spans="1:19" x14ac:dyDescent="0.35">
      <c r="A2249">
        <v>12248</v>
      </c>
      <c r="B2249" s="1">
        <v>46809</v>
      </c>
      <c r="C2249">
        <f t="shared" si="210"/>
        <v>2028</v>
      </c>
      <c r="D2249">
        <f t="shared" si="211"/>
        <v>2</v>
      </c>
      <c r="E2249" t="str">
        <f>TEXT(Table2[[#This Row],[order_date]],"mmmm")</f>
        <v>February</v>
      </c>
      <c r="F2249">
        <v>1169</v>
      </c>
      <c r="G2249" t="s">
        <v>12</v>
      </c>
      <c r="H2249" t="s">
        <v>13</v>
      </c>
      <c r="I2249">
        <v>7</v>
      </c>
      <c r="J2249">
        <v>189.67</v>
      </c>
      <c r="K2249">
        <v>0.13</v>
      </c>
      <c r="L2249">
        <f t="shared" si="212"/>
        <v>24.6571</v>
      </c>
      <c r="M2249">
        <f t="shared" si="213"/>
        <v>1327.6899999999998</v>
      </c>
      <c r="N2249" t="s">
        <v>18</v>
      </c>
      <c r="O2249" t="str">
        <f t="shared" si="214"/>
        <v>On Time Delivery</v>
      </c>
      <c r="P2249">
        <v>3</v>
      </c>
      <c r="Q2249" t="str">
        <f t="shared" si="215"/>
        <v>Excellent</v>
      </c>
      <c r="R2249">
        <v>4.2</v>
      </c>
      <c r="S2249">
        <v>1155.0899999999999</v>
      </c>
    </row>
    <row r="2250" spans="1:19" x14ac:dyDescent="0.35">
      <c r="A2250">
        <v>12249</v>
      </c>
      <c r="B2250" s="1">
        <v>46810</v>
      </c>
      <c r="C2250">
        <f t="shared" si="210"/>
        <v>2028</v>
      </c>
      <c r="D2250">
        <f t="shared" si="211"/>
        <v>2</v>
      </c>
      <c r="E2250" t="str">
        <f>TEXT(Table2[[#This Row],[order_date]],"mmmm")</f>
        <v>February</v>
      </c>
      <c r="F2250">
        <v>1355</v>
      </c>
      <c r="G2250" t="s">
        <v>22</v>
      </c>
      <c r="H2250" t="s">
        <v>17</v>
      </c>
      <c r="I2250">
        <v>7</v>
      </c>
      <c r="J2250">
        <v>107.99</v>
      </c>
      <c r="K2250">
        <v>0.1</v>
      </c>
      <c r="L2250">
        <f t="shared" si="212"/>
        <v>10.798999999999999</v>
      </c>
      <c r="M2250">
        <f t="shared" si="213"/>
        <v>755.93</v>
      </c>
      <c r="N2250" t="s">
        <v>14</v>
      </c>
      <c r="O2250" t="str">
        <f t="shared" si="214"/>
        <v>Early Delivery</v>
      </c>
      <c r="P2250">
        <v>1</v>
      </c>
      <c r="Q2250" t="str">
        <f t="shared" si="215"/>
        <v>Excellent</v>
      </c>
      <c r="R2250">
        <v>4.7</v>
      </c>
      <c r="S2250">
        <v>680.34</v>
      </c>
    </row>
    <row r="2251" spans="1:19" x14ac:dyDescent="0.35">
      <c r="A2251">
        <v>12250</v>
      </c>
      <c r="B2251" s="1">
        <v>46811</v>
      </c>
      <c r="C2251">
        <f t="shared" si="210"/>
        <v>2028</v>
      </c>
      <c r="D2251">
        <f t="shared" si="211"/>
        <v>2</v>
      </c>
      <c r="E2251" t="str">
        <f>TEXT(Table2[[#This Row],[order_date]],"mmmm")</f>
        <v>February</v>
      </c>
      <c r="F2251">
        <v>1190</v>
      </c>
      <c r="G2251" t="s">
        <v>12</v>
      </c>
      <c r="H2251" t="s">
        <v>20</v>
      </c>
      <c r="I2251">
        <v>7</v>
      </c>
      <c r="J2251">
        <v>42.7</v>
      </c>
      <c r="K2251">
        <v>0.16</v>
      </c>
      <c r="L2251">
        <f t="shared" si="212"/>
        <v>6.8320000000000007</v>
      </c>
      <c r="M2251">
        <f t="shared" si="213"/>
        <v>298.90000000000003</v>
      </c>
      <c r="N2251" t="s">
        <v>18</v>
      </c>
      <c r="O2251" t="str">
        <f t="shared" si="214"/>
        <v>Delayed Delivery</v>
      </c>
      <c r="P2251">
        <v>7</v>
      </c>
      <c r="Q2251" t="str">
        <f t="shared" si="215"/>
        <v>Bad</v>
      </c>
      <c r="R2251">
        <v>1.5</v>
      </c>
      <c r="S2251">
        <v>251.08</v>
      </c>
    </row>
    <row r="2252" spans="1:19" x14ac:dyDescent="0.35">
      <c r="A2252">
        <v>12251</v>
      </c>
      <c r="B2252" s="1">
        <v>46812</v>
      </c>
      <c r="C2252">
        <f t="shared" si="210"/>
        <v>2028</v>
      </c>
      <c r="D2252">
        <f t="shared" si="211"/>
        <v>2</v>
      </c>
      <c r="E2252" t="str">
        <f>TEXT(Table2[[#This Row],[order_date]],"mmmm")</f>
        <v>February</v>
      </c>
      <c r="F2252">
        <v>1666</v>
      </c>
      <c r="G2252" t="s">
        <v>19</v>
      </c>
      <c r="H2252" t="s">
        <v>13</v>
      </c>
      <c r="I2252">
        <v>6</v>
      </c>
      <c r="J2252">
        <v>129.65</v>
      </c>
      <c r="K2252">
        <v>0.28000000000000003</v>
      </c>
      <c r="L2252">
        <f t="shared" si="212"/>
        <v>36.302000000000007</v>
      </c>
      <c r="M2252">
        <f t="shared" si="213"/>
        <v>777.90000000000009</v>
      </c>
      <c r="N2252" t="s">
        <v>16</v>
      </c>
      <c r="O2252" t="str">
        <f t="shared" si="214"/>
        <v>On Time Delivery</v>
      </c>
      <c r="P2252">
        <v>3</v>
      </c>
      <c r="Q2252" t="str">
        <f t="shared" si="215"/>
        <v>Good</v>
      </c>
      <c r="R2252">
        <v>2.7</v>
      </c>
      <c r="S2252">
        <v>560.09</v>
      </c>
    </row>
    <row r="2253" spans="1:19" x14ac:dyDescent="0.35">
      <c r="A2253">
        <v>12252</v>
      </c>
      <c r="B2253" s="1">
        <v>46813</v>
      </c>
      <c r="C2253">
        <f t="shared" si="210"/>
        <v>2028</v>
      </c>
      <c r="D2253">
        <f t="shared" si="211"/>
        <v>3</v>
      </c>
      <c r="E2253" t="str">
        <f>TEXT(Table2[[#This Row],[order_date]],"mmmm")</f>
        <v>March</v>
      </c>
      <c r="F2253">
        <v>1421</v>
      </c>
      <c r="G2253" t="s">
        <v>19</v>
      </c>
      <c r="H2253" t="s">
        <v>13</v>
      </c>
      <c r="I2253">
        <v>2</v>
      </c>
      <c r="J2253">
        <v>355.44</v>
      </c>
      <c r="K2253">
        <v>0.16</v>
      </c>
      <c r="L2253">
        <f t="shared" si="212"/>
        <v>56.870400000000004</v>
      </c>
      <c r="M2253">
        <f t="shared" si="213"/>
        <v>710.88</v>
      </c>
      <c r="N2253" t="s">
        <v>14</v>
      </c>
      <c r="O2253" t="str">
        <f t="shared" si="214"/>
        <v>Delayed Delivery</v>
      </c>
      <c r="P2253">
        <v>6</v>
      </c>
      <c r="Q2253" t="str">
        <f t="shared" si="215"/>
        <v>Good</v>
      </c>
      <c r="R2253">
        <v>3</v>
      </c>
      <c r="S2253">
        <v>597.14</v>
      </c>
    </row>
    <row r="2254" spans="1:19" x14ac:dyDescent="0.35">
      <c r="A2254">
        <v>12253</v>
      </c>
      <c r="B2254" s="1">
        <v>46814</v>
      </c>
      <c r="C2254">
        <f t="shared" si="210"/>
        <v>2028</v>
      </c>
      <c r="D2254">
        <f t="shared" si="211"/>
        <v>3</v>
      </c>
      <c r="E2254" t="str">
        <f>TEXT(Table2[[#This Row],[order_date]],"mmmm")</f>
        <v>March</v>
      </c>
      <c r="F2254">
        <v>1699</v>
      </c>
      <c r="G2254" t="s">
        <v>19</v>
      </c>
      <c r="H2254" t="s">
        <v>21</v>
      </c>
      <c r="I2254">
        <v>7</v>
      </c>
      <c r="J2254">
        <v>474.88</v>
      </c>
      <c r="K2254">
        <v>0.3</v>
      </c>
      <c r="L2254">
        <f t="shared" si="212"/>
        <v>142.464</v>
      </c>
      <c r="M2254">
        <f t="shared" si="213"/>
        <v>3324.16</v>
      </c>
      <c r="N2254" t="s">
        <v>16</v>
      </c>
      <c r="O2254" t="str">
        <f t="shared" si="214"/>
        <v>Delayed Delivery</v>
      </c>
      <c r="P2254">
        <v>7</v>
      </c>
      <c r="Q2254" t="str">
        <f t="shared" si="215"/>
        <v>Bad</v>
      </c>
      <c r="R2254">
        <v>1.5</v>
      </c>
      <c r="S2254">
        <v>2326.91</v>
      </c>
    </row>
    <row r="2255" spans="1:19" x14ac:dyDescent="0.35">
      <c r="A2255">
        <v>12254</v>
      </c>
      <c r="B2255" s="1">
        <v>46815</v>
      </c>
      <c r="C2255">
        <f t="shared" si="210"/>
        <v>2028</v>
      </c>
      <c r="D2255">
        <f t="shared" si="211"/>
        <v>3</v>
      </c>
      <c r="E2255" t="str">
        <f>TEXT(Table2[[#This Row],[order_date]],"mmmm")</f>
        <v>March</v>
      </c>
      <c r="F2255">
        <v>1006</v>
      </c>
      <c r="G2255" t="s">
        <v>15</v>
      </c>
      <c r="H2255" t="s">
        <v>13</v>
      </c>
      <c r="I2255">
        <v>2</v>
      </c>
      <c r="J2255">
        <v>114.01</v>
      </c>
      <c r="K2255">
        <v>0.35</v>
      </c>
      <c r="L2255">
        <f t="shared" si="212"/>
        <v>39.903500000000001</v>
      </c>
      <c r="M2255">
        <f t="shared" si="213"/>
        <v>228.02</v>
      </c>
      <c r="N2255" t="s">
        <v>16</v>
      </c>
      <c r="O2255" t="str">
        <f t="shared" si="214"/>
        <v>On Time Delivery</v>
      </c>
      <c r="P2255">
        <v>3</v>
      </c>
      <c r="Q2255" t="str">
        <f t="shared" si="215"/>
        <v>Good</v>
      </c>
      <c r="R2255">
        <v>3</v>
      </c>
      <c r="S2255">
        <v>148.21</v>
      </c>
    </row>
    <row r="2256" spans="1:19" x14ac:dyDescent="0.35">
      <c r="A2256">
        <v>12255</v>
      </c>
      <c r="B2256" s="1">
        <v>46816</v>
      </c>
      <c r="C2256">
        <f t="shared" si="210"/>
        <v>2028</v>
      </c>
      <c r="D2256">
        <f t="shared" si="211"/>
        <v>3</v>
      </c>
      <c r="E2256" t="str">
        <f>TEXT(Table2[[#This Row],[order_date]],"mmmm")</f>
        <v>March</v>
      </c>
      <c r="F2256">
        <v>1132</v>
      </c>
      <c r="G2256" t="s">
        <v>15</v>
      </c>
      <c r="H2256" t="s">
        <v>17</v>
      </c>
      <c r="I2256">
        <v>2</v>
      </c>
      <c r="J2256">
        <v>78.5</v>
      </c>
      <c r="K2256">
        <v>0.03</v>
      </c>
      <c r="L2256">
        <f t="shared" si="212"/>
        <v>2.355</v>
      </c>
      <c r="M2256">
        <f t="shared" si="213"/>
        <v>157</v>
      </c>
      <c r="N2256" t="s">
        <v>16</v>
      </c>
      <c r="O2256" t="str">
        <f t="shared" si="214"/>
        <v>On Time Delivery</v>
      </c>
      <c r="P2256">
        <v>2</v>
      </c>
      <c r="Q2256" t="str">
        <f t="shared" si="215"/>
        <v>Bad</v>
      </c>
      <c r="R2256">
        <v>1.8</v>
      </c>
      <c r="S2256">
        <v>152.29</v>
      </c>
    </row>
    <row r="2257" spans="1:19" x14ac:dyDescent="0.35">
      <c r="A2257">
        <v>12256</v>
      </c>
      <c r="B2257" s="1">
        <v>46817</v>
      </c>
      <c r="C2257">
        <f t="shared" si="210"/>
        <v>2028</v>
      </c>
      <c r="D2257">
        <f t="shared" si="211"/>
        <v>3</v>
      </c>
      <c r="E2257" t="str">
        <f>TEXT(Table2[[#This Row],[order_date]],"mmmm")</f>
        <v>March</v>
      </c>
      <c r="F2257">
        <v>1746</v>
      </c>
      <c r="G2257" t="s">
        <v>15</v>
      </c>
      <c r="H2257" t="s">
        <v>17</v>
      </c>
      <c r="I2257">
        <v>4</v>
      </c>
      <c r="J2257">
        <v>453.33</v>
      </c>
      <c r="K2257">
        <v>0.02</v>
      </c>
      <c r="L2257">
        <f t="shared" si="212"/>
        <v>9.0665999999999993</v>
      </c>
      <c r="M2257">
        <f t="shared" si="213"/>
        <v>1813.32</v>
      </c>
      <c r="N2257" t="s">
        <v>16</v>
      </c>
      <c r="O2257" t="str">
        <f t="shared" si="214"/>
        <v>Delayed Delivery</v>
      </c>
      <c r="P2257">
        <v>9</v>
      </c>
      <c r="Q2257" t="str">
        <f t="shared" si="215"/>
        <v>Excellent</v>
      </c>
      <c r="R2257">
        <v>4.7</v>
      </c>
      <c r="S2257">
        <v>1777.05</v>
      </c>
    </row>
    <row r="2258" spans="1:19" x14ac:dyDescent="0.35">
      <c r="A2258">
        <v>12257</v>
      </c>
      <c r="B2258" s="1">
        <v>46818</v>
      </c>
      <c r="C2258">
        <f t="shared" si="210"/>
        <v>2028</v>
      </c>
      <c r="D2258">
        <f t="shared" si="211"/>
        <v>3</v>
      </c>
      <c r="E2258" t="str">
        <f>TEXT(Table2[[#This Row],[order_date]],"mmmm")</f>
        <v>March</v>
      </c>
      <c r="F2258">
        <v>1556</v>
      </c>
      <c r="G2258" t="s">
        <v>19</v>
      </c>
      <c r="H2258" t="s">
        <v>20</v>
      </c>
      <c r="I2258">
        <v>7</v>
      </c>
      <c r="J2258">
        <v>193.52</v>
      </c>
      <c r="K2258">
        <v>0.05</v>
      </c>
      <c r="L2258">
        <f t="shared" si="212"/>
        <v>9.6760000000000019</v>
      </c>
      <c r="M2258">
        <f t="shared" si="213"/>
        <v>1354.64</v>
      </c>
      <c r="N2258" t="s">
        <v>16</v>
      </c>
      <c r="O2258" t="str">
        <f t="shared" si="214"/>
        <v>Delayed Delivery</v>
      </c>
      <c r="P2258">
        <v>9</v>
      </c>
      <c r="Q2258" t="str">
        <f t="shared" si="215"/>
        <v>Good</v>
      </c>
      <c r="R2258">
        <v>2.8</v>
      </c>
      <c r="S2258">
        <v>1286.9100000000001</v>
      </c>
    </row>
    <row r="2259" spans="1:19" x14ac:dyDescent="0.35">
      <c r="A2259">
        <v>12258</v>
      </c>
      <c r="B2259" s="1">
        <v>46819</v>
      </c>
      <c r="C2259">
        <f t="shared" si="210"/>
        <v>2028</v>
      </c>
      <c r="D2259">
        <f t="shared" si="211"/>
        <v>3</v>
      </c>
      <c r="E2259" t="str">
        <f>TEXT(Table2[[#This Row],[order_date]],"mmmm")</f>
        <v>March</v>
      </c>
      <c r="F2259">
        <v>1825</v>
      </c>
      <c r="G2259" t="s">
        <v>22</v>
      </c>
      <c r="H2259" t="s">
        <v>20</v>
      </c>
      <c r="I2259">
        <v>3</v>
      </c>
      <c r="J2259">
        <v>571.63</v>
      </c>
      <c r="K2259">
        <v>0.13</v>
      </c>
      <c r="L2259">
        <f t="shared" si="212"/>
        <v>74.311900000000009</v>
      </c>
      <c r="M2259">
        <f t="shared" si="213"/>
        <v>1714.8899999999999</v>
      </c>
      <c r="N2259" t="s">
        <v>18</v>
      </c>
      <c r="O2259" t="str">
        <f t="shared" si="214"/>
        <v>Delayed Delivery</v>
      </c>
      <c r="P2259">
        <v>7</v>
      </c>
      <c r="Q2259" t="str">
        <f t="shared" si="215"/>
        <v>Excellent</v>
      </c>
      <c r="R2259">
        <v>5</v>
      </c>
      <c r="S2259">
        <v>1491.95</v>
      </c>
    </row>
    <row r="2260" spans="1:19" x14ac:dyDescent="0.35">
      <c r="A2260">
        <v>12259</v>
      </c>
      <c r="B2260" s="1">
        <v>46820</v>
      </c>
      <c r="C2260">
        <f t="shared" si="210"/>
        <v>2028</v>
      </c>
      <c r="D2260">
        <f t="shared" si="211"/>
        <v>3</v>
      </c>
      <c r="E2260" t="str">
        <f>TEXT(Table2[[#This Row],[order_date]],"mmmm")</f>
        <v>March</v>
      </c>
      <c r="F2260">
        <v>1760</v>
      </c>
      <c r="G2260" t="s">
        <v>19</v>
      </c>
      <c r="H2260" t="s">
        <v>20</v>
      </c>
      <c r="I2260">
        <v>6</v>
      </c>
      <c r="J2260">
        <v>432.88</v>
      </c>
      <c r="K2260">
        <v>0.05</v>
      </c>
      <c r="L2260">
        <f t="shared" si="212"/>
        <v>21.644000000000002</v>
      </c>
      <c r="M2260">
        <f t="shared" si="213"/>
        <v>2597.2799999999997</v>
      </c>
      <c r="N2260" t="s">
        <v>14</v>
      </c>
      <c r="O2260" t="str">
        <f t="shared" si="214"/>
        <v>Delayed Delivery</v>
      </c>
      <c r="P2260">
        <v>5</v>
      </c>
      <c r="Q2260" t="str">
        <f t="shared" si="215"/>
        <v>Bad</v>
      </c>
      <c r="R2260">
        <v>1.2</v>
      </c>
      <c r="S2260">
        <v>2467.42</v>
      </c>
    </row>
    <row r="2261" spans="1:19" x14ac:dyDescent="0.35">
      <c r="A2261">
        <v>12260</v>
      </c>
      <c r="B2261" s="1">
        <v>46821</v>
      </c>
      <c r="C2261">
        <f t="shared" si="210"/>
        <v>2028</v>
      </c>
      <c r="D2261">
        <f t="shared" si="211"/>
        <v>3</v>
      </c>
      <c r="E2261" t="str">
        <f>TEXT(Table2[[#This Row],[order_date]],"mmmm")</f>
        <v>March</v>
      </c>
      <c r="F2261">
        <v>1030</v>
      </c>
      <c r="G2261" t="s">
        <v>19</v>
      </c>
      <c r="H2261" t="s">
        <v>20</v>
      </c>
      <c r="I2261">
        <v>3</v>
      </c>
      <c r="J2261">
        <v>206.15</v>
      </c>
      <c r="K2261">
        <v>0.3</v>
      </c>
      <c r="L2261">
        <f t="shared" si="212"/>
        <v>61.844999999999999</v>
      </c>
      <c r="M2261">
        <f t="shared" si="213"/>
        <v>618.45000000000005</v>
      </c>
      <c r="N2261" t="s">
        <v>14</v>
      </c>
      <c r="O2261" t="str">
        <f t="shared" si="214"/>
        <v>On Time Delivery</v>
      </c>
      <c r="P2261">
        <v>4</v>
      </c>
      <c r="Q2261" t="str">
        <f t="shared" si="215"/>
        <v>Bad</v>
      </c>
      <c r="R2261">
        <v>1.5</v>
      </c>
      <c r="S2261">
        <v>432.92</v>
      </c>
    </row>
    <row r="2262" spans="1:19" x14ac:dyDescent="0.35">
      <c r="A2262">
        <v>12261</v>
      </c>
      <c r="B2262" s="1">
        <v>46822</v>
      </c>
      <c r="C2262">
        <f t="shared" si="210"/>
        <v>2028</v>
      </c>
      <c r="D2262">
        <f t="shared" si="211"/>
        <v>3</v>
      </c>
      <c r="E2262" t="str">
        <f>TEXT(Table2[[#This Row],[order_date]],"mmmm")</f>
        <v>March</v>
      </c>
      <c r="F2262">
        <v>1534</v>
      </c>
      <c r="G2262" t="s">
        <v>15</v>
      </c>
      <c r="H2262" t="s">
        <v>17</v>
      </c>
      <c r="I2262">
        <v>7</v>
      </c>
      <c r="J2262">
        <v>184.38</v>
      </c>
      <c r="K2262">
        <v>0.01</v>
      </c>
      <c r="L2262">
        <f t="shared" si="212"/>
        <v>1.8437999999999999</v>
      </c>
      <c r="M2262">
        <f t="shared" si="213"/>
        <v>1290.6599999999999</v>
      </c>
      <c r="N2262" t="s">
        <v>14</v>
      </c>
      <c r="O2262" t="str">
        <f t="shared" si="214"/>
        <v>On Time Delivery</v>
      </c>
      <c r="P2262">
        <v>4</v>
      </c>
      <c r="Q2262" t="str">
        <f t="shared" si="215"/>
        <v>Good</v>
      </c>
      <c r="R2262">
        <v>2.8</v>
      </c>
      <c r="S2262">
        <v>1277.75</v>
      </c>
    </row>
    <row r="2263" spans="1:19" x14ac:dyDescent="0.35">
      <c r="A2263">
        <v>12262</v>
      </c>
      <c r="B2263" s="1">
        <v>46823</v>
      </c>
      <c r="C2263">
        <f t="shared" si="210"/>
        <v>2028</v>
      </c>
      <c r="D2263">
        <f t="shared" si="211"/>
        <v>3</v>
      </c>
      <c r="E2263" t="str">
        <f>TEXT(Table2[[#This Row],[order_date]],"mmmm")</f>
        <v>March</v>
      </c>
      <c r="F2263">
        <v>1425</v>
      </c>
      <c r="G2263" t="s">
        <v>22</v>
      </c>
      <c r="H2263" t="s">
        <v>21</v>
      </c>
      <c r="I2263">
        <v>3</v>
      </c>
      <c r="J2263">
        <v>321.36</v>
      </c>
      <c r="K2263">
        <v>0.11</v>
      </c>
      <c r="L2263">
        <f t="shared" si="212"/>
        <v>35.349600000000002</v>
      </c>
      <c r="M2263">
        <f t="shared" si="213"/>
        <v>964.08</v>
      </c>
      <c r="N2263" t="s">
        <v>18</v>
      </c>
      <c r="O2263" t="str">
        <f t="shared" si="214"/>
        <v>Early Delivery</v>
      </c>
      <c r="P2263">
        <v>1</v>
      </c>
      <c r="Q2263" t="str">
        <f t="shared" si="215"/>
        <v>Excellent</v>
      </c>
      <c r="R2263">
        <v>4.5</v>
      </c>
      <c r="S2263">
        <v>858.03</v>
      </c>
    </row>
    <row r="2264" spans="1:19" x14ac:dyDescent="0.35">
      <c r="A2264">
        <v>12263</v>
      </c>
      <c r="B2264" s="1">
        <v>46824</v>
      </c>
      <c r="C2264">
        <f t="shared" si="210"/>
        <v>2028</v>
      </c>
      <c r="D2264">
        <f t="shared" si="211"/>
        <v>3</v>
      </c>
      <c r="E2264" t="str">
        <f>TEXT(Table2[[#This Row],[order_date]],"mmmm")</f>
        <v>March</v>
      </c>
      <c r="F2264">
        <v>1393</v>
      </c>
      <c r="G2264" t="s">
        <v>22</v>
      </c>
      <c r="H2264" t="s">
        <v>20</v>
      </c>
      <c r="I2264">
        <v>7</v>
      </c>
      <c r="J2264">
        <v>61.3</v>
      </c>
      <c r="K2264">
        <v>0.06</v>
      </c>
      <c r="L2264">
        <f t="shared" si="212"/>
        <v>3.6779999999999995</v>
      </c>
      <c r="M2264">
        <f t="shared" si="213"/>
        <v>429.09999999999997</v>
      </c>
      <c r="N2264" t="s">
        <v>18</v>
      </c>
      <c r="O2264" t="str">
        <f t="shared" si="214"/>
        <v>On Time Delivery</v>
      </c>
      <c r="P2264">
        <v>4</v>
      </c>
      <c r="Q2264" t="str">
        <f t="shared" si="215"/>
        <v>Good</v>
      </c>
      <c r="R2264">
        <v>3.2</v>
      </c>
      <c r="S2264">
        <v>403.35</v>
      </c>
    </row>
    <row r="2265" spans="1:19" x14ac:dyDescent="0.35">
      <c r="A2265">
        <v>12264</v>
      </c>
      <c r="B2265" s="1">
        <v>46825</v>
      </c>
      <c r="C2265">
        <f t="shared" si="210"/>
        <v>2028</v>
      </c>
      <c r="D2265">
        <f t="shared" si="211"/>
        <v>3</v>
      </c>
      <c r="E2265" t="str">
        <f>TEXT(Table2[[#This Row],[order_date]],"mmmm")</f>
        <v>March</v>
      </c>
      <c r="F2265">
        <v>1671</v>
      </c>
      <c r="G2265" t="s">
        <v>15</v>
      </c>
      <c r="H2265" t="s">
        <v>21</v>
      </c>
      <c r="I2265">
        <v>6</v>
      </c>
      <c r="J2265">
        <v>83.84</v>
      </c>
      <c r="K2265">
        <v>0.33</v>
      </c>
      <c r="L2265">
        <f t="shared" si="212"/>
        <v>27.667200000000001</v>
      </c>
      <c r="M2265">
        <f t="shared" si="213"/>
        <v>503.04</v>
      </c>
      <c r="N2265" t="s">
        <v>14</v>
      </c>
      <c r="O2265" t="str">
        <f t="shared" si="214"/>
        <v>Delayed Delivery</v>
      </c>
      <c r="P2265">
        <v>7</v>
      </c>
      <c r="Q2265" t="str">
        <f t="shared" si="215"/>
        <v>Good</v>
      </c>
      <c r="R2265">
        <v>3.9</v>
      </c>
      <c r="S2265">
        <v>337.04</v>
      </c>
    </row>
    <row r="2266" spans="1:19" x14ac:dyDescent="0.35">
      <c r="A2266">
        <v>12265</v>
      </c>
      <c r="B2266" s="1">
        <v>46826</v>
      </c>
      <c r="C2266">
        <f t="shared" si="210"/>
        <v>2028</v>
      </c>
      <c r="D2266">
        <f t="shared" si="211"/>
        <v>3</v>
      </c>
      <c r="E2266" t="str">
        <f>TEXT(Table2[[#This Row],[order_date]],"mmmm")</f>
        <v>March</v>
      </c>
      <c r="F2266">
        <v>1362</v>
      </c>
      <c r="G2266" t="s">
        <v>19</v>
      </c>
      <c r="H2266" t="s">
        <v>13</v>
      </c>
      <c r="I2266">
        <v>1</v>
      </c>
      <c r="J2266">
        <v>117.88</v>
      </c>
      <c r="K2266">
        <v>0.23</v>
      </c>
      <c r="L2266">
        <f t="shared" si="212"/>
        <v>27.112400000000001</v>
      </c>
      <c r="M2266">
        <f t="shared" si="213"/>
        <v>117.88</v>
      </c>
      <c r="N2266" t="s">
        <v>18</v>
      </c>
      <c r="O2266" t="str">
        <f t="shared" si="214"/>
        <v>Delayed Delivery</v>
      </c>
      <c r="P2266">
        <v>5</v>
      </c>
      <c r="Q2266" t="str">
        <f t="shared" si="215"/>
        <v>Good</v>
      </c>
      <c r="R2266">
        <v>2.7</v>
      </c>
      <c r="S2266">
        <v>90.77</v>
      </c>
    </row>
    <row r="2267" spans="1:19" x14ac:dyDescent="0.35">
      <c r="A2267">
        <v>12266</v>
      </c>
      <c r="B2267" s="1">
        <v>46827</v>
      </c>
      <c r="C2267">
        <f t="shared" si="210"/>
        <v>2028</v>
      </c>
      <c r="D2267">
        <f t="shared" si="211"/>
        <v>3</v>
      </c>
      <c r="E2267" t="str">
        <f>TEXT(Table2[[#This Row],[order_date]],"mmmm")</f>
        <v>March</v>
      </c>
      <c r="F2267">
        <v>1436</v>
      </c>
      <c r="G2267" t="s">
        <v>15</v>
      </c>
      <c r="H2267" t="s">
        <v>13</v>
      </c>
      <c r="I2267">
        <v>6</v>
      </c>
      <c r="J2267">
        <v>468.21</v>
      </c>
      <c r="K2267">
        <v>0.32</v>
      </c>
      <c r="L2267">
        <f t="shared" si="212"/>
        <v>149.8272</v>
      </c>
      <c r="M2267">
        <f t="shared" si="213"/>
        <v>2809.2599999999998</v>
      </c>
      <c r="N2267" t="s">
        <v>18</v>
      </c>
      <c r="O2267" t="str">
        <f t="shared" si="214"/>
        <v>Delayed Delivery</v>
      </c>
      <c r="P2267">
        <v>9</v>
      </c>
      <c r="Q2267" t="str">
        <f t="shared" si="215"/>
        <v>Bad</v>
      </c>
      <c r="R2267">
        <v>1.2</v>
      </c>
      <c r="S2267">
        <v>1910.3</v>
      </c>
    </row>
    <row r="2268" spans="1:19" x14ac:dyDescent="0.35">
      <c r="A2268">
        <v>12267</v>
      </c>
      <c r="B2268" s="1">
        <v>46828</v>
      </c>
      <c r="C2268">
        <f t="shared" si="210"/>
        <v>2028</v>
      </c>
      <c r="D2268">
        <f t="shared" si="211"/>
        <v>3</v>
      </c>
      <c r="E2268" t="str">
        <f>TEXT(Table2[[#This Row],[order_date]],"mmmm")</f>
        <v>March</v>
      </c>
      <c r="F2268">
        <v>1669</v>
      </c>
      <c r="G2268" t="s">
        <v>19</v>
      </c>
      <c r="H2268" t="s">
        <v>20</v>
      </c>
      <c r="I2268">
        <v>1</v>
      </c>
      <c r="J2268">
        <v>315.61</v>
      </c>
      <c r="K2268">
        <v>0.34</v>
      </c>
      <c r="L2268">
        <f t="shared" si="212"/>
        <v>107.30740000000002</v>
      </c>
      <c r="M2268">
        <f t="shared" si="213"/>
        <v>315.61</v>
      </c>
      <c r="N2268" t="s">
        <v>18</v>
      </c>
      <c r="O2268" t="str">
        <f t="shared" si="214"/>
        <v>On Time Delivery</v>
      </c>
      <c r="P2268">
        <v>4</v>
      </c>
      <c r="Q2268" t="str">
        <f t="shared" si="215"/>
        <v>Good</v>
      </c>
      <c r="R2268">
        <v>3.6</v>
      </c>
      <c r="S2268">
        <v>208.3</v>
      </c>
    </row>
    <row r="2269" spans="1:19" x14ac:dyDescent="0.35">
      <c r="A2269">
        <v>12268</v>
      </c>
      <c r="B2269" s="1">
        <v>46829</v>
      </c>
      <c r="C2269">
        <f t="shared" si="210"/>
        <v>2028</v>
      </c>
      <c r="D2269">
        <f t="shared" si="211"/>
        <v>3</v>
      </c>
      <c r="E2269" t="str">
        <f>TEXT(Table2[[#This Row],[order_date]],"mmmm")</f>
        <v>March</v>
      </c>
      <c r="F2269">
        <v>1550</v>
      </c>
      <c r="G2269" t="s">
        <v>15</v>
      </c>
      <c r="H2269" t="s">
        <v>13</v>
      </c>
      <c r="I2269">
        <v>5</v>
      </c>
      <c r="J2269">
        <v>21.18</v>
      </c>
      <c r="K2269">
        <v>0.17</v>
      </c>
      <c r="L2269">
        <f t="shared" si="212"/>
        <v>3.6006</v>
      </c>
      <c r="M2269">
        <f t="shared" si="213"/>
        <v>105.9</v>
      </c>
      <c r="N2269" t="s">
        <v>16</v>
      </c>
      <c r="O2269" t="str">
        <f t="shared" si="214"/>
        <v>Delayed Delivery</v>
      </c>
      <c r="P2269">
        <v>11</v>
      </c>
      <c r="Q2269" t="str">
        <f t="shared" si="215"/>
        <v>Good</v>
      </c>
      <c r="R2269">
        <v>3.5</v>
      </c>
      <c r="S2269">
        <v>87.9</v>
      </c>
    </row>
    <row r="2270" spans="1:19" x14ac:dyDescent="0.35">
      <c r="A2270">
        <v>12269</v>
      </c>
      <c r="B2270" s="1">
        <v>46830</v>
      </c>
      <c r="C2270">
        <f t="shared" si="210"/>
        <v>2028</v>
      </c>
      <c r="D2270">
        <f t="shared" si="211"/>
        <v>3</v>
      </c>
      <c r="E2270" t="str">
        <f>TEXT(Table2[[#This Row],[order_date]],"mmmm")</f>
        <v>March</v>
      </c>
      <c r="F2270">
        <v>1926</v>
      </c>
      <c r="G2270" t="s">
        <v>15</v>
      </c>
      <c r="H2270" t="s">
        <v>21</v>
      </c>
      <c r="I2270">
        <v>1</v>
      </c>
      <c r="J2270">
        <v>409.01</v>
      </c>
      <c r="K2270">
        <v>0.08</v>
      </c>
      <c r="L2270">
        <f t="shared" si="212"/>
        <v>32.720799999999997</v>
      </c>
      <c r="M2270">
        <f t="shared" si="213"/>
        <v>409.01</v>
      </c>
      <c r="N2270" t="s">
        <v>18</v>
      </c>
      <c r="O2270" t="str">
        <f t="shared" si="214"/>
        <v>On Time Delivery</v>
      </c>
      <c r="P2270">
        <v>3</v>
      </c>
      <c r="Q2270" t="str">
        <f t="shared" si="215"/>
        <v>Bad</v>
      </c>
      <c r="R2270">
        <v>1.3</v>
      </c>
      <c r="S2270">
        <v>376.29</v>
      </c>
    </row>
    <row r="2271" spans="1:19" x14ac:dyDescent="0.35">
      <c r="A2271">
        <v>12270</v>
      </c>
      <c r="B2271" s="1">
        <v>46831</v>
      </c>
      <c r="C2271">
        <f t="shared" si="210"/>
        <v>2028</v>
      </c>
      <c r="D2271">
        <f t="shared" si="211"/>
        <v>3</v>
      </c>
      <c r="E2271" t="str">
        <f>TEXT(Table2[[#This Row],[order_date]],"mmmm")</f>
        <v>March</v>
      </c>
      <c r="F2271">
        <v>1081</v>
      </c>
      <c r="G2271" t="s">
        <v>19</v>
      </c>
      <c r="H2271" t="s">
        <v>21</v>
      </c>
      <c r="I2271">
        <v>2</v>
      </c>
      <c r="J2271">
        <v>262.86</v>
      </c>
      <c r="K2271">
        <v>7.0000000000000007E-2</v>
      </c>
      <c r="L2271">
        <f t="shared" si="212"/>
        <v>18.400200000000002</v>
      </c>
      <c r="M2271">
        <f t="shared" si="213"/>
        <v>525.72</v>
      </c>
      <c r="N2271" t="s">
        <v>18</v>
      </c>
      <c r="O2271" t="str">
        <f t="shared" si="214"/>
        <v>Delayed Delivery</v>
      </c>
      <c r="P2271">
        <v>6</v>
      </c>
      <c r="Q2271" t="str">
        <f t="shared" si="215"/>
        <v>Bad</v>
      </c>
      <c r="R2271">
        <v>1.7</v>
      </c>
      <c r="S2271">
        <v>488.92</v>
      </c>
    </row>
    <row r="2272" spans="1:19" x14ac:dyDescent="0.35">
      <c r="A2272">
        <v>12271</v>
      </c>
      <c r="B2272" s="1">
        <v>46832</v>
      </c>
      <c r="C2272">
        <f t="shared" si="210"/>
        <v>2028</v>
      </c>
      <c r="D2272">
        <f t="shared" si="211"/>
        <v>3</v>
      </c>
      <c r="E2272" t="str">
        <f>TEXT(Table2[[#This Row],[order_date]],"mmmm")</f>
        <v>March</v>
      </c>
      <c r="F2272">
        <v>1355</v>
      </c>
      <c r="G2272" t="s">
        <v>19</v>
      </c>
      <c r="H2272" t="s">
        <v>13</v>
      </c>
      <c r="I2272">
        <v>2</v>
      </c>
      <c r="J2272">
        <v>313.85000000000002</v>
      </c>
      <c r="K2272">
        <v>0.08</v>
      </c>
      <c r="L2272">
        <f t="shared" si="212"/>
        <v>25.108000000000004</v>
      </c>
      <c r="M2272">
        <f t="shared" si="213"/>
        <v>627.70000000000005</v>
      </c>
      <c r="N2272" t="s">
        <v>18</v>
      </c>
      <c r="O2272" t="str">
        <f t="shared" si="214"/>
        <v>On Time Delivery</v>
      </c>
      <c r="P2272">
        <v>4</v>
      </c>
      <c r="Q2272" t="str">
        <f t="shared" si="215"/>
        <v>Good</v>
      </c>
      <c r="R2272">
        <v>2.9</v>
      </c>
      <c r="S2272">
        <v>577.48</v>
      </c>
    </row>
    <row r="2273" spans="1:19" x14ac:dyDescent="0.35">
      <c r="A2273">
        <v>12272</v>
      </c>
      <c r="B2273" s="1">
        <v>46833</v>
      </c>
      <c r="C2273">
        <f t="shared" si="210"/>
        <v>2028</v>
      </c>
      <c r="D2273">
        <f t="shared" si="211"/>
        <v>3</v>
      </c>
      <c r="E2273" t="str">
        <f>TEXT(Table2[[#This Row],[order_date]],"mmmm")</f>
        <v>March</v>
      </c>
      <c r="F2273">
        <v>1257</v>
      </c>
      <c r="G2273" t="s">
        <v>12</v>
      </c>
      <c r="H2273" t="s">
        <v>20</v>
      </c>
      <c r="I2273">
        <v>6</v>
      </c>
      <c r="J2273">
        <v>140.26</v>
      </c>
      <c r="K2273">
        <v>0.25</v>
      </c>
      <c r="L2273">
        <f t="shared" si="212"/>
        <v>35.064999999999998</v>
      </c>
      <c r="M2273">
        <f t="shared" si="213"/>
        <v>841.56</v>
      </c>
      <c r="N2273" t="s">
        <v>16</v>
      </c>
      <c r="O2273" t="str">
        <f t="shared" si="214"/>
        <v>Delayed Delivery</v>
      </c>
      <c r="P2273">
        <v>11</v>
      </c>
      <c r="Q2273" t="str">
        <f t="shared" si="215"/>
        <v>Good</v>
      </c>
      <c r="R2273">
        <v>2.8</v>
      </c>
      <c r="S2273">
        <v>631.16999999999996</v>
      </c>
    </row>
    <row r="2274" spans="1:19" x14ac:dyDescent="0.35">
      <c r="A2274">
        <v>12273</v>
      </c>
      <c r="B2274" s="1">
        <v>46834</v>
      </c>
      <c r="C2274">
        <f t="shared" si="210"/>
        <v>2028</v>
      </c>
      <c r="D2274">
        <f t="shared" si="211"/>
        <v>3</v>
      </c>
      <c r="E2274" t="str">
        <f>TEXT(Table2[[#This Row],[order_date]],"mmmm")</f>
        <v>March</v>
      </c>
      <c r="F2274">
        <v>1717</v>
      </c>
      <c r="G2274" t="s">
        <v>12</v>
      </c>
      <c r="H2274" t="s">
        <v>21</v>
      </c>
      <c r="I2274">
        <v>2</v>
      </c>
      <c r="J2274">
        <v>337.79</v>
      </c>
      <c r="K2274">
        <v>0.01</v>
      </c>
      <c r="L2274">
        <f t="shared" si="212"/>
        <v>3.3779000000000003</v>
      </c>
      <c r="M2274">
        <f t="shared" si="213"/>
        <v>675.58</v>
      </c>
      <c r="N2274" t="s">
        <v>18</v>
      </c>
      <c r="O2274" t="str">
        <f t="shared" si="214"/>
        <v>On Time Delivery</v>
      </c>
      <c r="P2274">
        <v>2</v>
      </c>
      <c r="Q2274" t="str">
        <f t="shared" si="215"/>
        <v>Excellent</v>
      </c>
      <c r="R2274">
        <v>4</v>
      </c>
      <c r="S2274">
        <v>668.82</v>
      </c>
    </row>
    <row r="2275" spans="1:19" x14ac:dyDescent="0.35">
      <c r="A2275">
        <v>12274</v>
      </c>
      <c r="B2275" s="1">
        <v>46835</v>
      </c>
      <c r="C2275">
        <f t="shared" si="210"/>
        <v>2028</v>
      </c>
      <c r="D2275">
        <f t="shared" si="211"/>
        <v>3</v>
      </c>
      <c r="E2275" t="str">
        <f>TEXT(Table2[[#This Row],[order_date]],"mmmm")</f>
        <v>March</v>
      </c>
      <c r="F2275">
        <v>1588</v>
      </c>
      <c r="G2275" t="s">
        <v>15</v>
      </c>
      <c r="H2275" t="s">
        <v>21</v>
      </c>
      <c r="I2275">
        <v>2</v>
      </c>
      <c r="J2275">
        <v>587.79999999999995</v>
      </c>
      <c r="K2275">
        <v>0.02</v>
      </c>
      <c r="L2275">
        <f t="shared" si="212"/>
        <v>11.755999999999998</v>
      </c>
      <c r="M2275">
        <f t="shared" si="213"/>
        <v>1175.5999999999999</v>
      </c>
      <c r="N2275" t="s">
        <v>14</v>
      </c>
      <c r="O2275" t="str">
        <f t="shared" si="214"/>
        <v>Delayed Delivery</v>
      </c>
      <c r="P2275">
        <v>5</v>
      </c>
      <c r="Q2275" t="str">
        <f t="shared" si="215"/>
        <v>Good</v>
      </c>
      <c r="R2275">
        <v>2.5</v>
      </c>
      <c r="S2275">
        <v>1152.0899999999999</v>
      </c>
    </row>
    <row r="2276" spans="1:19" x14ac:dyDescent="0.35">
      <c r="A2276">
        <v>12275</v>
      </c>
      <c r="B2276" s="1">
        <v>46836</v>
      </c>
      <c r="C2276">
        <f t="shared" si="210"/>
        <v>2028</v>
      </c>
      <c r="D2276">
        <f t="shared" si="211"/>
        <v>3</v>
      </c>
      <c r="E2276" t="str">
        <f>TEXT(Table2[[#This Row],[order_date]],"mmmm")</f>
        <v>March</v>
      </c>
      <c r="F2276">
        <v>1988</v>
      </c>
      <c r="G2276" t="s">
        <v>19</v>
      </c>
      <c r="H2276" t="s">
        <v>17</v>
      </c>
      <c r="I2276">
        <v>5</v>
      </c>
      <c r="J2276">
        <v>57.97</v>
      </c>
      <c r="K2276">
        <v>0.21</v>
      </c>
      <c r="L2276">
        <f t="shared" si="212"/>
        <v>12.1737</v>
      </c>
      <c r="M2276">
        <f t="shared" si="213"/>
        <v>289.85000000000002</v>
      </c>
      <c r="N2276" t="s">
        <v>14</v>
      </c>
      <c r="O2276" t="str">
        <f t="shared" si="214"/>
        <v>On Time Delivery</v>
      </c>
      <c r="P2276">
        <v>4</v>
      </c>
      <c r="Q2276" t="str">
        <f t="shared" si="215"/>
        <v>Good</v>
      </c>
      <c r="R2276">
        <v>3.7</v>
      </c>
      <c r="S2276">
        <v>228.98</v>
      </c>
    </row>
    <row r="2277" spans="1:19" x14ac:dyDescent="0.35">
      <c r="A2277">
        <v>12276</v>
      </c>
      <c r="B2277" s="1">
        <v>46837</v>
      </c>
      <c r="C2277">
        <f t="shared" si="210"/>
        <v>2028</v>
      </c>
      <c r="D2277">
        <f t="shared" si="211"/>
        <v>3</v>
      </c>
      <c r="E2277" t="str">
        <f>TEXT(Table2[[#This Row],[order_date]],"mmmm")</f>
        <v>March</v>
      </c>
      <c r="F2277">
        <v>1523</v>
      </c>
      <c r="G2277" t="s">
        <v>19</v>
      </c>
      <c r="H2277" t="s">
        <v>20</v>
      </c>
      <c r="I2277">
        <v>2</v>
      </c>
      <c r="J2277">
        <v>181.09</v>
      </c>
      <c r="K2277">
        <v>0.22</v>
      </c>
      <c r="L2277">
        <f t="shared" si="212"/>
        <v>39.839800000000004</v>
      </c>
      <c r="M2277">
        <f t="shared" si="213"/>
        <v>362.18</v>
      </c>
      <c r="N2277" t="s">
        <v>16</v>
      </c>
      <c r="O2277" t="str">
        <f t="shared" si="214"/>
        <v>Delayed Delivery</v>
      </c>
      <c r="P2277">
        <v>5</v>
      </c>
      <c r="Q2277" t="str">
        <f t="shared" si="215"/>
        <v>Good</v>
      </c>
      <c r="R2277">
        <v>3.8</v>
      </c>
      <c r="S2277">
        <v>282.5</v>
      </c>
    </row>
    <row r="2278" spans="1:19" x14ac:dyDescent="0.35">
      <c r="A2278">
        <v>12277</v>
      </c>
      <c r="B2278" s="1">
        <v>46838</v>
      </c>
      <c r="C2278">
        <f t="shared" si="210"/>
        <v>2028</v>
      </c>
      <c r="D2278">
        <f t="shared" si="211"/>
        <v>3</v>
      </c>
      <c r="E2278" t="str">
        <f>TEXT(Table2[[#This Row],[order_date]],"mmmm")</f>
        <v>March</v>
      </c>
      <c r="F2278">
        <v>1294</v>
      </c>
      <c r="G2278" t="s">
        <v>15</v>
      </c>
      <c r="H2278" t="s">
        <v>17</v>
      </c>
      <c r="I2278">
        <v>4</v>
      </c>
      <c r="J2278">
        <v>157.15</v>
      </c>
      <c r="K2278">
        <v>0.23</v>
      </c>
      <c r="L2278">
        <f t="shared" si="212"/>
        <v>36.144500000000001</v>
      </c>
      <c r="M2278">
        <f t="shared" si="213"/>
        <v>628.6</v>
      </c>
      <c r="N2278" t="s">
        <v>16</v>
      </c>
      <c r="O2278" t="str">
        <f t="shared" si="214"/>
        <v>Delayed Delivery</v>
      </c>
      <c r="P2278">
        <v>9</v>
      </c>
      <c r="Q2278" t="str">
        <f t="shared" si="215"/>
        <v>Good</v>
      </c>
      <c r="R2278">
        <v>3.6</v>
      </c>
      <c r="S2278">
        <v>484.02</v>
      </c>
    </row>
    <row r="2279" spans="1:19" x14ac:dyDescent="0.35">
      <c r="A2279">
        <v>12278</v>
      </c>
      <c r="B2279" s="1">
        <v>46839</v>
      </c>
      <c r="C2279">
        <f t="shared" si="210"/>
        <v>2028</v>
      </c>
      <c r="D2279">
        <f t="shared" si="211"/>
        <v>3</v>
      </c>
      <c r="E2279" t="str">
        <f>TEXT(Table2[[#This Row],[order_date]],"mmmm")</f>
        <v>March</v>
      </c>
      <c r="F2279">
        <v>1961</v>
      </c>
      <c r="G2279" t="s">
        <v>12</v>
      </c>
      <c r="H2279" t="s">
        <v>13</v>
      </c>
      <c r="I2279">
        <v>4</v>
      </c>
      <c r="J2279">
        <v>160.4</v>
      </c>
      <c r="K2279">
        <v>0.13</v>
      </c>
      <c r="L2279">
        <f t="shared" si="212"/>
        <v>20.852</v>
      </c>
      <c r="M2279">
        <f t="shared" si="213"/>
        <v>641.6</v>
      </c>
      <c r="N2279" t="s">
        <v>18</v>
      </c>
      <c r="O2279" t="str">
        <f t="shared" si="214"/>
        <v>On Time Delivery</v>
      </c>
      <c r="P2279">
        <v>4</v>
      </c>
      <c r="Q2279" t="str">
        <f t="shared" si="215"/>
        <v>Good</v>
      </c>
      <c r="R2279">
        <v>3.4</v>
      </c>
      <c r="S2279">
        <v>558.19000000000005</v>
      </c>
    </row>
    <row r="2280" spans="1:19" x14ac:dyDescent="0.35">
      <c r="A2280">
        <v>12279</v>
      </c>
      <c r="B2280" s="1">
        <v>46840</v>
      </c>
      <c r="C2280">
        <f t="shared" si="210"/>
        <v>2028</v>
      </c>
      <c r="D2280">
        <f t="shared" si="211"/>
        <v>3</v>
      </c>
      <c r="E2280" t="str">
        <f>TEXT(Table2[[#This Row],[order_date]],"mmmm")</f>
        <v>March</v>
      </c>
      <c r="F2280">
        <v>1223</v>
      </c>
      <c r="G2280" t="s">
        <v>19</v>
      </c>
      <c r="H2280" t="s">
        <v>13</v>
      </c>
      <c r="I2280">
        <v>4</v>
      </c>
      <c r="J2280">
        <v>236.54</v>
      </c>
      <c r="K2280">
        <v>0.28000000000000003</v>
      </c>
      <c r="L2280">
        <f t="shared" si="212"/>
        <v>66.231200000000001</v>
      </c>
      <c r="M2280">
        <f t="shared" si="213"/>
        <v>946.16</v>
      </c>
      <c r="N2280" t="s">
        <v>16</v>
      </c>
      <c r="O2280" t="str">
        <f t="shared" si="214"/>
        <v>Delayed Delivery</v>
      </c>
      <c r="P2280">
        <v>6</v>
      </c>
      <c r="Q2280" t="str">
        <f t="shared" si="215"/>
        <v>Excellent</v>
      </c>
      <c r="R2280">
        <v>4.2</v>
      </c>
      <c r="S2280">
        <v>681.24</v>
      </c>
    </row>
    <row r="2281" spans="1:19" x14ac:dyDescent="0.35">
      <c r="A2281">
        <v>12280</v>
      </c>
      <c r="B2281" s="1">
        <v>46841</v>
      </c>
      <c r="C2281">
        <f t="shared" si="210"/>
        <v>2028</v>
      </c>
      <c r="D2281">
        <f t="shared" si="211"/>
        <v>3</v>
      </c>
      <c r="E2281" t="str">
        <f>TEXT(Table2[[#This Row],[order_date]],"mmmm")</f>
        <v>March</v>
      </c>
      <c r="F2281">
        <v>1524</v>
      </c>
      <c r="G2281" t="s">
        <v>22</v>
      </c>
      <c r="H2281" t="s">
        <v>17</v>
      </c>
      <c r="I2281">
        <v>1</v>
      </c>
      <c r="J2281">
        <v>493.59</v>
      </c>
      <c r="K2281">
        <v>0.19</v>
      </c>
      <c r="L2281">
        <f t="shared" si="212"/>
        <v>93.7821</v>
      </c>
      <c r="M2281">
        <f t="shared" si="213"/>
        <v>493.59</v>
      </c>
      <c r="N2281" t="s">
        <v>16</v>
      </c>
      <c r="O2281" t="str">
        <f t="shared" si="214"/>
        <v>On Time Delivery</v>
      </c>
      <c r="P2281">
        <v>4</v>
      </c>
      <c r="Q2281" t="str">
        <f t="shared" si="215"/>
        <v>Good</v>
      </c>
      <c r="R2281">
        <v>3.6</v>
      </c>
      <c r="S2281">
        <v>399.81</v>
      </c>
    </row>
    <row r="2282" spans="1:19" x14ac:dyDescent="0.35">
      <c r="A2282">
        <v>12281</v>
      </c>
      <c r="B2282" s="1">
        <v>46842</v>
      </c>
      <c r="C2282">
        <f t="shared" si="210"/>
        <v>2028</v>
      </c>
      <c r="D2282">
        <f t="shared" si="211"/>
        <v>3</v>
      </c>
      <c r="E2282" t="str">
        <f>TEXT(Table2[[#This Row],[order_date]],"mmmm")</f>
        <v>March</v>
      </c>
      <c r="F2282">
        <v>1045</v>
      </c>
      <c r="G2282" t="s">
        <v>19</v>
      </c>
      <c r="H2282" t="s">
        <v>20</v>
      </c>
      <c r="I2282">
        <v>6</v>
      </c>
      <c r="J2282">
        <v>549.02</v>
      </c>
      <c r="K2282">
        <v>0.04</v>
      </c>
      <c r="L2282">
        <f t="shared" si="212"/>
        <v>21.960799999999999</v>
      </c>
      <c r="M2282">
        <f t="shared" si="213"/>
        <v>3294.12</v>
      </c>
      <c r="N2282" t="s">
        <v>16</v>
      </c>
      <c r="O2282" t="str">
        <f t="shared" si="214"/>
        <v>Early Delivery</v>
      </c>
      <c r="P2282">
        <v>1</v>
      </c>
      <c r="Q2282" t="str">
        <f t="shared" si="215"/>
        <v>Excellent</v>
      </c>
      <c r="R2282">
        <v>4.3</v>
      </c>
      <c r="S2282">
        <v>3162.36</v>
      </c>
    </row>
    <row r="2283" spans="1:19" x14ac:dyDescent="0.35">
      <c r="A2283">
        <v>12282</v>
      </c>
      <c r="B2283" s="1">
        <v>46843</v>
      </c>
      <c r="C2283">
        <f t="shared" si="210"/>
        <v>2028</v>
      </c>
      <c r="D2283">
        <f t="shared" si="211"/>
        <v>3</v>
      </c>
      <c r="E2283" t="str">
        <f>TEXT(Table2[[#This Row],[order_date]],"mmmm")</f>
        <v>March</v>
      </c>
      <c r="F2283">
        <v>1666</v>
      </c>
      <c r="G2283" t="s">
        <v>12</v>
      </c>
      <c r="H2283" t="s">
        <v>21</v>
      </c>
      <c r="I2283">
        <v>6</v>
      </c>
      <c r="J2283">
        <v>133.30000000000001</v>
      </c>
      <c r="K2283">
        <v>0.28000000000000003</v>
      </c>
      <c r="L2283">
        <f t="shared" si="212"/>
        <v>37.324000000000005</v>
      </c>
      <c r="M2283">
        <f t="shared" si="213"/>
        <v>799.80000000000007</v>
      </c>
      <c r="N2283" t="s">
        <v>14</v>
      </c>
      <c r="O2283" t="str">
        <f t="shared" si="214"/>
        <v>On Time Delivery</v>
      </c>
      <c r="P2283">
        <v>2</v>
      </c>
      <c r="Q2283" t="str">
        <f t="shared" si="215"/>
        <v>Good</v>
      </c>
      <c r="R2283">
        <v>3.5</v>
      </c>
      <c r="S2283">
        <v>575.86</v>
      </c>
    </row>
    <row r="2284" spans="1:19" x14ac:dyDescent="0.35">
      <c r="A2284">
        <v>12283</v>
      </c>
      <c r="B2284" s="1">
        <v>46844</v>
      </c>
      <c r="C2284">
        <f t="shared" si="210"/>
        <v>2028</v>
      </c>
      <c r="D2284">
        <f t="shared" si="211"/>
        <v>4</v>
      </c>
      <c r="E2284" t="str">
        <f>TEXT(Table2[[#This Row],[order_date]],"mmmm")</f>
        <v>April</v>
      </c>
      <c r="F2284">
        <v>1112</v>
      </c>
      <c r="G2284" t="s">
        <v>15</v>
      </c>
      <c r="H2284" t="s">
        <v>13</v>
      </c>
      <c r="I2284">
        <v>3</v>
      </c>
      <c r="J2284">
        <v>332.63</v>
      </c>
      <c r="K2284">
        <v>0.33</v>
      </c>
      <c r="L2284">
        <f t="shared" si="212"/>
        <v>109.7679</v>
      </c>
      <c r="M2284">
        <f t="shared" si="213"/>
        <v>997.89</v>
      </c>
      <c r="N2284" t="s">
        <v>18</v>
      </c>
      <c r="O2284" t="str">
        <f t="shared" si="214"/>
        <v>Delayed Delivery</v>
      </c>
      <c r="P2284">
        <v>6</v>
      </c>
      <c r="Q2284" t="str">
        <f t="shared" si="215"/>
        <v>Bad</v>
      </c>
      <c r="R2284">
        <v>1.6</v>
      </c>
      <c r="S2284">
        <v>668.59</v>
      </c>
    </row>
    <row r="2285" spans="1:19" x14ac:dyDescent="0.35">
      <c r="A2285">
        <v>12284</v>
      </c>
      <c r="B2285" s="1">
        <v>46845</v>
      </c>
      <c r="C2285">
        <f t="shared" si="210"/>
        <v>2028</v>
      </c>
      <c r="D2285">
        <f t="shared" si="211"/>
        <v>4</v>
      </c>
      <c r="E2285" t="str">
        <f>TEXT(Table2[[#This Row],[order_date]],"mmmm")</f>
        <v>April</v>
      </c>
      <c r="F2285">
        <v>1232</v>
      </c>
      <c r="G2285" t="s">
        <v>22</v>
      </c>
      <c r="H2285" t="s">
        <v>20</v>
      </c>
      <c r="I2285">
        <v>5</v>
      </c>
      <c r="J2285">
        <v>387.59</v>
      </c>
      <c r="K2285">
        <v>0.02</v>
      </c>
      <c r="L2285">
        <f t="shared" si="212"/>
        <v>7.7517999999999994</v>
      </c>
      <c r="M2285">
        <f t="shared" si="213"/>
        <v>1937.9499999999998</v>
      </c>
      <c r="N2285" t="s">
        <v>18</v>
      </c>
      <c r="O2285" t="str">
        <f t="shared" si="214"/>
        <v>Delayed Delivery</v>
      </c>
      <c r="P2285">
        <v>8</v>
      </c>
      <c r="Q2285" t="str">
        <f t="shared" si="215"/>
        <v>Bad</v>
      </c>
      <c r="R2285">
        <v>2.2000000000000002</v>
      </c>
      <c r="S2285">
        <v>1899.19</v>
      </c>
    </row>
    <row r="2286" spans="1:19" x14ac:dyDescent="0.35">
      <c r="A2286">
        <v>12285</v>
      </c>
      <c r="B2286" s="1">
        <v>46846</v>
      </c>
      <c r="C2286">
        <f t="shared" si="210"/>
        <v>2028</v>
      </c>
      <c r="D2286">
        <f t="shared" si="211"/>
        <v>4</v>
      </c>
      <c r="E2286" t="str">
        <f>TEXT(Table2[[#This Row],[order_date]],"mmmm")</f>
        <v>April</v>
      </c>
      <c r="F2286">
        <v>1016</v>
      </c>
      <c r="G2286" t="s">
        <v>19</v>
      </c>
      <c r="H2286" t="s">
        <v>20</v>
      </c>
      <c r="I2286">
        <v>4</v>
      </c>
      <c r="J2286">
        <v>320.27</v>
      </c>
      <c r="K2286">
        <v>0.14000000000000001</v>
      </c>
      <c r="L2286">
        <f t="shared" si="212"/>
        <v>44.837800000000001</v>
      </c>
      <c r="M2286">
        <f t="shared" si="213"/>
        <v>1281.08</v>
      </c>
      <c r="N2286" t="s">
        <v>18</v>
      </c>
      <c r="O2286" t="str">
        <f t="shared" si="214"/>
        <v>Delayed Delivery</v>
      </c>
      <c r="P2286">
        <v>9</v>
      </c>
      <c r="Q2286" t="str">
        <f t="shared" si="215"/>
        <v>Bad</v>
      </c>
      <c r="R2286">
        <v>2.2999999999999998</v>
      </c>
      <c r="S2286">
        <v>1101.73</v>
      </c>
    </row>
    <row r="2287" spans="1:19" x14ac:dyDescent="0.35">
      <c r="A2287">
        <v>12286</v>
      </c>
      <c r="B2287" s="1">
        <v>46847</v>
      </c>
      <c r="C2287">
        <f t="shared" si="210"/>
        <v>2028</v>
      </c>
      <c r="D2287">
        <f t="shared" si="211"/>
        <v>4</v>
      </c>
      <c r="E2287" t="str">
        <f>TEXT(Table2[[#This Row],[order_date]],"mmmm")</f>
        <v>April</v>
      </c>
      <c r="F2287">
        <v>1359</v>
      </c>
      <c r="G2287" t="s">
        <v>15</v>
      </c>
      <c r="H2287" t="s">
        <v>13</v>
      </c>
      <c r="I2287">
        <v>4</v>
      </c>
      <c r="J2287">
        <v>268.93</v>
      </c>
      <c r="K2287">
        <v>0.17</v>
      </c>
      <c r="L2287">
        <f t="shared" si="212"/>
        <v>45.718100000000007</v>
      </c>
      <c r="M2287">
        <f t="shared" si="213"/>
        <v>1075.72</v>
      </c>
      <c r="N2287" t="s">
        <v>18</v>
      </c>
      <c r="O2287" t="str">
        <f t="shared" si="214"/>
        <v>On Time Delivery</v>
      </c>
      <c r="P2287">
        <v>4</v>
      </c>
      <c r="Q2287" t="str">
        <f t="shared" si="215"/>
        <v>Bad</v>
      </c>
      <c r="R2287">
        <v>1.4</v>
      </c>
      <c r="S2287">
        <v>892.85</v>
      </c>
    </row>
    <row r="2288" spans="1:19" x14ac:dyDescent="0.35">
      <c r="A2288">
        <v>12287</v>
      </c>
      <c r="B2288" s="1">
        <v>46848</v>
      </c>
      <c r="C2288">
        <f t="shared" si="210"/>
        <v>2028</v>
      </c>
      <c r="D2288">
        <f t="shared" si="211"/>
        <v>4</v>
      </c>
      <c r="E2288" t="str">
        <f>TEXT(Table2[[#This Row],[order_date]],"mmmm")</f>
        <v>April</v>
      </c>
      <c r="F2288">
        <v>1222</v>
      </c>
      <c r="G2288" t="s">
        <v>19</v>
      </c>
      <c r="H2288" t="s">
        <v>13</v>
      </c>
      <c r="I2288">
        <v>2</v>
      </c>
      <c r="J2288">
        <v>127.31</v>
      </c>
      <c r="K2288">
        <v>0.05</v>
      </c>
      <c r="L2288">
        <f t="shared" si="212"/>
        <v>6.3655000000000008</v>
      </c>
      <c r="M2288">
        <f t="shared" si="213"/>
        <v>254.62</v>
      </c>
      <c r="N2288" t="s">
        <v>16</v>
      </c>
      <c r="O2288" t="str">
        <f t="shared" si="214"/>
        <v>Delayed Delivery</v>
      </c>
      <c r="P2288">
        <v>6</v>
      </c>
      <c r="Q2288" t="str">
        <f t="shared" si="215"/>
        <v>Good</v>
      </c>
      <c r="R2288">
        <v>3.8</v>
      </c>
      <c r="S2288">
        <v>241.89</v>
      </c>
    </row>
    <row r="2289" spans="1:19" x14ac:dyDescent="0.35">
      <c r="A2289">
        <v>12288</v>
      </c>
      <c r="B2289" s="1">
        <v>46849</v>
      </c>
      <c r="C2289">
        <f t="shared" si="210"/>
        <v>2028</v>
      </c>
      <c r="D2289">
        <f t="shared" si="211"/>
        <v>4</v>
      </c>
      <c r="E2289" t="str">
        <f>TEXT(Table2[[#This Row],[order_date]],"mmmm")</f>
        <v>April</v>
      </c>
      <c r="F2289">
        <v>1865</v>
      </c>
      <c r="G2289" t="s">
        <v>19</v>
      </c>
      <c r="H2289" t="s">
        <v>20</v>
      </c>
      <c r="I2289">
        <v>4</v>
      </c>
      <c r="J2289">
        <v>300.61</v>
      </c>
      <c r="K2289">
        <v>0.3</v>
      </c>
      <c r="L2289">
        <f t="shared" si="212"/>
        <v>90.183000000000007</v>
      </c>
      <c r="M2289">
        <f t="shared" si="213"/>
        <v>1202.44</v>
      </c>
      <c r="N2289" t="s">
        <v>18</v>
      </c>
      <c r="O2289" t="str">
        <f t="shared" si="214"/>
        <v>On Time Delivery</v>
      </c>
      <c r="P2289">
        <v>3</v>
      </c>
      <c r="Q2289" t="str">
        <f t="shared" si="215"/>
        <v>Good</v>
      </c>
      <c r="R2289">
        <v>3.4</v>
      </c>
      <c r="S2289">
        <v>841.71</v>
      </c>
    </row>
    <row r="2290" spans="1:19" x14ac:dyDescent="0.35">
      <c r="A2290">
        <v>12289</v>
      </c>
      <c r="B2290" s="1">
        <v>46850</v>
      </c>
      <c r="C2290">
        <f t="shared" si="210"/>
        <v>2028</v>
      </c>
      <c r="D2290">
        <f t="shared" si="211"/>
        <v>4</v>
      </c>
      <c r="E2290" t="str">
        <f>TEXT(Table2[[#This Row],[order_date]],"mmmm")</f>
        <v>April</v>
      </c>
      <c r="F2290">
        <v>1699</v>
      </c>
      <c r="G2290" t="s">
        <v>12</v>
      </c>
      <c r="H2290" t="s">
        <v>21</v>
      </c>
      <c r="I2290">
        <v>2</v>
      </c>
      <c r="J2290">
        <v>249.71</v>
      </c>
      <c r="K2290">
        <v>0.1</v>
      </c>
      <c r="L2290">
        <f t="shared" si="212"/>
        <v>24.971000000000004</v>
      </c>
      <c r="M2290">
        <f t="shared" si="213"/>
        <v>499.42</v>
      </c>
      <c r="N2290" t="s">
        <v>16</v>
      </c>
      <c r="O2290" t="str">
        <f t="shared" si="214"/>
        <v>Delayed Delivery</v>
      </c>
      <c r="P2290">
        <v>9</v>
      </c>
      <c r="Q2290" t="str">
        <f t="shared" si="215"/>
        <v>Good</v>
      </c>
      <c r="R2290">
        <v>3.4</v>
      </c>
      <c r="S2290">
        <v>449.48</v>
      </c>
    </row>
    <row r="2291" spans="1:19" x14ac:dyDescent="0.35">
      <c r="A2291">
        <v>12290</v>
      </c>
      <c r="B2291" s="1">
        <v>46851</v>
      </c>
      <c r="C2291">
        <f t="shared" si="210"/>
        <v>2028</v>
      </c>
      <c r="D2291">
        <f t="shared" si="211"/>
        <v>4</v>
      </c>
      <c r="E2291" t="str">
        <f>TEXT(Table2[[#This Row],[order_date]],"mmmm")</f>
        <v>April</v>
      </c>
      <c r="F2291">
        <v>1447</v>
      </c>
      <c r="G2291" t="s">
        <v>12</v>
      </c>
      <c r="H2291" t="s">
        <v>17</v>
      </c>
      <c r="I2291">
        <v>2</v>
      </c>
      <c r="J2291">
        <v>480.4</v>
      </c>
      <c r="K2291">
        <v>0.27</v>
      </c>
      <c r="L2291">
        <f t="shared" si="212"/>
        <v>129.708</v>
      </c>
      <c r="M2291">
        <f t="shared" si="213"/>
        <v>960.8</v>
      </c>
      <c r="N2291" t="s">
        <v>18</v>
      </c>
      <c r="O2291" t="str">
        <f t="shared" si="214"/>
        <v>Delayed Delivery</v>
      </c>
      <c r="P2291">
        <v>8</v>
      </c>
      <c r="Q2291" t="str">
        <f t="shared" si="215"/>
        <v>Good</v>
      </c>
      <c r="R2291">
        <v>2.9</v>
      </c>
      <c r="S2291">
        <v>701.38</v>
      </c>
    </row>
    <row r="2292" spans="1:19" x14ac:dyDescent="0.35">
      <c r="A2292">
        <v>12291</v>
      </c>
      <c r="B2292" s="1">
        <v>46852</v>
      </c>
      <c r="C2292">
        <f t="shared" si="210"/>
        <v>2028</v>
      </c>
      <c r="D2292">
        <f t="shared" si="211"/>
        <v>4</v>
      </c>
      <c r="E2292" t="str">
        <f>TEXT(Table2[[#This Row],[order_date]],"mmmm")</f>
        <v>April</v>
      </c>
      <c r="F2292">
        <v>1855</v>
      </c>
      <c r="G2292" t="s">
        <v>12</v>
      </c>
      <c r="H2292" t="s">
        <v>13</v>
      </c>
      <c r="I2292">
        <v>3</v>
      </c>
      <c r="J2292">
        <v>461.71</v>
      </c>
      <c r="K2292">
        <v>0.23</v>
      </c>
      <c r="L2292">
        <f t="shared" si="212"/>
        <v>106.19329999999999</v>
      </c>
      <c r="M2292">
        <f t="shared" si="213"/>
        <v>1385.1299999999999</v>
      </c>
      <c r="N2292" t="s">
        <v>16</v>
      </c>
      <c r="O2292" t="str">
        <f t="shared" si="214"/>
        <v>Early Delivery</v>
      </c>
      <c r="P2292">
        <v>1</v>
      </c>
      <c r="Q2292" t="str">
        <f t="shared" si="215"/>
        <v>Good</v>
      </c>
      <c r="R2292">
        <v>3.2</v>
      </c>
      <c r="S2292">
        <v>1066.55</v>
      </c>
    </row>
    <row r="2293" spans="1:19" x14ac:dyDescent="0.35">
      <c r="A2293">
        <v>12292</v>
      </c>
      <c r="B2293" s="1">
        <v>46853</v>
      </c>
      <c r="C2293">
        <f t="shared" si="210"/>
        <v>2028</v>
      </c>
      <c r="D2293">
        <f t="shared" si="211"/>
        <v>4</v>
      </c>
      <c r="E2293" t="str">
        <f>TEXT(Table2[[#This Row],[order_date]],"mmmm")</f>
        <v>April</v>
      </c>
      <c r="F2293">
        <v>1364</v>
      </c>
      <c r="G2293" t="s">
        <v>15</v>
      </c>
      <c r="H2293" t="s">
        <v>17</v>
      </c>
      <c r="I2293">
        <v>1</v>
      </c>
      <c r="J2293">
        <v>93.39</v>
      </c>
      <c r="K2293">
        <v>0.21</v>
      </c>
      <c r="L2293">
        <f t="shared" si="212"/>
        <v>19.611899999999999</v>
      </c>
      <c r="M2293">
        <f t="shared" si="213"/>
        <v>93.39</v>
      </c>
      <c r="N2293" t="s">
        <v>18</v>
      </c>
      <c r="O2293" t="str">
        <f t="shared" si="214"/>
        <v>On Time Delivery</v>
      </c>
      <c r="P2293">
        <v>2</v>
      </c>
      <c r="Q2293" t="str">
        <f t="shared" si="215"/>
        <v>Bad</v>
      </c>
      <c r="R2293">
        <v>1</v>
      </c>
      <c r="S2293">
        <v>73.78</v>
      </c>
    </row>
    <row r="2294" spans="1:19" x14ac:dyDescent="0.35">
      <c r="A2294">
        <v>12293</v>
      </c>
      <c r="B2294" s="1">
        <v>46854</v>
      </c>
      <c r="C2294">
        <f t="shared" si="210"/>
        <v>2028</v>
      </c>
      <c r="D2294">
        <f t="shared" si="211"/>
        <v>4</v>
      </c>
      <c r="E2294" t="str">
        <f>TEXT(Table2[[#This Row],[order_date]],"mmmm")</f>
        <v>April</v>
      </c>
      <c r="F2294">
        <v>1674</v>
      </c>
      <c r="G2294" t="s">
        <v>22</v>
      </c>
      <c r="H2294" t="s">
        <v>20</v>
      </c>
      <c r="I2294">
        <v>2</v>
      </c>
      <c r="J2294">
        <v>66.78</v>
      </c>
      <c r="K2294">
        <v>7.0000000000000007E-2</v>
      </c>
      <c r="L2294">
        <f t="shared" si="212"/>
        <v>4.6746000000000008</v>
      </c>
      <c r="M2294">
        <f t="shared" si="213"/>
        <v>133.56</v>
      </c>
      <c r="N2294" t="s">
        <v>18</v>
      </c>
      <c r="O2294" t="str">
        <f t="shared" si="214"/>
        <v>Delayed Delivery</v>
      </c>
      <c r="P2294">
        <v>10</v>
      </c>
      <c r="Q2294" t="str">
        <f t="shared" si="215"/>
        <v>Bad</v>
      </c>
      <c r="R2294">
        <v>1.4</v>
      </c>
      <c r="S2294">
        <v>124.21</v>
      </c>
    </row>
    <row r="2295" spans="1:19" x14ac:dyDescent="0.35">
      <c r="A2295">
        <v>12294</v>
      </c>
      <c r="B2295" s="1">
        <v>46855</v>
      </c>
      <c r="C2295">
        <f t="shared" si="210"/>
        <v>2028</v>
      </c>
      <c r="D2295">
        <f t="shared" si="211"/>
        <v>4</v>
      </c>
      <c r="E2295" t="str">
        <f>TEXT(Table2[[#This Row],[order_date]],"mmmm")</f>
        <v>April</v>
      </c>
      <c r="F2295">
        <v>1325</v>
      </c>
      <c r="G2295" t="s">
        <v>19</v>
      </c>
      <c r="H2295" t="s">
        <v>17</v>
      </c>
      <c r="I2295">
        <v>2</v>
      </c>
      <c r="J2295">
        <v>546.27</v>
      </c>
      <c r="K2295">
        <v>0.08</v>
      </c>
      <c r="L2295">
        <f t="shared" si="212"/>
        <v>43.701599999999999</v>
      </c>
      <c r="M2295">
        <f t="shared" si="213"/>
        <v>1092.54</v>
      </c>
      <c r="N2295" t="s">
        <v>16</v>
      </c>
      <c r="O2295" t="str">
        <f t="shared" si="214"/>
        <v>Delayed Delivery</v>
      </c>
      <c r="P2295">
        <v>9</v>
      </c>
      <c r="Q2295" t="str">
        <f t="shared" si="215"/>
        <v>Good</v>
      </c>
      <c r="R2295">
        <v>3.7</v>
      </c>
      <c r="S2295">
        <v>1005.14</v>
      </c>
    </row>
    <row r="2296" spans="1:19" x14ac:dyDescent="0.35">
      <c r="A2296">
        <v>12295</v>
      </c>
      <c r="B2296" s="1">
        <v>46856</v>
      </c>
      <c r="C2296">
        <f t="shared" si="210"/>
        <v>2028</v>
      </c>
      <c r="D2296">
        <f t="shared" si="211"/>
        <v>4</v>
      </c>
      <c r="E2296" t="str">
        <f>TEXT(Table2[[#This Row],[order_date]],"mmmm")</f>
        <v>April</v>
      </c>
      <c r="F2296">
        <v>1466</v>
      </c>
      <c r="G2296" t="s">
        <v>19</v>
      </c>
      <c r="H2296" t="s">
        <v>21</v>
      </c>
      <c r="I2296">
        <v>6</v>
      </c>
      <c r="J2296">
        <v>328.27</v>
      </c>
      <c r="K2296">
        <v>0.02</v>
      </c>
      <c r="L2296">
        <f t="shared" si="212"/>
        <v>6.5653999999999995</v>
      </c>
      <c r="M2296">
        <f t="shared" si="213"/>
        <v>1969.62</v>
      </c>
      <c r="N2296" t="s">
        <v>16</v>
      </c>
      <c r="O2296" t="str">
        <f t="shared" si="214"/>
        <v>Delayed Delivery</v>
      </c>
      <c r="P2296">
        <v>10</v>
      </c>
      <c r="Q2296" t="str">
        <f t="shared" si="215"/>
        <v>Bad</v>
      </c>
      <c r="R2296">
        <v>2</v>
      </c>
      <c r="S2296">
        <v>1930.23</v>
      </c>
    </row>
    <row r="2297" spans="1:19" x14ac:dyDescent="0.35">
      <c r="A2297">
        <v>12296</v>
      </c>
      <c r="B2297" s="1">
        <v>46857</v>
      </c>
      <c r="C2297">
        <f t="shared" si="210"/>
        <v>2028</v>
      </c>
      <c r="D2297">
        <f t="shared" si="211"/>
        <v>4</v>
      </c>
      <c r="E2297" t="str">
        <f>TEXT(Table2[[#This Row],[order_date]],"mmmm")</f>
        <v>April</v>
      </c>
      <c r="F2297">
        <v>1413</v>
      </c>
      <c r="G2297" t="s">
        <v>19</v>
      </c>
      <c r="H2297" t="s">
        <v>20</v>
      </c>
      <c r="I2297">
        <v>3</v>
      </c>
      <c r="J2297">
        <v>516.80999999999995</v>
      </c>
      <c r="K2297">
        <v>0.08</v>
      </c>
      <c r="L2297">
        <f t="shared" si="212"/>
        <v>41.344799999999999</v>
      </c>
      <c r="M2297">
        <f t="shared" si="213"/>
        <v>1550.4299999999998</v>
      </c>
      <c r="N2297" t="s">
        <v>16</v>
      </c>
      <c r="O2297" t="str">
        <f t="shared" si="214"/>
        <v>On Time Delivery</v>
      </c>
      <c r="P2297">
        <v>3</v>
      </c>
      <c r="Q2297" t="str">
        <f t="shared" si="215"/>
        <v>Bad</v>
      </c>
      <c r="R2297">
        <v>1.4</v>
      </c>
      <c r="S2297">
        <v>1426.4</v>
      </c>
    </row>
    <row r="2298" spans="1:19" x14ac:dyDescent="0.35">
      <c r="A2298">
        <v>12297</v>
      </c>
      <c r="B2298" s="1">
        <v>46858</v>
      </c>
      <c r="C2298">
        <f t="shared" si="210"/>
        <v>2028</v>
      </c>
      <c r="D2298">
        <f t="shared" si="211"/>
        <v>4</v>
      </c>
      <c r="E2298" t="str">
        <f>TEXT(Table2[[#This Row],[order_date]],"mmmm")</f>
        <v>April</v>
      </c>
      <c r="F2298">
        <v>1454</v>
      </c>
      <c r="G2298" t="s">
        <v>15</v>
      </c>
      <c r="H2298" t="s">
        <v>21</v>
      </c>
      <c r="I2298">
        <v>2</v>
      </c>
      <c r="J2298">
        <v>49.02</v>
      </c>
      <c r="K2298">
        <v>0.12</v>
      </c>
      <c r="L2298">
        <f t="shared" si="212"/>
        <v>5.8824000000000005</v>
      </c>
      <c r="M2298">
        <f t="shared" si="213"/>
        <v>98.04</v>
      </c>
      <c r="N2298" t="s">
        <v>18</v>
      </c>
      <c r="O2298" t="str">
        <f t="shared" si="214"/>
        <v>On Time Delivery</v>
      </c>
      <c r="P2298">
        <v>3</v>
      </c>
      <c r="Q2298" t="str">
        <f t="shared" si="215"/>
        <v>Bad</v>
      </c>
      <c r="R2298">
        <v>2.2999999999999998</v>
      </c>
      <c r="S2298">
        <v>86.28</v>
      </c>
    </row>
    <row r="2299" spans="1:19" x14ac:dyDescent="0.35">
      <c r="A2299">
        <v>12298</v>
      </c>
      <c r="B2299" s="1">
        <v>46859</v>
      </c>
      <c r="C2299">
        <f t="shared" si="210"/>
        <v>2028</v>
      </c>
      <c r="D2299">
        <f t="shared" si="211"/>
        <v>4</v>
      </c>
      <c r="E2299" t="str">
        <f>TEXT(Table2[[#This Row],[order_date]],"mmmm")</f>
        <v>April</v>
      </c>
      <c r="F2299">
        <v>1585</v>
      </c>
      <c r="G2299" t="s">
        <v>15</v>
      </c>
      <c r="H2299" t="s">
        <v>20</v>
      </c>
      <c r="I2299">
        <v>5</v>
      </c>
      <c r="J2299">
        <v>323.01</v>
      </c>
      <c r="K2299">
        <v>0.28999999999999998</v>
      </c>
      <c r="L2299">
        <f t="shared" si="212"/>
        <v>93.672899999999984</v>
      </c>
      <c r="M2299">
        <f t="shared" si="213"/>
        <v>1615.05</v>
      </c>
      <c r="N2299" t="s">
        <v>16</v>
      </c>
      <c r="O2299" t="str">
        <f t="shared" si="214"/>
        <v>Delayed Delivery</v>
      </c>
      <c r="P2299">
        <v>10</v>
      </c>
      <c r="Q2299" t="str">
        <f t="shared" si="215"/>
        <v>Bad</v>
      </c>
      <c r="R2299">
        <v>2</v>
      </c>
      <c r="S2299">
        <v>1146.69</v>
      </c>
    </row>
    <row r="2300" spans="1:19" x14ac:dyDescent="0.35">
      <c r="A2300">
        <v>12299</v>
      </c>
      <c r="B2300" s="1">
        <v>46860</v>
      </c>
      <c r="C2300">
        <f t="shared" si="210"/>
        <v>2028</v>
      </c>
      <c r="D2300">
        <f t="shared" si="211"/>
        <v>4</v>
      </c>
      <c r="E2300" t="str">
        <f>TEXT(Table2[[#This Row],[order_date]],"mmmm")</f>
        <v>April</v>
      </c>
      <c r="F2300">
        <v>1232</v>
      </c>
      <c r="G2300" t="s">
        <v>19</v>
      </c>
      <c r="H2300" t="s">
        <v>21</v>
      </c>
      <c r="I2300">
        <v>1</v>
      </c>
      <c r="J2300">
        <v>330.56</v>
      </c>
      <c r="K2300">
        <v>0.13</v>
      </c>
      <c r="L2300">
        <f t="shared" si="212"/>
        <v>42.972799999999999</v>
      </c>
      <c r="M2300">
        <f t="shared" si="213"/>
        <v>330.56</v>
      </c>
      <c r="N2300" t="s">
        <v>16</v>
      </c>
      <c r="O2300" t="str">
        <f t="shared" si="214"/>
        <v>Delayed Delivery</v>
      </c>
      <c r="P2300">
        <v>9</v>
      </c>
      <c r="Q2300" t="str">
        <f t="shared" si="215"/>
        <v>Bad</v>
      </c>
      <c r="R2300">
        <v>1.1000000000000001</v>
      </c>
      <c r="S2300">
        <v>287.58999999999997</v>
      </c>
    </row>
    <row r="2301" spans="1:19" x14ac:dyDescent="0.35">
      <c r="A2301">
        <v>12300</v>
      </c>
      <c r="B2301" s="1">
        <v>46861</v>
      </c>
      <c r="C2301">
        <f t="shared" si="210"/>
        <v>2028</v>
      </c>
      <c r="D2301">
        <f t="shared" si="211"/>
        <v>4</v>
      </c>
      <c r="E2301" t="str">
        <f>TEXT(Table2[[#This Row],[order_date]],"mmmm")</f>
        <v>April</v>
      </c>
      <c r="F2301">
        <v>1223</v>
      </c>
      <c r="G2301" t="s">
        <v>15</v>
      </c>
      <c r="H2301" t="s">
        <v>20</v>
      </c>
      <c r="I2301">
        <v>5</v>
      </c>
      <c r="J2301">
        <v>518.51</v>
      </c>
      <c r="K2301">
        <v>0.26</v>
      </c>
      <c r="L2301">
        <f t="shared" si="212"/>
        <v>134.8126</v>
      </c>
      <c r="M2301">
        <f t="shared" si="213"/>
        <v>2592.5500000000002</v>
      </c>
      <c r="N2301" t="s">
        <v>18</v>
      </c>
      <c r="O2301" t="str">
        <f t="shared" si="214"/>
        <v>On Time Delivery</v>
      </c>
      <c r="P2301">
        <v>3</v>
      </c>
      <c r="Q2301" t="str">
        <f t="shared" si="215"/>
        <v>Good</v>
      </c>
      <c r="R2301">
        <v>2.6</v>
      </c>
      <c r="S2301">
        <v>1918.49</v>
      </c>
    </row>
    <row r="2302" spans="1:19" x14ac:dyDescent="0.35">
      <c r="A2302">
        <v>12301</v>
      </c>
      <c r="B2302" s="1">
        <v>46862</v>
      </c>
      <c r="C2302">
        <f t="shared" si="210"/>
        <v>2028</v>
      </c>
      <c r="D2302">
        <f t="shared" si="211"/>
        <v>4</v>
      </c>
      <c r="E2302" t="str">
        <f>TEXT(Table2[[#This Row],[order_date]],"mmmm")</f>
        <v>April</v>
      </c>
      <c r="F2302">
        <v>1993</v>
      </c>
      <c r="G2302" t="s">
        <v>22</v>
      </c>
      <c r="H2302" t="s">
        <v>21</v>
      </c>
      <c r="I2302">
        <v>4</v>
      </c>
      <c r="J2302">
        <v>72.099999999999994</v>
      </c>
      <c r="K2302">
        <v>0.15</v>
      </c>
      <c r="L2302">
        <f t="shared" si="212"/>
        <v>10.815</v>
      </c>
      <c r="M2302">
        <f t="shared" si="213"/>
        <v>288.39999999999998</v>
      </c>
      <c r="N2302" t="s">
        <v>18</v>
      </c>
      <c r="O2302" t="str">
        <f t="shared" si="214"/>
        <v>Delayed Delivery</v>
      </c>
      <c r="P2302">
        <v>10</v>
      </c>
      <c r="Q2302" t="str">
        <f t="shared" si="215"/>
        <v>Bad</v>
      </c>
      <c r="R2302">
        <v>1.1000000000000001</v>
      </c>
      <c r="S2302">
        <v>245.14</v>
      </c>
    </row>
    <row r="2303" spans="1:19" x14ac:dyDescent="0.35">
      <c r="A2303">
        <v>12302</v>
      </c>
      <c r="B2303" s="1">
        <v>46863</v>
      </c>
      <c r="C2303">
        <f t="shared" si="210"/>
        <v>2028</v>
      </c>
      <c r="D2303">
        <f t="shared" si="211"/>
        <v>4</v>
      </c>
      <c r="E2303" t="str">
        <f>TEXT(Table2[[#This Row],[order_date]],"mmmm")</f>
        <v>April</v>
      </c>
      <c r="F2303">
        <v>1830</v>
      </c>
      <c r="G2303" t="s">
        <v>15</v>
      </c>
      <c r="H2303" t="s">
        <v>20</v>
      </c>
      <c r="I2303">
        <v>1</v>
      </c>
      <c r="J2303">
        <v>155.66</v>
      </c>
      <c r="K2303">
        <v>0.27</v>
      </c>
      <c r="L2303">
        <f t="shared" si="212"/>
        <v>42.028200000000005</v>
      </c>
      <c r="M2303">
        <f t="shared" si="213"/>
        <v>155.66</v>
      </c>
      <c r="N2303" t="s">
        <v>16</v>
      </c>
      <c r="O2303" t="str">
        <f t="shared" si="214"/>
        <v>Delayed Delivery</v>
      </c>
      <c r="P2303">
        <v>11</v>
      </c>
      <c r="Q2303" t="str">
        <f t="shared" si="215"/>
        <v>Bad</v>
      </c>
      <c r="R2303">
        <v>1</v>
      </c>
      <c r="S2303">
        <v>113.63</v>
      </c>
    </row>
    <row r="2304" spans="1:19" x14ac:dyDescent="0.35">
      <c r="A2304">
        <v>12303</v>
      </c>
      <c r="B2304" s="1">
        <v>46864</v>
      </c>
      <c r="C2304">
        <f t="shared" si="210"/>
        <v>2028</v>
      </c>
      <c r="D2304">
        <f t="shared" si="211"/>
        <v>4</v>
      </c>
      <c r="E2304" t="str">
        <f>TEXT(Table2[[#This Row],[order_date]],"mmmm")</f>
        <v>April</v>
      </c>
      <c r="F2304">
        <v>1411</v>
      </c>
      <c r="G2304" t="s">
        <v>19</v>
      </c>
      <c r="H2304" t="s">
        <v>21</v>
      </c>
      <c r="I2304">
        <v>4</v>
      </c>
      <c r="J2304">
        <v>252.82</v>
      </c>
      <c r="K2304">
        <v>0.34</v>
      </c>
      <c r="L2304">
        <f t="shared" si="212"/>
        <v>85.958800000000011</v>
      </c>
      <c r="M2304">
        <f t="shared" si="213"/>
        <v>1011.28</v>
      </c>
      <c r="N2304" t="s">
        <v>18</v>
      </c>
      <c r="O2304" t="str">
        <f t="shared" si="214"/>
        <v>Delayed Delivery</v>
      </c>
      <c r="P2304">
        <v>5</v>
      </c>
      <c r="Q2304" t="str">
        <f t="shared" si="215"/>
        <v>Excellent</v>
      </c>
      <c r="R2304">
        <v>4.2</v>
      </c>
      <c r="S2304">
        <v>667.44</v>
      </c>
    </row>
    <row r="2305" spans="1:19" x14ac:dyDescent="0.35">
      <c r="A2305">
        <v>12304</v>
      </c>
      <c r="B2305" s="1">
        <v>46865</v>
      </c>
      <c r="C2305">
        <f t="shared" si="210"/>
        <v>2028</v>
      </c>
      <c r="D2305">
        <f t="shared" si="211"/>
        <v>4</v>
      </c>
      <c r="E2305" t="str">
        <f>TEXT(Table2[[#This Row],[order_date]],"mmmm")</f>
        <v>April</v>
      </c>
      <c r="F2305">
        <v>1571</v>
      </c>
      <c r="G2305" t="s">
        <v>19</v>
      </c>
      <c r="H2305" t="s">
        <v>20</v>
      </c>
      <c r="I2305">
        <v>6</v>
      </c>
      <c r="J2305">
        <v>521.52</v>
      </c>
      <c r="K2305">
        <v>0.08</v>
      </c>
      <c r="L2305">
        <f t="shared" si="212"/>
        <v>41.721600000000002</v>
      </c>
      <c r="M2305">
        <f t="shared" si="213"/>
        <v>3129.12</v>
      </c>
      <c r="N2305" t="s">
        <v>14</v>
      </c>
      <c r="O2305" t="str">
        <f t="shared" si="214"/>
        <v>Delayed Delivery</v>
      </c>
      <c r="P2305">
        <v>6</v>
      </c>
      <c r="Q2305" t="str">
        <f t="shared" si="215"/>
        <v>Bad</v>
      </c>
      <c r="R2305">
        <v>2.2999999999999998</v>
      </c>
      <c r="S2305">
        <v>2878.79</v>
      </c>
    </row>
    <row r="2306" spans="1:19" x14ac:dyDescent="0.35">
      <c r="A2306">
        <v>12305</v>
      </c>
      <c r="B2306" s="1">
        <v>46866</v>
      </c>
      <c r="C2306">
        <f t="shared" si="210"/>
        <v>2028</v>
      </c>
      <c r="D2306">
        <f t="shared" si="211"/>
        <v>4</v>
      </c>
      <c r="E2306" t="str">
        <f>TEXT(Table2[[#This Row],[order_date]],"mmmm")</f>
        <v>April</v>
      </c>
      <c r="F2306">
        <v>1334</v>
      </c>
      <c r="G2306" t="s">
        <v>19</v>
      </c>
      <c r="H2306" t="s">
        <v>21</v>
      </c>
      <c r="I2306">
        <v>7</v>
      </c>
      <c r="J2306">
        <v>564.25</v>
      </c>
      <c r="K2306">
        <v>0.3</v>
      </c>
      <c r="L2306">
        <f t="shared" si="212"/>
        <v>169.27500000000001</v>
      </c>
      <c r="M2306">
        <f t="shared" si="213"/>
        <v>3949.75</v>
      </c>
      <c r="N2306" t="s">
        <v>14</v>
      </c>
      <c r="O2306" t="str">
        <f t="shared" si="214"/>
        <v>On Time Delivery</v>
      </c>
      <c r="P2306">
        <v>3</v>
      </c>
      <c r="Q2306" t="str">
        <f t="shared" si="215"/>
        <v>Good</v>
      </c>
      <c r="R2306">
        <v>3.3</v>
      </c>
      <c r="S2306">
        <v>2764.82</v>
      </c>
    </row>
    <row r="2307" spans="1:19" x14ac:dyDescent="0.35">
      <c r="A2307">
        <v>12306</v>
      </c>
      <c r="B2307" s="1">
        <v>46867</v>
      </c>
      <c r="C2307">
        <f t="shared" ref="C2307:C2370" si="216">YEAR(B2307)</f>
        <v>2028</v>
      </c>
      <c r="D2307">
        <f t="shared" ref="D2307:D2370" si="217">MONTH(B2307)</f>
        <v>4</v>
      </c>
      <c r="E2307" t="str">
        <f>TEXT(Table2[[#This Row],[order_date]],"mmmm")</f>
        <v>April</v>
      </c>
      <c r="F2307">
        <v>1221</v>
      </c>
      <c r="G2307" t="s">
        <v>19</v>
      </c>
      <c r="H2307" t="s">
        <v>13</v>
      </c>
      <c r="I2307">
        <v>7</v>
      </c>
      <c r="J2307">
        <v>595.74</v>
      </c>
      <c r="K2307">
        <v>0.22</v>
      </c>
      <c r="L2307">
        <f t="shared" ref="L2307:L2370" si="218">J2307*K2307</f>
        <v>131.06280000000001</v>
      </c>
      <c r="M2307">
        <f t="shared" ref="M2307:M2370" si="219">(J2307*I2307)</f>
        <v>4170.18</v>
      </c>
      <c r="N2307" t="s">
        <v>16</v>
      </c>
      <c r="O2307" t="str">
        <f t="shared" ref="O2307:O2370" si="220">IF(P2307&lt;2,"Early Delivery",IF(P2307&lt;5,"On Time Delivery","Delayed Delivery"))</f>
        <v>Delayed Delivery</v>
      </c>
      <c r="P2307">
        <v>10</v>
      </c>
      <c r="Q2307" t="str">
        <f t="shared" ref="Q2307:Q2370" si="221">IF(R2307&lt;2.5,"Bad",IF(R2307 &lt;4,"Good","Excellent"))</f>
        <v>Bad</v>
      </c>
      <c r="R2307">
        <v>2.2000000000000002</v>
      </c>
      <c r="S2307">
        <v>3252.74</v>
      </c>
    </row>
    <row r="2308" spans="1:19" x14ac:dyDescent="0.35">
      <c r="A2308">
        <v>12307</v>
      </c>
      <c r="B2308" s="1">
        <v>46868</v>
      </c>
      <c r="C2308">
        <f t="shared" si="216"/>
        <v>2028</v>
      </c>
      <c r="D2308">
        <f t="shared" si="217"/>
        <v>4</v>
      </c>
      <c r="E2308" t="str">
        <f>TEXT(Table2[[#This Row],[order_date]],"mmmm")</f>
        <v>April</v>
      </c>
      <c r="F2308">
        <v>1036</v>
      </c>
      <c r="G2308" t="s">
        <v>15</v>
      </c>
      <c r="H2308" t="s">
        <v>17</v>
      </c>
      <c r="I2308">
        <v>7</v>
      </c>
      <c r="J2308">
        <v>576.13</v>
      </c>
      <c r="K2308">
        <v>0.28999999999999998</v>
      </c>
      <c r="L2308">
        <f t="shared" si="218"/>
        <v>167.07769999999999</v>
      </c>
      <c r="M2308">
        <f t="shared" si="219"/>
        <v>4032.91</v>
      </c>
      <c r="N2308" t="s">
        <v>14</v>
      </c>
      <c r="O2308" t="str">
        <f t="shared" si="220"/>
        <v>Delayed Delivery</v>
      </c>
      <c r="P2308">
        <v>8</v>
      </c>
      <c r="Q2308" t="str">
        <f t="shared" si="221"/>
        <v>Excellent</v>
      </c>
      <c r="R2308">
        <v>4.7</v>
      </c>
      <c r="S2308">
        <v>2863.37</v>
      </c>
    </row>
    <row r="2309" spans="1:19" x14ac:dyDescent="0.35">
      <c r="A2309">
        <v>12308</v>
      </c>
      <c r="B2309" s="1">
        <v>46869</v>
      </c>
      <c r="C2309">
        <f t="shared" si="216"/>
        <v>2028</v>
      </c>
      <c r="D2309">
        <f t="shared" si="217"/>
        <v>4</v>
      </c>
      <c r="E2309" t="str">
        <f>TEXT(Table2[[#This Row],[order_date]],"mmmm")</f>
        <v>April</v>
      </c>
      <c r="F2309">
        <v>1988</v>
      </c>
      <c r="G2309" t="s">
        <v>15</v>
      </c>
      <c r="H2309" t="s">
        <v>20</v>
      </c>
      <c r="I2309">
        <v>2</v>
      </c>
      <c r="J2309">
        <v>18.48</v>
      </c>
      <c r="K2309">
        <v>0.23</v>
      </c>
      <c r="L2309">
        <f t="shared" si="218"/>
        <v>4.2504</v>
      </c>
      <c r="M2309">
        <f t="shared" si="219"/>
        <v>36.96</v>
      </c>
      <c r="N2309" t="s">
        <v>18</v>
      </c>
      <c r="O2309" t="str">
        <f t="shared" si="220"/>
        <v>On Time Delivery</v>
      </c>
      <c r="P2309">
        <v>2</v>
      </c>
      <c r="Q2309" t="str">
        <f t="shared" si="221"/>
        <v>Good</v>
      </c>
      <c r="R2309">
        <v>3.9</v>
      </c>
      <c r="S2309">
        <v>28.46</v>
      </c>
    </row>
    <row r="2310" spans="1:19" x14ac:dyDescent="0.35">
      <c r="A2310">
        <v>12309</v>
      </c>
      <c r="B2310" s="1">
        <v>46870</v>
      </c>
      <c r="C2310">
        <f t="shared" si="216"/>
        <v>2028</v>
      </c>
      <c r="D2310">
        <f t="shared" si="217"/>
        <v>4</v>
      </c>
      <c r="E2310" t="str">
        <f>TEXT(Table2[[#This Row],[order_date]],"mmmm")</f>
        <v>April</v>
      </c>
      <c r="F2310">
        <v>1277</v>
      </c>
      <c r="G2310" t="s">
        <v>22</v>
      </c>
      <c r="H2310" t="s">
        <v>21</v>
      </c>
      <c r="I2310">
        <v>3</v>
      </c>
      <c r="J2310">
        <v>42.91</v>
      </c>
      <c r="K2310">
        <v>0.15</v>
      </c>
      <c r="L2310">
        <f t="shared" si="218"/>
        <v>6.4364999999999997</v>
      </c>
      <c r="M2310">
        <f t="shared" si="219"/>
        <v>128.72999999999999</v>
      </c>
      <c r="N2310" t="s">
        <v>14</v>
      </c>
      <c r="O2310" t="str">
        <f t="shared" si="220"/>
        <v>Delayed Delivery</v>
      </c>
      <c r="P2310">
        <v>6</v>
      </c>
      <c r="Q2310" t="str">
        <f t="shared" si="221"/>
        <v>Good</v>
      </c>
      <c r="R2310">
        <v>2.5</v>
      </c>
      <c r="S2310">
        <v>109.42</v>
      </c>
    </row>
    <row r="2311" spans="1:19" x14ac:dyDescent="0.35">
      <c r="A2311">
        <v>12310</v>
      </c>
      <c r="B2311" s="1">
        <v>46871</v>
      </c>
      <c r="C2311">
        <f t="shared" si="216"/>
        <v>2028</v>
      </c>
      <c r="D2311">
        <f t="shared" si="217"/>
        <v>4</v>
      </c>
      <c r="E2311" t="str">
        <f>TEXT(Table2[[#This Row],[order_date]],"mmmm")</f>
        <v>April</v>
      </c>
      <c r="F2311">
        <v>1195</v>
      </c>
      <c r="G2311" t="s">
        <v>15</v>
      </c>
      <c r="H2311" t="s">
        <v>13</v>
      </c>
      <c r="I2311">
        <v>5</v>
      </c>
      <c r="J2311">
        <v>101.35</v>
      </c>
      <c r="K2311">
        <v>0.08</v>
      </c>
      <c r="L2311">
        <f t="shared" si="218"/>
        <v>8.1080000000000005</v>
      </c>
      <c r="M2311">
        <f t="shared" si="219"/>
        <v>506.75</v>
      </c>
      <c r="N2311" t="s">
        <v>18</v>
      </c>
      <c r="O2311" t="str">
        <f t="shared" si="220"/>
        <v>On Time Delivery</v>
      </c>
      <c r="P2311">
        <v>2</v>
      </c>
      <c r="Q2311" t="str">
        <f t="shared" si="221"/>
        <v>Bad</v>
      </c>
      <c r="R2311">
        <v>1.8</v>
      </c>
      <c r="S2311">
        <v>466.21</v>
      </c>
    </row>
    <row r="2312" spans="1:19" x14ac:dyDescent="0.35">
      <c r="A2312">
        <v>12311</v>
      </c>
      <c r="B2312" s="1">
        <v>46872</v>
      </c>
      <c r="C2312">
        <f t="shared" si="216"/>
        <v>2028</v>
      </c>
      <c r="D2312">
        <f t="shared" si="217"/>
        <v>4</v>
      </c>
      <c r="E2312" t="str">
        <f>TEXT(Table2[[#This Row],[order_date]],"mmmm")</f>
        <v>April</v>
      </c>
      <c r="F2312">
        <v>1915</v>
      </c>
      <c r="G2312" t="s">
        <v>22</v>
      </c>
      <c r="H2312" t="s">
        <v>20</v>
      </c>
      <c r="I2312">
        <v>4</v>
      </c>
      <c r="J2312">
        <v>219.08</v>
      </c>
      <c r="K2312">
        <v>0.02</v>
      </c>
      <c r="L2312">
        <f t="shared" si="218"/>
        <v>4.3816000000000006</v>
      </c>
      <c r="M2312">
        <f t="shared" si="219"/>
        <v>876.32</v>
      </c>
      <c r="N2312" t="s">
        <v>18</v>
      </c>
      <c r="O2312" t="str">
        <f t="shared" si="220"/>
        <v>Delayed Delivery</v>
      </c>
      <c r="P2312">
        <v>9</v>
      </c>
      <c r="Q2312" t="str">
        <f t="shared" si="221"/>
        <v>Bad</v>
      </c>
      <c r="R2312">
        <v>1.6</v>
      </c>
      <c r="S2312">
        <v>858.79</v>
      </c>
    </row>
    <row r="2313" spans="1:19" x14ac:dyDescent="0.35">
      <c r="A2313">
        <v>12312</v>
      </c>
      <c r="B2313" s="1">
        <v>46873</v>
      </c>
      <c r="C2313">
        <f t="shared" si="216"/>
        <v>2028</v>
      </c>
      <c r="D2313">
        <f t="shared" si="217"/>
        <v>4</v>
      </c>
      <c r="E2313" t="str">
        <f>TEXT(Table2[[#This Row],[order_date]],"mmmm")</f>
        <v>April</v>
      </c>
      <c r="F2313">
        <v>1863</v>
      </c>
      <c r="G2313" t="s">
        <v>19</v>
      </c>
      <c r="H2313" t="s">
        <v>20</v>
      </c>
      <c r="I2313">
        <v>2</v>
      </c>
      <c r="J2313">
        <v>500.5</v>
      </c>
      <c r="K2313">
        <v>0.19</v>
      </c>
      <c r="L2313">
        <f t="shared" si="218"/>
        <v>95.094999999999999</v>
      </c>
      <c r="M2313">
        <f t="shared" si="219"/>
        <v>1001</v>
      </c>
      <c r="N2313" t="s">
        <v>18</v>
      </c>
      <c r="O2313" t="str">
        <f t="shared" si="220"/>
        <v>Delayed Delivery</v>
      </c>
      <c r="P2313">
        <v>6</v>
      </c>
      <c r="Q2313" t="str">
        <f t="shared" si="221"/>
        <v>Excellent</v>
      </c>
      <c r="R2313">
        <v>4</v>
      </c>
      <c r="S2313">
        <v>810.81</v>
      </c>
    </row>
    <row r="2314" spans="1:19" x14ac:dyDescent="0.35">
      <c r="A2314">
        <v>12313</v>
      </c>
      <c r="B2314" s="1">
        <v>46874</v>
      </c>
      <c r="C2314">
        <f t="shared" si="216"/>
        <v>2028</v>
      </c>
      <c r="D2314">
        <f t="shared" si="217"/>
        <v>5</v>
      </c>
      <c r="E2314" t="str">
        <f>TEXT(Table2[[#This Row],[order_date]],"mmmm")</f>
        <v>May</v>
      </c>
      <c r="F2314">
        <v>1483</v>
      </c>
      <c r="G2314" t="s">
        <v>15</v>
      </c>
      <c r="H2314" t="s">
        <v>20</v>
      </c>
      <c r="I2314">
        <v>7</v>
      </c>
      <c r="J2314">
        <v>537.20000000000005</v>
      </c>
      <c r="K2314">
        <v>0.35</v>
      </c>
      <c r="L2314">
        <f t="shared" si="218"/>
        <v>188.02</v>
      </c>
      <c r="M2314">
        <f t="shared" si="219"/>
        <v>3760.4000000000005</v>
      </c>
      <c r="N2314" t="s">
        <v>18</v>
      </c>
      <c r="O2314" t="str">
        <f t="shared" si="220"/>
        <v>Delayed Delivery</v>
      </c>
      <c r="P2314">
        <v>9</v>
      </c>
      <c r="Q2314" t="str">
        <f t="shared" si="221"/>
        <v>Good</v>
      </c>
      <c r="R2314">
        <v>2.8</v>
      </c>
      <c r="S2314">
        <v>2444.2600000000002</v>
      </c>
    </row>
    <row r="2315" spans="1:19" x14ac:dyDescent="0.35">
      <c r="A2315">
        <v>12314</v>
      </c>
      <c r="B2315" s="1">
        <v>46875</v>
      </c>
      <c r="C2315">
        <f t="shared" si="216"/>
        <v>2028</v>
      </c>
      <c r="D2315">
        <f t="shared" si="217"/>
        <v>5</v>
      </c>
      <c r="E2315" t="str">
        <f>TEXT(Table2[[#This Row],[order_date]],"mmmm")</f>
        <v>May</v>
      </c>
      <c r="F2315">
        <v>1241</v>
      </c>
      <c r="G2315" t="s">
        <v>22</v>
      </c>
      <c r="H2315" t="s">
        <v>17</v>
      </c>
      <c r="I2315">
        <v>5</v>
      </c>
      <c r="J2315">
        <v>124.3</v>
      </c>
      <c r="K2315">
        <v>0.26</v>
      </c>
      <c r="L2315">
        <f t="shared" si="218"/>
        <v>32.317999999999998</v>
      </c>
      <c r="M2315">
        <f t="shared" si="219"/>
        <v>621.5</v>
      </c>
      <c r="N2315" t="s">
        <v>18</v>
      </c>
      <c r="O2315" t="str">
        <f t="shared" si="220"/>
        <v>On Time Delivery</v>
      </c>
      <c r="P2315">
        <v>4</v>
      </c>
      <c r="Q2315" t="str">
        <f t="shared" si="221"/>
        <v>Bad</v>
      </c>
      <c r="R2315">
        <v>1.9</v>
      </c>
      <c r="S2315">
        <v>459.91</v>
      </c>
    </row>
    <row r="2316" spans="1:19" x14ac:dyDescent="0.35">
      <c r="A2316">
        <v>12315</v>
      </c>
      <c r="B2316" s="1">
        <v>46876</v>
      </c>
      <c r="C2316">
        <f t="shared" si="216"/>
        <v>2028</v>
      </c>
      <c r="D2316">
        <f t="shared" si="217"/>
        <v>5</v>
      </c>
      <c r="E2316" t="str">
        <f>TEXT(Table2[[#This Row],[order_date]],"mmmm")</f>
        <v>May</v>
      </c>
      <c r="F2316">
        <v>1323</v>
      </c>
      <c r="G2316" t="s">
        <v>19</v>
      </c>
      <c r="H2316" t="s">
        <v>21</v>
      </c>
      <c r="I2316">
        <v>5</v>
      </c>
      <c r="J2316">
        <v>377.5</v>
      </c>
      <c r="K2316">
        <v>0.11</v>
      </c>
      <c r="L2316">
        <f t="shared" si="218"/>
        <v>41.524999999999999</v>
      </c>
      <c r="M2316">
        <f t="shared" si="219"/>
        <v>1887.5</v>
      </c>
      <c r="N2316" t="s">
        <v>16</v>
      </c>
      <c r="O2316" t="str">
        <f t="shared" si="220"/>
        <v>On Time Delivery</v>
      </c>
      <c r="P2316">
        <v>3</v>
      </c>
      <c r="Q2316" t="str">
        <f t="shared" si="221"/>
        <v>Excellent</v>
      </c>
      <c r="R2316">
        <v>4.7</v>
      </c>
      <c r="S2316">
        <v>1679.88</v>
      </c>
    </row>
    <row r="2317" spans="1:19" x14ac:dyDescent="0.35">
      <c r="A2317">
        <v>12316</v>
      </c>
      <c r="B2317" s="1">
        <v>46877</v>
      </c>
      <c r="C2317">
        <f t="shared" si="216"/>
        <v>2028</v>
      </c>
      <c r="D2317">
        <f t="shared" si="217"/>
        <v>5</v>
      </c>
      <c r="E2317" t="str">
        <f>TEXT(Table2[[#This Row],[order_date]],"mmmm")</f>
        <v>May</v>
      </c>
      <c r="F2317">
        <v>1730</v>
      </c>
      <c r="G2317" t="s">
        <v>19</v>
      </c>
      <c r="H2317" t="s">
        <v>21</v>
      </c>
      <c r="I2317">
        <v>6</v>
      </c>
      <c r="J2317">
        <v>551.66</v>
      </c>
      <c r="K2317">
        <v>0.28999999999999998</v>
      </c>
      <c r="L2317">
        <f t="shared" si="218"/>
        <v>159.98139999999998</v>
      </c>
      <c r="M2317">
        <f t="shared" si="219"/>
        <v>3309.96</v>
      </c>
      <c r="N2317" t="s">
        <v>16</v>
      </c>
      <c r="O2317" t="str">
        <f t="shared" si="220"/>
        <v>On Time Delivery</v>
      </c>
      <c r="P2317">
        <v>2</v>
      </c>
      <c r="Q2317" t="str">
        <f t="shared" si="221"/>
        <v>Good</v>
      </c>
      <c r="R2317">
        <v>2.6</v>
      </c>
      <c r="S2317">
        <v>2350.0700000000002</v>
      </c>
    </row>
    <row r="2318" spans="1:19" x14ac:dyDescent="0.35">
      <c r="A2318">
        <v>12317</v>
      </c>
      <c r="B2318" s="1">
        <v>46878</v>
      </c>
      <c r="C2318">
        <f t="shared" si="216"/>
        <v>2028</v>
      </c>
      <c r="D2318">
        <f t="shared" si="217"/>
        <v>5</v>
      </c>
      <c r="E2318" t="str">
        <f>TEXT(Table2[[#This Row],[order_date]],"mmmm")</f>
        <v>May</v>
      </c>
      <c r="F2318">
        <v>1191</v>
      </c>
      <c r="G2318" t="s">
        <v>12</v>
      </c>
      <c r="H2318" t="s">
        <v>20</v>
      </c>
      <c r="I2318">
        <v>6</v>
      </c>
      <c r="J2318">
        <v>286.27999999999997</v>
      </c>
      <c r="K2318">
        <v>0.27</v>
      </c>
      <c r="L2318">
        <f t="shared" si="218"/>
        <v>77.295599999999993</v>
      </c>
      <c r="M2318">
        <f t="shared" si="219"/>
        <v>1717.6799999999998</v>
      </c>
      <c r="N2318" t="s">
        <v>16</v>
      </c>
      <c r="O2318" t="str">
        <f t="shared" si="220"/>
        <v>Delayed Delivery</v>
      </c>
      <c r="P2318">
        <v>8</v>
      </c>
      <c r="Q2318" t="str">
        <f t="shared" si="221"/>
        <v>Good</v>
      </c>
      <c r="R2318">
        <v>3.2</v>
      </c>
      <c r="S2318">
        <v>1253.9100000000001</v>
      </c>
    </row>
    <row r="2319" spans="1:19" x14ac:dyDescent="0.35">
      <c r="A2319">
        <v>12318</v>
      </c>
      <c r="B2319" s="1">
        <v>46879</v>
      </c>
      <c r="C2319">
        <f t="shared" si="216"/>
        <v>2028</v>
      </c>
      <c r="D2319">
        <f t="shared" si="217"/>
        <v>5</v>
      </c>
      <c r="E2319" t="str">
        <f>TEXT(Table2[[#This Row],[order_date]],"mmmm")</f>
        <v>May</v>
      </c>
      <c r="F2319">
        <v>1016</v>
      </c>
      <c r="G2319" t="s">
        <v>19</v>
      </c>
      <c r="H2319" t="s">
        <v>20</v>
      </c>
      <c r="I2319">
        <v>7</v>
      </c>
      <c r="J2319">
        <v>75.569999999999993</v>
      </c>
      <c r="K2319">
        <v>0.1</v>
      </c>
      <c r="L2319">
        <f t="shared" si="218"/>
        <v>7.5569999999999995</v>
      </c>
      <c r="M2319">
        <f t="shared" si="219"/>
        <v>528.99</v>
      </c>
      <c r="N2319" t="s">
        <v>14</v>
      </c>
      <c r="O2319" t="str">
        <f t="shared" si="220"/>
        <v>On Time Delivery</v>
      </c>
      <c r="P2319">
        <v>4</v>
      </c>
      <c r="Q2319" t="str">
        <f t="shared" si="221"/>
        <v>Excellent</v>
      </c>
      <c r="R2319">
        <v>4.4000000000000004</v>
      </c>
      <c r="S2319">
        <v>476.09</v>
      </c>
    </row>
    <row r="2320" spans="1:19" x14ac:dyDescent="0.35">
      <c r="A2320">
        <v>12319</v>
      </c>
      <c r="B2320" s="1">
        <v>46880</v>
      </c>
      <c r="C2320">
        <f t="shared" si="216"/>
        <v>2028</v>
      </c>
      <c r="D2320">
        <f t="shared" si="217"/>
        <v>5</v>
      </c>
      <c r="E2320" t="str">
        <f>TEXT(Table2[[#This Row],[order_date]],"mmmm")</f>
        <v>May</v>
      </c>
      <c r="F2320">
        <v>1523</v>
      </c>
      <c r="G2320" t="s">
        <v>22</v>
      </c>
      <c r="H2320" t="s">
        <v>20</v>
      </c>
      <c r="I2320">
        <v>4</v>
      </c>
      <c r="J2320">
        <v>282.82</v>
      </c>
      <c r="K2320">
        <v>0.01</v>
      </c>
      <c r="L2320">
        <f t="shared" si="218"/>
        <v>2.8281999999999998</v>
      </c>
      <c r="M2320">
        <f t="shared" si="219"/>
        <v>1131.28</v>
      </c>
      <c r="N2320" t="s">
        <v>18</v>
      </c>
      <c r="O2320" t="str">
        <f t="shared" si="220"/>
        <v>On Time Delivery</v>
      </c>
      <c r="P2320">
        <v>2</v>
      </c>
      <c r="Q2320" t="str">
        <f t="shared" si="221"/>
        <v>Excellent</v>
      </c>
      <c r="R2320">
        <v>4.3</v>
      </c>
      <c r="S2320">
        <v>1119.97</v>
      </c>
    </row>
    <row r="2321" spans="1:19" x14ac:dyDescent="0.35">
      <c r="A2321">
        <v>12320</v>
      </c>
      <c r="B2321" s="1">
        <v>46881</v>
      </c>
      <c r="C2321">
        <f t="shared" si="216"/>
        <v>2028</v>
      </c>
      <c r="D2321">
        <f t="shared" si="217"/>
        <v>5</v>
      </c>
      <c r="E2321" t="str">
        <f>TEXT(Table2[[#This Row],[order_date]],"mmmm")</f>
        <v>May</v>
      </c>
      <c r="F2321">
        <v>1917</v>
      </c>
      <c r="G2321" t="s">
        <v>19</v>
      </c>
      <c r="H2321" t="s">
        <v>13</v>
      </c>
      <c r="I2321">
        <v>7</v>
      </c>
      <c r="J2321">
        <v>234.84</v>
      </c>
      <c r="K2321">
        <v>0.04</v>
      </c>
      <c r="L2321">
        <f t="shared" si="218"/>
        <v>9.3936000000000011</v>
      </c>
      <c r="M2321">
        <f t="shared" si="219"/>
        <v>1643.88</v>
      </c>
      <c r="N2321" t="s">
        <v>18</v>
      </c>
      <c r="O2321" t="str">
        <f t="shared" si="220"/>
        <v>Delayed Delivery</v>
      </c>
      <c r="P2321">
        <v>11</v>
      </c>
      <c r="Q2321" t="str">
        <f t="shared" si="221"/>
        <v>Good</v>
      </c>
      <c r="R2321">
        <v>3.6</v>
      </c>
      <c r="S2321">
        <v>1578.12</v>
      </c>
    </row>
    <row r="2322" spans="1:19" x14ac:dyDescent="0.35">
      <c r="A2322">
        <v>12321</v>
      </c>
      <c r="B2322" s="1">
        <v>46882</v>
      </c>
      <c r="C2322">
        <f t="shared" si="216"/>
        <v>2028</v>
      </c>
      <c r="D2322">
        <f t="shared" si="217"/>
        <v>5</v>
      </c>
      <c r="E2322" t="str">
        <f>TEXT(Table2[[#This Row],[order_date]],"mmmm")</f>
        <v>May</v>
      </c>
      <c r="F2322">
        <v>1400</v>
      </c>
      <c r="G2322" t="s">
        <v>22</v>
      </c>
      <c r="H2322" t="s">
        <v>20</v>
      </c>
      <c r="I2322">
        <v>7</v>
      </c>
      <c r="J2322">
        <v>352.93</v>
      </c>
      <c r="K2322">
        <v>0.31</v>
      </c>
      <c r="L2322">
        <f t="shared" si="218"/>
        <v>109.4083</v>
      </c>
      <c r="M2322">
        <f t="shared" si="219"/>
        <v>2470.5100000000002</v>
      </c>
      <c r="N2322" t="s">
        <v>18</v>
      </c>
      <c r="O2322" t="str">
        <f t="shared" si="220"/>
        <v>Delayed Delivery</v>
      </c>
      <c r="P2322">
        <v>9</v>
      </c>
      <c r="Q2322" t="str">
        <f t="shared" si="221"/>
        <v>Excellent</v>
      </c>
      <c r="R2322">
        <v>4.5999999999999996</v>
      </c>
      <c r="S2322">
        <v>1704.65</v>
      </c>
    </row>
    <row r="2323" spans="1:19" x14ac:dyDescent="0.35">
      <c r="A2323">
        <v>12322</v>
      </c>
      <c r="B2323" s="1">
        <v>46883</v>
      </c>
      <c r="C2323">
        <f t="shared" si="216"/>
        <v>2028</v>
      </c>
      <c r="D2323">
        <f t="shared" si="217"/>
        <v>5</v>
      </c>
      <c r="E2323" t="str">
        <f>TEXT(Table2[[#This Row],[order_date]],"mmmm")</f>
        <v>May</v>
      </c>
      <c r="F2323">
        <v>1905</v>
      </c>
      <c r="G2323" t="s">
        <v>19</v>
      </c>
      <c r="H2323" t="s">
        <v>17</v>
      </c>
      <c r="I2323">
        <v>2</v>
      </c>
      <c r="J2323">
        <v>271.62</v>
      </c>
      <c r="K2323">
        <v>0.28999999999999998</v>
      </c>
      <c r="L2323">
        <f t="shared" si="218"/>
        <v>78.769799999999989</v>
      </c>
      <c r="M2323">
        <f t="shared" si="219"/>
        <v>543.24</v>
      </c>
      <c r="N2323" t="s">
        <v>16</v>
      </c>
      <c r="O2323" t="str">
        <f t="shared" si="220"/>
        <v>Delayed Delivery</v>
      </c>
      <c r="P2323">
        <v>8</v>
      </c>
      <c r="Q2323" t="str">
        <f t="shared" si="221"/>
        <v>Excellent</v>
      </c>
      <c r="R2323">
        <v>4.8</v>
      </c>
      <c r="S2323">
        <v>385.7</v>
      </c>
    </row>
    <row r="2324" spans="1:19" x14ac:dyDescent="0.35">
      <c r="A2324">
        <v>12323</v>
      </c>
      <c r="B2324" s="1">
        <v>46884</v>
      </c>
      <c r="C2324">
        <f t="shared" si="216"/>
        <v>2028</v>
      </c>
      <c r="D2324">
        <f t="shared" si="217"/>
        <v>5</v>
      </c>
      <c r="E2324" t="str">
        <f>TEXT(Table2[[#This Row],[order_date]],"mmmm")</f>
        <v>May</v>
      </c>
      <c r="F2324">
        <v>1885</v>
      </c>
      <c r="G2324" t="s">
        <v>19</v>
      </c>
      <c r="H2324" t="s">
        <v>21</v>
      </c>
      <c r="I2324">
        <v>3</v>
      </c>
      <c r="J2324">
        <v>25.15</v>
      </c>
      <c r="K2324">
        <v>0.1</v>
      </c>
      <c r="L2324">
        <f t="shared" si="218"/>
        <v>2.5150000000000001</v>
      </c>
      <c r="M2324">
        <f t="shared" si="219"/>
        <v>75.449999999999989</v>
      </c>
      <c r="N2324" t="s">
        <v>16</v>
      </c>
      <c r="O2324" t="str">
        <f t="shared" si="220"/>
        <v>Delayed Delivery</v>
      </c>
      <c r="P2324">
        <v>5</v>
      </c>
      <c r="Q2324" t="str">
        <f t="shared" si="221"/>
        <v>Excellent</v>
      </c>
      <c r="R2324">
        <v>4.7</v>
      </c>
      <c r="S2324">
        <v>67.900000000000006</v>
      </c>
    </row>
    <row r="2325" spans="1:19" x14ac:dyDescent="0.35">
      <c r="A2325">
        <v>12324</v>
      </c>
      <c r="B2325" s="1">
        <v>46885</v>
      </c>
      <c r="C2325">
        <f t="shared" si="216"/>
        <v>2028</v>
      </c>
      <c r="D2325">
        <f t="shared" si="217"/>
        <v>5</v>
      </c>
      <c r="E2325" t="str">
        <f>TEXT(Table2[[#This Row],[order_date]],"mmmm")</f>
        <v>May</v>
      </c>
      <c r="F2325">
        <v>1704</v>
      </c>
      <c r="G2325" t="s">
        <v>15</v>
      </c>
      <c r="H2325" t="s">
        <v>17</v>
      </c>
      <c r="I2325">
        <v>7</v>
      </c>
      <c r="J2325">
        <v>596.49</v>
      </c>
      <c r="K2325">
        <v>0.1</v>
      </c>
      <c r="L2325">
        <f t="shared" si="218"/>
        <v>59.649000000000001</v>
      </c>
      <c r="M2325">
        <f t="shared" si="219"/>
        <v>4175.43</v>
      </c>
      <c r="N2325" t="s">
        <v>18</v>
      </c>
      <c r="O2325" t="str">
        <f t="shared" si="220"/>
        <v>Delayed Delivery</v>
      </c>
      <c r="P2325">
        <v>8</v>
      </c>
      <c r="Q2325" t="str">
        <f t="shared" si="221"/>
        <v>Bad</v>
      </c>
      <c r="R2325">
        <v>2.4</v>
      </c>
      <c r="S2325">
        <v>3757.89</v>
      </c>
    </row>
    <row r="2326" spans="1:19" x14ac:dyDescent="0.35">
      <c r="A2326">
        <v>12325</v>
      </c>
      <c r="B2326" s="1">
        <v>46886</v>
      </c>
      <c r="C2326">
        <f t="shared" si="216"/>
        <v>2028</v>
      </c>
      <c r="D2326">
        <f t="shared" si="217"/>
        <v>5</v>
      </c>
      <c r="E2326" t="str">
        <f>TEXT(Table2[[#This Row],[order_date]],"mmmm")</f>
        <v>May</v>
      </c>
      <c r="F2326">
        <v>1021</v>
      </c>
      <c r="G2326" t="s">
        <v>19</v>
      </c>
      <c r="H2326" t="s">
        <v>20</v>
      </c>
      <c r="I2326">
        <v>4</v>
      </c>
      <c r="J2326">
        <v>332.97</v>
      </c>
      <c r="K2326">
        <v>0.28000000000000003</v>
      </c>
      <c r="L2326">
        <f t="shared" si="218"/>
        <v>93.231600000000014</v>
      </c>
      <c r="M2326">
        <f t="shared" si="219"/>
        <v>1331.88</v>
      </c>
      <c r="N2326" t="s">
        <v>14</v>
      </c>
      <c r="O2326" t="str">
        <f t="shared" si="220"/>
        <v>Delayed Delivery</v>
      </c>
      <c r="P2326">
        <v>5</v>
      </c>
      <c r="Q2326" t="str">
        <f t="shared" si="221"/>
        <v>Good</v>
      </c>
      <c r="R2326">
        <v>2.6</v>
      </c>
      <c r="S2326">
        <v>958.95</v>
      </c>
    </row>
    <row r="2327" spans="1:19" x14ac:dyDescent="0.35">
      <c r="A2327">
        <v>12326</v>
      </c>
      <c r="B2327" s="1">
        <v>46887</v>
      </c>
      <c r="C2327">
        <f t="shared" si="216"/>
        <v>2028</v>
      </c>
      <c r="D2327">
        <f t="shared" si="217"/>
        <v>5</v>
      </c>
      <c r="E2327" t="str">
        <f>TEXT(Table2[[#This Row],[order_date]],"mmmm")</f>
        <v>May</v>
      </c>
      <c r="F2327">
        <v>1473</v>
      </c>
      <c r="G2327" t="s">
        <v>15</v>
      </c>
      <c r="H2327" t="s">
        <v>13</v>
      </c>
      <c r="I2327">
        <v>5</v>
      </c>
      <c r="J2327">
        <v>292.07</v>
      </c>
      <c r="K2327">
        <v>0.33</v>
      </c>
      <c r="L2327">
        <f t="shared" si="218"/>
        <v>96.383099999999999</v>
      </c>
      <c r="M2327">
        <f t="shared" si="219"/>
        <v>1460.35</v>
      </c>
      <c r="N2327" t="s">
        <v>16</v>
      </c>
      <c r="O2327" t="str">
        <f t="shared" si="220"/>
        <v>Delayed Delivery</v>
      </c>
      <c r="P2327">
        <v>7</v>
      </c>
      <c r="Q2327" t="str">
        <f t="shared" si="221"/>
        <v>Bad</v>
      </c>
      <c r="R2327">
        <v>2</v>
      </c>
      <c r="S2327">
        <v>978.43</v>
      </c>
    </row>
    <row r="2328" spans="1:19" x14ac:dyDescent="0.35">
      <c r="A2328">
        <v>12327</v>
      </c>
      <c r="B2328" s="1">
        <v>46888</v>
      </c>
      <c r="C2328">
        <f t="shared" si="216"/>
        <v>2028</v>
      </c>
      <c r="D2328">
        <f t="shared" si="217"/>
        <v>5</v>
      </c>
      <c r="E2328" t="str">
        <f>TEXT(Table2[[#This Row],[order_date]],"mmmm")</f>
        <v>May</v>
      </c>
      <c r="F2328">
        <v>1119</v>
      </c>
      <c r="G2328" t="s">
        <v>19</v>
      </c>
      <c r="H2328" t="s">
        <v>20</v>
      </c>
      <c r="I2328">
        <v>5</v>
      </c>
      <c r="J2328">
        <v>573.45000000000005</v>
      </c>
      <c r="K2328">
        <v>0.27</v>
      </c>
      <c r="L2328">
        <f t="shared" si="218"/>
        <v>154.83150000000003</v>
      </c>
      <c r="M2328">
        <f t="shared" si="219"/>
        <v>2867.25</v>
      </c>
      <c r="N2328" t="s">
        <v>16</v>
      </c>
      <c r="O2328" t="str">
        <f t="shared" si="220"/>
        <v>Delayed Delivery</v>
      </c>
      <c r="P2328">
        <v>5</v>
      </c>
      <c r="Q2328" t="str">
        <f t="shared" si="221"/>
        <v>Excellent</v>
      </c>
      <c r="R2328">
        <v>4.3</v>
      </c>
      <c r="S2328">
        <v>2093.09</v>
      </c>
    </row>
    <row r="2329" spans="1:19" x14ac:dyDescent="0.35">
      <c r="A2329">
        <v>12328</v>
      </c>
      <c r="B2329" s="1">
        <v>46889</v>
      </c>
      <c r="C2329">
        <f t="shared" si="216"/>
        <v>2028</v>
      </c>
      <c r="D2329">
        <f t="shared" si="217"/>
        <v>5</v>
      </c>
      <c r="E2329" t="str">
        <f>TEXT(Table2[[#This Row],[order_date]],"mmmm")</f>
        <v>May</v>
      </c>
      <c r="F2329">
        <v>1209</v>
      </c>
      <c r="G2329" t="s">
        <v>19</v>
      </c>
      <c r="H2329" t="s">
        <v>20</v>
      </c>
      <c r="I2329">
        <v>1</v>
      </c>
      <c r="J2329">
        <v>106.18</v>
      </c>
      <c r="K2329">
        <v>0.21</v>
      </c>
      <c r="L2329">
        <f t="shared" si="218"/>
        <v>22.297800000000002</v>
      </c>
      <c r="M2329">
        <f t="shared" si="219"/>
        <v>106.18</v>
      </c>
      <c r="N2329" t="s">
        <v>16</v>
      </c>
      <c r="O2329" t="str">
        <f t="shared" si="220"/>
        <v>Delayed Delivery</v>
      </c>
      <c r="P2329">
        <v>5</v>
      </c>
      <c r="Q2329" t="str">
        <f t="shared" si="221"/>
        <v>Bad</v>
      </c>
      <c r="R2329">
        <v>1.5</v>
      </c>
      <c r="S2329">
        <v>83.88</v>
      </c>
    </row>
    <row r="2330" spans="1:19" x14ac:dyDescent="0.35">
      <c r="A2330">
        <v>12329</v>
      </c>
      <c r="B2330" s="1">
        <v>46890</v>
      </c>
      <c r="C2330">
        <f t="shared" si="216"/>
        <v>2028</v>
      </c>
      <c r="D2330">
        <f t="shared" si="217"/>
        <v>5</v>
      </c>
      <c r="E2330" t="str">
        <f>TEXT(Table2[[#This Row],[order_date]],"mmmm")</f>
        <v>May</v>
      </c>
      <c r="F2330">
        <v>1305</v>
      </c>
      <c r="G2330" t="s">
        <v>19</v>
      </c>
      <c r="H2330" t="s">
        <v>20</v>
      </c>
      <c r="I2330">
        <v>7</v>
      </c>
      <c r="J2330">
        <v>125.7</v>
      </c>
      <c r="K2330">
        <v>0.08</v>
      </c>
      <c r="L2330">
        <f t="shared" si="218"/>
        <v>10.056000000000001</v>
      </c>
      <c r="M2330">
        <f t="shared" si="219"/>
        <v>879.9</v>
      </c>
      <c r="N2330" t="s">
        <v>16</v>
      </c>
      <c r="O2330" t="str">
        <f t="shared" si="220"/>
        <v>On Time Delivery</v>
      </c>
      <c r="P2330">
        <v>4</v>
      </c>
      <c r="Q2330" t="str">
        <f t="shared" si="221"/>
        <v>Bad</v>
      </c>
      <c r="R2330">
        <v>2.4</v>
      </c>
      <c r="S2330">
        <v>809.51</v>
      </c>
    </row>
    <row r="2331" spans="1:19" x14ac:dyDescent="0.35">
      <c r="A2331">
        <v>12330</v>
      </c>
      <c r="B2331" s="1">
        <v>46891</v>
      </c>
      <c r="C2331">
        <f t="shared" si="216"/>
        <v>2028</v>
      </c>
      <c r="D2331">
        <f t="shared" si="217"/>
        <v>5</v>
      </c>
      <c r="E2331" t="str">
        <f>TEXT(Table2[[#This Row],[order_date]],"mmmm")</f>
        <v>May</v>
      </c>
      <c r="F2331">
        <v>1269</v>
      </c>
      <c r="G2331" t="s">
        <v>19</v>
      </c>
      <c r="H2331" t="s">
        <v>20</v>
      </c>
      <c r="I2331">
        <v>2</v>
      </c>
      <c r="J2331">
        <v>487.69</v>
      </c>
      <c r="K2331">
        <v>0.18</v>
      </c>
      <c r="L2331">
        <f t="shared" si="218"/>
        <v>87.784199999999998</v>
      </c>
      <c r="M2331">
        <f t="shared" si="219"/>
        <v>975.38</v>
      </c>
      <c r="N2331" t="s">
        <v>16</v>
      </c>
      <c r="O2331" t="str">
        <f t="shared" si="220"/>
        <v>Delayed Delivery</v>
      </c>
      <c r="P2331">
        <v>5</v>
      </c>
      <c r="Q2331" t="str">
        <f t="shared" si="221"/>
        <v>Bad</v>
      </c>
      <c r="R2331">
        <v>1</v>
      </c>
      <c r="S2331">
        <v>799.81</v>
      </c>
    </row>
    <row r="2332" spans="1:19" x14ac:dyDescent="0.35">
      <c r="A2332">
        <v>12331</v>
      </c>
      <c r="B2332" s="1">
        <v>46892</v>
      </c>
      <c r="C2332">
        <f t="shared" si="216"/>
        <v>2028</v>
      </c>
      <c r="D2332">
        <f t="shared" si="217"/>
        <v>5</v>
      </c>
      <c r="E2332" t="str">
        <f>TEXT(Table2[[#This Row],[order_date]],"mmmm")</f>
        <v>May</v>
      </c>
      <c r="F2332">
        <v>1703</v>
      </c>
      <c r="G2332" t="s">
        <v>12</v>
      </c>
      <c r="H2332" t="s">
        <v>20</v>
      </c>
      <c r="I2332">
        <v>1</v>
      </c>
      <c r="J2332">
        <v>167.59</v>
      </c>
      <c r="K2332">
        <v>0.08</v>
      </c>
      <c r="L2332">
        <f t="shared" si="218"/>
        <v>13.407200000000001</v>
      </c>
      <c r="M2332">
        <f t="shared" si="219"/>
        <v>167.59</v>
      </c>
      <c r="N2332" t="s">
        <v>18</v>
      </c>
      <c r="O2332" t="str">
        <f t="shared" si="220"/>
        <v>Delayed Delivery</v>
      </c>
      <c r="P2332">
        <v>7</v>
      </c>
      <c r="Q2332" t="str">
        <f t="shared" si="221"/>
        <v>Good</v>
      </c>
      <c r="R2332">
        <v>3.4</v>
      </c>
      <c r="S2332">
        <v>154.18</v>
      </c>
    </row>
    <row r="2333" spans="1:19" x14ac:dyDescent="0.35">
      <c r="A2333">
        <v>12332</v>
      </c>
      <c r="B2333" s="1">
        <v>46893</v>
      </c>
      <c r="C2333">
        <f t="shared" si="216"/>
        <v>2028</v>
      </c>
      <c r="D2333">
        <f t="shared" si="217"/>
        <v>5</v>
      </c>
      <c r="E2333" t="str">
        <f>TEXT(Table2[[#This Row],[order_date]],"mmmm")</f>
        <v>May</v>
      </c>
      <c r="F2333">
        <v>1686</v>
      </c>
      <c r="G2333" t="s">
        <v>19</v>
      </c>
      <c r="H2333" t="s">
        <v>21</v>
      </c>
      <c r="I2333">
        <v>6</v>
      </c>
      <c r="J2333">
        <v>482.55</v>
      </c>
      <c r="K2333">
        <v>0.28000000000000003</v>
      </c>
      <c r="L2333">
        <f t="shared" si="218"/>
        <v>135.114</v>
      </c>
      <c r="M2333">
        <f t="shared" si="219"/>
        <v>2895.3</v>
      </c>
      <c r="N2333" t="s">
        <v>16</v>
      </c>
      <c r="O2333" t="str">
        <f t="shared" si="220"/>
        <v>On Time Delivery</v>
      </c>
      <c r="P2333">
        <v>3</v>
      </c>
      <c r="Q2333" t="str">
        <f t="shared" si="221"/>
        <v>Good</v>
      </c>
      <c r="R2333">
        <v>3.6</v>
      </c>
      <c r="S2333">
        <v>2084.62</v>
      </c>
    </row>
    <row r="2334" spans="1:19" x14ac:dyDescent="0.35">
      <c r="A2334">
        <v>12333</v>
      </c>
      <c r="B2334" s="1">
        <v>46894</v>
      </c>
      <c r="C2334">
        <f t="shared" si="216"/>
        <v>2028</v>
      </c>
      <c r="D2334">
        <f t="shared" si="217"/>
        <v>5</v>
      </c>
      <c r="E2334" t="str">
        <f>TEXT(Table2[[#This Row],[order_date]],"mmmm")</f>
        <v>May</v>
      </c>
      <c r="F2334">
        <v>1284</v>
      </c>
      <c r="G2334" t="s">
        <v>15</v>
      </c>
      <c r="H2334" t="s">
        <v>17</v>
      </c>
      <c r="I2334">
        <v>3</v>
      </c>
      <c r="J2334">
        <v>173.85</v>
      </c>
      <c r="K2334">
        <v>0.14000000000000001</v>
      </c>
      <c r="L2334">
        <f t="shared" si="218"/>
        <v>24.339000000000002</v>
      </c>
      <c r="M2334">
        <f t="shared" si="219"/>
        <v>521.54999999999995</v>
      </c>
      <c r="N2334" t="s">
        <v>16</v>
      </c>
      <c r="O2334" t="str">
        <f t="shared" si="220"/>
        <v>On Time Delivery</v>
      </c>
      <c r="P2334">
        <v>4</v>
      </c>
      <c r="Q2334" t="str">
        <f t="shared" si="221"/>
        <v>Bad</v>
      </c>
      <c r="R2334">
        <v>2</v>
      </c>
      <c r="S2334">
        <v>448.53</v>
      </c>
    </row>
    <row r="2335" spans="1:19" x14ac:dyDescent="0.35">
      <c r="A2335">
        <v>12334</v>
      </c>
      <c r="B2335" s="1">
        <v>46895</v>
      </c>
      <c r="C2335">
        <f t="shared" si="216"/>
        <v>2028</v>
      </c>
      <c r="D2335">
        <f t="shared" si="217"/>
        <v>5</v>
      </c>
      <c r="E2335" t="str">
        <f>TEXT(Table2[[#This Row],[order_date]],"mmmm")</f>
        <v>May</v>
      </c>
      <c r="F2335">
        <v>1715</v>
      </c>
      <c r="G2335" t="s">
        <v>19</v>
      </c>
      <c r="H2335" t="s">
        <v>13</v>
      </c>
      <c r="I2335">
        <v>4</v>
      </c>
      <c r="J2335">
        <v>34.409999999999997</v>
      </c>
      <c r="K2335">
        <v>0.28999999999999998</v>
      </c>
      <c r="L2335">
        <f t="shared" si="218"/>
        <v>9.9788999999999977</v>
      </c>
      <c r="M2335">
        <f t="shared" si="219"/>
        <v>137.63999999999999</v>
      </c>
      <c r="N2335" t="s">
        <v>18</v>
      </c>
      <c r="O2335" t="str">
        <f t="shared" si="220"/>
        <v>Delayed Delivery</v>
      </c>
      <c r="P2335">
        <v>8</v>
      </c>
      <c r="Q2335" t="str">
        <f t="shared" si="221"/>
        <v>Good</v>
      </c>
      <c r="R2335">
        <v>3.9</v>
      </c>
      <c r="S2335">
        <v>97.72</v>
      </c>
    </row>
    <row r="2336" spans="1:19" x14ac:dyDescent="0.35">
      <c r="A2336">
        <v>12335</v>
      </c>
      <c r="B2336" s="1">
        <v>46896</v>
      </c>
      <c r="C2336">
        <f t="shared" si="216"/>
        <v>2028</v>
      </c>
      <c r="D2336">
        <f t="shared" si="217"/>
        <v>5</v>
      </c>
      <c r="E2336" t="str">
        <f>TEXT(Table2[[#This Row],[order_date]],"mmmm")</f>
        <v>May</v>
      </c>
      <c r="F2336">
        <v>1675</v>
      </c>
      <c r="G2336" t="s">
        <v>19</v>
      </c>
      <c r="H2336" t="s">
        <v>20</v>
      </c>
      <c r="I2336">
        <v>7</v>
      </c>
      <c r="J2336">
        <v>317.45</v>
      </c>
      <c r="K2336">
        <v>0.13</v>
      </c>
      <c r="L2336">
        <f t="shared" si="218"/>
        <v>41.268500000000003</v>
      </c>
      <c r="M2336">
        <f t="shared" si="219"/>
        <v>2222.15</v>
      </c>
      <c r="N2336" t="s">
        <v>14</v>
      </c>
      <c r="O2336" t="str">
        <f t="shared" si="220"/>
        <v>Delayed Delivery</v>
      </c>
      <c r="P2336">
        <v>6</v>
      </c>
      <c r="Q2336" t="str">
        <f t="shared" si="221"/>
        <v>Good</v>
      </c>
      <c r="R2336">
        <v>2.5</v>
      </c>
      <c r="S2336">
        <v>1933.27</v>
      </c>
    </row>
    <row r="2337" spans="1:19" x14ac:dyDescent="0.35">
      <c r="A2337">
        <v>12336</v>
      </c>
      <c r="B2337" s="1">
        <v>46897</v>
      </c>
      <c r="C2337">
        <f t="shared" si="216"/>
        <v>2028</v>
      </c>
      <c r="D2337">
        <f t="shared" si="217"/>
        <v>5</v>
      </c>
      <c r="E2337" t="str">
        <f>TEXT(Table2[[#This Row],[order_date]],"mmmm")</f>
        <v>May</v>
      </c>
      <c r="F2337">
        <v>1762</v>
      </c>
      <c r="G2337" t="s">
        <v>12</v>
      </c>
      <c r="H2337" t="s">
        <v>13</v>
      </c>
      <c r="I2337">
        <v>5</v>
      </c>
      <c r="J2337">
        <v>130.06</v>
      </c>
      <c r="K2337">
        <v>0.28999999999999998</v>
      </c>
      <c r="L2337">
        <f t="shared" si="218"/>
        <v>37.717399999999998</v>
      </c>
      <c r="M2337">
        <f t="shared" si="219"/>
        <v>650.29999999999995</v>
      </c>
      <c r="N2337" t="s">
        <v>16</v>
      </c>
      <c r="O2337" t="str">
        <f t="shared" si="220"/>
        <v>Delayed Delivery</v>
      </c>
      <c r="P2337">
        <v>8</v>
      </c>
      <c r="Q2337" t="str">
        <f t="shared" si="221"/>
        <v>Bad</v>
      </c>
      <c r="R2337">
        <v>2.2000000000000002</v>
      </c>
      <c r="S2337">
        <v>461.71</v>
      </c>
    </row>
    <row r="2338" spans="1:19" x14ac:dyDescent="0.35">
      <c r="A2338">
        <v>12337</v>
      </c>
      <c r="B2338" s="1">
        <v>46898</v>
      </c>
      <c r="C2338">
        <f t="shared" si="216"/>
        <v>2028</v>
      </c>
      <c r="D2338">
        <f t="shared" si="217"/>
        <v>5</v>
      </c>
      <c r="E2338" t="str">
        <f>TEXT(Table2[[#This Row],[order_date]],"mmmm")</f>
        <v>May</v>
      </c>
      <c r="F2338">
        <v>1226</v>
      </c>
      <c r="G2338" t="s">
        <v>19</v>
      </c>
      <c r="H2338" t="s">
        <v>21</v>
      </c>
      <c r="I2338">
        <v>2</v>
      </c>
      <c r="J2338">
        <v>458.34</v>
      </c>
      <c r="K2338">
        <v>0.12</v>
      </c>
      <c r="L2338">
        <f t="shared" si="218"/>
        <v>55.000799999999998</v>
      </c>
      <c r="M2338">
        <f t="shared" si="219"/>
        <v>916.68</v>
      </c>
      <c r="N2338" t="s">
        <v>18</v>
      </c>
      <c r="O2338" t="str">
        <f t="shared" si="220"/>
        <v>Delayed Delivery</v>
      </c>
      <c r="P2338">
        <v>11</v>
      </c>
      <c r="Q2338" t="str">
        <f t="shared" si="221"/>
        <v>Excellent</v>
      </c>
      <c r="R2338">
        <v>4.8</v>
      </c>
      <c r="S2338">
        <v>806.68</v>
      </c>
    </row>
    <row r="2339" spans="1:19" x14ac:dyDescent="0.35">
      <c r="A2339">
        <v>12338</v>
      </c>
      <c r="B2339" s="1">
        <v>46899</v>
      </c>
      <c r="C2339">
        <f t="shared" si="216"/>
        <v>2028</v>
      </c>
      <c r="D2339">
        <f t="shared" si="217"/>
        <v>5</v>
      </c>
      <c r="E2339" t="str">
        <f>TEXT(Table2[[#This Row],[order_date]],"mmmm")</f>
        <v>May</v>
      </c>
      <c r="F2339">
        <v>1947</v>
      </c>
      <c r="G2339" t="s">
        <v>12</v>
      </c>
      <c r="H2339" t="s">
        <v>17</v>
      </c>
      <c r="I2339">
        <v>5</v>
      </c>
      <c r="J2339">
        <v>390.1</v>
      </c>
      <c r="K2339">
        <v>0.15</v>
      </c>
      <c r="L2339">
        <f t="shared" si="218"/>
        <v>58.515000000000001</v>
      </c>
      <c r="M2339">
        <f t="shared" si="219"/>
        <v>1950.5</v>
      </c>
      <c r="N2339" t="s">
        <v>16</v>
      </c>
      <c r="O2339" t="str">
        <f t="shared" si="220"/>
        <v>On Time Delivery</v>
      </c>
      <c r="P2339">
        <v>2</v>
      </c>
      <c r="Q2339" t="str">
        <f t="shared" si="221"/>
        <v>Good</v>
      </c>
      <c r="R2339">
        <v>3.4</v>
      </c>
      <c r="S2339">
        <v>1657.92</v>
      </c>
    </row>
    <row r="2340" spans="1:19" x14ac:dyDescent="0.35">
      <c r="A2340">
        <v>12339</v>
      </c>
      <c r="B2340" s="1">
        <v>46900</v>
      </c>
      <c r="C2340">
        <f t="shared" si="216"/>
        <v>2028</v>
      </c>
      <c r="D2340">
        <f t="shared" si="217"/>
        <v>5</v>
      </c>
      <c r="E2340" t="str">
        <f>TEXT(Table2[[#This Row],[order_date]],"mmmm")</f>
        <v>May</v>
      </c>
      <c r="F2340">
        <v>1380</v>
      </c>
      <c r="G2340" t="s">
        <v>19</v>
      </c>
      <c r="H2340" t="s">
        <v>20</v>
      </c>
      <c r="I2340">
        <v>7</v>
      </c>
      <c r="J2340">
        <v>555.30999999999995</v>
      </c>
      <c r="K2340">
        <v>0.22</v>
      </c>
      <c r="L2340">
        <f t="shared" si="218"/>
        <v>122.16819999999998</v>
      </c>
      <c r="M2340">
        <f t="shared" si="219"/>
        <v>3887.1699999999996</v>
      </c>
      <c r="N2340" t="s">
        <v>14</v>
      </c>
      <c r="O2340" t="str">
        <f t="shared" si="220"/>
        <v>Delayed Delivery</v>
      </c>
      <c r="P2340">
        <v>9</v>
      </c>
      <c r="Q2340" t="str">
        <f t="shared" si="221"/>
        <v>Bad</v>
      </c>
      <c r="R2340">
        <v>2</v>
      </c>
      <c r="S2340">
        <v>3031.99</v>
      </c>
    </row>
    <row r="2341" spans="1:19" x14ac:dyDescent="0.35">
      <c r="A2341">
        <v>12340</v>
      </c>
      <c r="B2341" s="1">
        <v>46901</v>
      </c>
      <c r="C2341">
        <f t="shared" si="216"/>
        <v>2028</v>
      </c>
      <c r="D2341">
        <f t="shared" si="217"/>
        <v>5</v>
      </c>
      <c r="E2341" t="str">
        <f>TEXT(Table2[[#This Row],[order_date]],"mmmm")</f>
        <v>May</v>
      </c>
      <c r="F2341">
        <v>1459</v>
      </c>
      <c r="G2341" t="s">
        <v>22</v>
      </c>
      <c r="H2341" t="s">
        <v>21</v>
      </c>
      <c r="I2341">
        <v>6</v>
      </c>
      <c r="J2341">
        <v>473.05</v>
      </c>
      <c r="K2341">
        <v>0.02</v>
      </c>
      <c r="L2341">
        <f t="shared" si="218"/>
        <v>9.4610000000000003</v>
      </c>
      <c r="M2341">
        <f t="shared" si="219"/>
        <v>2838.3</v>
      </c>
      <c r="N2341" t="s">
        <v>18</v>
      </c>
      <c r="O2341" t="str">
        <f t="shared" si="220"/>
        <v>Delayed Delivery</v>
      </c>
      <c r="P2341">
        <v>7</v>
      </c>
      <c r="Q2341" t="str">
        <f t="shared" si="221"/>
        <v>Excellent</v>
      </c>
      <c r="R2341">
        <v>4.9000000000000004</v>
      </c>
      <c r="S2341">
        <v>2781.53</v>
      </c>
    </row>
    <row r="2342" spans="1:19" x14ac:dyDescent="0.35">
      <c r="A2342">
        <v>12341</v>
      </c>
      <c r="B2342" s="1">
        <v>46902</v>
      </c>
      <c r="C2342">
        <f t="shared" si="216"/>
        <v>2028</v>
      </c>
      <c r="D2342">
        <f t="shared" si="217"/>
        <v>5</v>
      </c>
      <c r="E2342" t="str">
        <f>TEXT(Table2[[#This Row],[order_date]],"mmmm")</f>
        <v>May</v>
      </c>
      <c r="F2342">
        <v>1006</v>
      </c>
      <c r="G2342" t="s">
        <v>15</v>
      </c>
      <c r="H2342" t="s">
        <v>21</v>
      </c>
      <c r="I2342">
        <v>1</v>
      </c>
      <c r="J2342">
        <v>120.75</v>
      </c>
      <c r="K2342">
        <v>0.33</v>
      </c>
      <c r="L2342">
        <f t="shared" si="218"/>
        <v>39.847500000000004</v>
      </c>
      <c r="M2342">
        <f t="shared" si="219"/>
        <v>120.75</v>
      </c>
      <c r="N2342" t="s">
        <v>14</v>
      </c>
      <c r="O2342" t="str">
        <f t="shared" si="220"/>
        <v>Delayed Delivery</v>
      </c>
      <c r="P2342">
        <v>5</v>
      </c>
      <c r="Q2342" t="str">
        <f t="shared" si="221"/>
        <v>Good</v>
      </c>
      <c r="R2342">
        <v>2.6</v>
      </c>
      <c r="S2342">
        <v>80.900000000000006</v>
      </c>
    </row>
    <row r="2343" spans="1:19" x14ac:dyDescent="0.35">
      <c r="A2343">
        <v>12342</v>
      </c>
      <c r="B2343" s="1">
        <v>46903</v>
      </c>
      <c r="C2343">
        <f t="shared" si="216"/>
        <v>2028</v>
      </c>
      <c r="D2343">
        <f t="shared" si="217"/>
        <v>5</v>
      </c>
      <c r="E2343" t="str">
        <f>TEXT(Table2[[#This Row],[order_date]],"mmmm")</f>
        <v>May</v>
      </c>
      <c r="F2343">
        <v>1028</v>
      </c>
      <c r="G2343" t="s">
        <v>12</v>
      </c>
      <c r="H2343" t="s">
        <v>17</v>
      </c>
      <c r="I2343">
        <v>7</v>
      </c>
      <c r="J2343">
        <v>483.09</v>
      </c>
      <c r="K2343">
        <v>0.2</v>
      </c>
      <c r="L2343">
        <f t="shared" si="218"/>
        <v>96.617999999999995</v>
      </c>
      <c r="M2343">
        <f t="shared" si="219"/>
        <v>3381.6299999999997</v>
      </c>
      <c r="N2343" t="s">
        <v>16</v>
      </c>
      <c r="O2343" t="str">
        <f t="shared" si="220"/>
        <v>Delayed Delivery</v>
      </c>
      <c r="P2343">
        <v>11</v>
      </c>
      <c r="Q2343" t="str">
        <f t="shared" si="221"/>
        <v>Good</v>
      </c>
      <c r="R2343">
        <v>3.6</v>
      </c>
      <c r="S2343">
        <v>2705.3</v>
      </c>
    </row>
    <row r="2344" spans="1:19" x14ac:dyDescent="0.35">
      <c r="A2344">
        <v>12343</v>
      </c>
      <c r="B2344" s="1">
        <v>46904</v>
      </c>
      <c r="C2344">
        <f t="shared" si="216"/>
        <v>2028</v>
      </c>
      <c r="D2344">
        <f t="shared" si="217"/>
        <v>5</v>
      </c>
      <c r="E2344" t="str">
        <f>TEXT(Table2[[#This Row],[order_date]],"mmmm")</f>
        <v>May</v>
      </c>
      <c r="F2344">
        <v>1906</v>
      </c>
      <c r="G2344" t="s">
        <v>15</v>
      </c>
      <c r="H2344" t="s">
        <v>20</v>
      </c>
      <c r="I2344">
        <v>1</v>
      </c>
      <c r="J2344">
        <v>390.42</v>
      </c>
      <c r="K2344">
        <v>0.18</v>
      </c>
      <c r="L2344">
        <f t="shared" si="218"/>
        <v>70.275599999999997</v>
      </c>
      <c r="M2344">
        <f t="shared" si="219"/>
        <v>390.42</v>
      </c>
      <c r="N2344" t="s">
        <v>18</v>
      </c>
      <c r="O2344" t="str">
        <f t="shared" si="220"/>
        <v>Delayed Delivery</v>
      </c>
      <c r="P2344">
        <v>7</v>
      </c>
      <c r="Q2344" t="str">
        <f t="shared" si="221"/>
        <v>Good</v>
      </c>
      <c r="R2344">
        <v>3.9</v>
      </c>
      <c r="S2344">
        <v>320.14</v>
      </c>
    </row>
    <row r="2345" spans="1:19" x14ac:dyDescent="0.35">
      <c r="A2345">
        <v>12344</v>
      </c>
      <c r="B2345" s="1">
        <v>46905</v>
      </c>
      <c r="C2345">
        <f t="shared" si="216"/>
        <v>2028</v>
      </c>
      <c r="D2345">
        <f t="shared" si="217"/>
        <v>6</v>
      </c>
      <c r="E2345" t="str">
        <f>TEXT(Table2[[#This Row],[order_date]],"mmmm")</f>
        <v>June</v>
      </c>
      <c r="F2345">
        <v>1032</v>
      </c>
      <c r="G2345" t="s">
        <v>15</v>
      </c>
      <c r="H2345" t="s">
        <v>17</v>
      </c>
      <c r="I2345">
        <v>4</v>
      </c>
      <c r="J2345">
        <v>406.34</v>
      </c>
      <c r="K2345">
        <v>0.28999999999999998</v>
      </c>
      <c r="L2345">
        <f t="shared" si="218"/>
        <v>117.83859999999999</v>
      </c>
      <c r="M2345">
        <f t="shared" si="219"/>
        <v>1625.36</v>
      </c>
      <c r="N2345" t="s">
        <v>18</v>
      </c>
      <c r="O2345" t="str">
        <f t="shared" si="220"/>
        <v>On Time Delivery</v>
      </c>
      <c r="P2345">
        <v>2</v>
      </c>
      <c r="Q2345" t="str">
        <f t="shared" si="221"/>
        <v>Good</v>
      </c>
      <c r="R2345">
        <v>2.7</v>
      </c>
      <c r="S2345">
        <v>1154.01</v>
      </c>
    </row>
    <row r="2346" spans="1:19" x14ac:dyDescent="0.35">
      <c r="A2346">
        <v>12345</v>
      </c>
      <c r="B2346" s="1">
        <v>46906</v>
      </c>
      <c r="C2346">
        <f t="shared" si="216"/>
        <v>2028</v>
      </c>
      <c r="D2346">
        <f t="shared" si="217"/>
        <v>6</v>
      </c>
      <c r="E2346" t="str">
        <f>TEXT(Table2[[#This Row],[order_date]],"mmmm")</f>
        <v>June</v>
      </c>
      <c r="F2346">
        <v>1645</v>
      </c>
      <c r="G2346" t="s">
        <v>19</v>
      </c>
      <c r="H2346" t="s">
        <v>17</v>
      </c>
      <c r="I2346">
        <v>2</v>
      </c>
      <c r="J2346">
        <v>501.87</v>
      </c>
      <c r="K2346">
        <v>0.3</v>
      </c>
      <c r="L2346">
        <f t="shared" si="218"/>
        <v>150.56100000000001</v>
      </c>
      <c r="M2346">
        <f t="shared" si="219"/>
        <v>1003.74</v>
      </c>
      <c r="N2346" t="s">
        <v>16</v>
      </c>
      <c r="O2346" t="str">
        <f t="shared" si="220"/>
        <v>Delayed Delivery</v>
      </c>
      <c r="P2346">
        <v>11</v>
      </c>
      <c r="Q2346" t="str">
        <f t="shared" si="221"/>
        <v>Good</v>
      </c>
      <c r="R2346">
        <v>3.1</v>
      </c>
      <c r="S2346">
        <v>702.62</v>
      </c>
    </row>
    <row r="2347" spans="1:19" x14ac:dyDescent="0.35">
      <c r="A2347">
        <v>12346</v>
      </c>
      <c r="B2347" s="1">
        <v>46907</v>
      </c>
      <c r="C2347">
        <f t="shared" si="216"/>
        <v>2028</v>
      </c>
      <c r="D2347">
        <f t="shared" si="217"/>
        <v>6</v>
      </c>
      <c r="E2347" t="str">
        <f>TEXT(Table2[[#This Row],[order_date]],"mmmm")</f>
        <v>June</v>
      </c>
      <c r="F2347">
        <v>1878</v>
      </c>
      <c r="G2347" t="s">
        <v>19</v>
      </c>
      <c r="H2347" t="s">
        <v>13</v>
      </c>
      <c r="I2347">
        <v>6</v>
      </c>
      <c r="J2347">
        <v>350.69</v>
      </c>
      <c r="K2347">
        <v>0.18</v>
      </c>
      <c r="L2347">
        <f t="shared" si="218"/>
        <v>63.124199999999995</v>
      </c>
      <c r="M2347">
        <f t="shared" si="219"/>
        <v>2104.14</v>
      </c>
      <c r="N2347" t="s">
        <v>16</v>
      </c>
      <c r="O2347" t="str">
        <f t="shared" si="220"/>
        <v>On Time Delivery</v>
      </c>
      <c r="P2347">
        <v>4</v>
      </c>
      <c r="Q2347" t="str">
        <f t="shared" si="221"/>
        <v>Bad</v>
      </c>
      <c r="R2347">
        <v>2</v>
      </c>
      <c r="S2347">
        <v>1725.39</v>
      </c>
    </row>
    <row r="2348" spans="1:19" x14ac:dyDescent="0.35">
      <c r="A2348">
        <v>12347</v>
      </c>
      <c r="B2348" s="1">
        <v>46908</v>
      </c>
      <c r="C2348">
        <f t="shared" si="216"/>
        <v>2028</v>
      </c>
      <c r="D2348">
        <f t="shared" si="217"/>
        <v>6</v>
      </c>
      <c r="E2348" t="str">
        <f>TEXT(Table2[[#This Row],[order_date]],"mmmm")</f>
        <v>June</v>
      </c>
      <c r="F2348">
        <v>1078</v>
      </c>
      <c r="G2348" t="s">
        <v>12</v>
      </c>
      <c r="H2348" t="s">
        <v>13</v>
      </c>
      <c r="I2348">
        <v>2</v>
      </c>
      <c r="J2348">
        <v>287.61</v>
      </c>
      <c r="K2348">
        <v>0.32</v>
      </c>
      <c r="L2348">
        <f t="shared" si="218"/>
        <v>92.035200000000003</v>
      </c>
      <c r="M2348">
        <f t="shared" si="219"/>
        <v>575.22</v>
      </c>
      <c r="N2348" t="s">
        <v>18</v>
      </c>
      <c r="O2348" t="str">
        <f t="shared" si="220"/>
        <v>Delayed Delivery</v>
      </c>
      <c r="P2348">
        <v>7</v>
      </c>
      <c r="Q2348" t="str">
        <f t="shared" si="221"/>
        <v>Good</v>
      </c>
      <c r="R2348">
        <v>2.9</v>
      </c>
      <c r="S2348">
        <v>391.15</v>
      </c>
    </row>
    <row r="2349" spans="1:19" x14ac:dyDescent="0.35">
      <c r="A2349">
        <v>12348</v>
      </c>
      <c r="B2349" s="1">
        <v>46909</v>
      </c>
      <c r="C2349">
        <f t="shared" si="216"/>
        <v>2028</v>
      </c>
      <c r="D2349">
        <f t="shared" si="217"/>
        <v>6</v>
      </c>
      <c r="E2349" t="str">
        <f>TEXT(Table2[[#This Row],[order_date]],"mmmm")</f>
        <v>June</v>
      </c>
      <c r="F2349">
        <v>1927</v>
      </c>
      <c r="G2349" t="s">
        <v>19</v>
      </c>
      <c r="H2349" t="s">
        <v>17</v>
      </c>
      <c r="I2349">
        <v>4</v>
      </c>
      <c r="J2349">
        <v>387.44</v>
      </c>
      <c r="K2349">
        <v>0.02</v>
      </c>
      <c r="L2349">
        <f t="shared" si="218"/>
        <v>7.7488000000000001</v>
      </c>
      <c r="M2349">
        <f t="shared" si="219"/>
        <v>1549.76</v>
      </c>
      <c r="N2349" t="s">
        <v>18</v>
      </c>
      <c r="O2349" t="str">
        <f t="shared" si="220"/>
        <v>On Time Delivery</v>
      </c>
      <c r="P2349">
        <v>2</v>
      </c>
      <c r="Q2349" t="str">
        <f t="shared" si="221"/>
        <v>Bad</v>
      </c>
      <c r="R2349">
        <v>2.2000000000000002</v>
      </c>
      <c r="S2349">
        <v>1518.76</v>
      </c>
    </row>
    <row r="2350" spans="1:19" x14ac:dyDescent="0.35">
      <c r="A2350">
        <v>12349</v>
      </c>
      <c r="B2350" s="1">
        <v>46910</v>
      </c>
      <c r="C2350">
        <f t="shared" si="216"/>
        <v>2028</v>
      </c>
      <c r="D2350">
        <f t="shared" si="217"/>
        <v>6</v>
      </c>
      <c r="E2350" t="str">
        <f>TEXT(Table2[[#This Row],[order_date]],"mmmm")</f>
        <v>June</v>
      </c>
      <c r="F2350">
        <v>1946</v>
      </c>
      <c r="G2350" t="s">
        <v>15</v>
      </c>
      <c r="H2350" t="s">
        <v>13</v>
      </c>
      <c r="I2350">
        <v>6</v>
      </c>
      <c r="J2350">
        <v>189.31</v>
      </c>
      <c r="K2350">
        <v>0.04</v>
      </c>
      <c r="L2350">
        <f t="shared" si="218"/>
        <v>7.5724</v>
      </c>
      <c r="M2350">
        <f t="shared" si="219"/>
        <v>1135.8600000000001</v>
      </c>
      <c r="N2350" t="s">
        <v>16</v>
      </c>
      <c r="O2350" t="str">
        <f t="shared" si="220"/>
        <v>Delayed Delivery</v>
      </c>
      <c r="P2350">
        <v>8</v>
      </c>
      <c r="Q2350" t="str">
        <f t="shared" si="221"/>
        <v>Good</v>
      </c>
      <c r="R2350">
        <v>3.2</v>
      </c>
      <c r="S2350">
        <v>1090.43</v>
      </c>
    </row>
    <row r="2351" spans="1:19" x14ac:dyDescent="0.35">
      <c r="A2351">
        <v>12350</v>
      </c>
      <c r="B2351" s="1">
        <v>46911</v>
      </c>
      <c r="C2351">
        <f t="shared" si="216"/>
        <v>2028</v>
      </c>
      <c r="D2351">
        <f t="shared" si="217"/>
        <v>6</v>
      </c>
      <c r="E2351" t="str">
        <f>TEXT(Table2[[#This Row],[order_date]],"mmmm")</f>
        <v>June</v>
      </c>
      <c r="F2351">
        <v>1458</v>
      </c>
      <c r="G2351" t="s">
        <v>22</v>
      </c>
      <c r="H2351" t="s">
        <v>21</v>
      </c>
      <c r="I2351">
        <v>6</v>
      </c>
      <c r="J2351">
        <v>121.82</v>
      </c>
      <c r="K2351">
        <v>0.21</v>
      </c>
      <c r="L2351">
        <f t="shared" si="218"/>
        <v>25.582199999999997</v>
      </c>
      <c r="M2351">
        <f t="shared" si="219"/>
        <v>730.92</v>
      </c>
      <c r="N2351" t="s">
        <v>18</v>
      </c>
      <c r="O2351" t="str">
        <f t="shared" si="220"/>
        <v>Delayed Delivery</v>
      </c>
      <c r="P2351">
        <v>10</v>
      </c>
      <c r="Q2351" t="str">
        <f t="shared" si="221"/>
        <v>Good</v>
      </c>
      <c r="R2351">
        <v>3.7</v>
      </c>
      <c r="S2351">
        <v>577.42999999999995</v>
      </c>
    </row>
    <row r="2352" spans="1:19" x14ac:dyDescent="0.35">
      <c r="A2352">
        <v>12351</v>
      </c>
      <c r="B2352" s="1">
        <v>46912</v>
      </c>
      <c r="C2352">
        <f t="shared" si="216"/>
        <v>2028</v>
      </c>
      <c r="D2352">
        <f t="shared" si="217"/>
        <v>6</v>
      </c>
      <c r="E2352" t="str">
        <f>TEXT(Table2[[#This Row],[order_date]],"mmmm")</f>
        <v>June</v>
      </c>
      <c r="F2352">
        <v>1569</v>
      </c>
      <c r="G2352" t="s">
        <v>19</v>
      </c>
      <c r="H2352" t="s">
        <v>17</v>
      </c>
      <c r="I2352">
        <v>1</v>
      </c>
      <c r="J2352">
        <v>375.7</v>
      </c>
      <c r="K2352">
        <v>0.12</v>
      </c>
      <c r="L2352">
        <f t="shared" si="218"/>
        <v>45.083999999999996</v>
      </c>
      <c r="M2352">
        <f t="shared" si="219"/>
        <v>375.7</v>
      </c>
      <c r="N2352" t="s">
        <v>16</v>
      </c>
      <c r="O2352" t="str">
        <f t="shared" si="220"/>
        <v>Delayed Delivery</v>
      </c>
      <c r="P2352">
        <v>10</v>
      </c>
      <c r="Q2352" t="str">
        <f t="shared" si="221"/>
        <v>Good</v>
      </c>
      <c r="R2352">
        <v>3.5</v>
      </c>
      <c r="S2352">
        <v>330.62</v>
      </c>
    </row>
    <row r="2353" spans="1:19" x14ac:dyDescent="0.35">
      <c r="A2353">
        <v>12352</v>
      </c>
      <c r="B2353" s="1">
        <v>46913</v>
      </c>
      <c r="C2353">
        <f t="shared" si="216"/>
        <v>2028</v>
      </c>
      <c r="D2353">
        <f t="shared" si="217"/>
        <v>6</v>
      </c>
      <c r="E2353" t="str">
        <f>TEXT(Table2[[#This Row],[order_date]],"mmmm")</f>
        <v>June</v>
      </c>
      <c r="F2353">
        <v>1982</v>
      </c>
      <c r="G2353" t="s">
        <v>12</v>
      </c>
      <c r="H2353" t="s">
        <v>20</v>
      </c>
      <c r="I2353">
        <v>1</v>
      </c>
      <c r="J2353">
        <v>151.80000000000001</v>
      </c>
      <c r="K2353">
        <v>0.16</v>
      </c>
      <c r="L2353">
        <f t="shared" si="218"/>
        <v>24.288000000000004</v>
      </c>
      <c r="M2353">
        <f t="shared" si="219"/>
        <v>151.80000000000001</v>
      </c>
      <c r="N2353" t="s">
        <v>16</v>
      </c>
      <c r="O2353" t="str">
        <f t="shared" si="220"/>
        <v>Delayed Delivery</v>
      </c>
      <c r="P2353">
        <v>11</v>
      </c>
      <c r="Q2353" t="str">
        <f t="shared" si="221"/>
        <v>Excellent</v>
      </c>
      <c r="R2353">
        <v>4.0999999999999996</v>
      </c>
      <c r="S2353">
        <v>127.51</v>
      </c>
    </row>
    <row r="2354" spans="1:19" x14ac:dyDescent="0.35">
      <c r="A2354">
        <v>12353</v>
      </c>
      <c r="B2354" s="1">
        <v>46914</v>
      </c>
      <c r="C2354">
        <f t="shared" si="216"/>
        <v>2028</v>
      </c>
      <c r="D2354">
        <f t="shared" si="217"/>
        <v>6</v>
      </c>
      <c r="E2354" t="str">
        <f>TEXT(Table2[[#This Row],[order_date]],"mmmm")</f>
        <v>June</v>
      </c>
      <c r="F2354">
        <v>1537</v>
      </c>
      <c r="G2354" t="s">
        <v>22</v>
      </c>
      <c r="H2354" t="s">
        <v>20</v>
      </c>
      <c r="I2354">
        <v>1</v>
      </c>
      <c r="J2354">
        <v>61.75</v>
      </c>
      <c r="K2354">
        <v>0.11</v>
      </c>
      <c r="L2354">
        <f t="shared" si="218"/>
        <v>6.7925000000000004</v>
      </c>
      <c r="M2354">
        <f t="shared" si="219"/>
        <v>61.75</v>
      </c>
      <c r="N2354" t="s">
        <v>18</v>
      </c>
      <c r="O2354" t="str">
        <f t="shared" si="220"/>
        <v>Delayed Delivery</v>
      </c>
      <c r="P2354">
        <v>5</v>
      </c>
      <c r="Q2354" t="str">
        <f t="shared" si="221"/>
        <v>Bad</v>
      </c>
      <c r="R2354">
        <v>1.2</v>
      </c>
      <c r="S2354">
        <v>54.96</v>
      </c>
    </row>
    <row r="2355" spans="1:19" x14ac:dyDescent="0.35">
      <c r="A2355">
        <v>12354</v>
      </c>
      <c r="B2355" s="1">
        <v>46915</v>
      </c>
      <c r="C2355">
        <f t="shared" si="216"/>
        <v>2028</v>
      </c>
      <c r="D2355">
        <f t="shared" si="217"/>
        <v>6</v>
      </c>
      <c r="E2355" t="str">
        <f>TEXT(Table2[[#This Row],[order_date]],"mmmm")</f>
        <v>June</v>
      </c>
      <c r="F2355">
        <v>1481</v>
      </c>
      <c r="G2355" t="s">
        <v>15</v>
      </c>
      <c r="H2355" t="s">
        <v>21</v>
      </c>
      <c r="I2355">
        <v>5</v>
      </c>
      <c r="J2355">
        <v>15.32</v>
      </c>
      <c r="K2355">
        <v>0.14000000000000001</v>
      </c>
      <c r="L2355">
        <f t="shared" si="218"/>
        <v>2.1448</v>
      </c>
      <c r="M2355">
        <f t="shared" si="219"/>
        <v>76.599999999999994</v>
      </c>
      <c r="N2355" t="s">
        <v>16</v>
      </c>
      <c r="O2355" t="str">
        <f t="shared" si="220"/>
        <v>Delayed Delivery</v>
      </c>
      <c r="P2355">
        <v>5</v>
      </c>
      <c r="Q2355" t="str">
        <f t="shared" si="221"/>
        <v>Bad</v>
      </c>
      <c r="R2355">
        <v>1.3</v>
      </c>
      <c r="S2355">
        <v>65.88</v>
      </c>
    </row>
    <row r="2356" spans="1:19" x14ac:dyDescent="0.35">
      <c r="A2356">
        <v>12355</v>
      </c>
      <c r="B2356" s="1">
        <v>46916</v>
      </c>
      <c r="C2356">
        <f t="shared" si="216"/>
        <v>2028</v>
      </c>
      <c r="D2356">
        <f t="shared" si="217"/>
        <v>6</v>
      </c>
      <c r="E2356" t="str">
        <f>TEXT(Table2[[#This Row],[order_date]],"mmmm")</f>
        <v>June</v>
      </c>
      <c r="F2356">
        <v>1429</v>
      </c>
      <c r="G2356" t="s">
        <v>12</v>
      </c>
      <c r="H2356" t="s">
        <v>20</v>
      </c>
      <c r="I2356">
        <v>3</v>
      </c>
      <c r="J2356">
        <v>370.87</v>
      </c>
      <c r="K2356">
        <v>0.28999999999999998</v>
      </c>
      <c r="L2356">
        <f t="shared" si="218"/>
        <v>107.55229999999999</v>
      </c>
      <c r="M2356">
        <f t="shared" si="219"/>
        <v>1112.6100000000001</v>
      </c>
      <c r="N2356" t="s">
        <v>16</v>
      </c>
      <c r="O2356" t="str">
        <f t="shared" si="220"/>
        <v>Delayed Delivery</v>
      </c>
      <c r="P2356">
        <v>8</v>
      </c>
      <c r="Q2356" t="str">
        <f t="shared" si="221"/>
        <v>Bad</v>
      </c>
      <c r="R2356">
        <v>1.8</v>
      </c>
      <c r="S2356">
        <v>789.95</v>
      </c>
    </row>
    <row r="2357" spans="1:19" x14ac:dyDescent="0.35">
      <c r="A2357">
        <v>12356</v>
      </c>
      <c r="B2357" s="1">
        <v>46917</v>
      </c>
      <c r="C2357">
        <f t="shared" si="216"/>
        <v>2028</v>
      </c>
      <c r="D2357">
        <f t="shared" si="217"/>
        <v>6</v>
      </c>
      <c r="E2357" t="str">
        <f>TEXT(Table2[[#This Row],[order_date]],"mmmm")</f>
        <v>June</v>
      </c>
      <c r="F2357">
        <v>1737</v>
      </c>
      <c r="G2357" t="s">
        <v>19</v>
      </c>
      <c r="H2357" t="s">
        <v>20</v>
      </c>
      <c r="I2357">
        <v>7</v>
      </c>
      <c r="J2357">
        <v>226.86</v>
      </c>
      <c r="K2357">
        <v>0.21</v>
      </c>
      <c r="L2357">
        <f t="shared" si="218"/>
        <v>47.640599999999999</v>
      </c>
      <c r="M2357">
        <f t="shared" si="219"/>
        <v>1588.02</v>
      </c>
      <c r="N2357" t="s">
        <v>16</v>
      </c>
      <c r="O2357" t="str">
        <f t="shared" si="220"/>
        <v>Early Delivery</v>
      </c>
      <c r="P2357">
        <v>1</v>
      </c>
      <c r="Q2357" t="str">
        <f t="shared" si="221"/>
        <v>Excellent</v>
      </c>
      <c r="R2357">
        <v>4.9000000000000004</v>
      </c>
      <c r="S2357">
        <v>1254.54</v>
      </c>
    </row>
    <row r="2358" spans="1:19" x14ac:dyDescent="0.35">
      <c r="A2358">
        <v>12357</v>
      </c>
      <c r="B2358" s="1">
        <v>46918</v>
      </c>
      <c r="C2358">
        <f t="shared" si="216"/>
        <v>2028</v>
      </c>
      <c r="D2358">
        <f t="shared" si="217"/>
        <v>6</v>
      </c>
      <c r="E2358" t="str">
        <f>TEXT(Table2[[#This Row],[order_date]],"mmmm")</f>
        <v>June</v>
      </c>
      <c r="F2358">
        <v>1284</v>
      </c>
      <c r="G2358" t="s">
        <v>19</v>
      </c>
      <c r="H2358" t="s">
        <v>17</v>
      </c>
      <c r="I2358">
        <v>1</v>
      </c>
      <c r="J2358">
        <v>455.1</v>
      </c>
      <c r="K2358">
        <v>0.35</v>
      </c>
      <c r="L2358">
        <f t="shared" si="218"/>
        <v>159.285</v>
      </c>
      <c r="M2358">
        <f t="shared" si="219"/>
        <v>455.1</v>
      </c>
      <c r="N2358" t="s">
        <v>18</v>
      </c>
      <c r="O2358" t="str">
        <f t="shared" si="220"/>
        <v>Delayed Delivery</v>
      </c>
      <c r="P2358">
        <v>6</v>
      </c>
      <c r="Q2358" t="str">
        <f t="shared" si="221"/>
        <v>Excellent</v>
      </c>
      <c r="R2358">
        <v>4.2</v>
      </c>
      <c r="S2358">
        <v>295.82</v>
      </c>
    </row>
    <row r="2359" spans="1:19" x14ac:dyDescent="0.35">
      <c r="A2359">
        <v>12358</v>
      </c>
      <c r="B2359" s="1">
        <v>46919</v>
      </c>
      <c r="C2359">
        <f t="shared" si="216"/>
        <v>2028</v>
      </c>
      <c r="D2359">
        <f t="shared" si="217"/>
        <v>6</v>
      </c>
      <c r="E2359" t="str">
        <f>TEXT(Table2[[#This Row],[order_date]],"mmmm")</f>
        <v>June</v>
      </c>
      <c r="F2359">
        <v>1515</v>
      </c>
      <c r="G2359" t="s">
        <v>15</v>
      </c>
      <c r="H2359" t="s">
        <v>21</v>
      </c>
      <c r="I2359">
        <v>3</v>
      </c>
      <c r="J2359">
        <v>234.48</v>
      </c>
      <c r="K2359">
        <v>0.28000000000000003</v>
      </c>
      <c r="L2359">
        <f t="shared" si="218"/>
        <v>65.65440000000001</v>
      </c>
      <c r="M2359">
        <f t="shared" si="219"/>
        <v>703.43999999999994</v>
      </c>
      <c r="N2359" t="s">
        <v>18</v>
      </c>
      <c r="O2359" t="str">
        <f t="shared" si="220"/>
        <v>On Time Delivery</v>
      </c>
      <c r="P2359">
        <v>2</v>
      </c>
      <c r="Q2359" t="str">
        <f t="shared" si="221"/>
        <v>Excellent</v>
      </c>
      <c r="R2359">
        <v>4.7</v>
      </c>
      <c r="S2359">
        <v>506.48</v>
      </c>
    </row>
    <row r="2360" spans="1:19" x14ac:dyDescent="0.35">
      <c r="A2360">
        <v>12359</v>
      </c>
      <c r="B2360" s="1">
        <v>46920</v>
      </c>
      <c r="C2360">
        <f t="shared" si="216"/>
        <v>2028</v>
      </c>
      <c r="D2360">
        <f t="shared" si="217"/>
        <v>6</v>
      </c>
      <c r="E2360" t="str">
        <f>TEXT(Table2[[#This Row],[order_date]],"mmmm")</f>
        <v>June</v>
      </c>
      <c r="F2360">
        <v>1976</v>
      </c>
      <c r="G2360" t="s">
        <v>19</v>
      </c>
      <c r="H2360" t="s">
        <v>17</v>
      </c>
      <c r="I2360">
        <v>3</v>
      </c>
      <c r="J2360">
        <v>299.31</v>
      </c>
      <c r="K2360">
        <v>0.1</v>
      </c>
      <c r="L2360">
        <f t="shared" si="218"/>
        <v>29.931000000000001</v>
      </c>
      <c r="M2360">
        <f t="shared" si="219"/>
        <v>897.93000000000006</v>
      </c>
      <c r="N2360" t="s">
        <v>14</v>
      </c>
      <c r="O2360" t="str">
        <f t="shared" si="220"/>
        <v>Early Delivery</v>
      </c>
      <c r="P2360">
        <v>1</v>
      </c>
      <c r="Q2360" t="str">
        <f t="shared" si="221"/>
        <v>Bad</v>
      </c>
      <c r="R2360">
        <v>2.1</v>
      </c>
      <c r="S2360">
        <v>808.14</v>
      </c>
    </row>
    <row r="2361" spans="1:19" x14ac:dyDescent="0.35">
      <c r="A2361">
        <v>12360</v>
      </c>
      <c r="B2361" s="1">
        <v>46921</v>
      </c>
      <c r="C2361">
        <f t="shared" si="216"/>
        <v>2028</v>
      </c>
      <c r="D2361">
        <f t="shared" si="217"/>
        <v>6</v>
      </c>
      <c r="E2361" t="str">
        <f>TEXT(Table2[[#This Row],[order_date]],"mmmm")</f>
        <v>June</v>
      </c>
      <c r="F2361">
        <v>1098</v>
      </c>
      <c r="G2361" t="s">
        <v>22</v>
      </c>
      <c r="H2361" t="s">
        <v>21</v>
      </c>
      <c r="I2361">
        <v>2</v>
      </c>
      <c r="J2361">
        <v>253.14</v>
      </c>
      <c r="K2361">
        <v>0.09</v>
      </c>
      <c r="L2361">
        <f t="shared" si="218"/>
        <v>22.782599999999999</v>
      </c>
      <c r="M2361">
        <f t="shared" si="219"/>
        <v>506.28</v>
      </c>
      <c r="N2361" t="s">
        <v>16</v>
      </c>
      <c r="O2361" t="str">
        <f t="shared" si="220"/>
        <v>Delayed Delivery</v>
      </c>
      <c r="P2361">
        <v>7</v>
      </c>
      <c r="Q2361" t="str">
        <f t="shared" si="221"/>
        <v>Good</v>
      </c>
      <c r="R2361">
        <v>3.3</v>
      </c>
      <c r="S2361">
        <v>460.71</v>
      </c>
    </row>
    <row r="2362" spans="1:19" x14ac:dyDescent="0.35">
      <c r="A2362">
        <v>12361</v>
      </c>
      <c r="B2362" s="1">
        <v>46922</v>
      </c>
      <c r="C2362">
        <f t="shared" si="216"/>
        <v>2028</v>
      </c>
      <c r="D2362">
        <f t="shared" si="217"/>
        <v>6</v>
      </c>
      <c r="E2362" t="str">
        <f>TEXT(Table2[[#This Row],[order_date]],"mmmm")</f>
        <v>June</v>
      </c>
      <c r="F2362">
        <v>1396</v>
      </c>
      <c r="G2362" t="s">
        <v>12</v>
      </c>
      <c r="H2362" t="s">
        <v>17</v>
      </c>
      <c r="I2362">
        <v>4</v>
      </c>
      <c r="J2362">
        <v>395.59</v>
      </c>
      <c r="K2362">
        <v>0.12</v>
      </c>
      <c r="L2362">
        <f t="shared" si="218"/>
        <v>47.470799999999997</v>
      </c>
      <c r="M2362">
        <f t="shared" si="219"/>
        <v>1582.36</v>
      </c>
      <c r="N2362" t="s">
        <v>18</v>
      </c>
      <c r="O2362" t="str">
        <f t="shared" si="220"/>
        <v>On Time Delivery</v>
      </c>
      <c r="P2362">
        <v>4</v>
      </c>
      <c r="Q2362" t="str">
        <f t="shared" si="221"/>
        <v>Good</v>
      </c>
      <c r="R2362">
        <v>3.2</v>
      </c>
      <c r="S2362">
        <v>1392.48</v>
      </c>
    </row>
    <row r="2363" spans="1:19" x14ac:dyDescent="0.35">
      <c r="A2363">
        <v>12362</v>
      </c>
      <c r="B2363" s="1">
        <v>46923</v>
      </c>
      <c r="C2363">
        <f t="shared" si="216"/>
        <v>2028</v>
      </c>
      <c r="D2363">
        <f t="shared" si="217"/>
        <v>6</v>
      </c>
      <c r="E2363" t="str">
        <f>TEXT(Table2[[#This Row],[order_date]],"mmmm")</f>
        <v>June</v>
      </c>
      <c r="F2363">
        <v>1488</v>
      </c>
      <c r="G2363" t="s">
        <v>15</v>
      </c>
      <c r="H2363" t="s">
        <v>17</v>
      </c>
      <c r="I2363">
        <v>5</v>
      </c>
      <c r="J2363">
        <v>223.34</v>
      </c>
      <c r="K2363">
        <v>0.3</v>
      </c>
      <c r="L2363">
        <f t="shared" si="218"/>
        <v>67.001999999999995</v>
      </c>
      <c r="M2363">
        <f t="shared" si="219"/>
        <v>1116.7</v>
      </c>
      <c r="N2363" t="s">
        <v>16</v>
      </c>
      <c r="O2363" t="str">
        <f t="shared" si="220"/>
        <v>Early Delivery</v>
      </c>
      <c r="P2363">
        <v>1</v>
      </c>
      <c r="Q2363" t="str">
        <f t="shared" si="221"/>
        <v>Good</v>
      </c>
      <c r="R2363">
        <v>3.3</v>
      </c>
      <c r="S2363">
        <v>781.69</v>
      </c>
    </row>
    <row r="2364" spans="1:19" x14ac:dyDescent="0.35">
      <c r="A2364">
        <v>12363</v>
      </c>
      <c r="B2364" s="1">
        <v>46924</v>
      </c>
      <c r="C2364">
        <f t="shared" si="216"/>
        <v>2028</v>
      </c>
      <c r="D2364">
        <f t="shared" si="217"/>
        <v>6</v>
      </c>
      <c r="E2364" t="str">
        <f>TEXT(Table2[[#This Row],[order_date]],"mmmm")</f>
        <v>June</v>
      </c>
      <c r="F2364">
        <v>1038</v>
      </c>
      <c r="G2364" t="s">
        <v>19</v>
      </c>
      <c r="H2364" t="s">
        <v>13</v>
      </c>
      <c r="I2364">
        <v>3</v>
      </c>
      <c r="J2364">
        <v>578.79999999999995</v>
      </c>
      <c r="K2364">
        <v>0.01</v>
      </c>
      <c r="L2364">
        <f t="shared" si="218"/>
        <v>5.7879999999999994</v>
      </c>
      <c r="M2364">
        <f t="shared" si="219"/>
        <v>1736.3999999999999</v>
      </c>
      <c r="N2364" t="s">
        <v>18</v>
      </c>
      <c r="O2364" t="str">
        <f t="shared" si="220"/>
        <v>Delayed Delivery</v>
      </c>
      <c r="P2364">
        <v>10</v>
      </c>
      <c r="Q2364" t="str">
        <f t="shared" si="221"/>
        <v>Good</v>
      </c>
      <c r="R2364">
        <v>3.9</v>
      </c>
      <c r="S2364">
        <v>1719.04</v>
      </c>
    </row>
    <row r="2365" spans="1:19" x14ac:dyDescent="0.35">
      <c r="A2365">
        <v>12364</v>
      </c>
      <c r="B2365" s="1">
        <v>46925</v>
      </c>
      <c r="C2365">
        <f t="shared" si="216"/>
        <v>2028</v>
      </c>
      <c r="D2365">
        <f t="shared" si="217"/>
        <v>6</v>
      </c>
      <c r="E2365" t="str">
        <f>TEXT(Table2[[#This Row],[order_date]],"mmmm")</f>
        <v>June</v>
      </c>
      <c r="F2365">
        <v>1270</v>
      </c>
      <c r="G2365" t="s">
        <v>12</v>
      </c>
      <c r="H2365" t="s">
        <v>20</v>
      </c>
      <c r="I2365">
        <v>7</v>
      </c>
      <c r="J2365">
        <v>562.65</v>
      </c>
      <c r="K2365">
        <v>0.08</v>
      </c>
      <c r="L2365">
        <f t="shared" si="218"/>
        <v>45.012</v>
      </c>
      <c r="M2365">
        <f t="shared" si="219"/>
        <v>3938.5499999999997</v>
      </c>
      <c r="N2365" t="s">
        <v>18</v>
      </c>
      <c r="O2365" t="str">
        <f t="shared" si="220"/>
        <v>Delayed Delivery</v>
      </c>
      <c r="P2365">
        <v>11</v>
      </c>
      <c r="Q2365" t="str">
        <f t="shared" si="221"/>
        <v>Good</v>
      </c>
      <c r="R2365">
        <v>2.6</v>
      </c>
      <c r="S2365">
        <v>3623.47</v>
      </c>
    </row>
    <row r="2366" spans="1:19" x14ac:dyDescent="0.35">
      <c r="A2366">
        <v>12365</v>
      </c>
      <c r="B2366" s="1">
        <v>46926</v>
      </c>
      <c r="C2366">
        <f t="shared" si="216"/>
        <v>2028</v>
      </c>
      <c r="D2366">
        <f t="shared" si="217"/>
        <v>6</v>
      </c>
      <c r="E2366" t="str">
        <f>TEXT(Table2[[#This Row],[order_date]],"mmmm")</f>
        <v>June</v>
      </c>
      <c r="F2366">
        <v>1886</v>
      </c>
      <c r="G2366" t="s">
        <v>15</v>
      </c>
      <c r="H2366" t="s">
        <v>21</v>
      </c>
      <c r="I2366">
        <v>5</v>
      </c>
      <c r="J2366">
        <v>511.1</v>
      </c>
      <c r="K2366">
        <v>0.32</v>
      </c>
      <c r="L2366">
        <f t="shared" si="218"/>
        <v>163.55200000000002</v>
      </c>
      <c r="M2366">
        <f t="shared" si="219"/>
        <v>2555.5</v>
      </c>
      <c r="N2366" t="s">
        <v>16</v>
      </c>
      <c r="O2366" t="str">
        <f t="shared" si="220"/>
        <v>Delayed Delivery</v>
      </c>
      <c r="P2366">
        <v>11</v>
      </c>
      <c r="Q2366" t="str">
        <f t="shared" si="221"/>
        <v>Good</v>
      </c>
      <c r="R2366">
        <v>3.7</v>
      </c>
      <c r="S2366">
        <v>1737.74</v>
      </c>
    </row>
    <row r="2367" spans="1:19" x14ac:dyDescent="0.35">
      <c r="A2367">
        <v>12366</v>
      </c>
      <c r="B2367" s="1">
        <v>46927</v>
      </c>
      <c r="C2367">
        <f t="shared" si="216"/>
        <v>2028</v>
      </c>
      <c r="D2367">
        <f t="shared" si="217"/>
        <v>6</v>
      </c>
      <c r="E2367" t="str">
        <f>TEXT(Table2[[#This Row],[order_date]],"mmmm")</f>
        <v>June</v>
      </c>
      <c r="F2367">
        <v>1796</v>
      </c>
      <c r="G2367" t="s">
        <v>15</v>
      </c>
      <c r="H2367" t="s">
        <v>20</v>
      </c>
      <c r="I2367">
        <v>2</v>
      </c>
      <c r="J2367">
        <v>553.38</v>
      </c>
      <c r="K2367">
        <v>0.22</v>
      </c>
      <c r="L2367">
        <f t="shared" si="218"/>
        <v>121.7436</v>
      </c>
      <c r="M2367">
        <f t="shared" si="219"/>
        <v>1106.76</v>
      </c>
      <c r="N2367" t="s">
        <v>18</v>
      </c>
      <c r="O2367" t="str">
        <f t="shared" si="220"/>
        <v>Delayed Delivery</v>
      </c>
      <c r="P2367">
        <v>6</v>
      </c>
      <c r="Q2367" t="str">
        <f t="shared" si="221"/>
        <v>Excellent</v>
      </c>
      <c r="R2367">
        <v>4.2</v>
      </c>
      <c r="S2367">
        <v>863.27</v>
      </c>
    </row>
    <row r="2368" spans="1:19" x14ac:dyDescent="0.35">
      <c r="A2368">
        <v>12367</v>
      </c>
      <c r="B2368" s="1">
        <v>46928</v>
      </c>
      <c r="C2368">
        <f t="shared" si="216"/>
        <v>2028</v>
      </c>
      <c r="D2368">
        <f t="shared" si="217"/>
        <v>6</v>
      </c>
      <c r="E2368" t="str">
        <f>TEXT(Table2[[#This Row],[order_date]],"mmmm")</f>
        <v>June</v>
      </c>
      <c r="F2368">
        <v>1156</v>
      </c>
      <c r="G2368" t="s">
        <v>15</v>
      </c>
      <c r="H2368" t="s">
        <v>13</v>
      </c>
      <c r="I2368">
        <v>1</v>
      </c>
      <c r="J2368">
        <v>277.75</v>
      </c>
      <c r="K2368">
        <v>0.08</v>
      </c>
      <c r="L2368">
        <f t="shared" si="218"/>
        <v>22.22</v>
      </c>
      <c r="M2368">
        <f t="shared" si="219"/>
        <v>277.75</v>
      </c>
      <c r="N2368" t="s">
        <v>16</v>
      </c>
      <c r="O2368" t="str">
        <f t="shared" si="220"/>
        <v>Delayed Delivery</v>
      </c>
      <c r="P2368">
        <v>10</v>
      </c>
      <c r="Q2368" t="str">
        <f t="shared" si="221"/>
        <v>Bad</v>
      </c>
      <c r="R2368">
        <v>2.2000000000000002</v>
      </c>
      <c r="S2368">
        <v>255.53</v>
      </c>
    </row>
    <row r="2369" spans="1:19" x14ac:dyDescent="0.35">
      <c r="A2369">
        <v>12368</v>
      </c>
      <c r="B2369" s="1">
        <v>46929</v>
      </c>
      <c r="C2369">
        <f t="shared" si="216"/>
        <v>2028</v>
      </c>
      <c r="D2369">
        <f t="shared" si="217"/>
        <v>6</v>
      </c>
      <c r="E2369" t="str">
        <f>TEXT(Table2[[#This Row],[order_date]],"mmmm")</f>
        <v>June</v>
      </c>
      <c r="F2369">
        <v>1074</v>
      </c>
      <c r="G2369" t="s">
        <v>12</v>
      </c>
      <c r="H2369" t="s">
        <v>21</v>
      </c>
      <c r="I2369">
        <v>6</v>
      </c>
      <c r="J2369">
        <v>328.81</v>
      </c>
      <c r="K2369">
        <v>0.08</v>
      </c>
      <c r="L2369">
        <f t="shared" si="218"/>
        <v>26.3048</v>
      </c>
      <c r="M2369">
        <f t="shared" si="219"/>
        <v>1972.8600000000001</v>
      </c>
      <c r="N2369" t="s">
        <v>16</v>
      </c>
      <c r="O2369" t="str">
        <f t="shared" si="220"/>
        <v>Delayed Delivery</v>
      </c>
      <c r="P2369">
        <v>6</v>
      </c>
      <c r="Q2369" t="str">
        <f t="shared" si="221"/>
        <v>Excellent</v>
      </c>
      <c r="R2369">
        <v>4.8</v>
      </c>
      <c r="S2369">
        <v>1815.03</v>
      </c>
    </row>
    <row r="2370" spans="1:19" x14ac:dyDescent="0.35">
      <c r="A2370">
        <v>12369</v>
      </c>
      <c r="B2370" s="1">
        <v>46930</v>
      </c>
      <c r="C2370">
        <f t="shared" si="216"/>
        <v>2028</v>
      </c>
      <c r="D2370">
        <f t="shared" si="217"/>
        <v>6</v>
      </c>
      <c r="E2370" t="str">
        <f>TEXT(Table2[[#This Row],[order_date]],"mmmm")</f>
        <v>June</v>
      </c>
      <c r="F2370">
        <v>1883</v>
      </c>
      <c r="G2370" t="s">
        <v>15</v>
      </c>
      <c r="H2370" t="s">
        <v>13</v>
      </c>
      <c r="I2370">
        <v>3</v>
      </c>
      <c r="J2370">
        <v>449.12</v>
      </c>
      <c r="K2370">
        <v>0.3</v>
      </c>
      <c r="L2370">
        <f t="shared" si="218"/>
        <v>134.73599999999999</v>
      </c>
      <c r="M2370">
        <f t="shared" si="219"/>
        <v>1347.3600000000001</v>
      </c>
      <c r="N2370" t="s">
        <v>16</v>
      </c>
      <c r="O2370" t="str">
        <f t="shared" si="220"/>
        <v>On Time Delivery</v>
      </c>
      <c r="P2370">
        <v>3</v>
      </c>
      <c r="Q2370" t="str">
        <f t="shared" si="221"/>
        <v>Good</v>
      </c>
      <c r="R2370">
        <v>3.1</v>
      </c>
      <c r="S2370">
        <v>943.15</v>
      </c>
    </row>
    <row r="2371" spans="1:19" x14ac:dyDescent="0.35">
      <c r="A2371">
        <v>12370</v>
      </c>
      <c r="B2371" s="1">
        <v>46931</v>
      </c>
      <c r="C2371">
        <f t="shared" ref="C2371:C2434" si="222">YEAR(B2371)</f>
        <v>2028</v>
      </c>
      <c r="D2371">
        <f t="shared" ref="D2371:D2434" si="223">MONTH(B2371)</f>
        <v>6</v>
      </c>
      <c r="E2371" t="str">
        <f>TEXT(Table2[[#This Row],[order_date]],"mmmm")</f>
        <v>June</v>
      </c>
      <c r="F2371">
        <v>1799</v>
      </c>
      <c r="G2371" t="s">
        <v>22</v>
      </c>
      <c r="H2371" t="s">
        <v>20</v>
      </c>
      <c r="I2371">
        <v>4</v>
      </c>
      <c r="J2371">
        <v>422.25</v>
      </c>
      <c r="K2371">
        <v>0.31</v>
      </c>
      <c r="L2371">
        <f t="shared" ref="L2371:L2434" si="224">J2371*K2371</f>
        <v>130.89750000000001</v>
      </c>
      <c r="M2371">
        <f t="shared" ref="M2371:M2434" si="225">(J2371*I2371)</f>
        <v>1689</v>
      </c>
      <c r="N2371" t="s">
        <v>18</v>
      </c>
      <c r="O2371" t="str">
        <f t="shared" ref="O2371:O2434" si="226">IF(P2371&lt;2,"Early Delivery",IF(P2371&lt;5,"On Time Delivery","Delayed Delivery"))</f>
        <v>Delayed Delivery</v>
      </c>
      <c r="P2371">
        <v>6</v>
      </c>
      <c r="Q2371" t="str">
        <f t="shared" ref="Q2371:Q2434" si="227">IF(R2371&lt;2.5,"Bad",IF(R2371 &lt;4,"Good","Excellent"))</f>
        <v>Good</v>
      </c>
      <c r="R2371">
        <v>3.9</v>
      </c>
      <c r="S2371">
        <v>1165.4100000000001</v>
      </c>
    </row>
    <row r="2372" spans="1:19" x14ac:dyDescent="0.35">
      <c r="A2372">
        <v>12371</v>
      </c>
      <c r="B2372" s="1">
        <v>46932</v>
      </c>
      <c r="C2372">
        <f t="shared" si="222"/>
        <v>2028</v>
      </c>
      <c r="D2372">
        <f t="shared" si="223"/>
        <v>6</v>
      </c>
      <c r="E2372" t="str">
        <f>TEXT(Table2[[#This Row],[order_date]],"mmmm")</f>
        <v>June</v>
      </c>
      <c r="F2372">
        <v>1129</v>
      </c>
      <c r="G2372" t="s">
        <v>22</v>
      </c>
      <c r="H2372" t="s">
        <v>17</v>
      </c>
      <c r="I2372">
        <v>6</v>
      </c>
      <c r="J2372">
        <v>536.04999999999995</v>
      </c>
      <c r="K2372">
        <v>0.09</v>
      </c>
      <c r="L2372">
        <f t="shared" si="224"/>
        <v>48.244499999999995</v>
      </c>
      <c r="M2372">
        <f t="shared" si="225"/>
        <v>3216.2999999999997</v>
      </c>
      <c r="N2372" t="s">
        <v>18</v>
      </c>
      <c r="O2372" t="str">
        <f t="shared" si="226"/>
        <v>Delayed Delivery</v>
      </c>
      <c r="P2372">
        <v>10</v>
      </c>
      <c r="Q2372" t="str">
        <f t="shared" si="227"/>
        <v>Good</v>
      </c>
      <c r="R2372">
        <v>3.9</v>
      </c>
      <c r="S2372">
        <v>2926.83</v>
      </c>
    </row>
    <row r="2373" spans="1:19" x14ac:dyDescent="0.35">
      <c r="A2373">
        <v>12372</v>
      </c>
      <c r="B2373" s="1">
        <v>46933</v>
      </c>
      <c r="C2373">
        <f t="shared" si="222"/>
        <v>2028</v>
      </c>
      <c r="D2373">
        <f t="shared" si="223"/>
        <v>6</v>
      </c>
      <c r="E2373" t="str">
        <f>TEXT(Table2[[#This Row],[order_date]],"mmmm")</f>
        <v>June</v>
      </c>
      <c r="F2373">
        <v>1686</v>
      </c>
      <c r="G2373" t="s">
        <v>19</v>
      </c>
      <c r="H2373" t="s">
        <v>13</v>
      </c>
      <c r="I2373">
        <v>2</v>
      </c>
      <c r="J2373">
        <v>434.05</v>
      </c>
      <c r="K2373">
        <v>0.15</v>
      </c>
      <c r="L2373">
        <f t="shared" si="224"/>
        <v>65.107500000000002</v>
      </c>
      <c r="M2373">
        <f t="shared" si="225"/>
        <v>868.1</v>
      </c>
      <c r="N2373" t="s">
        <v>16</v>
      </c>
      <c r="O2373" t="str">
        <f t="shared" si="226"/>
        <v>Delayed Delivery</v>
      </c>
      <c r="P2373">
        <v>9</v>
      </c>
      <c r="Q2373" t="str">
        <f t="shared" si="227"/>
        <v>Good</v>
      </c>
      <c r="R2373">
        <v>3.3</v>
      </c>
      <c r="S2373">
        <v>737.88</v>
      </c>
    </row>
    <row r="2374" spans="1:19" x14ac:dyDescent="0.35">
      <c r="A2374">
        <v>12373</v>
      </c>
      <c r="B2374" s="1">
        <v>46934</v>
      </c>
      <c r="C2374">
        <f t="shared" si="222"/>
        <v>2028</v>
      </c>
      <c r="D2374">
        <f t="shared" si="223"/>
        <v>6</v>
      </c>
      <c r="E2374" t="str">
        <f>TEXT(Table2[[#This Row],[order_date]],"mmmm")</f>
        <v>June</v>
      </c>
      <c r="F2374">
        <v>1973</v>
      </c>
      <c r="G2374" t="s">
        <v>15</v>
      </c>
      <c r="H2374" t="s">
        <v>13</v>
      </c>
      <c r="I2374">
        <v>5</v>
      </c>
      <c r="J2374">
        <v>598.76</v>
      </c>
      <c r="K2374">
        <v>0.28999999999999998</v>
      </c>
      <c r="L2374">
        <f t="shared" si="224"/>
        <v>173.64039999999997</v>
      </c>
      <c r="M2374">
        <f t="shared" si="225"/>
        <v>2993.8</v>
      </c>
      <c r="N2374" t="s">
        <v>16</v>
      </c>
      <c r="O2374" t="str">
        <f t="shared" si="226"/>
        <v>Delayed Delivery</v>
      </c>
      <c r="P2374">
        <v>6</v>
      </c>
      <c r="Q2374" t="str">
        <f t="shared" si="227"/>
        <v>Bad</v>
      </c>
      <c r="R2374">
        <v>2.2999999999999998</v>
      </c>
      <c r="S2374">
        <v>2125.6</v>
      </c>
    </row>
    <row r="2375" spans="1:19" x14ac:dyDescent="0.35">
      <c r="A2375">
        <v>12374</v>
      </c>
      <c r="B2375" s="1">
        <v>46935</v>
      </c>
      <c r="C2375">
        <f t="shared" si="222"/>
        <v>2028</v>
      </c>
      <c r="D2375">
        <f t="shared" si="223"/>
        <v>7</v>
      </c>
      <c r="E2375" t="str">
        <f>TEXT(Table2[[#This Row],[order_date]],"mmmm")</f>
        <v>July</v>
      </c>
      <c r="F2375">
        <v>1083</v>
      </c>
      <c r="G2375" t="s">
        <v>22</v>
      </c>
      <c r="H2375" t="s">
        <v>17</v>
      </c>
      <c r="I2375">
        <v>7</v>
      </c>
      <c r="J2375">
        <v>218.88</v>
      </c>
      <c r="K2375">
        <v>0.27</v>
      </c>
      <c r="L2375">
        <f t="shared" si="224"/>
        <v>59.0976</v>
      </c>
      <c r="M2375">
        <f t="shared" si="225"/>
        <v>1532.1599999999999</v>
      </c>
      <c r="N2375" t="s">
        <v>16</v>
      </c>
      <c r="O2375" t="str">
        <f t="shared" si="226"/>
        <v>Early Delivery</v>
      </c>
      <c r="P2375">
        <v>1</v>
      </c>
      <c r="Q2375" t="str">
        <f t="shared" si="227"/>
        <v>Good</v>
      </c>
      <c r="R2375">
        <v>3.7</v>
      </c>
      <c r="S2375">
        <v>1118.48</v>
      </c>
    </row>
    <row r="2376" spans="1:19" x14ac:dyDescent="0.35">
      <c r="A2376">
        <v>12375</v>
      </c>
      <c r="B2376" s="1">
        <v>46936</v>
      </c>
      <c r="C2376">
        <f t="shared" si="222"/>
        <v>2028</v>
      </c>
      <c r="D2376">
        <f t="shared" si="223"/>
        <v>7</v>
      </c>
      <c r="E2376" t="str">
        <f>TEXT(Table2[[#This Row],[order_date]],"mmmm")</f>
        <v>July</v>
      </c>
      <c r="F2376">
        <v>1021</v>
      </c>
      <c r="G2376" t="s">
        <v>15</v>
      </c>
      <c r="H2376" t="s">
        <v>20</v>
      </c>
      <c r="I2376">
        <v>1</v>
      </c>
      <c r="J2376">
        <v>502.3</v>
      </c>
      <c r="K2376">
        <v>0.28000000000000003</v>
      </c>
      <c r="L2376">
        <f t="shared" si="224"/>
        <v>140.64400000000001</v>
      </c>
      <c r="M2376">
        <f t="shared" si="225"/>
        <v>502.3</v>
      </c>
      <c r="N2376" t="s">
        <v>16</v>
      </c>
      <c r="O2376" t="str">
        <f t="shared" si="226"/>
        <v>Delayed Delivery</v>
      </c>
      <c r="P2376">
        <v>10</v>
      </c>
      <c r="Q2376" t="str">
        <f t="shared" si="227"/>
        <v>Bad</v>
      </c>
      <c r="R2376">
        <v>1.3</v>
      </c>
      <c r="S2376">
        <v>361.66</v>
      </c>
    </row>
    <row r="2377" spans="1:19" x14ac:dyDescent="0.35">
      <c r="A2377">
        <v>12376</v>
      </c>
      <c r="B2377" s="1">
        <v>46937</v>
      </c>
      <c r="C2377">
        <f t="shared" si="222"/>
        <v>2028</v>
      </c>
      <c r="D2377">
        <f t="shared" si="223"/>
        <v>7</v>
      </c>
      <c r="E2377" t="str">
        <f>TEXT(Table2[[#This Row],[order_date]],"mmmm")</f>
        <v>July</v>
      </c>
      <c r="F2377">
        <v>1458</v>
      </c>
      <c r="G2377" t="s">
        <v>22</v>
      </c>
      <c r="H2377" t="s">
        <v>13</v>
      </c>
      <c r="I2377">
        <v>5</v>
      </c>
      <c r="J2377">
        <v>423.12</v>
      </c>
      <c r="K2377">
        <v>0.18</v>
      </c>
      <c r="L2377">
        <f t="shared" si="224"/>
        <v>76.161599999999993</v>
      </c>
      <c r="M2377">
        <f t="shared" si="225"/>
        <v>2115.6</v>
      </c>
      <c r="N2377" t="s">
        <v>18</v>
      </c>
      <c r="O2377" t="str">
        <f t="shared" si="226"/>
        <v>Delayed Delivery</v>
      </c>
      <c r="P2377">
        <v>6</v>
      </c>
      <c r="Q2377" t="str">
        <f t="shared" si="227"/>
        <v>Excellent</v>
      </c>
      <c r="R2377">
        <v>4.9000000000000004</v>
      </c>
      <c r="S2377">
        <v>1734.79</v>
      </c>
    </row>
    <row r="2378" spans="1:19" x14ac:dyDescent="0.35">
      <c r="A2378">
        <v>12377</v>
      </c>
      <c r="B2378" s="1">
        <v>46938</v>
      </c>
      <c r="C2378">
        <f t="shared" si="222"/>
        <v>2028</v>
      </c>
      <c r="D2378">
        <f t="shared" si="223"/>
        <v>7</v>
      </c>
      <c r="E2378" t="str">
        <f>TEXT(Table2[[#This Row],[order_date]],"mmmm")</f>
        <v>July</v>
      </c>
      <c r="F2378">
        <v>1538</v>
      </c>
      <c r="G2378" t="s">
        <v>12</v>
      </c>
      <c r="H2378" t="s">
        <v>20</v>
      </c>
      <c r="I2378">
        <v>4</v>
      </c>
      <c r="J2378">
        <v>419.46</v>
      </c>
      <c r="K2378">
        <v>0.32</v>
      </c>
      <c r="L2378">
        <f t="shared" si="224"/>
        <v>134.22719999999998</v>
      </c>
      <c r="M2378">
        <f t="shared" si="225"/>
        <v>1677.84</v>
      </c>
      <c r="N2378" t="s">
        <v>18</v>
      </c>
      <c r="O2378" t="str">
        <f t="shared" si="226"/>
        <v>Delayed Delivery</v>
      </c>
      <c r="P2378">
        <v>8</v>
      </c>
      <c r="Q2378" t="str">
        <f t="shared" si="227"/>
        <v>Bad</v>
      </c>
      <c r="R2378">
        <v>1.7</v>
      </c>
      <c r="S2378">
        <v>1140.93</v>
      </c>
    </row>
    <row r="2379" spans="1:19" x14ac:dyDescent="0.35">
      <c r="A2379">
        <v>12378</v>
      </c>
      <c r="B2379" s="1">
        <v>46939</v>
      </c>
      <c r="C2379">
        <f t="shared" si="222"/>
        <v>2028</v>
      </c>
      <c r="D2379">
        <f t="shared" si="223"/>
        <v>7</v>
      </c>
      <c r="E2379" t="str">
        <f>TEXT(Table2[[#This Row],[order_date]],"mmmm")</f>
        <v>July</v>
      </c>
      <c r="F2379">
        <v>1706</v>
      </c>
      <c r="G2379" t="s">
        <v>15</v>
      </c>
      <c r="H2379" t="s">
        <v>17</v>
      </c>
      <c r="I2379">
        <v>3</v>
      </c>
      <c r="J2379">
        <v>205.61</v>
      </c>
      <c r="K2379">
        <v>0.11</v>
      </c>
      <c r="L2379">
        <f t="shared" si="224"/>
        <v>22.617100000000001</v>
      </c>
      <c r="M2379">
        <f t="shared" si="225"/>
        <v>616.83000000000004</v>
      </c>
      <c r="N2379" t="s">
        <v>16</v>
      </c>
      <c r="O2379" t="str">
        <f t="shared" si="226"/>
        <v>Delayed Delivery</v>
      </c>
      <c r="P2379">
        <v>7</v>
      </c>
      <c r="Q2379" t="str">
        <f t="shared" si="227"/>
        <v>Bad</v>
      </c>
      <c r="R2379">
        <v>2.1</v>
      </c>
      <c r="S2379">
        <v>548.98</v>
      </c>
    </row>
    <row r="2380" spans="1:19" x14ac:dyDescent="0.35">
      <c r="A2380">
        <v>12379</v>
      </c>
      <c r="B2380" s="1">
        <v>46940</v>
      </c>
      <c r="C2380">
        <f t="shared" si="222"/>
        <v>2028</v>
      </c>
      <c r="D2380">
        <f t="shared" si="223"/>
        <v>7</v>
      </c>
      <c r="E2380" t="str">
        <f>TEXT(Table2[[#This Row],[order_date]],"mmmm")</f>
        <v>July</v>
      </c>
      <c r="F2380">
        <v>1848</v>
      </c>
      <c r="G2380" t="s">
        <v>22</v>
      </c>
      <c r="H2380" t="s">
        <v>21</v>
      </c>
      <c r="I2380">
        <v>4</v>
      </c>
      <c r="J2380">
        <v>474.58</v>
      </c>
      <c r="K2380">
        <v>0.05</v>
      </c>
      <c r="L2380">
        <f t="shared" si="224"/>
        <v>23.728999999999999</v>
      </c>
      <c r="M2380">
        <f t="shared" si="225"/>
        <v>1898.32</v>
      </c>
      <c r="N2380" t="s">
        <v>16</v>
      </c>
      <c r="O2380" t="str">
        <f t="shared" si="226"/>
        <v>Delayed Delivery</v>
      </c>
      <c r="P2380">
        <v>8</v>
      </c>
      <c r="Q2380" t="str">
        <f t="shared" si="227"/>
        <v>Excellent</v>
      </c>
      <c r="R2380">
        <v>4.8</v>
      </c>
      <c r="S2380">
        <v>1803.4</v>
      </c>
    </row>
    <row r="2381" spans="1:19" x14ac:dyDescent="0.35">
      <c r="A2381">
        <v>12380</v>
      </c>
      <c r="B2381" s="1">
        <v>46941</v>
      </c>
      <c r="C2381">
        <f t="shared" si="222"/>
        <v>2028</v>
      </c>
      <c r="D2381">
        <f t="shared" si="223"/>
        <v>7</v>
      </c>
      <c r="E2381" t="str">
        <f>TEXT(Table2[[#This Row],[order_date]],"mmmm")</f>
        <v>July</v>
      </c>
      <c r="F2381">
        <v>1381</v>
      </c>
      <c r="G2381" t="s">
        <v>22</v>
      </c>
      <c r="H2381" t="s">
        <v>13</v>
      </c>
      <c r="I2381">
        <v>5</v>
      </c>
      <c r="J2381">
        <v>541.72</v>
      </c>
      <c r="K2381">
        <v>0.25</v>
      </c>
      <c r="L2381">
        <f t="shared" si="224"/>
        <v>135.43</v>
      </c>
      <c r="M2381">
        <f t="shared" si="225"/>
        <v>2708.6000000000004</v>
      </c>
      <c r="N2381" t="s">
        <v>14</v>
      </c>
      <c r="O2381" t="str">
        <f t="shared" si="226"/>
        <v>Delayed Delivery</v>
      </c>
      <c r="P2381">
        <v>11</v>
      </c>
      <c r="Q2381" t="str">
        <f t="shared" si="227"/>
        <v>Bad</v>
      </c>
      <c r="R2381">
        <v>1.7</v>
      </c>
      <c r="S2381">
        <v>2031.45</v>
      </c>
    </row>
    <row r="2382" spans="1:19" x14ac:dyDescent="0.35">
      <c r="A2382">
        <v>12381</v>
      </c>
      <c r="B2382" s="1">
        <v>46942</v>
      </c>
      <c r="C2382">
        <f t="shared" si="222"/>
        <v>2028</v>
      </c>
      <c r="D2382">
        <f t="shared" si="223"/>
        <v>7</v>
      </c>
      <c r="E2382" t="str">
        <f>TEXT(Table2[[#This Row],[order_date]],"mmmm")</f>
        <v>July</v>
      </c>
      <c r="F2382">
        <v>1747</v>
      </c>
      <c r="G2382" t="s">
        <v>22</v>
      </c>
      <c r="H2382" t="s">
        <v>20</v>
      </c>
      <c r="I2382">
        <v>5</v>
      </c>
      <c r="J2382">
        <v>142.85</v>
      </c>
      <c r="K2382">
        <v>0.19</v>
      </c>
      <c r="L2382">
        <f t="shared" si="224"/>
        <v>27.141500000000001</v>
      </c>
      <c r="M2382">
        <f t="shared" si="225"/>
        <v>714.25</v>
      </c>
      <c r="N2382" t="s">
        <v>16</v>
      </c>
      <c r="O2382" t="str">
        <f t="shared" si="226"/>
        <v>Delayed Delivery</v>
      </c>
      <c r="P2382">
        <v>8</v>
      </c>
      <c r="Q2382" t="str">
        <f t="shared" si="227"/>
        <v>Bad</v>
      </c>
      <c r="R2382">
        <v>1.7</v>
      </c>
      <c r="S2382">
        <v>578.54</v>
      </c>
    </row>
    <row r="2383" spans="1:19" x14ac:dyDescent="0.35">
      <c r="A2383">
        <v>12382</v>
      </c>
      <c r="B2383" s="1">
        <v>46943</v>
      </c>
      <c r="C2383">
        <f t="shared" si="222"/>
        <v>2028</v>
      </c>
      <c r="D2383">
        <f t="shared" si="223"/>
        <v>7</v>
      </c>
      <c r="E2383" t="str">
        <f>TEXT(Table2[[#This Row],[order_date]],"mmmm")</f>
        <v>July</v>
      </c>
      <c r="F2383">
        <v>1439</v>
      </c>
      <c r="G2383" t="s">
        <v>15</v>
      </c>
      <c r="H2383" t="s">
        <v>17</v>
      </c>
      <c r="I2383">
        <v>6</v>
      </c>
      <c r="J2383">
        <v>380.92</v>
      </c>
      <c r="K2383">
        <v>0.3</v>
      </c>
      <c r="L2383">
        <f t="shared" si="224"/>
        <v>114.276</v>
      </c>
      <c r="M2383">
        <f t="shared" si="225"/>
        <v>2285.52</v>
      </c>
      <c r="N2383" t="s">
        <v>16</v>
      </c>
      <c r="O2383" t="str">
        <f t="shared" si="226"/>
        <v>Delayed Delivery</v>
      </c>
      <c r="P2383">
        <v>9</v>
      </c>
      <c r="Q2383" t="str">
        <f t="shared" si="227"/>
        <v>Excellent</v>
      </c>
      <c r="R2383">
        <v>4.2</v>
      </c>
      <c r="S2383">
        <v>1599.86</v>
      </c>
    </row>
    <row r="2384" spans="1:19" x14ac:dyDescent="0.35">
      <c r="A2384">
        <v>12383</v>
      </c>
      <c r="B2384" s="1">
        <v>46944</v>
      </c>
      <c r="C2384">
        <f t="shared" si="222"/>
        <v>2028</v>
      </c>
      <c r="D2384">
        <f t="shared" si="223"/>
        <v>7</v>
      </c>
      <c r="E2384" t="str">
        <f>TEXT(Table2[[#This Row],[order_date]],"mmmm")</f>
        <v>July</v>
      </c>
      <c r="F2384">
        <v>1603</v>
      </c>
      <c r="G2384" t="s">
        <v>19</v>
      </c>
      <c r="H2384" t="s">
        <v>17</v>
      </c>
      <c r="I2384">
        <v>4</v>
      </c>
      <c r="J2384">
        <v>244.4</v>
      </c>
      <c r="K2384">
        <v>0.03</v>
      </c>
      <c r="L2384">
        <f t="shared" si="224"/>
        <v>7.3319999999999999</v>
      </c>
      <c r="M2384">
        <f t="shared" si="225"/>
        <v>977.6</v>
      </c>
      <c r="N2384" t="s">
        <v>18</v>
      </c>
      <c r="O2384" t="str">
        <f t="shared" si="226"/>
        <v>On Time Delivery</v>
      </c>
      <c r="P2384">
        <v>3</v>
      </c>
      <c r="Q2384" t="str">
        <f t="shared" si="227"/>
        <v>Bad</v>
      </c>
      <c r="R2384">
        <v>2</v>
      </c>
      <c r="S2384">
        <v>948.27</v>
      </c>
    </row>
    <row r="2385" spans="1:19" x14ac:dyDescent="0.35">
      <c r="A2385">
        <v>12384</v>
      </c>
      <c r="B2385" s="1">
        <v>46945</v>
      </c>
      <c r="C2385">
        <f t="shared" si="222"/>
        <v>2028</v>
      </c>
      <c r="D2385">
        <f t="shared" si="223"/>
        <v>7</v>
      </c>
      <c r="E2385" t="str">
        <f>TEXT(Table2[[#This Row],[order_date]],"mmmm")</f>
        <v>July</v>
      </c>
      <c r="F2385">
        <v>1988</v>
      </c>
      <c r="G2385" t="s">
        <v>15</v>
      </c>
      <c r="H2385" t="s">
        <v>13</v>
      </c>
      <c r="I2385">
        <v>4</v>
      </c>
      <c r="J2385">
        <v>593.89</v>
      </c>
      <c r="K2385">
        <v>0.3</v>
      </c>
      <c r="L2385">
        <f t="shared" si="224"/>
        <v>178.167</v>
      </c>
      <c r="M2385">
        <f t="shared" si="225"/>
        <v>2375.56</v>
      </c>
      <c r="N2385" t="s">
        <v>18</v>
      </c>
      <c r="O2385" t="str">
        <f t="shared" si="226"/>
        <v>Delayed Delivery</v>
      </c>
      <c r="P2385">
        <v>7</v>
      </c>
      <c r="Q2385" t="str">
        <f t="shared" si="227"/>
        <v>Bad</v>
      </c>
      <c r="R2385">
        <v>1.4</v>
      </c>
      <c r="S2385">
        <v>1662.89</v>
      </c>
    </row>
    <row r="2386" spans="1:19" x14ac:dyDescent="0.35">
      <c r="A2386">
        <v>12385</v>
      </c>
      <c r="B2386" s="1">
        <v>46946</v>
      </c>
      <c r="C2386">
        <f t="shared" si="222"/>
        <v>2028</v>
      </c>
      <c r="D2386">
        <f t="shared" si="223"/>
        <v>7</v>
      </c>
      <c r="E2386" t="str">
        <f>TEXT(Table2[[#This Row],[order_date]],"mmmm")</f>
        <v>July</v>
      </c>
      <c r="F2386">
        <v>1020</v>
      </c>
      <c r="G2386" t="s">
        <v>22</v>
      </c>
      <c r="H2386" t="s">
        <v>21</v>
      </c>
      <c r="I2386">
        <v>4</v>
      </c>
      <c r="J2386">
        <v>295.12</v>
      </c>
      <c r="K2386">
        <v>0.1</v>
      </c>
      <c r="L2386">
        <f t="shared" si="224"/>
        <v>29.512</v>
      </c>
      <c r="M2386">
        <f t="shared" si="225"/>
        <v>1180.48</v>
      </c>
      <c r="N2386" t="s">
        <v>18</v>
      </c>
      <c r="O2386" t="str">
        <f t="shared" si="226"/>
        <v>Delayed Delivery</v>
      </c>
      <c r="P2386">
        <v>6</v>
      </c>
      <c r="Q2386" t="str">
        <f t="shared" si="227"/>
        <v>Bad</v>
      </c>
      <c r="R2386">
        <v>1.9</v>
      </c>
      <c r="S2386">
        <v>1062.43</v>
      </c>
    </row>
    <row r="2387" spans="1:19" x14ac:dyDescent="0.35">
      <c r="A2387">
        <v>12386</v>
      </c>
      <c r="B2387" s="1">
        <v>46947</v>
      </c>
      <c r="C2387">
        <f t="shared" si="222"/>
        <v>2028</v>
      </c>
      <c r="D2387">
        <f t="shared" si="223"/>
        <v>7</v>
      </c>
      <c r="E2387" t="str">
        <f>TEXT(Table2[[#This Row],[order_date]],"mmmm")</f>
        <v>July</v>
      </c>
      <c r="F2387">
        <v>1302</v>
      </c>
      <c r="G2387" t="s">
        <v>15</v>
      </c>
      <c r="H2387" t="s">
        <v>13</v>
      </c>
      <c r="I2387">
        <v>1</v>
      </c>
      <c r="J2387">
        <v>148.57</v>
      </c>
      <c r="K2387">
        <v>0.23</v>
      </c>
      <c r="L2387">
        <f t="shared" si="224"/>
        <v>34.171100000000003</v>
      </c>
      <c r="M2387">
        <f t="shared" si="225"/>
        <v>148.57</v>
      </c>
      <c r="N2387" t="s">
        <v>14</v>
      </c>
      <c r="O2387" t="str">
        <f t="shared" si="226"/>
        <v>On Time Delivery</v>
      </c>
      <c r="P2387">
        <v>2</v>
      </c>
      <c r="Q2387" t="str">
        <f t="shared" si="227"/>
        <v>Excellent</v>
      </c>
      <c r="R2387">
        <v>4.5999999999999996</v>
      </c>
      <c r="S2387">
        <v>114.4</v>
      </c>
    </row>
    <row r="2388" spans="1:19" x14ac:dyDescent="0.35">
      <c r="A2388">
        <v>12387</v>
      </c>
      <c r="B2388" s="1">
        <v>46948</v>
      </c>
      <c r="C2388">
        <f t="shared" si="222"/>
        <v>2028</v>
      </c>
      <c r="D2388">
        <f t="shared" si="223"/>
        <v>7</v>
      </c>
      <c r="E2388" t="str">
        <f>TEXT(Table2[[#This Row],[order_date]],"mmmm")</f>
        <v>July</v>
      </c>
      <c r="F2388">
        <v>1975</v>
      </c>
      <c r="G2388" t="s">
        <v>22</v>
      </c>
      <c r="H2388" t="s">
        <v>20</v>
      </c>
      <c r="I2388">
        <v>7</v>
      </c>
      <c r="J2388">
        <v>238.39</v>
      </c>
      <c r="K2388">
        <v>0.01</v>
      </c>
      <c r="L2388">
        <f t="shared" si="224"/>
        <v>2.3839000000000001</v>
      </c>
      <c r="M2388">
        <f t="shared" si="225"/>
        <v>1668.73</v>
      </c>
      <c r="N2388" t="s">
        <v>16</v>
      </c>
      <c r="O2388" t="str">
        <f t="shared" si="226"/>
        <v>Delayed Delivery</v>
      </c>
      <c r="P2388">
        <v>5</v>
      </c>
      <c r="Q2388" t="str">
        <f t="shared" si="227"/>
        <v>Bad</v>
      </c>
      <c r="R2388">
        <v>2.1</v>
      </c>
      <c r="S2388">
        <v>1652.04</v>
      </c>
    </row>
    <row r="2389" spans="1:19" x14ac:dyDescent="0.35">
      <c r="A2389">
        <v>12388</v>
      </c>
      <c r="B2389" s="1">
        <v>46949</v>
      </c>
      <c r="C2389">
        <f t="shared" si="222"/>
        <v>2028</v>
      </c>
      <c r="D2389">
        <f t="shared" si="223"/>
        <v>7</v>
      </c>
      <c r="E2389" t="str">
        <f>TEXT(Table2[[#This Row],[order_date]],"mmmm")</f>
        <v>July</v>
      </c>
      <c r="F2389">
        <v>1868</v>
      </c>
      <c r="G2389" t="s">
        <v>15</v>
      </c>
      <c r="H2389" t="s">
        <v>17</v>
      </c>
      <c r="I2389">
        <v>5</v>
      </c>
      <c r="J2389">
        <v>397.5</v>
      </c>
      <c r="K2389">
        <v>0.21</v>
      </c>
      <c r="L2389">
        <f t="shared" si="224"/>
        <v>83.474999999999994</v>
      </c>
      <c r="M2389">
        <f t="shared" si="225"/>
        <v>1987.5</v>
      </c>
      <c r="N2389" t="s">
        <v>18</v>
      </c>
      <c r="O2389" t="str">
        <f t="shared" si="226"/>
        <v>On Time Delivery</v>
      </c>
      <c r="P2389">
        <v>3</v>
      </c>
      <c r="Q2389" t="str">
        <f t="shared" si="227"/>
        <v>Good</v>
      </c>
      <c r="R2389">
        <v>3.8</v>
      </c>
      <c r="S2389">
        <v>1570.12</v>
      </c>
    </row>
    <row r="2390" spans="1:19" x14ac:dyDescent="0.35">
      <c r="A2390">
        <v>12389</v>
      </c>
      <c r="B2390" s="1">
        <v>46950</v>
      </c>
      <c r="C2390">
        <f t="shared" si="222"/>
        <v>2028</v>
      </c>
      <c r="D2390">
        <f t="shared" si="223"/>
        <v>7</v>
      </c>
      <c r="E2390" t="str">
        <f>TEXT(Table2[[#This Row],[order_date]],"mmmm")</f>
        <v>July</v>
      </c>
      <c r="F2390">
        <v>1954</v>
      </c>
      <c r="G2390" t="s">
        <v>15</v>
      </c>
      <c r="H2390" t="s">
        <v>21</v>
      </c>
      <c r="I2390">
        <v>2</v>
      </c>
      <c r="J2390">
        <v>59.51</v>
      </c>
      <c r="K2390">
        <v>0.25</v>
      </c>
      <c r="L2390">
        <f t="shared" si="224"/>
        <v>14.8775</v>
      </c>
      <c r="M2390">
        <f t="shared" si="225"/>
        <v>119.02</v>
      </c>
      <c r="N2390" t="s">
        <v>16</v>
      </c>
      <c r="O2390" t="str">
        <f t="shared" si="226"/>
        <v>Delayed Delivery</v>
      </c>
      <c r="P2390">
        <v>11</v>
      </c>
      <c r="Q2390" t="str">
        <f t="shared" si="227"/>
        <v>Good</v>
      </c>
      <c r="R2390">
        <v>2.6</v>
      </c>
      <c r="S2390">
        <v>89.26</v>
      </c>
    </row>
    <row r="2391" spans="1:19" x14ac:dyDescent="0.35">
      <c r="A2391">
        <v>12390</v>
      </c>
      <c r="B2391" s="1">
        <v>46951</v>
      </c>
      <c r="C2391">
        <f t="shared" si="222"/>
        <v>2028</v>
      </c>
      <c r="D2391">
        <f t="shared" si="223"/>
        <v>7</v>
      </c>
      <c r="E2391" t="str">
        <f>TEXT(Table2[[#This Row],[order_date]],"mmmm")</f>
        <v>July</v>
      </c>
      <c r="F2391">
        <v>1083</v>
      </c>
      <c r="G2391" t="s">
        <v>19</v>
      </c>
      <c r="H2391" t="s">
        <v>20</v>
      </c>
      <c r="I2391">
        <v>1</v>
      </c>
      <c r="J2391">
        <v>368.11</v>
      </c>
      <c r="K2391">
        <v>0.13</v>
      </c>
      <c r="L2391">
        <f t="shared" si="224"/>
        <v>47.854300000000002</v>
      </c>
      <c r="M2391">
        <f t="shared" si="225"/>
        <v>368.11</v>
      </c>
      <c r="N2391" t="s">
        <v>18</v>
      </c>
      <c r="O2391" t="str">
        <f t="shared" si="226"/>
        <v>Delayed Delivery</v>
      </c>
      <c r="P2391">
        <v>5</v>
      </c>
      <c r="Q2391" t="str">
        <f t="shared" si="227"/>
        <v>Bad</v>
      </c>
      <c r="R2391">
        <v>2</v>
      </c>
      <c r="S2391">
        <v>320.26</v>
      </c>
    </row>
    <row r="2392" spans="1:19" x14ac:dyDescent="0.35">
      <c r="A2392">
        <v>12391</v>
      </c>
      <c r="B2392" s="1">
        <v>46952</v>
      </c>
      <c r="C2392">
        <f t="shared" si="222"/>
        <v>2028</v>
      </c>
      <c r="D2392">
        <f t="shared" si="223"/>
        <v>7</v>
      </c>
      <c r="E2392" t="str">
        <f>TEXT(Table2[[#This Row],[order_date]],"mmmm")</f>
        <v>July</v>
      </c>
      <c r="F2392">
        <v>1773</v>
      </c>
      <c r="G2392" t="s">
        <v>22</v>
      </c>
      <c r="H2392" t="s">
        <v>13</v>
      </c>
      <c r="I2392">
        <v>1</v>
      </c>
      <c r="J2392">
        <v>559.77</v>
      </c>
      <c r="K2392">
        <v>0.08</v>
      </c>
      <c r="L2392">
        <f t="shared" si="224"/>
        <v>44.781599999999997</v>
      </c>
      <c r="M2392">
        <f t="shared" si="225"/>
        <v>559.77</v>
      </c>
      <c r="N2392" t="s">
        <v>14</v>
      </c>
      <c r="O2392" t="str">
        <f t="shared" si="226"/>
        <v>Delayed Delivery</v>
      </c>
      <c r="P2392">
        <v>11</v>
      </c>
      <c r="Q2392" t="str">
        <f t="shared" si="227"/>
        <v>Bad</v>
      </c>
      <c r="R2392">
        <v>1.6</v>
      </c>
      <c r="S2392">
        <v>514.99</v>
      </c>
    </row>
    <row r="2393" spans="1:19" x14ac:dyDescent="0.35">
      <c r="A2393">
        <v>12392</v>
      </c>
      <c r="B2393" s="1">
        <v>46953</v>
      </c>
      <c r="C2393">
        <f t="shared" si="222"/>
        <v>2028</v>
      </c>
      <c r="D2393">
        <f t="shared" si="223"/>
        <v>7</v>
      </c>
      <c r="E2393" t="str">
        <f>TEXT(Table2[[#This Row],[order_date]],"mmmm")</f>
        <v>July</v>
      </c>
      <c r="F2393">
        <v>1658</v>
      </c>
      <c r="G2393" t="s">
        <v>15</v>
      </c>
      <c r="H2393" t="s">
        <v>17</v>
      </c>
      <c r="I2393">
        <v>1</v>
      </c>
      <c r="J2393">
        <v>512.46</v>
      </c>
      <c r="K2393">
        <v>0.19</v>
      </c>
      <c r="L2393">
        <f t="shared" si="224"/>
        <v>97.367400000000004</v>
      </c>
      <c r="M2393">
        <f t="shared" si="225"/>
        <v>512.46</v>
      </c>
      <c r="N2393" t="s">
        <v>18</v>
      </c>
      <c r="O2393" t="str">
        <f t="shared" si="226"/>
        <v>Delayed Delivery</v>
      </c>
      <c r="P2393">
        <v>9</v>
      </c>
      <c r="Q2393" t="str">
        <f t="shared" si="227"/>
        <v>Excellent</v>
      </c>
      <c r="R2393">
        <v>4.9000000000000004</v>
      </c>
      <c r="S2393">
        <v>415.09</v>
      </c>
    </row>
    <row r="2394" spans="1:19" x14ac:dyDescent="0.35">
      <c r="A2394">
        <v>12393</v>
      </c>
      <c r="B2394" s="1">
        <v>46954</v>
      </c>
      <c r="C2394">
        <f t="shared" si="222"/>
        <v>2028</v>
      </c>
      <c r="D2394">
        <f t="shared" si="223"/>
        <v>7</v>
      </c>
      <c r="E2394" t="str">
        <f>TEXT(Table2[[#This Row],[order_date]],"mmmm")</f>
        <v>July</v>
      </c>
      <c r="F2394">
        <v>1952</v>
      </c>
      <c r="G2394" t="s">
        <v>19</v>
      </c>
      <c r="H2394" t="s">
        <v>13</v>
      </c>
      <c r="I2394">
        <v>6</v>
      </c>
      <c r="J2394">
        <v>54.59</v>
      </c>
      <c r="K2394">
        <v>0.28999999999999998</v>
      </c>
      <c r="L2394">
        <f t="shared" si="224"/>
        <v>15.831099999999999</v>
      </c>
      <c r="M2394">
        <f t="shared" si="225"/>
        <v>327.54000000000002</v>
      </c>
      <c r="N2394" t="s">
        <v>18</v>
      </c>
      <c r="O2394" t="str">
        <f t="shared" si="226"/>
        <v>Delayed Delivery</v>
      </c>
      <c r="P2394">
        <v>8</v>
      </c>
      <c r="Q2394" t="str">
        <f t="shared" si="227"/>
        <v>Good</v>
      </c>
      <c r="R2394">
        <v>3.1</v>
      </c>
      <c r="S2394">
        <v>232.55</v>
      </c>
    </row>
    <row r="2395" spans="1:19" x14ac:dyDescent="0.35">
      <c r="A2395">
        <v>12394</v>
      </c>
      <c r="B2395" s="1">
        <v>46955</v>
      </c>
      <c r="C2395">
        <f t="shared" si="222"/>
        <v>2028</v>
      </c>
      <c r="D2395">
        <f t="shared" si="223"/>
        <v>7</v>
      </c>
      <c r="E2395" t="str">
        <f>TEXT(Table2[[#This Row],[order_date]],"mmmm")</f>
        <v>July</v>
      </c>
      <c r="F2395">
        <v>1452</v>
      </c>
      <c r="G2395" t="s">
        <v>19</v>
      </c>
      <c r="H2395" t="s">
        <v>21</v>
      </c>
      <c r="I2395">
        <v>7</v>
      </c>
      <c r="J2395">
        <v>596.13</v>
      </c>
      <c r="K2395">
        <v>0.11</v>
      </c>
      <c r="L2395">
        <f t="shared" si="224"/>
        <v>65.574299999999994</v>
      </c>
      <c r="M2395">
        <f t="shared" si="225"/>
        <v>4172.91</v>
      </c>
      <c r="N2395" t="s">
        <v>14</v>
      </c>
      <c r="O2395" t="str">
        <f t="shared" si="226"/>
        <v>Delayed Delivery</v>
      </c>
      <c r="P2395">
        <v>9</v>
      </c>
      <c r="Q2395" t="str">
        <f t="shared" si="227"/>
        <v>Bad</v>
      </c>
      <c r="R2395">
        <v>1.5</v>
      </c>
      <c r="S2395">
        <v>3713.89</v>
      </c>
    </row>
    <row r="2396" spans="1:19" x14ac:dyDescent="0.35">
      <c r="A2396">
        <v>12395</v>
      </c>
      <c r="B2396" s="1">
        <v>46956</v>
      </c>
      <c r="C2396">
        <f t="shared" si="222"/>
        <v>2028</v>
      </c>
      <c r="D2396">
        <f t="shared" si="223"/>
        <v>7</v>
      </c>
      <c r="E2396" t="str">
        <f>TEXT(Table2[[#This Row],[order_date]],"mmmm")</f>
        <v>July</v>
      </c>
      <c r="F2396">
        <v>1386</v>
      </c>
      <c r="G2396" t="s">
        <v>22</v>
      </c>
      <c r="H2396" t="s">
        <v>21</v>
      </c>
      <c r="I2396">
        <v>7</v>
      </c>
      <c r="J2396">
        <v>423.76</v>
      </c>
      <c r="K2396">
        <v>0.09</v>
      </c>
      <c r="L2396">
        <f t="shared" si="224"/>
        <v>38.138399999999997</v>
      </c>
      <c r="M2396">
        <f t="shared" si="225"/>
        <v>2966.3199999999997</v>
      </c>
      <c r="N2396" t="s">
        <v>16</v>
      </c>
      <c r="O2396" t="str">
        <f t="shared" si="226"/>
        <v>Delayed Delivery</v>
      </c>
      <c r="P2396">
        <v>9</v>
      </c>
      <c r="Q2396" t="str">
        <f t="shared" si="227"/>
        <v>Bad</v>
      </c>
      <c r="R2396">
        <v>1.8</v>
      </c>
      <c r="S2396">
        <v>2699.35</v>
      </c>
    </row>
    <row r="2397" spans="1:19" x14ac:dyDescent="0.35">
      <c r="A2397">
        <v>12396</v>
      </c>
      <c r="B2397" s="1">
        <v>46957</v>
      </c>
      <c r="C2397">
        <f t="shared" si="222"/>
        <v>2028</v>
      </c>
      <c r="D2397">
        <f t="shared" si="223"/>
        <v>7</v>
      </c>
      <c r="E2397" t="str">
        <f>TEXT(Table2[[#This Row],[order_date]],"mmmm")</f>
        <v>July</v>
      </c>
      <c r="F2397">
        <v>1506</v>
      </c>
      <c r="G2397" t="s">
        <v>15</v>
      </c>
      <c r="H2397" t="s">
        <v>21</v>
      </c>
      <c r="I2397">
        <v>2</v>
      </c>
      <c r="J2397">
        <v>109.93</v>
      </c>
      <c r="K2397">
        <v>0.1</v>
      </c>
      <c r="L2397">
        <f t="shared" si="224"/>
        <v>10.993000000000002</v>
      </c>
      <c r="M2397">
        <f t="shared" si="225"/>
        <v>219.86</v>
      </c>
      <c r="N2397" t="s">
        <v>18</v>
      </c>
      <c r="O2397" t="str">
        <f t="shared" si="226"/>
        <v>Delayed Delivery</v>
      </c>
      <c r="P2397">
        <v>11</v>
      </c>
      <c r="Q2397" t="str">
        <f t="shared" si="227"/>
        <v>Good</v>
      </c>
      <c r="R2397">
        <v>2.6</v>
      </c>
      <c r="S2397">
        <v>197.87</v>
      </c>
    </row>
    <row r="2398" spans="1:19" x14ac:dyDescent="0.35">
      <c r="A2398">
        <v>12397</v>
      </c>
      <c r="B2398" s="1">
        <v>46958</v>
      </c>
      <c r="C2398">
        <f t="shared" si="222"/>
        <v>2028</v>
      </c>
      <c r="D2398">
        <f t="shared" si="223"/>
        <v>7</v>
      </c>
      <c r="E2398" t="str">
        <f>TEXT(Table2[[#This Row],[order_date]],"mmmm")</f>
        <v>July</v>
      </c>
      <c r="F2398">
        <v>1256</v>
      </c>
      <c r="G2398" t="s">
        <v>19</v>
      </c>
      <c r="H2398" t="s">
        <v>21</v>
      </c>
      <c r="I2398">
        <v>4</v>
      </c>
      <c r="J2398">
        <v>22.26</v>
      </c>
      <c r="K2398">
        <v>0.33</v>
      </c>
      <c r="L2398">
        <f t="shared" si="224"/>
        <v>7.3458000000000006</v>
      </c>
      <c r="M2398">
        <f t="shared" si="225"/>
        <v>89.04</v>
      </c>
      <c r="N2398" t="s">
        <v>14</v>
      </c>
      <c r="O2398" t="str">
        <f t="shared" si="226"/>
        <v>Delayed Delivery</v>
      </c>
      <c r="P2398">
        <v>8</v>
      </c>
      <c r="Q2398" t="str">
        <f t="shared" si="227"/>
        <v>Good</v>
      </c>
      <c r="R2398">
        <v>3.2</v>
      </c>
      <c r="S2398">
        <v>59.66</v>
      </c>
    </row>
    <row r="2399" spans="1:19" x14ac:dyDescent="0.35">
      <c r="A2399">
        <v>12398</v>
      </c>
      <c r="B2399" s="1">
        <v>46959</v>
      </c>
      <c r="C2399">
        <f t="shared" si="222"/>
        <v>2028</v>
      </c>
      <c r="D2399">
        <f t="shared" si="223"/>
        <v>7</v>
      </c>
      <c r="E2399" t="str">
        <f>TEXT(Table2[[#This Row],[order_date]],"mmmm")</f>
        <v>July</v>
      </c>
      <c r="F2399">
        <v>1569</v>
      </c>
      <c r="G2399" t="s">
        <v>12</v>
      </c>
      <c r="H2399" t="s">
        <v>21</v>
      </c>
      <c r="I2399">
        <v>6</v>
      </c>
      <c r="J2399">
        <v>115.2</v>
      </c>
      <c r="K2399">
        <v>0.13</v>
      </c>
      <c r="L2399">
        <f t="shared" si="224"/>
        <v>14.976000000000001</v>
      </c>
      <c r="M2399">
        <f t="shared" si="225"/>
        <v>691.2</v>
      </c>
      <c r="N2399" t="s">
        <v>18</v>
      </c>
      <c r="O2399" t="str">
        <f t="shared" si="226"/>
        <v>Delayed Delivery</v>
      </c>
      <c r="P2399">
        <v>8</v>
      </c>
      <c r="Q2399" t="str">
        <f t="shared" si="227"/>
        <v>Bad</v>
      </c>
      <c r="R2399">
        <v>1.7</v>
      </c>
      <c r="S2399">
        <v>601.34</v>
      </c>
    </row>
    <row r="2400" spans="1:19" x14ac:dyDescent="0.35">
      <c r="A2400">
        <v>12399</v>
      </c>
      <c r="B2400" s="1">
        <v>46960</v>
      </c>
      <c r="C2400">
        <f t="shared" si="222"/>
        <v>2028</v>
      </c>
      <c r="D2400">
        <f t="shared" si="223"/>
        <v>7</v>
      </c>
      <c r="E2400" t="str">
        <f>TEXT(Table2[[#This Row],[order_date]],"mmmm")</f>
        <v>July</v>
      </c>
      <c r="F2400">
        <v>1891</v>
      </c>
      <c r="G2400" t="s">
        <v>22</v>
      </c>
      <c r="H2400" t="s">
        <v>13</v>
      </c>
      <c r="I2400">
        <v>5</v>
      </c>
      <c r="J2400">
        <v>505.33</v>
      </c>
      <c r="K2400">
        <v>0</v>
      </c>
      <c r="L2400">
        <f t="shared" si="224"/>
        <v>0</v>
      </c>
      <c r="M2400">
        <f t="shared" si="225"/>
        <v>2526.65</v>
      </c>
      <c r="N2400" t="s">
        <v>16</v>
      </c>
      <c r="O2400" t="str">
        <f t="shared" si="226"/>
        <v>Delayed Delivery</v>
      </c>
      <c r="P2400">
        <v>11</v>
      </c>
      <c r="Q2400" t="str">
        <f t="shared" si="227"/>
        <v>Bad</v>
      </c>
      <c r="R2400">
        <v>2.1</v>
      </c>
      <c r="S2400">
        <v>2526.65</v>
      </c>
    </row>
    <row r="2401" spans="1:19" x14ac:dyDescent="0.35">
      <c r="A2401">
        <v>12400</v>
      </c>
      <c r="B2401" s="1">
        <v>46961</v>
      </c>
      <c r="C2401">
        <f t="shared" si="222"/>
        <v>2028</v>
      </c>
      <c r="D2401">
        <f t="shared" si="223"/>
        <v>7</v>
      </c>
      <c r="E2401" t="str">
        <f>TEXT(Table2[[#This Row],[order_date]],"mmmm")</f>
        <v>July</v>
      </c>
      <c r="F2401">
        <v>1933</v>
      </c>
      <c r="G2401" t="s">
        <v>12</v>
      </c>
      <c r="H2401" t="s">
        <v>21</v>
      </c>
      <c r="I2401">
        <v>3</v>
      </c>
      <c r="J2401">
        <v>27.66</v>
      </c>
      <c r="K2401">
        <v>0.27</v>
      </c>
      <c r="L2401">
        <f t="shared" si="224"/>
        <v>7.4682000000000004</v>
      </c>
      <c r="M2401">
        <f t="shared" si="225"/>
        <v>82.98</v>
      </c>
      <c r="N2401" t="s">
        <v>16</v>
      </c>
      <c r="O2401" t="str">
        <f t="shared" si="226"/>
        <v>Delayed Delivery</v>
      </c>
      <c r="P2401">
        <v>11</v>
      </c>
      <c r="Q2401" t="str">
        <f t="shared" si="227"/>
        <v>Excellent</v>
      </c>
      <c r="R2401">
        <v>4.0999999999999996</v>
      </c>
      <c r="S2401">
        <v>60.58</v>
      </c>
    </row>
    <row r="2402" spans="1:19" x14ac:dyDescent="0.35">
      <c r="A2402">
        <v>12401</v>
      </c>
      <c r="B2402" s="1">
        <v>46962</v>
      </c>
      <c r="C2402">
        <f t="shared" si="222"/>
        <v>2028</v>
      </c>
      <c r="D2402">
        <f t="shared" si="223"/>
        <v>7</v>
      </c>
      <c r="E2402" t="str">
        <f>TEXT(Table2[[#This Row],[order_date]],"mmmm")</f>
        <v>July</v>
      </c>
      <c r="F2402">
        <v>1526</v>
      </c>
      <c r="G2402" t="s">
        <v>15</v>
      </c>
      <c r="H2402" t="s">
        <v>21</v>
      </c>
      <c r="I2402">
        <v>6</v>
      </c>
      <c r="J2402">
        <v>151.38999999999999</v>
      </c>
      <c r="K2402">
        <v>0.24</v>
      </c>
      <c r="L2402">
        <f t="shared" si="224"/>
        <v>36.333599999999997</v>
      </c>
      <c r="M2402">
        <f t="shared" si="225"/>
        <v>908.33999999999992</v>
      </c>
      <c r="N2402" t="s">
        <v>16</v>
      </c>
      <c r="O2402" t="str">
        <f t="shared" si="226"/>
        <v>Delayed Delivery</v>
      </c>
      <c r="P2402">
        <v>6</v>
      </c>
      <c r="Q2402" t="str">
        <f t="shared" si="227"/>
        <v>Good</v>
      </c>
      <c r="R2402">
        <v>2.7</v>
      </c>
      <c r="S2402">
        <v>690.34</v>
      </c>
    </row>
    <row r="2403" spans="1:19" x14ac:dyDescent="0.35">
      <c r="A2403">
        <v>12402</v>
      </c>
      <c r="B2403" s="1">
        <v>46963</v>
      </c>
      <c r="C2403">
        <f t="shared" si="222"/>
        <v>2028</v>
      </c>
      <c r="D2403">
        <f t="shared" si="223"/>
        <v>7</v>
      </c>
      <c r="E2403" t="str">
        <f>TEXT(Table2[[#This Row],[order_date]],"mmmm")</f>
        <v>July</v>
      </c>
      <c r="F2403">
        <v>1161</v>
      </c>
      <c r="G2403" t="s">
        <v>15</v>
      </c>
      <c r="H2403" t="s">
        <v>17</v>
      </c>
      <c r="I2403">
        <v>3</v>
      </c>
      <c r="J2403">
        <v>458.02</v>
      </c>
      <c r="K2403">
        <v>0.04</v>
      </c>
      <c r="L2403">
        <f t="shared" si="224"/>
        <v>18.320799999999998</v>
      </c>
      <c r="M2403">
        <f t="shared" si="225"/>
        <v>1374.06</v>
      </c>
      <c r="N2403" t="s">
        <v>16</v>
      </c>
      <c r="O2403" t="str">
        <f t="shared" si="226"/>
        <v>Delayed Delivery</v>
      </c>
      <c r="P2403">
        <v>6</v>
      </c>
      <c r="Q2403" t="str">
        <f t="shared" si="227"/>
        <v>Bad</v>
      </c>
      <c r="R2403">
        <v>1</v>
      </c>
      <c r="S2403">
        <v>1319.1</v>
      </c>
    </row>
    <row r="2404" spans="1:19" x14ac:dyDescent="0.35">
      <c r="A2404">
        <v>12403</v>
      </c>
      <c r="B2404" s="1">
        <v>46964</v>
      </c>
      <c r="C2404">
        <f t="shared" si="222"/>
        <v>2028</v>
      </c>
      <c r="D2404">
        <f t="shared" si="223"/>
        <v>7</v>
      </c>
      <c r="E2404" t="str">
        <f>TEXT(Table2[[#This Row],[order_date]],"mmmm")</f>
        <v>July</v>
      </c>
      <c r="F2404">
        <v>1956</v>
      </c>
      <c r="G2404" t="s">
        <v>12</v>
      </c>
      <c r="H2404" t="s">
        <v>21</v>
      </c>
      <c r="I2404">
        <v>5</v>
      </c>
      <c r="J2404">
        <v>357.87</v>
      </c>
      <c r="K2404">
        <v>0.34</v>
      </c>
      <c r="L2404">
        <f t="shared" si="224"/>
        <v>121.67580000000001</v>
      </c>
      <c r="M2404">
        <f t="shared" si="225"/>
        <v>1789.35</v>
      </c>
      <c r="N2404" t="s">
        <v>18</v>
      </c>
      <c r="O2404" t="str">
        <f t="shared" si="226"/>
        <v>Delayed Delivery</v>
      </c>
      <c r="P2404">
        <v>6</v>
      </c>
      <c r="Q2404" t="str">
        <f t="shared" si="227"/>
        <v>Bad</v>
      </c>
      <c r="R2404">
        <v>1.2</v>
      </c>
      <c r="S2404">
        <v>1180.97</v>
      </c>
    </row>
    <row r="2405" spans="1:19" x14ac:dyDescent="0.35">
      <c r="A2405">
        <v>12404</v>
      </c>
      <c r="B2405" s="1">
        <v>46965</v>
      </c>
      <c r="C2405">
        <f t="shared" si="222"/>
        <v>2028</v>
      </c>
      <c r="D2405">
        <f t="shared" si="223"/>
        <v>7</v>
      </c>
      <c r="E2405" t="str">
        <f>TEXT(Table2[[#This Row],[order_date]],"mmmm")</f>
        <v>July</v>
      </c>
      <c r="F2405">
        <v>1162</v>
      </c>
      <c r="G2405" t="s">
        <v>15</v>
      </c>
      <c r="H2405" t="s">
        <v>17</v>
      </c>
      <c r="I2405">
        <v>2</v>
      </c>
      <c r="J2405">
        <v>472.9</v>
      </c>
      <c r="K2405">
        <v>0.21</v>
      </c>
      <c r="L2405">
        <f t="shared" si="224"/>
        <v>99.308999999999997</v>
      </c>
      <c r="M2405">
        <f t="shared" si="225"/>
        <v>945.8</v>
      </c>
      <c r="N2405" t="s">
        <v>16</v>
      </c>
      <c r="O2405" t="str">
        <f t="shared" si="226"/>
        <v>Delayed Delivery</v>
      </c>
      <c r="P2405">
        <v>10</v>
      </c>
      <c r="Q2405" t="str">
        <f t="shared" si="227"/>
        <v>Good</v>
      </c>
      <c r="R2405">
        <v>2.8</v>
      </c>
      <c r="S2405">
        <v>747.18</v>
      </c>
    </row>
    <row r="2406" spans="1:19" x14ac:dyDescent="0.35">
      <c r="A2406">
        <v>12405</v>
      </c>
      <c r="B2406" s="1">
        <v>46966</v>
      </c>
      <c r="C2406">
        <f t="shared" si="222"/>
        <v>2028</v>
      </c>
      <c r="D2406">
        <f t="shared" si="223"/>
        <v>8</v>
      </c>
      <c r="E2406" t="str">
        <f>TEXT(Table2[[#This Row],[order_date]],"mmmm")</f>
        <v>August</v>
      </c>
      <c r="F2406">
        <v>1831</v>
      </c>
      <c r="G2406" t="s">
        <v>22</v>
      </c>
      <c r="H2406" t="s">
        <v>17</v>
      </c>
      <c r="I2406">
        <v>7</v>
      </c>
      <c r="J2406">
        <v>451.5</v>
      </c>
      <c r="K2406">
        <v>0.18</v>
      </c>
      <c r="L2406">
        <f t="shared" si="224"/>
        <v>81.27</v>
      </c>
      <c r="M2406">
        <f t="shared" si="225"/>
        <v>3160.5</v>
      </c>
      <c r="N2406" t="s">
        <v>16</v>
      </c>
      <c r="O2406" t="str">
        <f t="shared" si="226"/>
        <v>Delayed Delivery</v>
      </c>
      <c r="P2406">
        <v>6</v>
      </c>
      <c r="Q2406" t="str">
        <f t="shared" si="227"/>
        <v>Bad</v>
      </c>
      <c r="R2406">
        <v>1.2</v>
      </c>
      <c r="S2406">
        <v>2591.61</v>
      </c>
    </row>
    <row r="2407" spans="1:19" x14ac:dyDescent="0.35">
      <c r="A2407">
        <v>12406</v>
      </c>
      <c r="B2407" s="1">
        <v>46967</v>
      </c>
      <c r="C2407">
        <f t="shared" si="222"/>
        <v>2028</v>
      </c>
      <c r="D2407">
        <f t="shared" si="223"/>
        <v>8</v>
      </c>
      <c r="E2407" t="str">
        <f>TEXT(Table2[[#This Row],[order_date]],"mmmm")</f>
        <v>August</v>
      </c>
      <c r="F2407">
        <v>1792</v>
      </c>
      <c r="G2407" t="s">
        <v>19</v>
      </c>
      <c r="H2407" t="s">
        <v>17</v>
      </c>
      <c r="I2407">
        <v>3</v>
      </c>
      <c r="J2407">
        <v>44.6</v>
      </c>
      <c r="K2407">
        <v>0.13</v>
      </c>
      <c r="L2407">
        <f t="shared" si="224"/>
        <v>5.798</v>
      </c>
      <c r="M2407">
        <f t="shared" si="225"/>
        <v>133.80000000000001</v>
      </c>
      <c r="N2407" t="s">
        <v>16</v>
      </c>
      <c r="O2407" t="str">
        <f t="shared" si="226"/>
        <v>Delayed Delivery</v>
      </c>
      <c r="P2407">
        <v>11</v>
      </c>
      <c r="Q2407" t="str">
        <f t="shared" si="227"/>
        <v>Bad</v>
      </c>
      <c r="R2407">
        <v>1.7</v>
      </c>
      <c r="S2407">
        <v>116.41</v>
      </c>
    </row>
    <row r="2408" spans="1:19" x14ac:dyDescent="0.35">
      <c r="A2408">
        <v>12407</v>
      </c>
      <c r="B2408" s="1">
        <v>46968</v>
      </c>
      <c r="C2408">
        <f t="shared" si="222"/>
        <v>2028</v>
      </c>
      <c r="D2408">
        <f t="shared" si="223"/>
        <v>8</v>
      </c>
      <c r="E2408" t="str">
        <f>TEXT(Table2[[#This Row],[order_date]],"mmmm")</f>
        <v>August</v>
      </c>
      <c r="F2408">
        <v>1791</v>
      </c>
      <c r="G2408" t="s">
        <v>15</v>
      </c>
      <c r="H2408" t="s">
        <v>13</v>
      </c>
      <c r="I2408">
        <v>1</v>
      </c>
      <c r="J2408">
        <v>537.12</v>
      </c>
      <c r="K2408">
        <v>0.31</v>
      </c>
      <c r="L2408">
        <f t="shared" si="224"/>
        <v>166.50720000000001</v>
      </c>
      <c r="M2408">
        <f t="shared" si="225"/>
        <v>537.12</v>
      </c>
      <c r="N2408" t="s">
        <v>18</v>
      </c>
      <c r="O2408" t="str">
        <f t="shared" si="226"/>
        <v>Delayed Delivery</v>
      </c>
      <c r="P2408">
        <v>9</v>
      </c>
      <c r="Q2408" t="str">
        <f t="shared" si="227"/>
        <v>Good</v>
      </c>
      <c r="R2408">
        <v>3.9</v>
      </c>
      <c r="S2408">
        <v>370.61</v>
      </c>
    </row>
    <row r="2409" spans="1:19" x14ac:dyDescent="0.35">
      <c r="A2409">
        <v>12408</v>
      </c>
      <c r="B2409" s="1">
        <v>46969</v>
      </c>
      <c r="C2409">
        <f t="shared" si="222"/>
        <v>2028</v>
      </c>
      <c r="D2409">
        <f t="shared" si="223"/>
        <v>8</v>
      </c>
      <c r="E2409" t="str">
        <f>TEXT(Table2[[#This Row],[order_date]],"mmmm")</f>
        <v>August</v>
      </c>
      <c r="F2409">
        <v>1523</v>
      </c>
      <c r="G2409" t="s">
        <v>19</v>
      </c>
      <c r="H2409" t="s">
        <v>13</v>
      </c>
      <c r="I2409">
        <v>6</v>
      </c>
      <c r="J2409">
        <v>147.81</v>
      </c>
      <c r="K2409">
        <v>0.09</v>
      </c>
      <c r="L2409">
        <f t="shared" si="224"/>
        <v>13.302899999999999</v>
      </c>
      <c r="M2409">
        <f t="shared" si="225"/>
        <v>886.86</v>
      </c>
      <c r="N2409" t="s">
        <v>18</v>
      </c>
      <c r="O2409" t="str">
        <f t="shared" si="226"/>
        <v>Delayed Delivery</v>
      </c>
      <c r="P2409">
        <v>10</v>
      </c>
      <c r="Q2409" t="str">
        <f t="shared" si="227"/>
        <v>Good</v>
      </c>
      <c r="R2409">
        <v>2.9</v>
      </c>
      <c r="S2409">
        <v>807.04</v>
      </c>
    </row>
    <row r="2410" spans="1:19" x14ac:dyDescent="0.35">
      <c r="A2410">
        <v>12409</v>
      </c>
      <c r="B2410" s="1">
        <v>46970</v>
      </c>
      <c r="C2410">
        <f t="shared" si="222"/>
        <v>2028</v>
      </c>
      <c r="D2410">
        <f t="shared" si="223"/>
        <v>8</v>
      </c>
      <c r="E2410" t="str">
        <f>TEXT(Table2[[#This Row],[order_date]],"mmmm")</f>
        <v>August</v>
      </c>
      <c r="F2410">
        <v>1785</v>
      </c>
      <c r="G2410" t="s">
        <v>19</v>
      </c>
      <c r="H2410" t="s">
        <v>20</v>
      </c>
      <c r="I2410">
        <v>3</v>
      </c>
      <c r="J2410">
        <v>338.73</v>
      </c>
      <c r="K2410">
        <v>0.1</v>
      </c>
      <c r="L2410">
        <f t="shared" si="224"/>
        <v>33.873000000000005</v>
      </c>
      <c r="M2410">
        <f t="shared" si="225"/>
        <v>1016.19</v>
      </c>
      <c r="N2410" t="s">
        <v>18</v>
      </c>
      <c r="O2410" t="str">
        <f t="shared" si="226"/>
        <v>Early Delivery</v>
      </c>
      <c r="P2410">
        <v>1</v>
      </c>
      <c r="Q2410" t="str">
        <f t="shared" si="227"/>
        <v>Good</v>
      </c>
      <c r="R2410">
        <v>2.9</v>
      </c>
      <c r="S2410">
        <v>914.57</v>
      </c>
    </row>
    <row r="2411" spans="1:19" x14ac:dyDescent="0.35">
      <c r="A2411">
        <v>12410</v>
      </c>
      <c r="B2411" s="1">
        <v>46971</v>
      </c>
      <c r="C2411">
        <f t="shared" si="222"/>
        <v>2028</v>
      </c>
      <c r="D2411">
        <f t="shared" si="223"/>
        <v>8</v>
      </c>
      <c r="E2411" t="str">
        <f>TEXT(Table2[[#This Row],[order_date]],"mmmm")</f>
        <v>August</v>
      </c>
      <c r="F2411">
        <v>1270</v>
      </c>
      <c r="G2411" t="s">
        <v>19</v>
      </c>
      <c r="H2411" t="s">
        <v>20</v>
      </c>
      <c r="I2411">
        <v>5</v>
      </c>
      <c r="J2411">
        <v>391.91</v>
      </c>
      <c r="K2411">
        <v>0.04</v>
      </c>
      <c r="L2411">
        <f t="shared" si="224"/>
        <v>15.676400000000001</v>
      </c>
      <c r="M2411">
        <f t="shared" si="225"/>
        <v>1959.5500000000002</v>
      </c>
      <c r="N2411" t="s">
        <v>16</v>
      </c>
      <c r="O2411" t="str">
        <f t="shared" si="226"/>
        <v>Delayed Delivery</v>
      </c>
      <c r="P2411">
        <v>10</v>
      </c>
      <c r="Q2411" t="str">
        <f t="shared" si="227"/>
        <v>Good</v>
      </c>
      <c r="R2411">
        <v>3.4</v>
      </c>
      <c r="S2411">
        <v>1881.17</v>
      </c>
    </row>
    <row r="2412" spans="1:19" x14ac:dyDescent="0.35">
      <c r="A2412">
        <v>12411</v>
      </c>
      <c r="B2412" s="1">
        <v>46972</v>
      </c>
      <c r="C2412">
        <f t="shared" si="222"/>
        <v>2028</v>
      </c>
      <c r="D2412">
        <f t="shared" si="223"/>
        <v>8</v>
      </c>
      <c r="E2412" t="str">
        <f>TEXT(Table2[[#This Row],[order_date]],"mmmm")</f>
        <v>August</v>
      </c>
      <c r="F2412">
        <v>1491</v>
      </c>
      <c r="G2412" t="s">
        <v>19</v>
      </c>
      <c r="H2412" t="s">
        <v>17</v>
      </c>
      <c r="I2412">
        <v>7</v>
      </c>
      <c r="J2412">
        <v>113.65</v>
      </c>
      <c r="K2412">
        <v>0.27</v>
      </c>
      <c r="L2412">
        <f t="shared" si="224"/>
        <v>30.685500000000005</v>
      </c>
      <c r="M2412">
        <f t="shared" si="225"/>
        <v>795.55000000000007</v>
      </c>
      <c r="N2412" t="s">
        <v>16</v>
      </c>
      <c r="O2412" t="str">
        <f t="shared" si="226"/>
        <v>Delayed Delivery</v>
      </c>
      <c r="P2412">
        <v>6</v>
      </c>
      <c r="Q2412" t="str">
        <f t="shared" si="227"/>
        <v>Excellent</v>
      </c>
      <c r="R2412">
        <v>4.2</v>
      </c>
      <c r="S2412">
        <v>580.75</v>
      </c>
    </row>
    <row r="2413" spans="1:19" x14ac:dyDescent="0.35">
      <c r="A2413">
        <v>12412</v>
      </c>
      <c r="B2413" s="1">
        <v>46973</v>
      </c>
      <c r="C2413">
        <f t="shared" si="222"/>
        <v>2028</v>
      </c>
      <c r="D2413">
        <f t="shared" si="223"/>
        <v>8</v>
      </c>
      <c r="E2413" t="str">
        <f>TEXT(Table2[[#This Row],[order_date]],"mmmm")</f>
        <v>August</v>
      </c>
      <c r="F2413">
        <v>1207</v>
      </c>
      <c r="G2413" t="s">
        <v>12</v>
      </c>
      <c r="H2413" t="s">
        <v>13</v>
      </c>
      <c r="I2413">
        <v>1</v>
      </c>
      <c r="J2413">
        <v>586.1</v>
      </c>
      <c r="K2413">
        <v>0.21</v>
      </c>
      <c r="L2413">
        <f t="shared" si="224"/>
        <v>123.081</v>
      </c>
      <c r="M2413">
        <f t="shared" si="225"/>
        <v>586.1</v>
      </c>
      <c r="N2413" t="s">
        <v>16</v>
      </c>
      <c r="O2413" t="str">
        <f t="shared" si="226"/>
        <v>Delayed Delivery</v>
      </c>
      <c r="P2413">
        <v>8</v>
      </c>
      <c r="Q2413" t="str">
        <f t="shared" si="227"/>
        <v>Bad</v>
      </c>
      <c r="R2413">
        <v>1.6</v>
      </c>
      <c r="S2413">
        <v>463.02</v>
      </c>
    </row>
    <row r="2414" spans="1:19" x14ac:dyDescent="0.35">
      <c r="A2414">
        <v>12413</v>
      </c>
      <c r="B2414" s="1">
        <v>46974</v>
      </c>
      <c r="C2414">
        <f t="shared" si="222"/>
        <v>2028</v>
      </c>
      <c r="D2414">
        <f t="shared" si="223"/>
        <v>8</v>
      </c>
      <c r="E2414" t="str">
        <f>TEXT(Table2[[#This Row],[order_date]],"mmmm")</f>
        <v>August</v>
      </c>
      <c r="F2414">
        <v>1538</v>
      </c>
      <c r="G2414" t="s">
        <v>19</v>
      </c>
      <c r="H2414" t="s">
        <v>21</v>
      </c>
      <c r="I2414">
        <v>3</v>
      </c>
      <c r="J2414">
        <v>300.57</v>
      </c>
      <c r="K2414">
        <v>0.21</v>
      </c>
      <c r="L2414">
        <f t="shared" si="224"/>
        <v>63.119699999999995</v>
      </c>
      <c r="M2414">
        <f t="shared" si="225"/>
        <v>901.71</v>
      </c>
      <c r="N2414" t="s">
        <v>16</v>
      </c>
      <c r="O2414" t="str">
        <f t="shared" si="226"/>
        <v>Early Delivery</v>
      </c>
      <c r="P2414">
        <v>1</v>
      </c>
      <c r="Q2414" t="str">
        <f t="shared" si="227"/>
        <v>Bad</v>
      </c>
      <c r="R2414">
        <v>1.7</v>
      </c>
      <c r="S2414">
        <v>712.35</v>
      </c>
    </row>
    <row r="2415" spans="1:19" x14ac:dyDescent="0.35">
      <c r="A2415">
        <v>12414</v>
      </c>
      <c r="B2415" s="1">
        <v>46975</v>
      </c>
      <c r="C2415">
        <f t="shared" si="222"/>
        <v>2028</v>
      </c>
      <c r="D2415">
        <f t="shared" si="223"/>
        <v>8</v>
      </c>
      <c r="E2415" t="str">
        <f>TEXT(Table2[[#This Row],[order_date]],"mmmm")</f>
        <v>August</v>
      </c>
      <c r="F2415">
        <v>1583</v>
      </c>
      <c r="G2415" t="s">
        <v>22</v>
      </c>
      <c r="H2415" t="s">
        <v>20</v>
      </c>
      <c r="I2415">
        <v>7</v>
      </c>
      <c r="J2415">
        <v>48.72</v>
      </c>
      <c r="K2415">
        <v>0.08</v>
      </c>
      <c r="L2415">
        <f t="shared" si="224"/>
        <v>3.8976000000000002</v>
      </c>
      <c r="M2415">
        <f t="shared" si="225"/>
        <v>341.03999999999996</v>
      </c>
      <c r="N2415" t="s">
        <v>16</v>
      </c>
      <c r="O2415" t="str">
        <f t="shared" si="226"/>
        <v>Delayed Delivery</v>
      </c>
      <c r="P2415">
        <v>11</v>
      </c>
      <c r="Q2415" t="str">
        <f t="shared" si="227"/>
        <v>Bad</v>
      </c>
      <c r="R2415">
        <v>1.5</v>
      </c>
      <c r="S2415">
        <v>313.76</v>
      </c>
    </row>
    <row r="2416" spans="1:19" x14ac:dyDescent="0.35">
      <c r="A2416">
        <v>12415</v>
      </c>
      <c r="B2416" s="1">
        <v>46976</v>
      </c>
      <c r="C2416">
        <f t="shared" si="222"/>
        <v>2028</v>
      </c>
      <c r="D2416">
        <f t="shared" si="223"/>
        <v>8</v>
      </c>
      <c r="E2416" t="str">
        <f>TEXT(Table2[[#This Row],[order_date]],"mmmm")</f>
        <v>August</v>
      </c>
      <c r="F2416">
        <v>1059</v>
      </c>
      <c r="G2416" t="s">
        <v>22</v>
      </c>
      <c r="H2416" t="s">
        <v>13</v>
      </c>
      <c r="I2416">
        <v>5</v>
      </c>
      <c r="J2416">
        <v>563.29999999999995</v>
      </c>
      <c r="K2416">
        <v>0.23</v>
      </c>
      <c r="L2416">
        <f t="shared" si="224"/>
        <v>129.559</v>
      </c>
      <c r="M2416">
        <f t="shared" si="225"/>
        <v>2816.5</v>
      </c>
      <c r="N2416" t="s">
        <v>18</v>
      </c>
      <c r="O2416" t="str">
        <f t="shared" si="226"/>
        <v>Delayed Delivery</v>
      </c>
      <c r="P2416">
        <v>11</v>
      </c>
      <c r="Q2416" t="str">
        <f t="shared" si="227"/>
        <v>Excellent</v>
      </c>
      <c r="R2416">
        <v>4.7</v>
      </c>
      <c r="S2416">
        <v>2168.6999999999998</v>
      </c>
    </row>
    <row r="2417" spans="1:19" x14ac:dyDescent="0.35">
      <c r="A2417">
        <v>12416</v>
      </c>
      <c r="B2417" s="1">
        <v>46977</v>
      </c>
      <c r="C2417">
        <f t="shared" si="222"/>
        <v>2028</v>
      </c>
      <c r="D2417">
        <f t="shared" si="223"/>
        <v>8</v>
      </c>
      <c r="E2417" t="str">
        <f>TEXT(Table2[[#This Row],[order_date]],"mmmm")</f>
        <v>August</v>
      </c>
      <c r="F2417">
        <v>1429</v>
      </c>
      <c r="G2417" t="s">
        <v>15</v>
      </c>
      <c r="H2417" t="s">
        <v>21</v>
      </c>
      <c r="I2417">
        <v>2</v>
      </c>
      <c r="J2417">
        <v>357.97</v>
      </c>
      <c r="K2417">
        <v>0.27</v>
      </c>
      <c r="L2417">
        <f t="shared" si="224"/>
        <v>96.651900000000012</v>
      </c>
      <c r="M2417">
        <f t="shared" si="225"/>
        <v>715.94</v>
      </c>
      <c r="N2417" t="s">
        <v>16</v>
      </c>
      <c r="O2417" t="str">
        <f t="shared" si="226"/>
        <v>Delayed Delivery</v>
      </c>
      <c r="P2417">
        <v>6</v>
      </c>
      <c r="Q2417" t="str">
        <f t="shared" si="227"/>
        <v>Good</v>
      </c>
      <c r="R2417">
        <v>3.3</v>
      </c>
      <c r="S2417">
        <v>522.64</v>
      </c>
    </row>
    <row r="2418" spans="1:19" x14ac:dyDescent="0.35">
      <c r="A2418">
        <v>12417</v>
      </c>
      <c r="B2418" s="1">
        <v>46978</v>
      </c>
      <c r="C2418">
        <f t="shared" si="222"/>
        <v>2028</v>
      </c>
      <c r="D2418">
        <f t="shared" si="223"/>
        <v>8</v>
      </c>
      <c r="E2418" t="str">
        <f>TEXT(Table2[[#This Row],[order_date]],"mmmm")</f>
        <v>August</v>
      </c>
      <c r="F2418">
        <v>1984</v>
      </c>
      <c r="G2418" t="s">
        <v>19</v>
      </c>
      <c r="H2418" t="s">
        <v>21</v>
      </c>
      <c r="I2418">
        <v>5</v>
      </c>
      <c r="J2418">
        <v>424.03</v>
      </c>
      <c r="K2418">
        <v>0.13</v>
      </c>
      <c r="L2418">
        <f t="shared" si="224"/>
        <v>55.123899999999999</v>
      </c>
      <c r="M2418">
        <f t="shared" si="225"/>
        <v>2120.1499999999996</v>
      </c>
      <c r="N2418" t="s">
        <v>14</v>
      </c>
      <c r="O2418" t="str">
        <f t="shared" si="226"/>
        <v>Delayed Delivery</v>
      </c>
      <c r="P2418">
        <v>9</v>
      </c>
      <c r="Q2418" t="str">
        <f t="shared" si="227"/>
        <v>Bad</v>
      </c>
      <c r="R2418">
        <v>1.4</v>
      </c>
      <c r="S2418">
        <v>1844.53</v>
      </c>
    </row>
    <row r="2419" spans="1:19" x14ac:dyDescent="0.35">
      <c r="A2419">
        <v>12418</v>
      </c>
      <c r="B2419" s="1">
        <v>46979</v>
      </c>
      <c r="C2419">
        <f t="shared" si="222"/>
        <v>2028</v>
      </c>
      <c r="D2419">
        <f t="shared" si="223"/>
        <v>8</v>
      </c>
      <c r="E2419" t="str">
        <f>TEXT(Table2[[#This Row],[order_date]],"mmmm")</f>
        <v>August</v>
      </c>
      <c r="F2419">
        <v>1656</v>
      </c>
      <c r="G2419" t="s">
        <v>22</v>
      </c>
      <c r="H2419" t="s">
        <v>13</v>
      </c>
      <c r="I2419">
        <v>2</v>
      </c>
      <c r="J2419">
        <v>322.23</v>
      </c>
      <c r="K2419">
        <v>0.28000000000000003</v>
      </c>
      <c r="L2419">
        <f t="shared" si="224"/>
        <v>90.224400000000017</v>
      </c>
      <c r="M2419">
        <f t="shared" si="225"/>
        <v>644.46</v>
      </c>
      <c r="N2419" t="s">
        <v>18</v>
      </c>
      <c r="O2419" t="str">
        <f t="shared" si="226"/>
        <v>Delayed Delivery</v>
      </c>
      <c r="P2419">
        <v>6</v>
      </c>
      <c r="Q2419" t="str">
        <f t="shared" si="227"/>
        <v>Bad</v>
      </c>
      <c r="R2419">
        <v>1.9</v>
      </c>
      <c r="S2419">
        <v>464.01</v>
      </c>
    </row>
    <row r="2420" spans="1:19" x14ac:dyDescent="0.35">
      <c r="A2420">
        <v>12419</v>
      </c>
      <c r="B2420" s="1">
        <v>46980</v>
      </c>
      <c r="C2420">
        <f t="shared" si="222"/>
        <v>2028</v>
      </c>
      <c r="D2420">
        <f t="shared" si="223"/>
        <v>8</v>
      </c>
      <c r="E2420" t="str">
        <f>TEXT(Table2[[#This Row],[order_date]],"mmmm")</f>
        <v>August</v>
      </c>
      <c r="F2420">
        <v>1604</v>
      </c>
      <c r="G2420" t="s">
        <v>15</v>
      </c>
      <c r="H2420" t="s">
        <v>20</v>
      </c>
      <c r="I2420">
        <v>7</v>
      </c>
      <c r="J2420">
        <v>503.32</v>
      </c>
      <c r="K2420">
        <v>0.12</v>
      </c>
      <c r="L2420">
        <f t="shared" si="224"/>
        <v>60.398399999999995</v>
      </c>
      <c r="M2420">
        <f t="shared" si="225"/>
        <v>3523.24</v>
      </c>
      <c r="N2420" t="s">
        <v>16</v>
      </c>
      <c r="O2420" t="str">
        <f t="shared" si="226"/>
        <v>On Time Delivery</v>
      </c>
      <c r="P2420">
        <v>2</v>
      </c>
      <c r="Q2420" t="str">
        <f t="shared" si="227"/>
        <v>Good</v>
      </c>
      <c r="R2420">
        <v>3.9</v>
      </c>
      <c r="S2420">
        <v>3100.45</v>
      </c>
    </row>
    <row r="2421" spans="1:19" x14ac:dyDescent="0.35">
      <c r="A2421">
        <v>12420</v>
      </c>
      <c r="B2421" s="1">
        <v>46981</v>
      </c>
      <c r="C2421">
        <f t="shared" si="222"/>
        <v>2028</v>
      </c>
      <c r="D2421">
        <f t="shared" si="223"/>
        <v>8</v>
      </c>
      <c r="E2421" t="str">
        <f>TEXT(Table2[[#This Row],[order_date]],"mmmm")</f>
        <v>August</v>
      </c>
      <c r="F2421">
        <v>1308</v>
      </c>
      <c r="G2421" t="s">
        <v>22</v>
      </c>
      <c r="H2421" t="s">
        <v>13</v>
      </c>
      <c r="I2421">
        <v>7</v>
      </c>
      <c r="J2421">
        <v>34.380000000000003</v>
      </c>
      <c r="K2421">
        <v>0.27</v>
      </c>
      <c r="L2421">
        <f t="shared" si="224"/>
        <v>9.2826000000000022</v>
      </c>
      <c r="M2421">
        <f t="shared" si="225"/>
        <v>240.66000000000003</v>
      </c>
      <c r="N2421" t="s">
        <v>18</v>
      </c>
      <c r="O2421" t="str">
        <f t="shared" si="226"/>
        <v>Early Delivery</v>
      </c>
      <c r="P2421">
        <v>1</v>
      </c>
      <c r="Q2421" t="str">
        <f t="shared" si="227"/>
        <v>Bad</v>
      </c>
      <c r="R2421">
        <v>1.1000000000000001</v>
      </c>
      <c r="S2421">
        <v>175.68</v>
      </c>
    </row>
    <row r="2422" spans="1:19" x14ac:dyDescent="0.35">
      <c r="A2422">
        <v>12421</v>
      </c>
      <c r="B2422" s="1">
        <v>46982</v>
      </c>
      <c r="C2422">
        <f t="shared" si="222"/>
        <v>2028</v>
      </c>
      <c r="D2422">
        <f t="shared" si="223"/>
        <v>8</v>
      </c>
      <c r="E2422" t="str">
        <f>TEXT(Table2[[#This Row],[order_date]],"mmmm")</f>
        <v>August</v>
      </c>
      <c r="F2422">
        <v>1519</v>
      </c>
      <c r="G2422" t="s">
        <v>22</v>
      </c>
      <c r="H2422" t="s">
        <v>20</v>
      </c>
      <c r="I2422">
        <v>1</v>
      </c>
      <c r="J2422">
        <v>172</v>
      </c>
      <c r="K2422">
        <v>0.01</v>
      </c>
      <c r="L2422">
        <f t="shared" si="224"/>
        <v>1.72</v>
      </c>
      <c r="M2422">
        <f t="shared" si="225"/>
        <v>172</v>
      </c>
      <c r="N2422" t="s">
        <v>18</v>
      </c>
      <c r="O2422" t="str">
        <f t="shared" si="226"/>
        <v>On Time Delivery</v>
      </c>
      <c r="P2422">
        <v>4</v>
      </c>
      <c r="Q2422" t="str">
        <f t="shared" si="227"/>
        <v>Good</v>
      </c>
      <c r="R2422">
        <v>3.9</v>
      </c>
      <c r="S2422">
        <v>170.28</v>
      </c>
    </row>
    <row r="2423" spans="1:19" x14ac:dyDescent="0.35">
      <c r="A2423">
        <v>12422</v>
      </c>
      <c r="B2423" s="1">
        <v>46983</v>
      </c>
      <c r="C2423">
        <f t="shared" si="222"/>
        <v>2028</v>
      </c>
      <c r="D2423">
        <f t="shared" si="223"/>
        <v>8</v>
      </c>
      <c r="E2423" t="str">
        <f>TEXT(Table2[[#This Row],[order_date]],"mmmm")</f>
        <v>August</v>
      </c>
      <c r="F2423">
        <v>1590</v>
      </c>
      <c r="G2423" t="s">
        <v>12</v>
      </c>
      <c r="H2423" t="s">
        <v>17</v>
      </c>
      <c r="I2423">
        <v>5</v>
      </c>
      <c r="J2423">
        <v>289.74</v>
      </c>
      <c r="K2423">
        <v>0.19</v>
      </c>
      <c r="L2423">
        <f t="shared" si="224"/>
        <v>55.050600000000003</v>
      </c>
      <c r="M2423">
        <f t="shared" si="225"/>
        <v>1448.7</v>
      </c>
      <c r="N2423" t="s">
        <v>18</v>
      </c>
      <c r="O2423" t="str">
        <f t="shared" si="226"/>
        <v>Delayed Delivery</v>
      </c>
      <c r="P2423">
        <v>6</v>
      </c>
      <c r="Q2423" t="str">
        <f t="shared" si="227"/>
        <v>Excellent</v>
      </c>
      <c r="R2423">
        <v>4.5999999999999996</v>
      </c>
      <c r="S2423">
        <v>1173.45</v>
      </c>
    </row>
    <row r="2424" spans="1:19" x14ac:dyDescent="0.35">
      <c r="A2424">
        <v>12423</v>
      </c>
      <c r="B2424" s="1">
        <v>46984</v>
      </c>
      <c r="C2424">
        <f t="shared" si="222"/>
        <v>2028</v>
      </c>
      <c r="D2424">
        <f t="shared" si="223"/>
        <v>8</v>
      </c>
      <c r="E2424" t="str">
        <f>TEXT(Table2[[#This Row],[order_date]],"mmmm")</f>
        <v>August</v>
      </c>
      <c r="F2424">
        <v>1026</v>
      </c>
      <c r="G2424" t="s">
        <v>15</v>
      </c>
      <c r="H2424" t="s">
        <v>13</v>
      </c>
      <c r="I2424">
        <v>4</v>
      </c>
      <c r="J2424">
        <v>59.81</v>
      </c>
      <c r="K2424">
        <v>0.34</v>
      </c>
      <c r="L2424">
        <f t="shared" si="224"/>
        <v>20.335400000000003</v>
      </c>
      <c r="M2424">
        <f t="shared" si="225"/>
        <v>239.24</v>
      </c>
      <c r="N2424" t="s">
        <v>14</v>
      </c>
      <c r="O2424" t="str">
        <f t="shared" si="226"/>
        <v>Delayed Delivery</v>
      </c>
      <c r="P2424">
        <v>10</v>
      </c>
      <c r="Q2424" t="str">
        <f t="shared" si="227"/>
        <v>Bad</v>
      </c>
      <c r="R2424">
        <v>1.2</v>
      </c>
      <c r="S2424">
        <v>157.9</v>
      </c>
    </row>
    <row r="2425" spans="1:19" x14ac:dyDescent="0.35">
      <c r="A2425">
        <v>12424</v>
      </c>
      <c r="B2425" s="1">
        <v>46985</v>
      </c>
      <c r="C2425">
        <f t="shared" si="222"/>
        <v>2028</v>
      </c>
      <c r="D2425">
        <f t="shared" si="223"/>
        <v>8</v>
      </c>
      <c r="E2425" t="str">
        <f>TEXT(Table2[[#This Row],[order_date]],"mmmm")</f>
        <v>August</v>
      </c>
      <c r="F2425">
        <v>1685</v>
      </c>
      <c r="G2425" t="s">
        <v>19</v>
      </c>
      <c r="H2425" t="s">
        <v>13</v>
      </c>
      <c r="I2425">
        <v>6</v>
      </c>
      <c r="J2425">
        <v>427.96</v>
      </c>
      <c r="K2425">
        <v>0.34</v>
      </c>
      <c r="L2425">
        <f t="shared" si="224"/>
        <v>145.50640000000001</v>
      </c>
      <c r="M2425">
        <f t="shared" si="225"/>
        <v>2567.7599999999998</v>
      </c>
      <c r="N2425" t="s">
        <v>16</v>
      </c>
      <c r="O2425" t="str">
        <f t="shared" si="226"/>
        <v>Delayed Delivery</v>
      </c>
      <c r="P2425">
        <v>10</v>
      </c>
      <c r="Q2425" t="str">
        <f t="shared" si="227"/>
        <v>Bad</v>
      </c>
      <c r="R2425">
        <v>1.7</v>
      </c>
      <c r="S2425">
        <v>1694.72</v>
      </c>
    </row>
    <row r="2426" spans="1:19" x14ac:dyDescent="0.35">
      <c r="A2426">
        <v>12425</v>
      </c>
      <c r="B2426" s="1">
        <v>46986</v>
      </c>
      <c r="C2426">
        <f t="shared" si="222"/>
        <v>2028</v>
      </c>
      <c r="D2426">
        <f t="shared" si="223"/>
        <v>8</v>
      </c>
      <c r="E2426" t="str">
        <f>TEXT(Table2[[#This Row],[order_date]],"mmmm")</f>
        <v>August</v>
      </c>
      <c r="F2426">
        <v>1561</v>
      </c>
      <c r="G2426" t="s">
        <v>15</v>
      </c>
      <c r="H2426" t="s">
        <v>20</v>
      </c>
      <c r="I2426">
        <v>4</v>
      </c>
      <c r="J2426">
        <v>245.29</v>
      </c>
      <c r="K2426">
        <v>0.1</v>
      </c>
      <c r="L2426">
        <f t="shared" si="224"/>
        <v>24.529</v>
      </c>
      <c r="M2426">
        <f t="shared" si="225"/>
        <v>981.16</v>
      </c>
      <c r="N2426" t="s">
        <v>14</v>
      </c>
      <c r="O2426" t="str">
        <f t="shared" si="226"/>
        <v>Delayed Delivery</v>
      </c>
      <c r="P2426">
        <v>9</v>
      </c>
      <c r="Q2426" t="str">
        <f t="shared" si="227"/>
        <v>Bad</v>
      </c>
      <c r="R2426">
        <v>1</v>
      </c>
      <c r="S2426">
        <v>883.04</v>
      </c>
    </row>
    <row r="2427" spans="1:19" x14ac:dyDescent="0.35">
      <c r="A2427">
        <v>12426</v>
      </c>
      <c r="B2427" s="1">
        <v>46987</v>
      </c>
      <c r="C2427">
        <f t="shared" si="222"/>
        <v>2028</v>
      </c>
      <c r="D2427">
        <f t="shared" si="223"/>
        <v>8</v>
      </c>
      <c r="E2427" t="str">
        <f>TEXT(Table2[[#This Row],[order_date]],"mmmm")</f>
        <v>August</v>
      </c>
      <c r="F2427">
        <v>1198</v>
      </c>
      <c r="G2427" t="s">
        <v>19</v>
      </c>
      <c r="H2427" t="s">
        <v>20</v>
      </c>
      <c r="I2427">
        <v>4</v>
      </c>
      <c r="J2427">
        <v>174.51</v>
      </c>
      <c r="K2427">
        <v>0.15</v>
      </c>
      <c r="L2427">
        <f t="shared" si="224"/>
        <v>26.176499999999997</v>
      </c>
      <c r="M2427">
        <f t="shared" si="225"/>
        <v>698.04</v>
      </c>
      <c r="N2427" t="s">
        <v>16</v>
      </c>
      <c r="O2427" t="str">
        <f t="shared" si="226"/>
        <v>Delayed Delivery</v>
      </c>
      <c r="P2427">
        <v>5</v>
      </c>
      <c r="Q2427" t="str">
        <f t="shared" si="227"/>
        <v>Bad</v>
      </c>
      <c r="R2427">
        <v>1.4</v>
      </c>
      <c r="S2427">
        <v>593.33000000000004</v>
      </c>
    </row>
    <row r="2428" spans="1:19" x14ac:dyDescent="0.35">
      <c r="A2428">
        <v>12427</v>
      </c>
      <c r="B2428" s="1">
        <v>46988</v>
      </c>
      <c r="C2428">
        <f t="shared" si="222"/>
        <v>2028</v>
      </c>
      <c r="D2428">
        <f t="shared" si="223"/>
        <v>8</v>
      </c>
      <c r="E2428" t="str">
        <f>TEXT(Table2[[#This Row],[order_date]],"mmmm")</f>
        <v>August</v>
      </c>
      <c r="F2428">
        <v>1386</v>
      </c>
      <c r="G2428" t="s">
        <v>12</v>
      </c>
      <c r="H2428" t="s">
        <v>13</v>
      </c>
      <c r="I2428">
        <v>4</v>
      </c>
      <c r="J2428">
        <v>16.98</v>
      </c>
      <c r="K2428">
        <v>0.02</v>
      </c>
      <c r="L2428">
        <f t="shared" si="224"/>
        <v>0.33960000000000001</v>
      </c>
      <c r="M2428">
        <f t="shared" si="225"/>
        <v>67.92</v>
      </c>
      <c r="N2428" t="s">
        <v>14</v>
      </c>
      <c r="O2428" t="str">
        <f t="shared" si="226"/>
        <v>Delayed Delivery</v>
      </c>
      <c r="P2428">
        <v>7</v>
      </c>
      <c r="Q2428" t="str">
        <f t="shared" si="227"/>
        <v>Good</v>
      </c>
      <c r="R2428">
        <v>3.5</v>
      </c>
      <c r="S2428">
        <v>66.56</v>
      </c>
    </row>
    <row r="2429" spans="1:19" x14ac:dyDescent="0.35">
      <c r="A2429">
        <v>12428</v>
      </c>
      <c r="B2429" s="1">
        <v>46989</v>
      </c>
      <c r="C2429">
        <f t="shared" si="222"/>
        <v>2028</v>
      </c>
      <c r="D2429">
        <f t="shared" si="223"/>
        <v>8</v>
      </c>
      <c r="E2429" t="str">
        <f>TEXT(Table2[[#This Row],[order_date]],"mmmm")</f>
        <v>August</v>
      </c>
      <c r="F2429">
        <v>1348</v>
      </c>
      <c r="G2429" t="s">
        <v>19</v>
      </c>
      <c r="H2429" t="s">
        <v>21</v>
      </c>
      <c r="I2429">
        <v>6</v>
      </c>
      <c r="J2429">
        <v>436.1</v>
      </c>
      <c r="K2429">
        <v>0.31</v>
      </c>
      <c r="L2429">
        <f t="shared" si="224"/>
        <v>135.191</v>
      </c>
      <c r="M2429">
        <f t="shared" si="225"/>
        <v>2616.6000000000004</v>
      </c>
      <c r="N2429" t="s">
        <v>16</v>
      </c>
      <c r="O2429" t="str">
        <f t="shared" si="226"/>
        <v>Delayed Delivery</v>
      </c>
      <c r="P2429">
        <v>6</v>
      </c>
      <c r="Q2429" t="str">
        <f t="shared" si="227"/>
        <v>Bad</v>
      </c>
      <c r="R2429">
        <v>1.2</v>
      </c>
      <c r="S2429">
        <v>1805.45</v>
      </c>
    </row>
    <row r="2430" spans="1:19" x14ac:dyDescent="0.35">
      <c r="A2430">
        <v>12429</v>
      </c>
      <c r="B2430" s="1">
        <v>46990</v>
      </c>
      <c r="C2430">
        <f t="shared" si="222"/>
        <v>2028</v>
      </c>
      <c r="D2430">
        <f t="shared" si="223"/>
        <v>8</v>
      </c>
      <c r="E2430" t="str">
        <f>TEXT(Table2[[#This Row],[order_date]],"mmmm")</f>
        <v>August</v>
      </c>
      <c r="F2430">
        <v>1959</v>
      </c>
      <c r="G2430" t="s">
        <v>19</v>
      </c>
      <c r="H2430" t="s">
        <v>21</v>
      </c>
      <c r="I2430">
        <v>4</v>
      </c>
      <c r="J2430">
        <v>502.78</v>
      </c>
      <c r="K2430">
        <v>0.2</v>
      </c>
      <c r="L2430">
        <f t="shared" si="224"/>
        <v>100.556</v>
      </c>
      <c r="M2430">
        <f t="shared" si="225"/>
        <v>2011.12</v>
      </c>
      <c r="N2430" t="s">
        <v>16</v>
      </c>
      <c r="O2430" t="str">
        <f t="shared" si="226"/>
        <v>Delayed Delivery</v>
      </c>
      <c r="P2430">
        <v>6</v>
      </c>
      <c r="Q2430" t="str">
        <f t="shared" si="227"/>
        <v>Good</v>
      </c>
      <c r="R2430">
        <v>2.7</v>
      </c>
      <c r="S2430">
        <v>1608.9</v>
      </c>
    </row>
    <row r="2431" spans="1:19" x14ac:dyDescent="0.35">
      <c r="A2431">
        <v>12430</v>
      </c>
      <c r="B2431" s="1">
        <v>46991</v>
      </c>
      <c r="C2431">
        <f t="shared" si="222"/>
        <v>2028</v>
      </c>
      <c r="D2431">
        <f t="shared" si="223"/>
        <v>8</v>
      </c>
      <c r="E2431" t="str">
        <f>TEXT(Table2[[#This Row],[order_date]],"mmmm")</f>
        <v>August</v>
      </c>
      <c r="F2431">
        <v>1939</v>
      </c>
      <c r="G2431" t="s">
        <v>22</v>
      </c>
      <c r="H2431" t="s">
        <v>21</v>
      </c>
      <c r="I2431">
        <v>2</v>
      </c>
      <c r="J2431">
        <v>246.1</v>
      </c>
      <c r="K2431">
        <v>0.13</v>
      </c>
      <c r="L2431">
        <f t="shared" si="224"/>
        <v>31.993000000000002</v>
      </c>
      <c r="M2431">
        <f t="shared" si="225"/>
        <v>492.2</v>
      </c>
      <c r="N2431" t="s">
        <v>18</v>
      </c>
      <c r="O2431" t="str">
        <f t="shared" si="226"/>
        <v>Delayed Delivery</v>
      </c>
      <c r="P2431">
        <v>9</v>
      </c>
      <c r="Q2431" t="str">
        <f t="shared" si="227"/>
        <v>Good</v>
      </c>
      <c r="R2431">
        <v>3</v>
      </c>
      <c r="S2431">
        <v>428.21</v>
      </c>
    </row>
    <row r="2432" spans="1:19" x14ac:dyDescent="0.35">
      <c r="A2432">
        <v>12431</v>
      </c>
      <c r="B2432" s="1">
        <v>46992</v>
      </c>
      <c r="C2432">
        <f t="shared" si="222"/>
        <v>2028</v>
      </c>
      <c r="D2432">
        <f t="shared" si="223"/>
        <v>8</v>
      </c>
      <c r="E2432" t="str">
        <f>TEXT(Table2[[#This Row],[order_date]],"mmmm")</f>
        <v>August</v>
      </c>
      <c r="F2432">
        <v>1692</v>
      </c>
      <c r="G2432" t="s">
        <v>15</v>
      </c>
      <c r="H2432" t="s">
        <v>17</v>
      </c>
      <c r="I2432">
        <v>5</v>
      </c>
      <c r="J2432">
        <v>345.07</v>
      </c>
      <c r="K2432">
        <v>0.04</v>
      </c>
      <c r="L2432">
        <f t="shared" si="224"/>
        <v>13.8028</v>
      </c>
      <c r="M2432">
        <f t="shared" si="225"/>
        <v>1725.35</v>
      </c>
      <c r="N2432" t="s">
        <v>16</v>
      </c>
      <c r="O2432" t="str">
        <f t="shared" si="226"/>
        <v>Delayed Delivery</v>
      </c>
      <c r="P2432">
        <v>5</v>
      </c>
      <c r="Q2432" t="str">
        <f t="shared" si="227"/>
        <v>Excellent</v>
      </c>
      <c r="R2432">
        <v>4.5999999999999996</v>
      </c>
      <c r="S2432">
        <v>1656.34</v>
      </c>
    </row>
    <row r="2433" spans="1:19" x14ac:dyDescent="0.35">
      <c r="A2433">
        <v>12432</v>
      </c>
      <c r="B2433" s="1">
        <v>46993</v>
      </c>
      <c r="C2433">
        <f t="shared" si="222"/>
        <v>2028</v>
      </c>
      <c r="D2433">
        <f t="shared" si="223"/>
        <v>8</v>
      </c>
      <c r="E2433" t="str">
        <f>TEXT(Table2[[#This Row],[order_date]],"mmmm")</f>
        <v>August</v>
      </c>
      <c r="F2433">
        <v>1535</v>
      </c>
      <c r="G2433" t="s">
        <v>15</v>
      </c>
      <c r="H2433" t="s">
        <v>17</v>
      </c>
      <c r="I2433">
        <v>7</v>
      </c>
      <c r="J2433">
        <v>148.19999999999999</v>
      </c>
      <c r="K2433">
        <v>0.33</v>
      </c>
      <c r="L2433">
        <f t="shared" si="224"/>
        <v>48.905999999999999</v>
      </c>
      <c r="M2433">
        <f t="shared" si="225"/>
        <v>1037.3999999999999</v>
      </c>
      <c r="N2433" t="s">
        <v>16</v>
      </c>
      <c r="O2433" t="str">
        <f t="shared" si="226"/>
        <v>On Time Delivery</v>
      </c>
      <c r="P2433">
        <v>2</v>
      </c>
      <c r="Q2433" t="str">
        <f t="shared" si="227"/>
        <v>Good</v>
      </c>
      <c r="R2433">
        <v>2.9</v>
      </c>
      <c r="S2433">
        <v>695.06</v>
      </c>
    </row>
    <row r="2434" spans="1:19" x14ac:dyDescent="0.35">
      <c r="A2434">
        <v>12433</v>
      </c>
      <c r="B2434" s="1">
        <v>46994</v>
      </c>
      <c r="C2434">
        <f t="shared" si="222"/>
        <v>2028</v>
      </c>
      <c r="D2434">
        <f t="shared" si="223"/>
        <v>8</v>
      </c>
      <c r="E2434" t="str">
        <f>TEXT(Table2[[#This Row],[order_date]],"mmmm")</f>
        <v>August</v>
      </c>
      <c r="F2434">
        <v>1827</v>
      </c>
      <c r="G2434" t="s">
        <v>15</v>
      </c>
      <c r="H2434" t="s">
        <v>20</v>
      </c>
      <c r="I2434">
        <v>1</v>
      </c>
      <c r="J2434">
        <v>378.99</v>
      </c>
      <c r="K2434">
        <v>0.19</v>
      </c>
      <c r="L2434">
        <f t="shared" si="224"/>
        <v>72.008099999999999</v>
      </c>
      <c r="M2434">
        <f t="shared" si="225"/>
        <v>378.99</v>
      </c>
      <c r="N2434" t="s">
        <v>16</v>
      </c>
      <c r="O2434" t="str">
        <f t="shared" si="226"/>
        <v>Delayed Delivery</v>
      </c>
      <c r="P2434">
        <v>8</v>
      </c>
      <c r="Q2434" t="str">
        <f t="shared" si="227"/>
        <v>Bad</v>
      </c>
      <c r="R2434">
        <v>1.6</v>
      </c>
      <c r="S2434">
        <v>306.98</v>
      </c>
    </row>
    <row r="2435" spans="1:19" x14ac:dyDescent="0.35">
      <c r="A2435">
        <v>12434</v>
      </c>
      <c r="B2435" s="1">
        <v>46995</v>
      </c>
      <c r="C2435">
        <f t="shared" ref="C2435:C2498" si="228">YEAR(B2435)</f>
        <v>2028</v>
      </c>
      <c r="D2435">
        <f t="shared" ref="D2435:D2498" si="229">MONTH(B2435)</f>
        <v>8</v>
      </c>
      <c r="E2435" t="str">
        <f>TEXT(Table2[[#This Row],[order_date]],"mmmm")</f>
        <v>August</v>
      </c>
      <c r="F2435">
        <v>1377</v>
      </c>
      <c r="G2435" t="s">
        <v>12</v>
      </c>
      <c r="H2435" t="s">
        <v>17</v>
      </c>
      <c r="I2435">
        <v>4</v>
      </c>
      <c r="J2435">
        <v>22.1</v>
      </c>
      <c r="K2435">
        <v>0.1</v>
      </c>
      <c r="L2435">
        <f t="shared" ref="L2435:L2498" si="230">J2435*K2435</f>
        <v>2.2100000000000004</v>
      </c>
      <c r="M2435">
        <f t="shared" ref="M2435:M2498" si="231">(J2435*I2435)</f>
        <v>88.4</v>
      </c>
      <c r="N2435" t="s">
        <v>18</v>
      </c>
      <c r="O2435" t="str">
        <f t="shared" ref="O2435:O2498" si="232">IF(P2435&lt;2,"Early Delivery",IF(P2435&lt;5,"On Time Delivery","Delayed Delivery"))</f>
        <v>Delayed Delivery</v>
      </c>
      <c r="P2435">
        <v>11</v>
      </c>
      <c r="Q2435" t="str">
        <f t="shared" ref="Q2435:Q2498" si="233">IF(R2435&lt;2.5,"Bad",IF(R2435 &lt;4,"Good","Excellent"))</f>
        <v>Bad</v>
      </c>
      <c r="R2435">
        <v>2.2000000000000002</v>
      </c>
      <c r="S2435">
        <v>79.56</v>
      </c>
    </row>
    <row r="2436" spans="1:19" x14ac:dyDescent="0.35">
      <c r="A2436">
        <v>12435</v>
      </c>
      <c r="B2436" s="1">
        <v>46996</v>
      </c>
      <c r="C2436">
        <f t="shared" si="228"/>
        <v>2028</v>
      </c>
      <c r="D2436">
        <f t="shared" si="229"/>
        <v>8</v>
      </c>
      <c r="E2436" t="str">
        <f>TEXT(Table2[[#This Row],[order_date]],"mmmm")</f>
        <v>August</v>
      </c>
      <c r="F2436">
        <v>1898</v>
      </c>
      <c r="G2436" t="s">
        <v>19</v>
      </c>
      <c r="H2436" t="s">
        <v>21</v>
      </c>
      <c r="I2436">
        <v>7</v>
      </c>
      <c r="J2436">
        <v>300.86</v>
      </c>
      <c r="K2436">
        <v>0.12</v>
      </c>
      <c r="L2436">
        <f t="shared" si="230"/>
        <v>36.103200000000001</v>
      </c>
      <c r="M2436">
        <f t="shared" si="231"/>
        <v>2106.02</v>
      </c>
      <c r="N2436" t="s">
        <v>14</v>
      </c>
      <c r="O2436" t="str">
        <f t="shared" si="232"/>
        <v>On Time Delivery</v>
      </c>
      <c r="P2436">
        <v>3</v>
      </c>
      <c r="Q2436" t="str">
        <f t="shared" si="233"/>
        <v>Good</v>
      </c>
      <c r="R2436">
        <v>3.7</v>
      </c>
      <c r="S2436">
        <v>1853.3</v>
      </c>
    </row>
    <row r="2437" spans="1:19" x14ac:dyDescent="0.35">
      <c r="A2437">
        <v>12436</v>
      </c>
      <c r="B2437" s="1">
        <v>46997</v>
      </c>
      <c r="C2437">
        <f t="shared" si="228"/>
        <v>2028</v>
      </c>
      <c r="D2437">
        <f t="shared" si="229"/>
        <v>9</v>
      </c>
      <c r="E2437" t="str">
        <f>TEXT(Table2[[#This Row],[order_date]],"mmmm")</f>
        <v>September</v>
      </c>
      <c r="F2437">
        <v>1915</v>
      </c>
      <c r="G2437" t="s">
        <v>12</v>
      </c>
      <c r="H2437" t="s">
        <v>13</v>
      </c>
      <c r="I2437">
        <v>4</v>
      </c>
      <c r="J2437">
        <v>391.86</v>
      </c>
      <c r="K2437">
        <v>0.09</v>
      </c>
      <c r="L2437">
        <f t="shared" si="230"/>
        <v>35.267400000000002</v>
      </c>
      <c r="M2437">
        <f t="shared" si="231"/>
        <v>1567.44</v>
      </c>
      <c r="N2437" t="s">
        <v>18</v>
      </c>
      <c r="O2437" t="str">
        <f t="shared" si="232"/>
        <v>Delayed Delivery</v>
      </c>
      <c r="P2437">
        <v>9</v>
      </c>
      <c r="Q2437" t="str">
        <f t="shared" si="233"/>
        <v>Bad</v>
      </c>
      <c r="R2437">
        <v>1.4</v>
      </c>
      <c r="S2437">
        <v>1426.37</v>
      </c>
    </row>
    <row r="2438" spans="1:19" x14ac:dyDescent="0.35">
      <c r="A2438">
        <v>12437</v>
      </c>
      <c r="B2438" s="1">
        <v>46998</v>
      </c>
      <c r="C2438">
        <f t="shared" si="228"/>
        <v>2028</v>
      </c>
      <c r="D2438">
        <f t="shared" si="229"/>
        <v>9</v>
      </c>
      <c r="E2438" t="str">
        <f>TEXT(Table2[[#This Row],[order_date]],"mmmm")</f>
        <v>September</v>
      </c>
      <c r="F2438">
        <v>1557</v>
      </c>
      <c r="G2438" t="s">
        <v>19</v>
      </c>
      <c r="H2438" t="s">
        <v>17</v>
      </c>
      <c r="I2438">
        <v>1</v>
      </c>
      <c r="J2438">
        <v>552.14</v>
      </c>
      <c r="K2438">
        <v>0.21</v>
      </c>
      <c r="L2438">
        <f t="shared" si="230"/>
        <v>115.9494</v>
      </c>
      <c r="M2438">
        <f t="shared" si="231"/>
        <v>552.14</v>
      </c>
      <c r="N2438" t="s">
        <v>14</v>
      </c>
      <c r="O2438" t="str">
        <f t="shared" si="232"/>
        <v>Delayed Delivery</v>
      </c>
      <c r="P2438">
        <v>5</v>
      </c>
      <c r="Q2438" t="str">
        <f t="shared" si="233"/>
        <v>Bad</v>
      </c>
      <c r="R2438">
        <v>1.9</v>
      </c>
      <c r="S2438">
        <v>436.19</v>
      </c>
    </row>
    <row r="2439" spans="1:19" x14ac:dyDescent="0.35">
      <c r="A2439">
        <v>12438</v>
      </c>
      <c r="B2439" s="1">
        <v>46999</v>
      </c>
      <c r="C2439">
        <f t="shared" si="228"/>
        <v>2028</v>
      </c>
      <c r="D2439">
        <f t="shared" si="229"/>
        <v>9</v>
      </c>
      <c r="E2439" t="str">
        <f>TEXT(Table2[[#This Row],[order_date]],"mmmm")</f>
        <v>September</v>
      </c>
      <c r="F2439">
        <v>1526</v>
      </c>
      <c r="G2439" t="s">
        <v>22</v>
      </c>
      <c r="H2439" t="s">
        <v>17</v>
      </c>
      <c r="I2439">
        <v>1</v>
      </c>
      <c r="J2439">
        <v>238.08</v>
      </c>
      <c r="K2439">
        <v>0.33</v>
      </c>
      <c r="L2439">
        <f t="shared" si="230"/>
        <v>78.566400000000002</v>
      </c>
      <c r="M2439">
        <f t="shared" si="231"/>
        <v>238.08</v>
      </c>
      <c r="N2439" t="s">
        <v>18</v>
      </c>
      <c r="O2439" t="str">
        <f t="shared" si="232"/>
        <v>Early Delivery</v>
      </c>
      <c r="P2439">
        <v>1</v>
      </c>
      <c r="Q2439" t="str">
        <f t="shared" si="233"/>
        <v>Excellent</v>
      </c>
      <c r="R2439">
        <v>5</v>
      </c>
      <c r="S2439">
        <v>159.51</v>
      </c>
    </row>
    <row r="2440" spans="1:19" x14ac:dyDescent="0.35">
      <c r="A2440">
        <v>12439</v>
      </c>
      <c r="B2440" s="1">
        <v>47000</v>
      </c>
      <c r="C2440">
        <f t="shared" si="228"/>
        <v>2028</v>
      </c>
      <c r="D2440">
        <f t="shared" si="229"/>
        <v>9</v>
      </c>
      <c r="E2440" t="str">
        <f>TEXT(Table2[[#This Row],[order_date]],"mmmm")</f>
        <v>September</v>
      </c>
      <c r="F2440">
        <v>1152</v>
      </c>
      <c r="G2440" t="s">
        <v>22</v>
      </c>
      <c r="H2440" t="s">
        <v>21</v>
      </c>
      <c r="I2440">
        <v>4</v>
      </c>
      <c r="J2440">
        <v>462.64</v>
      </c>
      <c r="K2440">
        <v>0.3</v>
      </c>
      <c r="L2440">
        <f t="shared" si="230"/>
        <v>138.792</v>
      </c>
      <c r="M2440">
        <f t="shared" si="231"/>
        <v>1850.56</v>
      </c>
      <c r="N2440" t="s">
        <v>16</v>
      </c>
      <c r="O2440" t="str">
        <f t="shared" si="232"/>
        <v>On Time Delivery</v>
      </c>
      <c r="P2440">
        <v>4</v>
      </c>
      <c r="Q2440" t="str">
        <f t="shared" si="233"/>
        <v>Bad</v>
      </c>
      <c r="R2440">
        <v>1</v>
      </c>
      <c r="S2440">
        <v>1295.3900000000001</v>
      </c>
    </row>
    <row r="2441" spans="1:19" x14ac:dyDescent="0.35">
      <c r="A2441">
        <v>12440</v>
      </c>
      <c r="B2441" s="1">
        <v>47001</v>
      </c>
      <c r="C2441">
        <f t="shared" si="228"/>
        <v>2028</v>
      </c>
      <c r="D2441">
        <f t="shared" si="229"/>
        <v>9</v>
      </c>
      <c r="E2441" t="str">
        <f>TEXT(Table2[[#This Row],[order_date]],"mmmm")</f>
        <v>September</v>
      </c>
      <c r="F2441">
        <v>1733</v>
      </c>
      <c r="G2441" t="s">
        <v>19</v>
      </c>
      <c r="H2441" t="s">
        <v>17</v>
      </c>
      <c r="I2441">
        <v>2</v>
      </c>
      <c r="J2441">
        <v>364.65</v>
      </c>
      <c r="K2441">
        <v>0.16</v>
      </c>
      <c r="L2441">
        <f t="shared" si="230"/>
        <v>58.343999999999994</v>
      </c>
      <c r="M2441">
        <f t="shared" si="231"/>
        <v>729.3</v>
      </c>
      <c r="N2441" t="s">
        <v>16</v>
      </c>
      <c r="O2441" t="str">
        <f t="shared" si="232"/>
        <v>Delayed Delivery</v>
      </c>
      <c r="P2441">
        <v>9</v>
      </c>
      <c r="Q2441" t="str">
        <f t="shared" si="233"/>
        <v>Bad</v>
      </c>
      <c r="R2441">
        <v>1.6</v>
      </c>
      <c r="S2441">
        <v>612.61</v>
      </c>
    </row>
    <row r="2442" spans="1:19" x14ac:dyDescent="0.35">
      <c r="A2442">
        <v>12441</v>
      </c>
      <c r="B2442" s="1">
        <v>47002</v>
      </c>
      <c r="C2442">
        <f t="shared" si="228"/>
        <v>2028</v>
      </c>
      <c r="D2442">
        <f t="shared" si="229"/>
        <v>9</v>
      </c>
      <c r="E2442" t="str">
        <f>TEXT(Table2[[#This Row],[order_date]],"mmmm")</f>
        <v>September</v>
      </c>
      <c r="F2442">
        <v>1205</v>
      </c>
      <c r="G2442" t="s">
        <v>15</v>
      </c>
      <c r="H2442" t="s">
        <v>20</v>
      </c>
      <c r="I2442">
        <v>7</v>
      </c>
      <c r="J2442">
        <v>557.29999999999995</v>
      </c>
      <c r="K2442">
        <v>0.28999999999999998</v>
      </c>
      <c r="L2442">
        <f t="shared" si="230"/>
        <v>161.61699999999996</v>
      </c>
      <c r="M2442">
        <f t="shared" si="231"/>
        <v>3901.0999999999995</v>
      </c>
      <c r="N2442" t="s">
        <v>18</v>
      </c>
      <c r="O2442" t="str">
        <f t="shared" si="232"/>
        <v>Early Delivery</v>
      </c>
      <c r="P2442">
        <v>1</v>
      </c>
      <c r="Q2442" t="str">
        <f t="shared" si="233"/>
        <v>Excellent</v>
      </c>
      <c r="R2442">
        <v>4.4000000000000004</v>
      </c>
      <c r="S2442">
        <v>2769.78</v>
      </c>
    </row>
    <row r="2443" spans="1:19" x14ac:dyDescent="0.35">
      <c r="A2443">
        <v>12442</v>
      </c>
      <c r="B2443" s="1">
        <v>47003</v>
      </c>
      <c r="C2443">
        <f t="shared" si="228"/>
        <v>2028</v>
      </c>
      <c r="D2443">
        <f t="shared" si="229"/>
        <v>9</v>
      </c>
      <c r="E2443" t="str">
        <f>TEXT(Table2[[#This Row],[order_date]],"mmmm")</f>
        <v>September</v>
      </c>
      <c r="F2443">
        <v>1454</v>
      </c>
      <c r="G2443" t="s">
        <v>19</v>
      </c>
      <c r="H2443" t="s">
        <v>13</v>
      </c>
      <c r="I2443">
        <v>1</v>
      </c>
      <c r="J2443">
        <v>248.05</v>
      </c>
      <c r="K2443">
        <v>0.15</v>
      </c>
      <c r="L2443">
        <f t="shared" si="230"/>
        <v>37.207500000000003</v>
      </c>
      <c r="M2443">
        <f t="shared" si="231"/>
        <v>248.05</v>
      </c>
      <c r="N2443" t="s">
        <v>16</v>
      </c>
      <c r="O2443" t="str">
        <f t="shared" si="232"/>
        <v>Delayed Delivery</v>
      </c>
      <c r="P2443">
        <v>8</v>
      </c>
      <c r="Q2443" t="str">
        <f t="shared" si="233"/>
        <v>Bad</v>
      </c>
      <c r="R2443">
        <v>1.4</v>
      </c>
      <c r="S2443">
        <v>210.84</v>
      </c>
    </row>
    <row r="2444" spans="1:19" x14ac:dyDescent="0.35">
      <c r="A2444">
        <v>12443</v>
      </c>
      <c r="B2444" s="1">
        <v>47004</v>
      </c>
      <c r="C2444">
        <f t="shared" si="228"/>
        <v>2028</v>
      </c>
      <c r="D2444">
        <f t="shared" si="229"/>
        <v>9</v>
      </c>
      <c r="E2444" t="str">
        <f>TEXT(Table2[[#This Row],[order_date]],"mmmm")</f>
        <v>September</v>
      </c>
      <c r="F2444">
        <v>1272</v>
      </c>
      <c r="G2444" t="s">
        <v>22</v>
      </c>
      <c r="H2444" t="s">
        <v>21</v>
      </c>
      <c r="I2444">
        <v>5</v>
      </c>
      <c r="J2444">
        <v>201.67</v>
      </c>
      <c r="K2444">
        <v>0.09</v>
      </c>
      <c r="L2444">
        <f t="shared" si="230"/>
        <v>18.150299999999998</v>
      </c>
      <c r="M2444">
        <f t="shared" si="231"/>
        <v>1008.3499999999999</v>
      </c>
      <c r="N2444" t="s">
        <v>16</v>
      </c>
      <c r="O2444" t="str">
        <f t="shared" si="232"/>
        <v>Delayed Delivery</v>
      </c>
      <c r="P2444">
        <v>8</v>
      </c>
      <c r="Q2444" t="str">
        <f t="shared" si="233"/>
        <v>Bad</v>
      </c>
      <c r="R2444">
        <v>1.1000000000000001</v>
      </c>
      <c r="S2444">
        <v>917.6</v>
      </c>
    </row>
    <row r="2445" spans="1:19" x14ac:dyDescent="0.35">
      <c r="A2445">
        <v>12444</v>
      </c>
      <c r="B2445" s="1">
        <v>47005</v>
      </c>
      <c r="C2445">
        <f t="shared" si="228"/>
        <v>2028</v>
      </c>
      <c r="D2445">
        <f t="shared" si="229"/>
        <v>9</v>
      </c>
      <c r="E2445" t="str">
        <f>TEXT(Table2[[#This Row],[order_date]],"mmmm")</f>
        <v>September</v>
      </c>
      <c r="F2445">
        <v>1893</v>
      </c>
      <c r="G2445" t="s">
        <v>15</v>
      </c>
      <c r="H2445" t="s">
        <v>20</v>
      </c>
      <c r="I2445">
        <v>7</v>
      </c>
      <c r="J2445">
        <v>533.98</v>
      </c>
      <c r="K2445">
        <v>0.34</v>
      </c>
      <c r="L2445">
        <f t="shared" si="230"/>
        <v>181.55320000000003</v>
      </c>
      <c r="M2445">
        <f t="shared" si="231"/>
        <v>3737.86</v>
      </c>
      <c r="N2445" t="s">
        <v>18</v>
      </c>
      <c r="O2445" t="str">
        <f t="shared" si="232"/>
        <v>Delayed Delivery</v>
      </c>
      <c r="P2445">
        <v>9</v>
      </c>
      <c r="Q2445" t="str">
        <f t="shared" si="233"/>
        <v>Bad</v>
      </c>
      <c r="R2445">
        <v>1.5</v>
      </c>
      <c r="S2445">
        <v>2466.9899999999998</v>
      </c>
    </row>
    <row r="2446" spans="1:19" x14ac:dyDescent="0.35">
      <c r="A2446">
        <v>12445</v>
      </c>
      <c r="B2446" s="1">
        <v>47006</v>
      </c>
      <c r="C2446">
        <f t="shared" si="228"/>
        <v>2028</v>
      </c>
      <c r="D2446">
        <f t="shared" si="229"/>
        <v>9</v>
      </c>
      <c r="E2446" t="str">
        <f>TEXT(Table2[[#This Row],[order_date]],"mmmm")</f>
        <v>September</v>
      </c>
      <c r="F2446">
        <v>1235</v>
      </c>
      <c r="G2446" t="s">
        <v>15</v>
      </c>
      <c r="H2446" t="s">
        <v>21</v>
      </c>
      <c r="I2446">
        <v>5</v>
      </c>
      <c r="J2446">
        <v>43.81</v>
      </c>
      <c r="K2446">
        <v>0.11</v>
      </c>
      <c r="L2446">
        <f t="shared" si="230"/>
        <v>4.8191000000000006</v>
      </c>
      <c r="M2446">
        <f t="shared" si="231"/>
        <v>219.05</v>
      </c>
      <c r="N2446" t="s">
        <v>18</v>
      </c>
      <c r="O2446" t="str">
        <f t="shared" si="232"/>
        <v>Delayed Delivery</v>
      </c>
      <c r="P2446">
        <v>9</v>
      </c>
      <c r="Q2446" t="str">
        <f t="shared" si="233"/>
        <v>Good</v>
      </c>
      <c r="R2446">
        <v>3.8</v>
      </c>
      <c r="S2446">
        <v>194.95</v>
      </c>
    </row>
    <row r="2447" spans="1:19" x14ac:dyDescent="0.35">
      <c r="A2447">
        <v>12446</v>
      </c>
      <c r="B2447" s="1">
        <v>47007</v>
      </c>
      <c r="C2447">
        <f t="shared" si="228"/>
        <v>2028</v>
      </c>
      <c r="D2447">
        <f t="shared" si="229"/>
        <v>9</v>
      </c>
      <c r="E2447" t="str">
        <f>TEXT(Table2[[#This Row],[order_date]],"mmmm")</f>
        <v>September</v>
      </c>
      <c r="F2447">
        <v>1851</v>
      </c>
      <c r="G2447" t="s">
        <v>19</v>
      </c>
      <c r="H2447" t="s">
        <v>20</v>
      </c>
      <c r="I2447">
        <v>7</v>
      </c>
      <c r="J2447">
        <v>94.79</v>
      </c>
      <c r="K2447">
        <v>0.11</v>
      </c>
      <c r="L2447">
        <f t="shared" si="230"/>
        <v>10.426900000000002</v>
      </c>
      <c r="M2447">
        <f t="shared" si="231"/>
        <v>663.53000000000009</v>
      </c>
      <c r="N2447" t="s">
        <v>16</v>
      </c>
      <c r="O2447" t="str">
        <f t="shared" si="232"/>
        <v>Delayed Delivery</v>
      </c>
      <c r="P2447">
        <v>6</v>
      </c>
      <c r="Q2447" t="str">
        <f t="shared" si="233"/>
        <v>Excellent</v>
      </c>
      <c r="R2447">
        <v>5</v>
      </c>
      <c r="S2447">
        <v>590.54</v>
      </c>
    </row>
    <row r="2448" spans="1:19" x14ac:dyDescent="0.35">
      <c r="A2448">
        <v>12447</v>
      </c>
      <c r="B2448" s="1">
        <v>47008</v>
      </c>
      <c r="C2448">
        <f t="shared" si="228"/>
        <v>2028</v>
      </c>
      <c r="D2448">
        <f t="shared" si="229"/>
        <v>9</v>
      </c>
      <c r="E2448" t="str">
        <f>TEXT(Table2[[#This Row],[order_date]],"mmmm")</f>
        <v>September</v>
      </c>
      <c r="F2448">
        <v>1739</v>
      </c>
      <c r="G2448" t="s">
        <v>19</v>
      </c>
      <c r="H2448" t="s">
        <v>13</v>
      </c>
      <c r="I2448">
        <v>2</v>
      </c>
      <c r="J2448">
        <v>63.21</v>
      </c>
      <c r="K2448">
        <v>0.35</v>
      </c>
      <c r="L2448">
        <f t="shared" si="230"/>
        <v>22.1235</v>
      </c>
      <c r="M2448">
        <f t="shared" si="231"/>
        <v>126.42</v>
      </c>
      <c r="N2448" t="s">
        <v>14</v>
      </c>
      <c r="O2448" t="str">
        <f t="shared" si="232"/>
        <v>Delayed Delivery</v>
      </c>
      <c r="P2448">
        <v>5</v>
      </c>
      <c r="Q2448" t="str">
        <f t="shared" si="233"/>
        <v>Good</v>
      </c>
      <c r="R2448">
        <v>3.4</v>
      </c>
      <c r="S2448">
        <v>82.17</v>
      </c>
    </row>
    <row r="2449" spans="1:19" x14ac:dyDescent="0.35">
      <c r="A2449">
        <v>12448</v>
      </c>
      <c r="B2449" s="1">
        <v>47009</v>
      </c>
      <c r="C2449">
        <f t="shared" si="228"/>
        <v>2028</v>
      </c>
      <c r="D2449">
        <f t="shared" si="229"/>
        <v>9</v>
      </c>
      <c r="E2449" t="str">
        <f>TEXT(Table2[[#This Row],[order_date]],"mmmm")</f>
        <v>September</v>
      </c>
      <c r="F2449">
        <v>1520</v>
      </c>
      <c r="G2449" t="s">
        <v>19</v>
      </c>
      <c r="H2449" t="s">
        <v>13</v>
      </c>
      <c r="I2449">
        <v>6</v>
      </c>
      <c r="J2449">
        <v>508.22</v>
      </c>
      <c r="K2449">
        <v>0.05</v>
      </c>
      <c r="L2449">
        <f t="shared" si="230"/>
        <v>25.411000000000001</v>
      </c>
      <c r="M2449">
        <f t="shared" si="231"/>
        <v>3049.32</v>
      </c>
      <c r="N2449" t="s">
        <v>18</v>
      </c>
      <c r="O2449" t="str">
        <f t="shared" si="232"/>
        <v>Delayed Delivery</v>
      </c>
      <c r="P2449">
        <v>7</v>
      </c>
      <c r="Q2449" t="str">
        <f t="shared" si="233"/>
        <v>Bad</v>
      </c>
      <c r="R2449">
        <v>1.5</v>
      </c>
      <c r="S2449">
        <v>2896.85</v>
      </c>
    </row>
    <row r="2450" spans="1:19" x14ac:dyDescent="0.35">
      <c r="A2450">
        <v>12449</v>
      </c>
      <c r="B2450" s="1">
        <v>47010</v>
      </c>
      <c r="C2450">
        <f t="shared" si="228"/>
        <v>2028</v>
      </c>
      <c r="D2450">
        <f t="shared" si="229"/>
        <v>9</v>
      </c>
      <c r="E2450" t="str">
        <f>TEXT(Table2[[#This Row],[order_date]],"mmmm")</f>
        <v>September</v>
      </c>
      <c r="F2450">
        <v>1677</v>
      </c>
      <c r="G2450" t="s">
        <v>19</v>
      </c>
      <c r="H2450" t="s">
        <v>20</v>
      </c>
      <c r="I2450">
        <v>3</v>
      </c>
      <c r="J2450">
        <v>21.21</v>
      </c>
      <c r="K2450">
        <v>0.27</v>
      </c>
      <c r="L2450">
        <f t="shared" si="230"/>
        <v>5.726700000000001</v>
      </c>
      <c r="M2450">
        <f t="shared" si="231"/>
        <v>63.63</v>
      </c>
      <c r="N2450" t="s">
        <v>18</v>
      </c>
      <c r="O2450" t="str">
        <f t="shared" si="232"/>
        <v>Delayed Delivery</v>
      </c>
      <c r="P2450">
        <v>9</v>
      </c>
      <c r="Q2450" t="str">
        <f t="shared" si="233"/>
        <v>Bad</v>
      </c>
      <c r="R2450">
        <v>1.7</v>
      </c>
      <c r="S2450">
        <v>46.45</v>
      </c>
    </row>
    <row r="2451" spans="1:19" x14ac:dyDescent="0.35">
      <c r="A2451">
        <v>12450</v>
      </c>
      <c r="B2451" s="1">
        <v>47011</v>
      </c>
      <c r="C2451">
        <f t="shared" si="228"/>
        <v>2028</v>
      </c>
      <c r="D2451">
        <f t="shared" si="229"/>
        <v>9</v>
      </c>
      <c r="E2451" t="str">
        <f>TEXT(Table2[[#This Row],[order_date]],"mmmm")</f>
        <v>September</v>
      </c>
      <c r="F2451">
        <v>1943</v>
      </c>
      <c r="G2451" t="s">
        <v>15</v>
      </c>
      <c r="H2451" t="s">
        <v>20</v>
      </c>
      <c r="I2451">
        <v>2</v>
      </c>
      <c r="J2451">
        <v>519.07000000000005</v>
      </c>
      <c r="K2451">
        <v>0.33</v>
      </c>
      <c r="L2451">
        <f t="shared" si="230"/>
        <v>171.29310000000004</v>
      </c>
      <c r="M2451">
        <f t="shared" si="231"/>
        <v>1038.1400000000001</v>
      </c>
      <c r="N2451" t="s">
        <v>14</v>
      </c>
      <c r="O2451" t="str">
        <f t="shared" si="232"/>
        <v>Delayed Delivery</v>
      </c>
      <c r="P2451">
        <v>5</v>
      </c>
      <c r="Q2451" t="str">
        <f t="shared" si="233"/>
        <v>Good</v>
      </c>
      <c r="R2451">
        <v>3.2</v>
      </c>
      <c r="S2451">
        <v>695.55</v>
      </c>
    </row>
    <row r="2452" spans="1:19" x14ac:dyDescent="0.35">
      <c r="A2452">
        <v>12451</v>
      </c>
      <c r="B2452" s="1">
        <v>47012</v>
      </c>
      <c r="C2452">
        <f t="shared" si="228"/>
        <v>2028</v>
      </c>
      <c r="D2452">
        <f t="shared" si="229"/>
        <v>9</v>
      </c>
      <c r="E2452" t="str">
        <f>TEXT(Table2[[#This Row],[order_date]],"mmmm")</f>
        <v>September</v>
      </c>
      <c r="F2452">
        <v>1955</v>
      </c>
      <c r="G2452" t="s">
        <v>12</v>
      </c>
      <c r="H2452" t="s">
        <v>20</v>
      </c>
      <c r="I2452">
        <v>4</v>
      </c>
      <c r="J2452">
        <v>278.99</v>
      </c>
      <c r="K2452">
        <v>0.18</v>
      </c>
      <c r="L2452">
        <f t="shared" si="230"/>
        <v>50.218200000000003</v>
      </c>
      <c r="M2452">
        <f t="shared" si="231"/>
        <v>1115.96</v>
      </c>
      <c r="N2452" t="s">
        <v>16</v>
      </c>
      <c r="O2452" t="str">
        <f t="shared" si="232"/>
        <v>On Time Delivery</v>
      </c>
      <c r="P2452">
        <v>3</v>
      </c>
      <c r="Q2452" t="str">
        <f t="shared" si="233"/>
        <v>Good</v>
      </c>
      <c r="R2452">
        <v>3.9</v>
      </c>
      <c r="S2452">
        <v>915.09</v>
      </c>
    </row>
    <row r="2453" spans="1:19" x14ac:dyDescent="0.35">
      <c r="A2453">
        <v>12452</v>
      </c>
      <c r="B2453" s="1">
        <v>47013</v>
      </c>
      <c r="C2453">
        <f t="shared" si="228"/>
        <v>2028</v>
      </c>
      <c r="D2453">
        <f t="shared" si="229"/>
        <v>9</v>
      </c>
      <c r="E2453" t="str">
        <f>TEXT(Table2[[#This Row],[order_date]],"mmmm")</f>
        <v>September</v>
      </c>
      <c r="F2453">
        <v>1830</v>
      </c>
      <c r="G2453" t="s">
        <v>22</v>
      </c>
      <c r="H2453" t="s">
        <v>20</v>
      </c>
      <c r="I2453">
        <v>3</v>
      </c>
      <c r="J2453">
        <v>17.350000000000001</v>
      </c>
      <c r="K2453">
        <v>0</v>
      </c>
      <c r="L2453">
        <f t="shared" si="230"/>
        <v>0</v>
      </c>
      <c r="M2453">
        <f t="shared" si="231"/>
        <v>52.050000000000004</v>
      </c>
      <c r="N2453" t="s">
        <v>18</v>
      </c>
      <c r="O2453" t="str">
        <f t="shared" si="232"/>
        <v>Delayed Delivery</v>
      </c>
      <c r="P2453">
        <v>9</v>
      </c>
      <c r="Q2453" t="str">
        <f t="shared" si="233"/>
        <v>Good</v>
      </c>
      <c r="R2453">
        <v>3.7</v>
      </c>
      <c r="S2453">
        <v>52.05</v>
      </c>
    </row>
    <row r="2454" spans="1:19" x14ac:dyDescent="0.35">
      <c r="A2454">
        <v>12453</v>
      </c>
      <c r="B2454" s="1">
        <v>47014</v>
      </c>
      <c r="C2454">
        <f t="shared" si="228"/>
        <v>2028</v>
      </c>
      <c r="D2454">
        <f t="shared" si="229"/>
        <v>9</v>
      </c>
      <c r="E2454" t="str">
        <f>TEXT(Table2[[#This Row],[order_date]],"mmmm")</f>
        <v>September</v>
      </c>
      <c r="F2454">
        <v>1725</v>
      </c>
      <c r="G2454" t="s">
        <v>15</v>
      </c>
      <c r="H2454" t="s">
        <v>20</v>
      </c>
      <c r="I2454">
        <v>4</v>
      </c>
      <c r="J2454">
        <v>249.96</v>
      </c>
      <c r="K2454">
        <v>0.13</v>
      </c>
      <c r="L2454">
        <f t="shared" si="230"/>
        <v>32.494800000000005</v>
      </c>
      <c r="M2454">
        <f t="shared" si="231"/>
        <v>999.84</v>
      </c>
      <c r="N2454" t="s">
        <v>14</v>
      </c>
      <c r="O2454" t="str">
        <f t="shared" si="232"/>
        <v>Delayed Delivery</v>
      </c>
      <c r="P2454">
        <v>10</v>
      </c>
      <c r="Q2454" t="str">
        <f t="shared" si="233"/>
        <v>Good</v>
      </c>
      <c r="R2454">
        <v>3.3</v>
      </c>
      <c r="S2454">
        <v>869.86</v>
      </c>
    </row>
    <row r="2455" spans="1:19" x14ac:dyDescent="0.35">
      <c r="A2455">
        <v>12454</v>
      </c>
      <c r="B2455" s="1">
        <v>47015</v>
      </c>
      <c r="C2455">
        <f t="shared" si="228"/>
        <v>2028</v>
      </c>
      <c r="D2455">
        <f t="shared" si="229"/>
        <v>9</v>
      </c>
      <c r="E2455" t="str">
        <f>TEXT(Table2[[#This Row],[order_date]],"mmmm")</f>
        <v>September</v>
      </c>
      <c r="F2455">
        <v>1500</v>
      </c>
      <c r="G2455" t="s">
        <v>12</v>
      </c>
      <c r="H2455" t="s">
        <v>20</v>
      </c>
      <c r="I2455">
        <v>5</v>
      </c>
      <c r="J2455">
        <v>124.28</v>
      </c>
      <c r="K2455">
        <v>0.04</v>
      </c>
      <c r="L2455">
        <f t="shared" si="230"/>
        <v>4.9712000000000005</v>
      </c>
      <c r="M2455">
        <f t="shared" si="231"/>
        <v>621.4</v>
      </c>
      <c r="N2455" t="s">
        <v>18</v>
      </c>
      <c r="O2455" t="str">
        <f t="shared" si="232"/>
        <v>Early Delivery</v>
      </c>
      <c r="P2455">
        <v>1</v>
      </c>
      <c r="Q2455" t="str">
        <f t="shared" si="233"/>
        <v>Excellent</v>
      </c>
      <c r="R2455">
        <v>4.9000000000000004</v>
      </c>
      <c r="S2455">
        <v>596.54</v>
      </c>
    </row>
    <row r="2456" spans="1:19" x14ac:dyDescent="0.35">
      <c r="A2456">
        <v>12455</v>
      </c>
      <c r="B2456" s="1">
        <v>47016</v>
      </c>
      <c r="C2456">
        <f t="shared" si="228"/>
        <v>2028</v>
      </c>
      <c r="D2456">
        <f t="shared" si="229"/>
        <v>9</v>
      </c>
      <c r="E2456" t="str">
        <f>TEXT(Table2[[#This Row],[order_date]],"mmmm")</f>
        <v>September</v>
      </c>
      <c r="F2456">
        <v>1116</v>
      </c>
      <c r="G2456" t="s">
        <v>22</v>
      </c>
      <c r="H2456" t="s">
        <v>13</v>
      </c>
      <c r="I2456">
        <v>1</v>
      </c>
      <c r="J2456">
        <v>380.27</v>
      </c>
      <c r="K2456">
        <v>0.15</v>
      </c>
      <c r="L2456">
        <f t="shared" si="230"/>
        <v>57.040499999999994</v>
      </c>
      <c r="M2456">
        <f t="shared" si="231"/>
        <v>380.27</v>
      </c>
      <c r="N2456" t="s">
        <v>18</v>
      </c>
      <c r="O2456" t="str">
        <f t="shared" si="232"/>
        <v>Early Delivery</v>
      </c>
      <c r="P2456">
        <v>1</v>
      </c>
      <c r="Q2456" t="str">
        <f t="shared" si="233"/>
        <v>Bad</v>
      </c>
      <c r="R2456">
        <v>1.8</v>
      </c>
      <c r="S2456">
        <v>323.23</v>
      </c>
    </row>
    <row r="2457" spans="1:19" x14ac:dyDescent="0.35">
      <c r="A2457">
        <v>12456</v>
      </c>
      <c r="B2457" s="1">
        <v>47017</v>
      </c>
      <c r="C2457">
        <f t="shared" si="228"/>
        <v>2028</v>
      </c>
      <c r="D2457">
        <f t="shared" si="229"/>
        <v>9</v>
      </c>
      <c r="E2457" t="str">
        <f>TEXT(Table2[[#This Row],[order_date]],"mmmm")</f>
        <v>September</v>
      </c>
      <c r="F2457">
        <v>1385</v>
      </c>
      <c r="G2457" t="s">
        <v>12</v>
      </c>
      <c r="H2457" t="s">
        <v>20</v>
      </c>
      <c r="I2457">
        <v>7</v>
      </c>
      <c r="J2457">
        <v>412.42</v>
      </c>
      <c r="K2457">
        <v>0.28000000000000003</v>
      </c>
      <c r="L2457">
        <f t="shared" si="230"/>
        <v>115.47760000000001</v>
      </c>
      <c r="M2457">
        <f t="shared" si="231"/>
        <v>2886.94</v>
      </c>
      <c r="N2457" t="s">
        <v>16</v>
      </c>
      <c r="O2457" t="str">
        <f t="shared" si="232"/>
        <v>Delayed Delivery</v>
      </c>
      <c r="P2457">
        <v>10</v>
      </c>
      <c r="Q2457" t="str">
        <f t="shared" si="233"/>
        <v>Bad</v>
      </c>
      <c r="R2457">
        <v>1.7</v>
      </c>
      <c r="S2457">
        <v>2078.6</v>
      </c>
    </row>
    <row r="2458" spans="1:19" x14ac:dyDescent="0.35">
      <c r="A2458">
        <v>12457</v>
      </c>
      <c r="B2458" s="1">
        <v>47018</v>
      </c>
      <c r="C2458">
        <f t="shared" si="228"/>
        <v>2028</v>
      </c>
      <c r="D2458">
        <f t="shared" si="229"/>
        <v>9</v>
      </c>
      <c r="E2458" t="str">
        <f>TEXT(Table2[[#This Row],[order_date]],"mmmm")</f>
        <v>September</v>
      </c>
      <c r="F2458">
        <v>1343</v>
      </c>
      <c r="G2458" t="s">
        <v>15</v>
      </c>
      <c r="H2458" t="s">
        <v>17</v>
      </c>
      <c r="I2458">
        <v>4</v>
      </c>
      <c r="J2458">
        <v>300.2</v>
      </c>
      <c r="K2458">
        <v>0.15</v>
      </c>
      <c r="L2458">
        <f t="shared" si="230"/>
        <v>45.029999999999994</v>
      </c>
      <c r="M2458">
        <f t="shared" si="231"/>
        <v>1200.8</v>
      </c>
      <c r="N2458" t="s">
        <v>18</v>
      </c>
      <c r="O2458" t="str">
        <f t="shared" si="232"/>
        <v>Delayed Delivery</v>
      </c>
      <c r="P2458">
        <v>11</v>
      </c>
      <c r="Q2458" t="str">
        <f t="shared" si="233"/>
        <v>Excellent</v>
      </c>
      <c r="R2458">
        <v>4.4000000000000004</v>
      </c>
      <c r="S2458">
        <v>1020.68</v>
      </c>
    </row>
    <row r="2459" spans="1:19" x14ac:dyDescent="0.35">
      <c r="A2459">
        <v>12458</v>
      </c>
      <c r="B2459" s="1">
        <v>47019</v>
      </c>
      <c r="C2459">
        <f t="shared" si="228"/>
        <v>2028</v>
      </c>
      <c r="D2459">
        <f t="shared" si="229"/>
        <v>9</v>
      </c>
      <c r="E2459" t="str">
        <f>TEXT(Table2[[#This Row],[order_date]],"mmmm")</f>
        <v>September</v>
      </c>
      <c r="F2459">
        <v>1583</v>
      </c>
      <c r="G2459" t="s">
        <v>19</v>
      </c>
      <c r="H2459" t="s">
        <v>13</v>
      </c>
      <c r="I2459">
        <v>5</v>
      </c>
      <c r="J2459">
        <v>38.700000000000003</v>
      </c>
      <c r="K2459">
        <v>0.15</v>
      </c>
      <c r="L2459">
        <f t="shared" si="230"/>
        <v>5.8050000000000006</v>
      </c>
      <c r="M2459">
        <f t="shared" si="231"/>
        <v>193.5</v>
      </c>
      <c r="N2459" t="s">
        <v>16</v>
      </c>
      <c r="O2459" t="str">
        <f t="shared" si="232"/>
        <v>On Time Delivery</v>
      </c>
      <c r="P2459">
        <v>4</v>
      </c>
      <c r="Q2459" t="str">
        <f t="shared" si="233"/>
        <v>Bad</v>
      </c>
      <c r="R2459">
        <v>2.2000000000000002</v>
      </c>
      <c r="S2459">
        <v>164.48</v>
      </c>
    </row>
    <row r="2460" spans="1:19" x14ac:dyDescent="0.35">
      <c r="A2460">
        <v>12459</v>
      </c>
      <c r="B2460" s="1">
        <v>47020</v>
      </c>
      <c r="C2460">
        <f t="shared" si="228"/>
        <v>2028</v>
      </c>
      <c r="D2460">
        <f t="shared" si="229"/>
        <v>9</v>
      </c>
      <c r="E2460" t="str">
        <f>TEXT(Table2[[#This Row],[order_date]],"mmmm")</f>
        <v>September</v>
      </c>
      <c r="F2460">
        <v>1394</v>
      </c>
      <c r="G2460" t="s">
        <v>19</v>
      </c>
      <c r="H2460" t="s">
        <v>21</v>
      </c>
      <c r="I2460">
        <v>2</v>
      </c>
      <c r="J2460">
        <v>398.84</v>
      </c>
      <c r="K2460">
        <v>0.19</v>
      </c>
      <c r="L2460">
        <f t="shared" si="230"/>
        <v>75.779600000000002</v>
      </c>
      <c r="M2460">
        <f t="shared" si="231"/>
        <v>797.68</v>
      </c>
      <c r="N2460" t="s">
        <v>14</v>
      </c>
      <c r="O2460" t="str">
        <f t="shared" si="232"/>
        <v>On Time Delivery</v>
      </c>
      <c r="P2460">
        <v>2</v>
      </c>
      <c r="Q2460" t="str">
        <f t="shared" si="233"/>
        <v>Bad</v>
      </c>
      <c r="R2460">
        <v>2.2999999999999998</v>
      </c>
      <c r="S2460">
        <v>646.12</v>
      </c>
    </row>
    <row r="2461" spans="1:19" x14ac:dyDescent="0.35">
      <c r="A2461">
        <v>12460</v>
      </c>
      <c r="B2461" s="1">
        <v>47021</v>
      </c>
      <c r="C2461">
        <f t="shared" si="228"/>
        <v>2028</v>
      </c>
      <c r="D2461">
        <f t="shared" si="229"/>
        <v>9</v>
      </c>
      <c r="E2461" t="str">
        <f>TEXT(Table2[[#This Row],[order_date]],"mmmm")</f>
        <v>September</v>
      </c>
      <c r="F2461">
        <v>1063</v>
      </c>
      <c r="G2461" t="s">
        <v>22</v>
      </c>
      <c r="H2461" t="s">
        <v>13</v>
      </c>
      <c r="I2461">
        <v>4</v>
      </c>
      <c r="J2461">
        <v>507.59</v>
      </c>
      <c r="K2461">
        <v>0.2</v>
      </c>
      <c r="L2461">
        <f t="shared" si="230"/>
        <v>101.518</v>
      </c>
      <c r="M2461">
        <f t="shared" si="231"/>
        <v>2030.36</v>
      </c>
      <c r="N2461" t="s">
        <v>14</v>
      </c>
      <c r="O2461" t="str">
        <f t="shared" si="232"/>
        <v>Delayed Delivery</v>
      </c>
      <c r="P2461">
        <v>7</v>
      </c>
      <c r="Q2461" t="str">
        <f t="shared" si="233"/>
        <v>Good</v>
      </c>
      <c r="R2461">
        <v>3.2</v>
      </c>
      <c r="S2461">
        <v>1624.29</v>
      </c>
    </row>
    <row r="2462" spans="1:19" x14ac:dyDescent="0.35">
      <c r="A2462">
        <v>12461</v>
      </c>
      <c r="B2462" s="1">
        <v>47022</v>
      </c>
      <c r="C2462">
        <f t="shared" si="228"/>
        <v>2028</v>
      </c>
      <c r="D2462">
        <f t="shared" si="229"/>
        <v>9</v>
      </c>
      <c r="E2462" t="str">
        <f>TEXT(Table2[[#This Row],[order_date]],"mmmm")</f>
        <v>September</v>
      </c>
      <c r="F2462">
        <v>1716</v>
      </c>
      <c r="G2462" t="s">
        <v>19</v>
      </c>
      <c r="H2462" t="s">
        <v>21</v>
      </c>
      <c r="I2462">
        <v>5</v>
      </c>
      <c r="J2462">
        <v>436.39</v>
      </c>
      <c r="K2462">
        <v>0.3</v>
      </c>
      <c r="L2462">
        <f t="shared" si="230"/>
        <v>130.917</v>
      </c>
      <c r="M2462">
        <f t="shared" si="231"/>
        <v>2181.9499999999998</v>
      </c>
      <c r="N2462" t="s">
        <v>14</v>
      </c>
      <c r="O2462" t="str">
        <f t="shared" si="232"/>
        <v>On Time Delivery</v>
      </c>
      <c r="P2462">
        <v>2</v>
      </c>
      <c r="Q2462" t="str">
        <f t="shared" si="233"/>
        <v>Good</v>
      </c>
      <c r="R2462">
        <v>2.5</v>
      </c>
      <c r="S2462">
        <v>1527.36</v>
      </c>
    </row>
    <row r="2463" spans="1:19" x14ac:dyDescent="0.35">
      <c r="A2463">
        <v>12462</v>
      </c>
      <c r="B2463" s="1">
        <v>47023</v>
      </c>
      <c r="C2463">
        <f t="shared" si="228"/>
        <v>2028</v>
      </c>
      <c r="D2463">
        <f t="shared" si="229"/>
        <v>9</v>
      </c>
      <c r="E2463" t="str">
        <f>TEXT(Table2[[#This Row],[order_date]],"mmmm")</f>
        <v>September</v>
      </c>
      <c r="F2463">
        <v>1720</v>
      </c>
      <c r="G2463" t="s">
        <v>19</v>
      </c>
      <c r="H2463" t="s">
        <v>21</v>
      </c>
      <c r="I2463">
        <v>1</v>
      </c>
      <c r="J2463">
        <v>500.53</v>
      </c>
      <c r="K2463">
        <v>0.11</v>
      </c>
      <c r="L2463">
        <f t="shared" si="230"/>
        <v>55.058299999999996</v>
      </c>
      <c r="M2463">
        <f t="shared" si="231"/>
        <v>500.53</v>
      </c>
      <c r="N2463" t="s">
        <v>18</v>
      </c>
      <c r="O2463" t="str">
        <f t="shared" si="232"/>
        <v>Delayed Delivery</v>
      </c>
      <c r="P2463">
        <v>7</v>
      </c>
      <c r="Q2463" t="str">
        <f t="shared" si="233"/>
        <v>Bad</v>
      </c>
      <c r="R2463">
        <v>2.2000000000000002</v>
      </c>
      <c r="S2463">
        <v>445.47</v>
      </c>
    </row>
    <row r="2464" spans="1:19" x14ac:dyDescent="0.35">
      <c r="A2464">
        <v>12463</v>
      </c>
      <c r="B2464" s="1">
        <v>47024</v>
      </c>
      <c r="C2464">
        <f t="shared" si="228"/>
        <v>2028</v>
      </c>
      <c r="D2464">
        <f t="shared" si="229"/>
        <v>9</v>
      </c>
      <c r="E2464" t="str">
        <f>TEXT(Table2[[#This Row],[order_date]],"mmmm")</f>
        <v>September</v>
      </c>
      <c r="F2464">
        <v>1071</v>
      </c>
      <c r="G2464" t="s">
        <v>15</v>
      </c>
      <c r="H2464" t="s">
        <v>17</v>
      </c>
      <c r="I2464">
        <v>7</v>
      </c>
      <c r="J2464">
        <v>132.30000000000001</v>
      </c>
      <c r="K2464">
        <v>0.28999999999999998</v>
      </c>
      <c r="L2464">
        <f t="shared" si="230"/>
        <v>38.366999999999997</v>
      </c>
      <c r="M2464">
        <f t="shared" si="231"/>
        <v>926.10000000000014</v>
      </c>
      <c r="N2464" t="s">
        <v>16</v>
      </c>
      <c r="O2464" t="str">
        <f t="shared" si="232"/>
        <v>Delayed Delivery</v>
      </c>
      <c r="P2464">
        <v>8</v>
      </c>
      <c r="Q2464" t="str">
        <f t="shared" si="233"/>
        <v>Excellent</v>
      </c>
      <c r="R2464">
        <v>4.7</v>
      </c>
      <c r="S2464">
        <v>657.53</v>
      </c>
    </row>
    <row r="2465" spans="1:19" x14ac:dyDescent="0.35">
      <c r="A2465">
        <v>12464</v>
      </c>
      <c r="B2465" s="1">
        <v>47025</v>
      </c>
      <c r="C2465">
        <f t="shared" si="228"/>
        <v>2028</v>
      </c>
      <c r="D2465">
        <f t="shared" si="229"/>
        <v>9</v>
      </c>
      <c r="E2465" t="str">
        <f>TEXT(Table2[[#This Row],[order_date]],"mmmm")</f>
        <v>September</v>
      </c>
      <c r="F2465">
        <v>1788</v>
      </c>
      <c r="G2465" t="s">
        <v>15</v>
      </c>
      <c r="H2465" t="s">
        <v>20</v>
      </c>
      <c r="I2465">
        <v>4</v>
      </c>
      <c r="J2465">
        <v>535</v>
      </c>
      <c r="K2465">
        <v>0.2</v>
      </c>
      <c r="L2465">
        <f t="shared" si="230"/>
        <v>107</v>
      </c>
      <c r="M2465">
        <f t="shared" si="231"/>
        <v>2140</v>
      </c>
      <c r="N2465" t="s">
        <v>16</v>
      </c>
      <c r="O2465" t="str">
        <f t="shared" si="232"/>
        <v>Delayed Delivery</v>
      </c>
      <c r="P2465">
        <v>11</v>
      </c>
      <c r="Q2465" t="str">
        <f t="shared" si="233"/>
        <v>Bad</v>
      </c>
      <c r="R2465">
        <v>1.5</v>
      </c>
      <c r="S2465">
        <v>1712</v>
      </c>
    </row>
    <row r="2466" spans="1:19" x14ac:dyDescent="0.35">
      <c r="A2466">
        <v>12465</v>
      </c>
      <c r="B2466" s="1">
        <v>47026</v>
      </c>
      <c r="C2466">
        <f t="shared" si="228"/>
        <v>2028</v>
      </c>
      <c r="D2466">
        <f t="shared" si="229"/>
        <v>9</v>
      </c>
      <c r="E2466" t="str">
        <f>TEXT(Table2[[#This Row],[order_date]],"mmmm")</f>
        <v>September</v>
      </c>
      <c r="F2466">
        <v>1273</v>
      </c>
      <c r="G2466" t="s">
        <v>15</v>
      </c>
      <c r="H2466" t="s">
        <v>20</v>
      </c>
      <c r="I2466">
        <v>6</v>
      </c>
      <c r="J2466">
        <v>203.48</v>
      </c>
      <c r="K2466">
        <v>0.11</v>
      </c>
      <c r="L2466">
        <f t="shared" si="230"/>
        <v>22.3828</v>
      </c>
      <c r="M2466">
        <f t="shared" si="231"/>
        <v>1220.8799999999999</v>
      </c>
      <c r="N2466" t="s">
        <v>14</v>
      </c>
      <c r="O2466" t="str">
        <f t="shared" si="232"/>
        <v>Delayed Delivery</v>
      </c>
      <c r="P2466">
        <v>8</v>
      </c>
      <c r="Q2466" t="str">
        <f t="shared" si="233"/>
        <v>Good</v>
      </c>
      <c r="R2466">
        <v>2.6</v>
      </c>
      <c r="S2466">
        <v>1086.58</v>
      </c>
    </row>
    <row r="2467" spans="1:19" x14ac:dyDescent="0.35">
      <c r="A2467">
        <v>12466</v>
      </c>
      <c r="B2467" s="1">
        <v>47027</v>
      </c>
      <c r="C2467">
        <f t="shared" si="228"/>
        <v>2028</v>
      </c>
      <c r="D2467">
        <f t="shared" si="229"/>
        <v>10</v>
      </c>
      <c r="E2467" t="str">
        <f>TEXT(Table2[[#This Row],[order_date]],"mmmm")</f>
        <v>October</v>
      </c>
      <c r="F2467">
        <v>1989</v>
      </c>
      <c r="G2467" t="s">
        <v>19</v>
      </c>
      <c r="H2467" t="s">
        <v>13</v>
      </c>
      <c r="I2467">
        <v>5</v>
      </c>
      <c r="J2467">
        <v>22.84</v>
      </c>
      <c r="K2467">
        <v>0.1</v>
      </c>
      <c r="L2467">
        <f t="shared" si="230"/>
        <v>2.2840000000000003</v>
      </c>
      <c r="M2467">
        <f t="shared" si="231"/>
        <v>114.2</v>
      </c>
      <c r="N2467" t="s">
        <v>16</v>
      </c>
      <c r="O2467" t="str">
        <f t="shared" si="232"/>
        <v>On Time Delivery</v>
      </c>
      <c r="P2467">
        <v>3</v>
      </c>
      <c r="Q2467" t="str">
        <f t="shared" si="233"/>
        <v>Bad</v>
      </c>
      <c r="R2467">
        <v>1</v>
      </c>
      <c r="S2467">
        <v>102.78</v>
      </c>
    </row>
    <row r="2468" spans="1:19" x14ac:dyDescent="0.35">
      <c r="A2468">
        <v>12467</v>
      </c>
      <c r="B2468" s="1">
        <v>47028</v>
      </c>
      <c r="C2468">
        <f t="shared" si="228"/>
        <v>2028</v>
      </c>
      <c r="D2468">
        <f t="shared" si="229"/>
        <v>10</v>
      </c>
      <c r="E2468" t="str">
        <f>TEXT(Table2[[#This Row],[order_date]],"mmmm")</f>
        <v>October</v>
      </c>
      <c r="F2468">
        <v>1319</v>
      </c>
      <c r="G2468" t="s">
        <v>15</v>
      </c>
      <c r="H2468" t="s">
        <v>20</v>
      </c>
      <c r="I2468">
        <v>4</v>
      </c>
      <c r="J2468">
        <v>508.38</v>
      </c>
      <c r="K2468">
        <v>0.13</v>
      </c>
      <c r="L2468">
        <f t="shared" si="230"/>
        <v>66.089399999999998</v>
      </c>
      <c r="M2468">
        <f t="shared" si="231"/>
        <v>2033.52</v>
      </c>
      <c r="N2468" t="s">
        <v>16</v>
      </c>
      <c r="O2468" t="str">
        <f t="shared" si="232"/>
        <v>Delayed Delivery</v>
      </c>
      <c r="P2468">
        <v>9</v>
      </c>
      <c r="Q2468" t="str">
        <f t="shared" si="233"/>
        <v>Excellent</v>
      </c>
      <c r="R2468">
        <v>4.2</v>
      </c>
      <c r="S2468">
        <v>1769.16</v>
      </c>
    </row>
    <row r="2469" spans="1:19" x14ac:dyDescent="0.35">
      <c r="A2469">
        <v>12468</v>
      </c>
      <c r="B2469" s="1">
        <v>47029</v>
      </c>
      <c r="C2469">
        <f t="shared" si="228"/>
        <v>2028</v>
      </c>
      <c r="D2469">
        <f t="shared" si="229"/>
        <v>10</v>
      </c>
      <c r="E2469" t="str">
        <f>TEXT(Table2[[#This Row],[order_date]],"mmmm")</f>
        <v>October</v>
      </c>
      <c r="F2469">
        <v>1337</v>
      </c>
      <c r="G2469" t="s">
        <v>15</v>
      </c>
      <c r="H2469" t="s">
        <v>17</v>
      </c>
      <c r="I2469">
        <v>1</v>
      </c>
      <c r="J2469">
        <v>565.97</v>
      </c>
      <c r="K2469">
        <v>0.22</v>
      </c>
      <c r="L2469">
        <f t="shared" si="230"/>
        <v>124.5134</v>
      </c>
      <c r="M2469">
        <f t="shared" si="231"/>
        <v>565.97</v>
      </c>
      <c r="N2469" t="s">
        <v>18</v>
      </c>
      <c r="O2469" t="str">
        <f t="shared" si="232"/>
        <v>Delayed Delivery</v>
      </c>
      <c r="P2469">
        <v>10</v>
      </c>
      <c r="Q2469" t="str">
        <f t="shared" si="233"/>
        <v>Bad</v>
      </c>
      <c r="R2469">
        <v>1.7</v>
      </c>
      <c r="S2469">
        <v>441.46</v>
      </c>
    </row>
    <row r="2470" spans="1:19" x14ac:dyDescent="0.35">
      <c r="A2470">
        <v>12469</v>
      </c>
      <c r="B2470" s="1">
        <v>47030</v>
      </c>
      <c r="C2470">
        <f t="shared" si="228"/>
        <v>2028</v>
      </c>
      <c r="D2470">
        <f t="shared" si="229"/>
        <v>10</v>
      </c>
      <c r="E2470" t="str">
        <f>TEXT(Table2[[#This Row],[order_date]],"mmmm")</f>
        <v>October</v>
      </c>
      <c r="F2470">
        <v>1365</v>
      </c>
      <c r="G2470" t="s">
        <v>12</v>
      </c>
      <c r="H2470" t="s">
        <v>13</v>
      </c>
      <c r="I2470">
        <v>7</v>
      </c>
      <c r="J2470">
        <v>398.5</v>
      </c>
      <c r="K2470">
        <v>0.08</v>
      </c>
      <c r="L2470">
        <f t="shared" si="230"/>
        <v>31.88</v>
      </c>
      <c r="M2470">
        <f t="shared" si="231"/>
        <v>2789.5</v>
      </c>
      <c r="N2470" t="s">
        <v>16</v>
      </c>
      <c r="O2470" t="str">
        <f t="shared" si="232"/>
        <v>Delayed Delivery</v>
      </c>
      <c r="P2470">
        <v>10</v>
      </c>
      <c r="Q2470" t="str">
        <f t="shared" si="233"/>
        <v>Excellent</v>
      </c>
      <c r="R2470">
        <v>4.0999999999999996</v>
      </c>
      <c r="S2470">
        <v>2566.34</v>
      </c>
    </row>
    <row r="2471" spans="1:19" x14ac:dyDescent="0.35">
      <c r="A2471">
        <v>12470</v>
      </c>
      <c r="B2471" s="1">
        <v>47031</v>
      </c>
      <c r="C2471">
        <f t="shared" si="228"/>
        <v>2028</v>
      </c>
      <c r="D2471">
        <f t="shared" si="229"/>
        <v>10</v>
      </c>
      <c r="E2471" t="str">
        <f>TEXT(Table2[[#This Row],[order_date]],"mmmm")</f>
        <v>October</v>
      </c>
      <c r="F2471">
        <v>1494</v>
      </c>
      <c r="G2471" t="s">
        <v>22</v>
      </c>
      <c r="H2471" t="s">
        <v>13</v>
      </c>
      <c r="I2471">
        <v>4</v>
      </c>
      <c r="J2471">
        <v>150.38999999999999</v>
      </c>
      <c r="K2471">
        <v>0.32</v>
      </c>
      <c r="L2471">
        <f t="shared" si="230"/>
        <v>48.124799999999993</v>
      </c>
      <c r="M2471">
        <f t="shared" si="231"/>
        <v>601.55999999999995</v>
      </c>
      <c r="N2471" t="s">
        <v>18</v>
      </c>
      <c r="O2471" t="str">
        <f t="shared" si="232"/>
        <v>Delayed Delivery</v>
      </c>
      <c r="P2471">
        <v>10</v>
      </c>
      <c r="Q2471" t="str">
        <f t="shared" si="233"/>
        <v>Bad</v>
      </c>
      <c r="R2471">
        <v>1.6</v>
      </c>
      <c r="S2471">
        <v>409.06</v>
      </c>
    </row>
    <row r="2472" spans="1:19" x14ac:dyDescent="0.35">
      <c r="A2472">
        <v>12471</v>
      </c>
      <c r="B2472" s="1">
        <v>47032</v>
      </c>
      <c r="C2472">
        <f t="shared" si="228"/>
        <v>2028</v>
      </c>
      <c r="D2472">
        <f t="shared" si="229"/>
        <v>10</v>
      </c>
      <c r="E2472" t="str">
        <f>TEXT(Table2[[#This Row],[order_date]],"mmmm")</f>
        <v>October</v>
      </c>
      <c r="F2472">
        <v>1606</v>
      </c>
      <c r="G2472" t="s">
        <v>12</v>
      </c>
      <c r="H2472" t="s">
        <v>13</v>
      </c>
      <c r="I2472">
        <v>4</v>
      </c>
      <c r="J2472">
        <v>162.27000000000001</v>
      </c>
      <c r="K2472">
        <v>0.2</v>
      </c>
      <c r="L2472">
        <f t="shared" si="230"/>
        <v>32.454000000000001</v>
      </c>
      <c r="M2472">
        <f t="shared" si="231"/>
        <v>649.08000000000004</v>
      </c>
      <c r="N2472" t="s">
        <v>18</v>
      </c>
      <c r="O2472" t="str">
        <f t="shared" si="232"/>
        <v>Delayed Delivery</v>
      </c>
      <c r="P2472">
        <v>6</v>
      </c>
      <c r="Q2472" t="str">
        <f t="shared" si="233"/>
        <v>Good</v>
      </c>
      <c r="R2472">
        <v>2.7</v>
      </c>
      <c r="S2472">
        <v>519.26</v>
      </c>
    </row>
    <row r="2473" spans="1:19" x14ac:dyDescent="0.35">
      <c r="A2473">
        <v>12472</v>
      </c>
      <c r="B2473" s="1">
        <v>47033</v>
      </c>
      <c r="C2473">
        <f t="shared" si="228"/>
        <v>2028</v>
      </c>
      <c r="D2473">
        <f t="shared" si="229"/>
        <v>10</v>
      </c>
      <c r="E2473" t="str">
        <f>TEXT(Table2[[#This Row],[order_date]],"mmmm")</f>
        <v>October</v>
      </c>
      <c r="F2473">
        <v>1165</v>
      </c>
      <c r="G2473" t="s">
        <v>22</v>
      </c>
      <c r="H2473" t="s">
        <v>20</v>
      </c>
      <c r="I2473">
        <v>7</v>
      </c>
      <c r="J2473">
        <v>287.95999999999998</v>
      </c>
      <c r="K2473">
        <v>0.32</v>
      </c>
      <c r="L2473">
        <f t="shared" si="230"/>
        <v>92.147199999999998</v>
      </c>
      <c r="M2473">
        <f t="shared" si="231"/>
        <v>2015.7199999999998</v>
      </c>
      <c r="N2473" t="s">
        <v>18</v>
      </c>
      <c r="O2473" t="str">
        <f t="shared" si="232"/>
        <v>On Time Delivery</v>
      </c>
      <c r="P2473">
        <v>4</v>
      </c>
      <c r="Q2473" t="str">
        <f t="shared" si="233"/>
        <v>Good</v>
      </c>
      <c r="R2473">
        <v>3.9</v>
      </c>
      <c r="S2473">
        <v>1370.69</v>
      </c>
    </row>
    <row r="2474" spans="1:19" x14ac:dyDescent="0.35">
      <c r="A2474">
        <v>12473</v>
      </c>
      <c r="B2474" s="1">
        <v>47034</v>
      </c>
      <c r="C2474">
        <f t="shared" si="228"/>
        <v>2028</v>
      </c>
      <c r="D2474">
        <f t="shared" si="229"/>
        <v>10</v>
      </c>
      <c r="E2474" t="str">
        <f>TEXT(Table2[[#This Row],[order_date]],"mmmm")</f>
        <v>October</v>
      </c>
      <c r="F2474">
        <v>1543</v>
      </c>
      <c r="G2474" t="s">
        <v>15</v>
      </c>
      <c r="H2474" t="s">
        <v>20</v>
      </c>
      <c r="I2474">
        <v>6</v>
      </c>
      <c r="J2474">
        <v>540.23</v>
      </c>
      <c r="K2474">
        <v>0.02</v>
      </c>
      <c r="L2474">
        <f t="shared" si="230"/>
        <v>10.804600000000001</v>
      </c>
      <c r="M2474">
        <f t="shared" si="231"/>
        <v>3241.38</v>
      </c>
      <c r="N2474" t="s">
        <v>14</v>
      </c>
      <c r="O2474" t="str">
        <f t="shared" si="232"/>
        <v>Delayed Delivery</v>
      </c>
      <c r="P2474">
        <v>8</v>
      </c>
      <c r="Q2474" t="str">
        <f t="shared" si="233"/>
        <v>Bad</v>
      </c>
      <c r="R2474">
        <v>2.1</v>
      </c>
      <c r="S2474">
        <v>3176.55</v>
      </c>
    </row>
    <row r="2475" spans="1:19" x14ac:dyDescent="0.35">
      <c r="A2475">
        <v>12474</v>
      </c>
      <c r="B2475" s="1">
        <v>47035</v>
      </c>
      <c r="C2475">
        <f t="shared" si="228"/>
        <v>2028</v>
      </c>
      <c r="D2475">
        <f t="shared" si="229"/>
        <v>10</v>
      </c>
      <c r="E2475" t="str">
        <f>TEXT(Table2[[#This Row],[order_date]],"mmmm")</f>
        <v>October</v>
      </c>
      <c r="F2475">
        <v>1010</v>
      </c>
      <c r="G2475" t="s">
        <v>19</v>
      </c>
      <c r="H2475" t="s">
        <v>20</v>
      </c>
      <c r="I2475">
        <v>5</v>
      </c>
      <c r="J2475">
        <v>102.51</v>
      </c>
      <c r="K2475">
        <v>0.12</v>
      </c>
      <c r="L2475">
        <f t="shared" si="230"/>
        <v>12.3012</v>
      </c>
      <c r="M2475">
        <f t="shared" si="231"/>
        <v>512.55000000000007</v>
      </c>
      <c r="N2475" t="s">
        <v>16</v>
      </c>
      <c r="O2475" t="str">
        <f t="shared" si="232"/>
        <v>On Time Delivery</v>
      </c>
      <c r="P2475">
        <v>4</v>
      </c>
      <c r="Q2475" t="str">
        <f t="shared" si="233"/>
        <v>Bad</v>
      </c>
      <c r="R2475">
        <v>2.2999999999999998</v>
      </c>
      <c r="S2475">
        <v>451.04</v>
      </c>
    </row>
    <row r="2476" spans="1:19" x14ac:dyDescent="0.35">
      <c r="A2476">
        <v>12475</v>
      </c>
      <c r="B2476" s="1">
        <v>47036</v>
      </c>
      <c r="C2476">
        <f t="shared" si="228"/>
        <v>2028</v>
      </c>
      <c r="D2476">
        <f t="shared" si="229"/>
        <v>10</v>
      </c>
      <c r="E2476" t="str">
        <f>TEXT(Table2[[#This Row],[order_date]],"mmmm")</f>
        <v>October</v>
      </c>
      <c r="F2476">
        <v>1300</v>
      </c>
      <c r="G2476" t="s">
        <v>22</v>
      </c>
      <c r="H2476" t="s">
        <v>13</v>
      </c>
      <c r="I2476">
        <v>3</v>
      </c>
      <c r="J2476">
        <v>498.19</v>
      </c>
      <c r="K2476">
        <v>0.01</v>
      </c>
      <c r="L2476">
        <f t="shared" si="230"/>
        <v>4.9819000000000004</v>
      </c>
      <c r="M2476">
        <f t="shared" si="231"/>
        <v>1494.57</v>
      </c>
      <c r="N2476" t="s">
        <v>16</v>
      </c>
      <c r="O2476" t="str">
        <f t="shared" si="232"/>
        <v>On Time Delivery</v>
      </c>
      <c r="P2476">
        <v>4</v>
      </c>
      <c r="Q2476" t="str">
        <f t="shared" si="233"/>
        <v>Good</v>
      </c>
      <c r="R2476">
        <v>3.7</v>
      </c>
      <c r="S2476">
        <v>1479.62</v>
      </c>
    </row>
    <row r="2477" spans="1:19" x14ac:dyDescent="0.35">
      <c r="A2477">
        <v>12476</v>
      </c>
      <c r="B2477" s="1">
        <v>47037</v>
      </c>
      <c r="C2477">
        <f t="shared" si="228"/>
        <v>2028</v>
      </c>
      <c r="D2477">
        <f t="shared" si="229"/>
        <v>10</v>
      </c>
      <c r="E2477" t="str">
        <f>TEXT(Table2[[#This Row],[order_date]],"mmmm")</f>
        <v>October</v>
      </c>
      <c r="F2477">
        <v>1728</v>
      </c>
      <c r="G2477" t="s">
        <v>15</v>
      </c>
      <c r="H2477" t="s">
        <v>13</v>
      </c>
      <c r="I2477">
        <v>7</v>
      </c>
      <c r="J2477">
        <v>185.41</v>
      </c>
      <c r="K2477">
        <v>0.1</v>
      </c>
      <c r="L2477">
        <f t="shared" si="230"/>
        <v>18.541</v>
      </c>
      <c r="M2477">
        <f t="shared" si="231"/>
        <v>1297.8699999999999</v>
      </c>
      <c r="N2477" t="s">
        <v>16</v>
      </c>
      <c r="O2477" t="str">
        <f t="shared" si="232"/>
        <v>Delayed Delivery</v>
      </c>
      <c r="P2477">
        <v>11</v>
      </c>
      <c r="Q2477" t="str">
        <f t="shared" si="233"/>
        <v>Bad</v>
      </c>
      <c r="R2477">
        <v>1.8</v>
      </c>
      <c r="S2477">
        <v>1168.08</v>
      </c>
    </row>
    <row r="2478" spans="1:19" x14ac:dyDescent="0.35">
      <c r="A2478">
        <v>12477</v>
      </c>
      <c r="B2478" s="1">
        <v>47038</v>
      </c>
      <c r="C2478">
        <f t="shared" si="228"/>
        <v>2028</v>
      </c>
      <c r="D2478">
        <f t="shared" si="229"/>
        <v>10</v>
      </c>
      <c r="E2478" t="str">
        <f>TEXT(Table2[[#This Row],[order_date]],"mmmm")</f>
        <v>October</v>
      </c>
      <c r="F2478">
        <v>1800</v>
      </c>
      <c r="G2478" t="s">
        <v>15</v>
      </c>
      <c r="H2478" t="s">
        <v>21</v>
      </c>
      <c r="I2478">
        <v>4</v>
      </c>
      <c r="J2478">
        <v>488.02</v>
      </c>
      <c r="K2478">
        <v>0.3</v>
      </c>
      <c r="L2478">
        <f t="shared" si="230"/>
        <v>146.40599999999998</v>
      </c>
      <c r="M2478">
        <f t="shared" si="231"/>
        <v>1952.08</v>
      </c>
      <c r="N2478" t="s">
        <v>14</v>
      </c>
      <c r="O2478" t="str">
        <f t="shared" si="232"/>
        <v>Delayed Delivery</v>
      </c>
      <c r="P2478">
        <v>8</v>
      </c>
      <c r="Q2478" t="str">
        <f t="shared" si="233"/>
        <v>Excellent</v>
      </c>
      <c r="R2478">
        <v>4.8</v>
      </c>
      <c r="S2478">
        <v>1366.46</v>
      </c>
    </row>
    <row r="2479" spans="1:19" x14ac:dyDescent="0.35">
      <c r="A2479">
        <v>12478</v>
      </c>
      <c r="B2479" s="1">
        <v>47039</v>
      </c>
      <c r="C2479">
        <f t="shared" si="228"/>
        <v>2028</v>
      </c>
      <c r="D2479">
        <f t="shared" si="229"/>
        <v>10</v>
      </c>
      <c r="E2479" t="str">
        <f>TEXT(Table2[[#This Row],[order_date]],"mmmm")</f>
        <v>October</v>
      </c>
      <c r="F2479">
        <v>1101</v>
      </c>
      <c r="G2479" t="s">
        <v>15</v>
      </c>
      <c r="H2479" t="s">
        <v>21</v>
      </c>
      <c r="I2479">
        <v>3</v>
      </c>
      <c r="J2479">
        <v>553.36</v>
      </c>
      <c r="K2479">
        <v>0.01</v>
      </c>
      <c r="L2479">
        <f t="shared" si="230"/>
        <v>5.5335999999999999</v>
      </c>
      <c r="M2479">
        <f t="shared" si="231"/>
        <v>1660.08</v>
      </c>
      <c r="N2479" t="s">
        <v>16</v>
      </c>
      <c r="O2479" t="str">
        <f t="shared" si="232"/>
        <v>On Time Delivery</v>
      </c>
      <c r="P2479">
        <v>4</v>
      </c>
      <c r="Q2479" t="str">
        <f t="shared" si="233"/>
        <v>Bad</v>
      </c>
      <c r="R2479">
        <v>1.8</v>
      </c>
      <c r="S2479">
        <v>1643.48</v>
      </c>
    </row>
    <row r="2480" spans="1:19" x14ac:dyDescent="0.35">
      <c r="A2480">
        <v>12479</v>
      </c>
      <c r="B2480" s="1">
        <v>47040</v>
      </c>
      <c r="C2480">
        <f t="shared" si="228"/>
        <v>2028</v>
      </c>
      <c r="D2480">
        <f t="shared" si="229"/>
        <v>10</v>
      </c>
      <c r="E2480" t="str">
        <f>TEXT(Table2[[#This Row],[order_date]],"mmmm")</f>
        <v>October</v>
      </c>
      <c r="F2480">
        <v>1424</v>
      </c>
      <c r="G2480" t="s">
        <v>15</v>
      </c>
      <c r="H2480" t="s">
        <v>20</v>
      </c>
      <c r="I2480">
        <v>2</v>
      </c>
      <c r="J2480">
        <v>265.08</v>
      </c>
      <c r="K2480">
        <v>0.15</v>
      </c>
      <c r="L2480">
        <f t="shared" si="230"/>
        <v>39.761999999999993</v>
      </c>
      <c r="M2480">
        <f t="shared" si="231"/>
        <v>530.16</v>
      </c>
      <c r="N2480" t="s">
        <v>16</v>
      </c>
      <c r="O2480" t="str">
        <f t="shared" si="232"/>
        <v>Early Delivery</v>
      </c>
      <c r="P2480">
        <v>1</v>
      </c>
      <c r="Q2480" t="str">
        <f t="shared" si="233"/>
        <v>Excellent</v>
      </c>
      <c r="R2480">
        <v>4</v>
      </c>
      <c r="S2480">
        <v>450.64</v>
      </c>
    </row>
    <row r="2481" spans="1:19" x14ac:dyDescent="0.35">
      <c r="A2481">
        <v>12480</v>
      </c>
      <c r="B2481" s="1">
        <v>47041</v>
      </c>
      <c r="C2481">
        <f t="shared" si="228"/>
        <v>2028</v>
      </c>
      <c r="D2481">
        <f t="shared" si="229"/>
        <v>10</v>
      </c>
      <c r="E2481" t="str">
        <f>TEXT(Table2[[#This Row],[order_date]],"mmmm")</f>
        <v>October</v>
      </c>
      <c r="F2481">
        <v>1391</v>
      </c>
      <c r="G2481" t="s">
        <v>19</v>
      </c>
      <c r="H2481" t="s">
        <v>13</v>
      </c>
      <c r="I2481">
        <v>4</v>
      </c>
      <c r="J2481">
        <v>228.55</v>
      </c>
      <c r="K2481">
        <v>0.04</v>
      </c>
      <c r="L2481">
        <f t="shared" si="230"/>
        <v>9.1420000000000012</v>
      </c>
      <c r="M2481">
        <f t="shared" si="231"/>
        <v>914.2</v>
      </c>
      <c r="N2481" t="s">
        <v>18</v>
      </c>
      <c r="O2481" t="str">
        <f t="shared" si="232"/>
        <v>Delayed Delivery</v>
      </c>
      <c r="P2481">
        <v>6</v>
      </c>
      <c r="Q2481" t="str">
        <f t="shared" si="233"/>
        <v>Excellent</v>
      </c>
      <c r="R2481">
        <v>4.2</v>
      </c>
      <c r="S2481">
        <v>877.63</v>
      </c>
    </row>
    <row r="2482" spans="1:19" x14ac:dyDescent="0.35">
      <c r="A2482">
        <v>12481</v>
      </c>
      <c r="B2482" s="1">
        <v>47042</v>
      </c>
      <c r="C2482">
        <f t="shared" si="228"/>
        <v>2028</v>
      </c>
      <c r="D2482">
        <f t="shared" si="229"/>
        <v>10</v>
      </c>
      <c r="E2482" t="str">
        <f>TEXT(Table2[[#This Row],[order_date]],"mmmm")</f>
        <v>October</v>
      </c>
      <c r="F2482">
        <v>1778</v>
      </c>
      <c r="G2482" t="s">
        <v>15</v>
      </c>
      <c r="H2482" t="s">
        <v>20</v>
      </c>
      <c r="I2482">
        <v>3</v>
      </c>
      <c r="J2482">
        <v>484.3</v>
      </c>
      <c r="K2482">
        <v>0.15</v>
      </c>
      <c r="L2482">
        <f t="shared" si="230"/>
        <v>72.644999999999996</v>
      </c>
      <c r="M2482">
        <f t="shared" si="231"/>
        <v>1452.9</v>
      </c>
      <c r="N2482" t="s">
        <v>16</v>
      </c>
      <c r="O2482" t="str">
        <f t="shared" si="232"/>
        <v>Delayed Delivery</v>
      </c>
      <c r="P2482">
        <v>8</v>
      </c>
      <c r="Q2482" t="str">
        <f t="shared" si="233"/>
        <v>Good</v>
      </c>
      <c r="R2482">
        <v>2.5</v>
      </c>
      <c r="S2482">
        <v>1234.97</v>
      </c>
    </row>
    <row r="2483" spans="1:19" x14ac:dyDescent="0.35">
      <c r="A2483">
        <v>12482</v>
      </c>
      <c r="B2483" s="1">
        <v>47043</v>
      </c>
      <c r="C2483">
        <f t="shared" si="228"/>
        <v>2028</v>
      </c>
      <c r="D2483">
        <f t="shared" si="229"/>
        <v>10</v>
      </c>
      <c r="E2483" t="str">
        <f>TEXT(Table2[[#This Row],[order_date]],"mmmm")</f>
        <v>October</v>
      </c>
      <c r="F2483">
        <v>1213</v>
      </c>
      <c r="G2483" t="s">
        <v>19</v>
      </c>
      <c r="H2483" t="s">
        <v>20</v>
      </c>
      <c r="I2483">
        <v>2</v>
      </c>
      <c r="J2483">
        <v>324.75</v>
      </c>
      <c r="K2483">
        <v>0.28999999999999998</v>
      </c>
      <c r="L2483">
        <f t="shared" si="230"/>
        <v>94.177499999999995</v>
      </c>
      <c r="M2483">
        <f t="shared" si="231"/>
        <v>649.5</v>
      </c>
      <c r="N2483" t="s">
        <v>14</v>
      </c>
      <c r="O2483" t="str">
        <f t="shared" si="232"/>
        <v>On Time Delivery</v>
      </c>
      <c r="P2483">
        <v>3</v>
      </c>
      <c r="Q2483" t="str">
        <f t="shared" si="233"/>
        <v>Bad</v>
      </c>
      <c r="R2483">
        <v>1.6</v>
      </c>
      <c r="S2483">
        <v>461.14</v>
      </c>
    </row>
    <row r="2484" spans="1:19" x14ac:dyDescent="0.35">
      <c r="A2484">
        <v>12483</v>
      </c>
      <c r="B2484" s="1">
        <v>47044</v>
      </c>
      <c r="C2484">
        <f t="shared" si="228"/>
        <v>2028</v>
      </c>
      <c r="D2484">
        <f t="shared" si="229"/>
        <v>10</v>
      </c>
      <c r="E2484" t="str">
        <f>TEXT(Table2[[#This Row],[order_date]],"mmmm")</f>
        <v>October</v>
      </c>
      <c r="F2484">
        <v>1690</v>
      </c>
      <c r="G2484" t="s">
        <v>22</v>
      </c>
      <c r="H2484" t="s">
        <v>21</v>
      </c>
      <c r="I2484">
        <v>6</v>
      </c>
      <c r="J2484">
        <v>415.4</v>
      </c>
      <c r="K2484">
        <v>0.22</v>
      </c>
      <c r="L2484">
        <f t="shared" si="230"/>
        <v>91.387999999999991</v>
      </c>
      <c r="M2484">
        <f t="shared" si="231"/>
        <v>2492.3999999999996</v>
      </c>
      <c r="N2484" t="s">
        <v>14</v>
      </c>
      <c r="O2484" t="str">
        <f t="shared" si="232"/>
        <v>On Time Delivery</v>
      </c>
      <c r="P2484">
        <v>2</v>
      </c>
      <c r="Q2484" t="str">
        <f t="shared" si="233"/>
        <v>Bad</v>
      </c>
      <c r="R2484">
        <v>1.7</v>
      </c>
      <c r="S2484">
        <v>1944.07</v>
      </c>
    </row>
    <row r="2485" spans="1:19" x14ac:dyDescent="0.35">
      <c r="A2485">
        <v>12484</v>
      </c>
      <c r="B2485" s="1">
        <v>47045</v>
      </c>
      <c r="C2485">
        <f t="shared" si="228"/>
        <v>2028</v>
      </c>
      <c r="D2485">
        <f t="shared" si="229"/>
        <v>10</v>
      </c>
      <c r="E2485" t="str">
        <f>TEXT(Table2[[#This Row],[order_date]],"mmmm")</f>
        <v>October</v>
      </c>
      <c r="F2485">
        <v>1087</v>
      </c>
      <c r="G2485" t="s">
        <v>19</v>
      </c>
      <c r="H2485" t="s">
        <v>17</v>
      </c>
      <c r="I2485">
        <v>5</v>
      </c>
      <c r="J2485">
        <v>379.36</v>
      </c>
      <c r="K2485">
        <v>0.26</v>
      </c>
      <c r="L2485">
        <f t="shared" si="230"/>
        <v>98.633600000000001</v>
      </c>
      <c r="M2485">
        <f t="shared" si="231"/>
        <v>1896.8000000000002</v>
      </c>
      <c r="N2485" t="s">
        <v>18</v>
      </c>
      <c r="O2485" t="str">
        <f t="shared" si="232"/>
        <v>Delayed Delivery</v>
      </c>
      <c r="P2485">
        <v>6</v>
      </c>
      <c r="Q2485" t="str">
        <f t="shared" si="233"/>
        <v>Excellent</v>
      </c>
      <c r="R2485">
        <v>4.9000000000000004</v>
      </c>
      <c r="S2485">
        <v>1403.63</v>
      </c>
    </row>
    <row r="2486" spans="1:19" x14ac:dyDescent="0.35">
      <c r="A2486">
        <v>12485</v>
      </c>
      <c r="B2486" s="1">
        <v>47046</v>
      </c>
      <c r="C2486">
        <f t="shared" si="228"/>
        <v>2028</v>
      </c>
      <c r="D2486">
        <f t="shared" si="229"/>
        <v>10</v>
      </c>
      <c r="E2486" t="str">
        <f>TEXT(Table2[[#This Row],[order_date]],"mmmm")</f>
        <v>October</v>
      </c>
      <c r="F2486">
        <v>1552</v>
      </c>
      <c r="G2486" t="s">
        <v>19</v>
      </c>
      <c r="H2486" t="s">
        <v>20</v>
      </c>
      <c r="I2486">
        <v>4</v>
      </c>
      <c r="J2486">
        <v>104.44</v>
      </c>
      <c r="K2486">
        <v>0.12</v>
      </c>
      <c r="L2486">
        <f t="shared" si="230"/>
        <v>12.5328</v>
      </c>
      <c r="M2486">
        <f t="shared" si="231"/>
        <v>417.76</v>
      </c>
      <c r="N2486" t="s">
        <v>18</v>
      </c>
      <c r="O2486" t="str">
        <f t="shared" si="232"/>
        <v>Early Delivery</v>
      </c>
      <c r="P2486">
        <v>1</v>
      </c>
      <c r="Q2486" t="str">
        <f t="shared" si="233"/>
        <v>Good</v>
      </c>
      <c r="R2486">
        <v>3.9</v>
      </c>
      <c r="S2486">
        <v>367.63</v>
      </c>
    </row>
    <row r="2487" spans="1:19" x14ac:dyDescent="0.35">
      <c r="A2487">
        <v>12486</v>
      </c>
      <c r="B2487" s="1">
        <v>47047</v>
      </c>
      <c r="C2487">
        <f t="shared" si="228"/>
        <v>2028</v>
      </c>
      <c r="D2487">
        <f t="shared" si="229"/>
        <v>10</v>
      </c>
      <c r="E2487" t="str">
        <f>TEXT(Table2[[#This Row],[order_date]],"mmmm")</f>
        <v>October</v>
      </c>
      <c r="F2487">
        <v>1400</v>
      </c>
      <c r="G2487" t="s">
        <v>15</v>
      </c>
      <c r="H2487" t="s">
        <v>17</v>
      </c>
      <c r="I2487">
        <v>5</v>
      </c>
      <c r="J2487">
        <v>509.2</v>
      </c>
      <c r="K2487">
        <v>0.33</v>
      </c>
      <c r="L2487">
        <f t="shared" si="230"/>
        <v>168.036</v>
      </c>
      <c r="M2487">
        <f t="shared" si="231"/>
        <v>2546</v>
      </c>
      <c r="N2487" t="s">
        <v>16</v>
      </c>
      <c r="O2487" t="str">
        <f t="shared" si="232"/>
        <v>Delayed Delivery</v>
      </c>
      <c r="P2487">
        <v>11</v>
      </c>
      <c r="Q2487" t="str">
        <f t="shared" si="233"/>
        <v>Good</v>
      </c>
      <c r="R2487">
        <v>2.8</v>
      </c>
      <c r="S2487">
        <v>1705.82</v>
      </c>
    </row>
    <row r="2488" spans="1:19" x14ac:dyDescent="0.35">
      <c r="A2488">
        <v>12487</v>
      </c>
      <c r="B2488" s="1">
        <v>47048</v>
      </c>
      <c r="C2488">
        <f t="shared" si="228"/>
        <v>2028</v>
      </c>
      <c r="D2488">
        <f t="shared" si="229"/>
        <v>10</v>
      </c>
      <c r="E2488" t="str">
        <f>TEXT(Table2[[#This Row],[order_date]],"mmmm")</f>
        <v>October</v>
      </c>
      <c r="F2488">
        <v>1587</v>
      </c>
      <c r="G2488" t="s">
        <v>22</v>
      </c>
      <c r="H2488" t="s">
        <v>17</v>
      </c>
      <c r="I2488">
        <v>2</v>
      </c>
      <c r="J2488">
        <v>129.53</v>
      </c>
      <c r="K2488">
        <v>0.25</v>
      </c>
      <c r="L2488">
        <f t="shared" si="230"/>
        <v>32.3825</v>
      </c>
      <c r="M2488">
        <f t="shared" si="231"/>
        <v>259.06</v>
      </c>
      <c r="N2488" t="s">
        <v>18</v>
      </c>
      <c r="O2488" t="str">
        <f t="shared" si="232"/>
        <v>Delayed Delivery</v>
      </c>
      <c r="P2488">
        <v>5</v>
      </c>
      <c r="Q2488" t="str">
        <f t="shared" si="233"/>
        <v>Bad</v>
      </c>
      <c r="R2488">
        <v>2</v>
      </c>
      <c r="S2488">
        <v>194.3</v>
      </c>
    </row>
    <row r="2489" spans="1:19" x14ac:dyDescent="0.35">
      <c r="A2489">
        <v>12488</v>
      </c>
      <c r="B2489" s="1">
        <v>47049</v>
      </c>
      <c r="C2489">
        <f t="shared" si="228"/>
        <v>2028</v>
      </c>
      <c r="D2489">
        <f t="shared" si="229"/>
        <v>10</v>
      </c>
      <c r="E2489" t="str">
        <f>TEXT(Table2[[#This Row],[order_date]],"mmmm")</f>
        <v>October</v>
      </c>
      <c r="F2489">
        <v>1888</v>
      </c>
      <c r="G2489" t="s">
        <v>15</v>
      </c>
      <c r="H2489" t="s">
        <v>13</v>
      </c>
      <c r="I2489">
        <v>5</v>
      </c>
      <c r="J2489">
        <v>560.39</v>
      </c>
      <c r="K2489">
        <v>0.15</v>
      </c>
      <c r="L2489">
        <f t="shared" si="230"/>
        <v>84.058499999999995</v>
      </c>
      <c r="M2489">
        <f t="shared" si="231"/>
        <v>2801.95</v>
      </c>
      <c r="N2489" t="s">
        <v>18</v>
      </c>
      <c r="O2489" t="str">
        <f t="shared" si="232"/>
        <v>Delayed Delivery</v>
      </c>
      <c r="P2489">
        <v>6</v>
      </c>
      <c r="Q2489" t="str">
        <f t="shared" si="233"/>
        <v>Bad</v>
      </c>
      <c r="R2489">
        <v>1.1000000000000001</v>
      </c>
      <c r="S2489">
        <v>2381.66</v>
      </c>
    </row>
    <row r="2490" spans="1:19" x14ac:dyDescent="0.35">
      <c r="A2490">
        <v>12489</v>
      </c>
      <c r="B2490" s="1">
        <v>47050</v>
      </c>
      <c r="C2490">
        <f t="shared" si="228"/>
        <v>2028</v>
      </c>
      <c r="D2490">
        <f t="shared" si="229"/>
        <v>10</v>
      </c>
      <c r="E2490" t="str">
        <f>TEXT(Table2[[#This Row],[order_date]],"mmmm")</f>
        <v>October</v>
      </c>
      <c r="F2490">
        <v>1045</v>
      </c>
      <c r="G2490" t="s">
        <v>19</v>
      </c>
      <c r="H2490" t="s">
        <v>13</v>
      </c>
      <c r="I2490">
        <v>5</v>
      </c>
      <c r="J2490">
        <v>161.58000000000001</v>
      </c>
      <c r="K2490">
        <v>0.15</v>
      </c>
      <c r="L2490">
        <f t="shared" si="230"/>
        <v>24.237000000000002</v>
      </c>
      <c r="M2490">
        <f t="shared" si="231"/>
        <v>807.90000000000009</v>
      </c>
      <c r="N2490" t="s">
        <v>16</v>
      </c>
      <c r="O2490" t="str">
        <f t="shared" si="232"/>
        <v>Delayed Delivery</v>
      </c>
      <c r="P2490">
        <v>8</v>
      </c>
      <c r="Q2490" t="str">
        <f t="shared" si="233"/>
        <v>Good</v>
      </c>
      <c r="R2490">
        <v>3.7</v>
      </c>
      <c r="S2490">
        <v>686.72</v>
      </c>
    </row>
    <row r="2491" spans="1:19" x14ac:dyDescent="0.35">
      <c r="A2491">
        <v>12490</v>
      </c>
      <c r="B2491" s="1">
        <v>47051</v>
      </c>
      <c r="C2491">
        <f t="shared" si="228"/>
        <v>2028</v>
      </c>
      <c r="D2491">
        <f t="shared" si="229"/>
        <v>10</v>
      </c>
      <c r="E2491" t="str">
        <f>TEXT(Table2[[#This Row],[order_date]],"mmmm")</f>
        <v>October</v>
      </c>
      <c r="F2491">
        <v>1671</v>
      </c>
      <c r="G2491" t="s">
        <v>15</v>
      </c>
      <c r="H2491" t="s">
        <v>20</v>
      </c>
      <c r="I2491">
        <v>7</v>
      </c>
      <c r="J2491">
        <v>444.32</v>
      </c>
      <c r="K2491">
        <v>0.32</v>
      </c>
      <c r="L2491">
        <f t="shared" si="230"/>
        <v>142.1824</v>
      </c>
      <c r="M2491">
        <f t="shared" si="231"/>
        <v>3110.24</v>
      </c>
      <c r="N2491" t="s">
        <v>16</v>
      </c>
      <c r="O2491" t="str">
        <f t="shared" si="232"/>
        <v>Delayed Delivery</v>
      </c>
      <c r="P2491">
        <v>7</v>
      </c>
      <c r="Q2491" t="str">
        <f t="shared" si="233"/>
        <v>Excellent</v>
      </c>
      <c r="R2491">
        <v>4.8</v>
      </c>
      <c r="S2491">
        <v>2114.96</v>
      </c>
    </row>
    <row r="2492" spans="1:19" x14ac:dyDescent="0.35">
      <c r="A2492">
        <v>12491</v>
      </c>
      <c r="B2492" s="1">
        <v>47052</v>
      </c>
      <c r="C2492">
        <f t="shared" si="228"/>
        <v>2028</v>
      </c>
      <c r="D2492">
        <f t="shared" si="229"/>
        <v>10</v>
      </c>
      <c r="E2492" t="str">
        <f>TEXT(Table2[[#This Row],[order_date]],"mmmm")</f>
        <v>October</v>
      </c>
      <c r="F2492">
        <v>1462</v>
      </c>
      <c r="G2492" t="s">
        <v>19</v>
      </c>
      <c r="H2492" t="s">
        <v>21</v>
      </c>
      <c r="I2492">
        <v>1</v>
      </c>
      <c r="J2492">
        <v>181.52</v>
      </c>
      <c r="K2492">
        <v>0.2</v>
      </c>
      <c r="L2492">
        <f t="shared" si="230"/>
        <v>36.304000000000002</v>
      </c>
      <c r="M2492">
        <f t="shared" si="231"/>
        <v>181.52</v>
      </c>
      <c r="N2492" t="s">
        <v>14</v>
      </c>
      <c r="O2492" t="str">
        <f t="shared" si="232"/>
        <v>Delayed Delivery</v>
      </c>
      <c r="P2492">
        <v>6</v>
      </c>
      <c r="Q2492" t="str">
        <f t="shared" si="233"/>
        <v>Bad</v>
      </c>
      <c r="R2492">
        <v>1.4</v>
      </c>
      <c r="S2492">
        <v>145.22</v>
      </c>
    </row>
    <row r="2493" spans="1:19" x14ac:dyDescent="0.35">
      <c r="A2493">
        <v>12492</v>
      </c>
      <c r="B2493" s="1">
        <v>47053</v>
      </c>
      <c r="C2493">
        <f t="shared" si="228"/>
        <v>2028</v>
      </c>
      <c r="D2493">
        <f t="shared" si="229"/>
        <v>10</v>
      </c>
      <c r="E2493" t="str">
        <f>TEXT(Table2[[#This Row],[order_date]],"mmmm")</f>
        <v>October</v>
      </c>
      <c r="F2493">
        <v>1591</v>
      </c>
      <c r="G2493" t="s">
        <v>12</v>
      </c>
      <c r="H2493" t="s">
        <v>21</v>
      </c>
      <c r="I2493">
        <v>2</v>
      </c>
      <c r="J2493">
        <v>200.9</v>
      </c>
      <c r="K2493">
        <v>0.25</v>
      </c>
      <c r="L2493">
        <f t="shared" si="230"/>
        <v>50.225000000000001</v>
      </c>
      <c r="M2493">
        <f t="shared" si="231"/>
        <v>401.8</v>
      </c>
      <c r="N2493" t="s">
        <v>16</v>
      </c>
      <c r="O2493" t="str">
        <f t="shared" si="232"/>
        <v>On Time Delivery</v>
      </c>
      <c r="P2493">
        <v>2</v>
      </c>
      <c r="Q2493" t="str">
        <f t="shared" si="233"/>
        <v>Excellent</v>
      </c>
      <c r="R2493">
        <v>4</v>
      </c>
      <c r="S2493">
        <v>301.35000000000002</v>
      </c>
    </row>
    <row r="2494" spans="1:19" x14ac:dyDescent="0.35">
      <c r="A2494">
        <v>12493</v>
      </c>
      <c r="B2494" s="1">
        <v>47054</v>
      </c>
      <c r="C2494">
        <f t="shared" si="228"/>
        <v>2028</v>
      </c>
      <c r="D2494">
        <f t="shared" si="229"/>
        <v>10</v>
      </c>
      <c r="E2494" t="str">
        <f>TEXT(Table2[[#This Row],[order_date]],"mmmm")</f>
        <v>October</v>
      </c>
      <c r="F2494">
        <v>1309</v>
      </c>
      <c r="G2494" t="s">
        <v>12</v>
      </c>
      <c r="H2494" t="s">
        <v>20</v>
      </c>
      <c r="I2494">
        <v>5</v>
      </c>
      <c r="J2494">
        <v>196.35</v>
      </c>
      <c r="K2494">
        <v>0.15</v>
      </c>
      <c r="L2494">
        <f t="shared" si="230"/>
        <v>29.452499999999997</v>
      </c>
      <c r="M2494">
        <f t="shared" si="231"/>
        <v>981.75</v>
      </c>
      <c r="N2494" t="s">
        <v>18</v>
      </c>
      <c r="O2494" t="str">
        <f t="shared" si="232"/>
        <v>Delayed Delivery</v>
      </c>
      <c r="P2494">
        <v>8</v>
      </c>
      <c r="Q2494" t="str">
        <f t="shared" si="233"/>
        <v>Bad</v>
      </c>
      <c r="R2494">
        <v>1.6</v>
      </c>
      <c r="S2494">
        <v>834.49</v>
      </c>
    </row>
    <row r="2495" spans="1:19" x14ac:dyDescent="0.35">
      <c r="A2495">
        <v>12494</v>
      </c>
      <c r="B2495" s="1">
        <v>47055</v>
      </c>
      <c r="C2495">
        <f t="shared" si="228"/>
        <v>2028</v>
      </c>
      <c r="D2495">
        <f t="shared" si="229"/>
        <v>10</v>
      </c>
      <c r="E2495" t="str">
        <f>TEXT(Table2[[#This Row],[order_date]],"mmmm")</f>
        <v>October</v>
      </c>
      <c r="F2495">
        <v>1085</v>
      </c>
      <c r="G2495" t="s">
        <v>15</v>
      </c>
      <c r="H2495" t="s">
        <v>20</v>
      </c>
      <c r="I2495">
        <v>3</v>
      </c>
      <c r="J2495">
        <v>452.52</v>
      </c>
      <c r="K2495">
        <v>0.08</v>
      </c>
      <c r="L2495">
        <f t="shared" si="230"/>
        <v>36.201599999999999</v>
      </c>
      <c r="M2495">
        <f t="shared" si="231"/>
        <v>1357.56</v>
      </c>
      <c r="N2495" t="s">
        <v>16</v>
      </c>
      <c r="O2495" t="str">
        <f t="shared" si="232"/>
        <v>Delayed Delivery</v>
      </c>
      <c r="P2495">
        <v>8</v>
      </c>
      <c r="Q2495" t="str">
        <f t="shared" si="233"/>
        <v>Excellent</v>
      </c>
      <c r="R2495">
        <v>4.2</v>
      </c>
      <c r="S2495">
        <v>1248.96</v>
      </c>
    </row>
    <row r="2496" spans="1:19" x14ac:dyDescent="0.35">
      <c r="A2496">
        <v>12495</v>
      </c>
      <c r="B2496" s="1">
        <v>47056</v>
      </c>
      <c r="C2496">
        <f t="shared" si="228"/>
        <v>2028</v>
      </c>
      <c r="D2496">
        <f t="shared" si="229"/>
        <v>10</v>
      </c>
      <c r="E2496" t="str">
        <f>TEXT(Table2[[#This Row],[order_date]],"mmmm")</f>
        <v>October</v>
      </c>
      <c r="F2496">
        <v>1091</v>
      </c>
      <c r="G2496" t="s">
        <v>19</v>
      </c>
      <c r="H2496" t="s">
        <v>21</v>
      </c>
      <c r="I2496">
        <v>2</v>
      </c>
      <c r="J2496">
        <v>340.74</v>
      </c>
      <c r="K2496">
        <v>0.25</v>
      </c>
      <c r="L2496">
        <f t="shared" si="230"/>
        <v>85.185000000000002</v>
      </c>
      <c r="M2496">
        <f t="shared" si="231"/>
        <v>681.48</v>
      </c>
      <c r="N2496" t="s">
        <v>16</v>
      </c>
      <c r="O2496" t="str">
        <f t="shared" si="232"/>
        <v>Delayed Delivery</v>
      </c>
      <c r="P2496">
        <v>11</v>
      </c>
      <c r="Q2496" t="str">
        <f t="shared" si="233"/>
        <v>Good</v>
      </c>
      <c r="R2496">
        <v>2.5</v>
      </c>
      <c r="S2496">
        <v>511.11</v>
      </c>
    </row>
    <row r="2497" spans="1:19" x14ac:dyDescent="0.35">
      <c r="A2497">
        <v>12496</v>
      </c>
      <c r="B2497" s="1">
        <v>47057</v>
      </c>
      <c r="C2497">
        <f t="shared" si="228"/>
        <v>2028</v>
      </c>
      <c r="D2497">
        <f t="shared" si="229"/>
        <v>10</v>
      </c>
      <c r="E2497" t="str">
        <f>TEXT(Table2[[#This Row],[order_date]],"mmmm")</f>
        <v>October</v>
      </c>
      <c r="F2497">
        <v>1659</v>
      </c>
      <c r="G2497" t="s">
        <v>22</v>
      </c>
      <c r="H2497" t="s">
        <v>17</v>
      </c>
      <c r="I2497">
        <v>1</v>
      </c>
      <c r="J2497">
        <v>531.53</v>
      </c>
      <c r="K2497">
        <v>0.21</v>
      </c>
      <c r="L2497">
        <f t="shared" si="230"/>
        <v>111.62129999999999</v>
      </c>
      <c r="M2497">
        <f t="shared" si="231"/>
        <v>531.53</v>
      </c>
      <c r="N2497" t="s">
        <v>14</v>
      </c>
      <c r="O2497" t="str">
        <f t="shared" si="232"/>
        <v>Delayed Delivery</v>
      </c>
      <c r="P2497">
        <v>5</v>
      </c>
      <c r="Q2497" t="str">
        <f t="shared" si="233"/>
        <v>Good</v>
      </c>
      <c r="R2497">
        <v>3.8</v>
      </c>
      <c r="S2497">
        <v>419.91</v>
      </c>
    </row>
    <row r="2498" spans="1:19" x14ac:dyDescent="0.35">
      <c r="A2498">
        <v>12497</v>
      </c>
      <c r="B2498" s="1">
        <v>47058</v>
      </c>
      <c r="C2498">
        <f t="shared" si="228"/>
        <v>2028</v>
      </c>
      <c r="D2498">
        <f t="shared" si="229"/>
        <v>11</v>
      </c>
      <c r="E2498" t="str">
        <f>TEXT(Table2[[#This Row],[order_date]],"mmmm")</f>
        <v>November</v>
      </c>
      <c r="F2498">
        <v>1672</v>
      </c>
      <c r="G2498" t="s">
        <v>19</v>
      </c>
      <c r="H2498" t="s">
        <v>20</v>
      </c>
      <c r="I2498">
        <v>4</v>
      </c>
      <c r="J2498">
        <v>194.81</v>
      </c>
      <c r="K2498">
        <v>0.18</v>
      </c>
      <c r="L2498">
        <f t="shared" si="230"/>
        <v>35.065799999999996</v>
      </c>
      <c r="M2498">
        <f t="shared" si="231"/>
        <v>779.24</v>
      </c>
      <c r="N2498" t="s">
        <v>16</v>
      </c>
      <c r="O2498" t="str">
        <f t="shared" si="232"/>
        <v>On Time Delivery</v>
      </c>
      <c r="P2498">
        <v>3</v>
      </c>
      <c r="Q2498" t="str">
        <f t="shared" si="233"/>
        <v>Excellent</v>
      </c>
      <c r="R2498">
        <v>4.7</v>
      </c>
      <c r="S2498">
        <v>638.98</v>
      </c>
    </row>
    <row r="2499" spans="1:19" x14ac:dyDescent="0.35">
      <c r="A2499">
        <v>12498</v>
      </c>
      <c r="B2499" s="1">
        <v>47059</v>
      </c>
      <c r="C2499">
        <f t="shared" ref="C2499:C2562" si="234">YEAR(B2499)</f>
        <v>2028</v>
      </c>
      <c r="D2499">
        <f t="shared" ref="D2499:D2562" si="235">MONTH(B2499)</f>
        <v>11</v>
      </c>
      <c r="E2499" t="str">
        <f>TEXT(Table2[[#This Row],[order_date]],"mmmm")</f>
        <v>November</v>
      </c>
      <c r="F2499">
        <v>1713</v>
      </c>
      <c r="G2499" t="s">
        <v>15</v>
      </c>
      <c r="H2499" t="s">
        <v>17</v>
      </c>
      <c r="I2499">
        <v>6</v>
      </c>
      <c r="J2499">
        <v>419.82</v>
      </c>
      <c r="K2499">
        <v>0.22</v>
      </c>
      <c r="L2499">
        <f t="shared" ref="L2499:L2562" si="236">J2499*K2499</f>
        <v>92.360399999999998</v>
      </c>
      <c r="M2499">
        <f t="shared" ref="M2499:M2562" si="237">(J2499*I2499)</f>
        <v>2518.92</v>
      </c>
      <c r="N2499" t="s">
        <v>18</v>
      </c>
      <c r="O2499" t="str">
        <f t="shared" ref="O2499:O2562" si="238">IF(P2499&lt;2,"Early Delivery",IF(P2499&lt;5,"On Time Delivery","Delayed Delivery"))</f>
        <v>Delayed Delivery</v>
      </c>
      <c r="P2499">
        <v>11</v>
      </c>
      <c r="Q2499" t="str">
        <f t="shared" ref="Q2499:Q2562" si="239">IF(R2499&lt;2.5,"Bad",IF(R2499 &lt;4,"Good","Excellent"))</f>
        <v>Good</v>
      </c>
      <c r="R2499">
        <v>3.5</v>
      </c>
      <c r="S2499">
        <v>1964.76</v>
      </c>
    </row>
    <row r="2500" spans="1:19" x14ac:dyDescent="0.35">
      <c r="A2500">
        <v>12499</v>
      </c>
      <c r="B2500" s="1">
        <v>47060</v>
      </c>
      <c r="C2500">
        <f t="shared" si="234"/>
        <v>2028</v>
      </c>
      <c r="D2500">
        <f t="shared" si="235"/>
        <v>11</v>
      </c>
      <c r="E2500" t="str">
        <f>TEXT(Table2[[#This Row],[order_date]],"mmmm")</f>
        <v>November</v>
      </c>
      <c r="F2500">
        <v>1935</v>
      </c>
      <c r="G2500" t="s">
        <v>19</v>
      </c>
      <c r="H2500" t="s">
        <v>20</v>
      </c>
      <c r="I2500">
        <v>5</v>
      </c>
      <c r="J2500">
        <v>455.47</v>
      </c>
      <c r="K2500">
        <v>7.0000000000000007E-2</v>
      </c>
      <c r="L2500">
        <f t="shared" si="236"/>
        <v>31.882900000000006</v>
      </c>
      <c r="M2500">
        <f t="shared" si="237"/>
        <v>2277.3500000000004</v>
      </c>
      <c r="N2500" t="s">
        <v>16</v>
      </c>
      <c r="O2500" t="str">
        <f t="shared" si="238"/>
        <v>Delayed Delivery</v>
      </c>
      <c r="P2500">
        <v>8</v>
      </c>
      <c r="Q2500" t="str">
        <f t="shared" si="239"/>
        <v>Excellent</v>
      </c>
      <c r="R2500">
        <v>4.7</v>
      </c>
      <c r="S2500">
        <v>2117.94</v>
      </c>
    </row>
    <row r="2501" spans="1:19" x14ac:dyDescent="0.35">
      <c r="A2501">
        <v>12500</v>
      </c>
      <c r="B2501" s="1">
        <v>47061</v>
      </c>
      <c r="C2501">
        <f t="shared" si="234"/>
        <v>2028</v>
      </c>
      <c r="D2501">
        <f t="shared" si="235"/>
        <v>11</v>
      </c>
      <c r="E2501" t="str">
        <f>TEXT(Table2[[#This Row],[order_date]],"mmmm")</f>
        <v>November</v>
      </c>
      <c r="F2501">
        <v>1927</v>
      </c>
      <c r="G2501" t="s">
        <v>12</v>
      </c>
      <c r="H2501" t="s">
        <v>20</v>
      </c>
      <c r="I2501">
        <v>3</v>
      </c>
      <c r="J2501">
        <v>103.62</v>
      </c>
      <c r="K2501">
        <v>0.28000000000000003</v>
      </c>
      <c r="L2501">
        <f t="shared" si="236"/>
        <v>29.013600000000004</v>
      </c>
      <c r="M2501">
        <f t="shared" si="237"/>
        <v>310.86</v>
      </c>
      <c r="N2501" t="s">
        <v>16</v>
      </c>
      <c r="O2501" t="str">
        <f t="shared" si="238"/>
        <v>Delayed Delivery</v>
      </c>
      <c r="P2501">
        <v>5</v>
      </c>
      <c r="Q2501" t="str">
        <f t="shared" si="239"/>
        <v>Bad</v>
      </c>
      <c r="R2501">
        <v>1.9</v>
      </c>
      <c r="S2501">
        <v>223.82</v>
      </c>
    </row>
    <row r="2502" spans="1:19" x14ac:dyDescent="0.35">
      <c r="A2502">
        <v>12501</v>
      </c>
      <c r="B2502" s="1">
        <v>47062</v>
      </c>
      <c r="C2502">
        <f t="shared" si="234"/>
        <v>2028</v>
      </c>
      <c r="D2502">
        <f t="shared" si="235"/>
        <v>11</v>
      </c>
      <c r="E2502" t="str">
        <f>TEXT(Table2[[#This Row],[order_date]],"mmmm")</f>
        <v>November</v>
      </c>
      <c r="F2502">
        <v>1241</v>
      </c>
      <c r="G2502" t="s">
        <v>19</v>
      </c>
      <c r="H2502" t="s">
        <v>17</v>
      </c>
      <c r="I2502">
        <v>1</v>
      </c>
      <c r="J2502">
        <v>249.34</v>
      </c>
      <c r="K2502">
        <v>0.33</v>
      </c>
      <c r="L2502">
        <f t="shared" si="236"/>
        <v>82.282200000000003</v>
      </c>
      <c r="M2502">
        <f t="shared" si="237"/>
        <v>249.34</v>
      </c>
      <c r="N2502" t="s">
        <v>14</v>
      </c>
      <c r="O2502" t="str">
        <f t="shared" si="238"/>
        <v>On Time Delivery</v>
      </c>
      <c r="P2502">
        <v>3</v>
      </c>
      <c r="Q2502" t="str">
        <f t="shared" si="239"/>
        <v>Excellent</v>
      </c>
      <c r="R2502">
        <v>4.9000000000000004</v>
      </c>
      <c r="S2502">
        <v>167.06</v>
      </c>
    </row>
    <row r="2503" spans="1:19" x14ac:dyDescent="0.35">
      <c r="A2503">
        <v>12502</v>
      </c>
      <c r="B2503" s="1">
        <v>47063</v>
      </c>
      <c r="C2503">
        <f t="shared" si="234"/>
        <v>2028</v>
      </c>
      <c r="D2503">
        <f t="shared" si="235"/>
        <v>11</v>
      </c>
      <c r="E2503" t="str">
        <f>TEXT(Table2[[#This Row],[order_date]],"mmmm")</f>
        <v>November</v>
      </c>
      <c r="F2503">
        <v>1864</v>
      </c>
      <c r="G2503" t="s">
        <v>15</v>
      </c>
      <c r="H2503" t="s">
        <v>17</v>
      </c>
      <c r="I2503">
        <v>2</v>
      </c>
      <c r="J2503">
        <v>297.45</v>
      </c>
      <c r="K2503">
        <v>0.31</v>
      </c>
      <c r="L2503">
        <f t="shared" si="236"/>
        <v>92.209499999999991</v>
      </c>
      <c r="M2503">
        <f t="shared" si="237"/>
        <v>594.9</v>
      </c>
      <c r="N2503" t="s">
        <v>18</v>
      </c>
      <c r="O2503" t="str">
        <f t="shared" si="238"/>
        <v>Delayed Delivery</v>
      </c>
      <c r="P2503">
        <v>9</v>
      </c>
      <c r="Q2503" t="str">
        <f t="shared" si="239"/>
        <v>Excellent</v>
      </c>
      <c r="R2503">
        <v>4.5</v>
      </c>
      <c r="S2503">
        <v>410.48</v>
      </c>
    </row>
    <row r="2504" spans="1:19" x14ac:dyDescent="0.35">
      <c r="A2504">
        <v>12503</v>
      </c>
      <c r="B2504" s="1">
        <v>47064</v>
      </c>
      <c r="C2504">
        <f t="shared" si="234"/>
        <v>2028</v>
      </c>
      <c r="D2504">
        <f t="shared" si="235"/>
        <v>11</v>
      </c>
      <c r="E2504" t="str">
        <f>TEXT(Table2[[#This Row],[order_date]],"mmmm")</f>
        <v>November</v>
      </c>
      <c r="F2504">
        <v>1001</v>
      </c>
      <c r="G2504" t="s">
        <v>22</v>
      </c>
      <c r="H2504" t="s">
        <v>21</v>
      </c>
      <c r="I2504">
        <v>6</v>
      </c>
      <c r="J2504">
        <v>223.08</v>
      </c>
      <c r="K2504">
        <v>0.11</v>
      </c>
      <c r="L2504">
        <f t="shared" si="236"/>
        <v>24.538800000000002</v>
      </c>
      <c r="M2504">
        <f t="shared" si="237"/>
        <v>1338.48</v>
      </c>
      <c r="N2504" t="s">
        <v>14</v>
      </c>
      <c r="O2504" t="str">
        <f t="shared" si="238"/>
        <v>Delayed Delivery</v>
      </c>
      <c r="P2504">
        <v>9</v>
      </c>
      <c r="Q2504" t="str">
        <f t="shared" si="239"/>
        <v>Bad</v>
      </c>
      <c r="R2504">
        <v>1.4</v>
      </c>
      <c r="S2504">
        <v>1191.25</v>
      </c>
    </row>
    <row r="2505" spans="1:19" x14ac:dyDescent="0.35">
      <c r="A2505">
        <v>12504</v>
      </c>
      <c r="B2505" s="1">
        <v>47065</v>
      </c>
      <c r="C2505">
        <f t="shared" si="234"/>
        <v>2028</v>
      </c>
      <c r="D2505">
        <f t="shared" si="235"/>
        <v>11</v>
      </c>
      <c r="E2505" t="str">
        <f>TEXT(Table2[[#This Row],[order_date]],"mmmm")</f>
        <v>November</v>
      </c>
      <c r="F2505">
        <v>1224</v>
      </c>
      <c r="G2505" t="s">
        <v>15</v>
      </c>
      <c r="H2505" t="s">
        <v>20</v>
      </c>
      <c r="I2505">
        <v>6</v>
      </c>
      <c r="J2505">
        <v>203.44</v>
      </c>
      <c r="K2505">
        <v>0.14000000000000001</v>
      </c>
      <c r="L2505">
        <f t="shared" si="236"/>
        <v>28.481600000000004</v>
      </c>
      <c r="M2505">
        <f t="shared" si="237"/>
        <v>1220.6399999999999</v>
      </c>
      <c r="N2505" t="s">
        <v>14</v>
      </c>
      <c r="O2505" t="str">
        <f t="shared" si="238"/>
        <v>Delayed Delivery</v>
      </c>
      <c r="P2505">
        <v>7</v>
      </c>
      <c r="Q2505" t="str">
        <f t="shared" si="239"/>
        <v>Good</v>
      </c>
      <c r="R2505">
        <v>2.7</v>
      </c>
      <c r="S2505">
        <v>1049.75</v>
      </c>
    </row>
    <row r="2506" spans="1:19" x14ac:dyDescent="0.35">
      <c r="A2506">
        <v>12505</v>
      </c>
      <c r="B2506" s="1">
        <v>47066</v>
      </c>
      <c r="C2506">
        <f t="shared" si="234"/>
        <v>2028</v>
      </c>
      <c r="D2506">
        <f t="shared" si="235"/>
        <v>11</v>
      </c>
      <c r="E2506" t="str">
        <f>TEXT(Table2[[#This Row],[order_date]],"mmmm")</f>
        <v>November</v>
      </c>
      <c r="F2506">
        <v>1800</v>
      </c>
      <c r="G2506" t="s">
        <v>19</v>
      </c>
      <c r="H2506" t="s">
        <v>13</v>
      </c>
      <c r="I2506">
        <v>5</v>
      </c>
      <c r="J2506">
        <v>416.56</v>
      </c>
      <c r="K2506">
        <v>0.28000000000000003</v>
      </c>
      <c r="L2506">
        <f t="shared" si="236"/>
        <v>116.63680000000001</v>
      </c>
      <c r="M2506">
        <f t="shared" si="237"/>
        <v>2082.8000000000002</v>
      </c>
      <c r="N2506" t="s">
        <v>14</v>
      </c>
      <c r="O2506" t="str">
        <f t="shared" si="238"/>
        <v>Delayed Delivery</v>
      </c>
      <c r="P2506">
        <v>8</v>
      </c>
      <c r="Q2506" t="str">
        <f t="shared" si="239"/>
        <v>Excellent</v>
      </c>
      <c r="R2506">
        <v>4.7</v>
      </c>
      <c r="S2506">
        <v>1499.62</v>
      </c>
    </row>
    <row r="2507" spans="1:19" x14ac:dyDescent="0.35">
      <c r="A2507">
        <v>12506</v>
      </c>
      <c r="B2507" s="1">
        <v>47067</v>
      </c>
      <c r="C2507">
        <f t="shared" si="234"/>
        <v>2028</v>
      </c>
      <c r="D2507">
        <f t="shared" si="235"/>
        <v>11</v>
      </c>
      <c r="E2507" t="str">
        <f>TEXT(Table2[[#This Row],[order_date]],"mmmm")</f>
        <v>November</v>
      </c>
      <c r="F2507">
        <v>1744</v>
      </c>
      <c r="G2507" t="s">
        <v>12</v>
      </c>
      <c r="H2507" t="s">
        <v>13</v>
      </c>
      <c r="I2507">
        <v>1</v>
      </c>
      <c r="J2507">
        <v>141.28</v>
      </c>
      <c r="K2507">
        <v>0.21</v>
      </c>
      <c r="L2507">
        <f t="shared" si="236"/>
        <v>29.668799999999997</v>
      </c>
      <c r="M2507">
        <f t="shared" si="237"/>
        <v>141.28</v>
      </c>
      <c r="N2507" t="s">
        <v>14</v>
      </c>
      <c r="O2507" t="str">
        <f t="shared" si="238"/>
        <v>Delayed Delivery</v>
      </c>
      <c r="P2507">
        <v>5</v>
      </c>
      <c r="Q2507" t="str">
        <f t="shared" si="239"/>
        <v>Bad</v>
      </c>
      <c r="R2507">
        <v>1.3</v>
      </c>
      <c r="S2507">
        <v>111.61</v>
      </c>
    </row>
    <row r="2508" spans="1:19" x14ac:dyDescent="0.35">
      <c r="A2508">
        <v>12507</v>
      </c>
      <c r="B2508" s="1">
        <v>47068</v>
      </c>
      <c r="C2508">
        <f t="shared" si="234"/>
        <v>2028</v>
      </c>
      <c r="D2508">
        <f t="shared" si="235"/>
        <v>11</v>
      </c>
      <c r="E2508" t="str">
        <f>TEXT(Table2[[#This Row],[order_date]],"mmmm")</f>
        <v>November</v>
      </c>
      <c r="F2508">
        <v>1972</v>
      </c>
      <c r="G2508" t="s">
        <v>15</v>
      </c>
      <c r="H2508" t="s">
        <v>20</v>
      </c>
      <c r="I2508">
        <v>1</v>
      </c>
      <c r="J2508">
        <v>429.99</v>
      </c>
      <c r="K2508">
        <v>0.19</v>
      </c>
      <c r="L2508">
        <f t="shared" si="236"/>
        <v>81.698099999999997</v>
      </c>
      <c r="M2508">
        <f t="shared" si="237"/>
        <v>429.99</v>
      </c>
      <c r="N2508" t="s">
        <v>16</v>
      </c>
      <c r="O2508" t="str">
        <f t="shared" si="238"/>
        <v>Delayed Delivery</v>
      </c>
      <c r="P2508">
        <v>5</v>
      </c>
      <c r="Q2508" t="str">
        <f t="shared" si="239"/>
        <v>Good</v>
      </c>
      <c r="R2508">
        <v>2.8</v>
      </c>
      <c r="S2508">
        <v>348.29</v>
      </c>
    </row>
    <row r="2509" spans="1:19" x14ac:dyDescent="0.35">
      <c r="A2509">
        <v>12508</v>
      </c>
      <c r="B2509" s="1">
        <v>47069</v>
      </c>
      <c r="C2509">
        <f t="shared" si="234"/>
        <v>2028</v>
      </c>
      <c r="D2509">
        <f t="shared" si="235"/>
        <v>11</v>
      </c>
      <c r="E2509" t="str">
        <f>TEXT(Table2[[#This Row],[order_date]],"mmmm")</f>
        <v>November</v>
      </c>
      <c r="F2509">
        <v>1925</v>
      </c>
      <c r="G2509" t="s">
        <v>15</v>
      </c>
      <c r="H2509" t="s">
        <v>20</v>
      </c>
      <c r="I2509">
        <v>3</v>
      </c>
      <c r="J2509">
        <v>562</v>
      </c>
      <c r="K2509">
        <v>0.32</v>
      </c>
      <c r="L2509">
        <f t="shared" si="236"/>
        <v>179.84</v>
      </c>
      <c r="M2509">
        <f t="shared" si="237"/>
        <v>1686</v>
      </c>
      <c r="N2509" t="s">
        <v>14</v>
      </c>
      <c r="O2509" t="str">
        <f t="shared" si="238"/>
        <v>Delayed Delivery</v>
      </c>
      <c r="P2509">
        <v>5</v>
      </c>
      <c r="Q2509" t="str">
        <f t="shared" si="239"/>
        <v>Good</v>
      </c>
      <c r="R2509">
        <v>3.9</v>
      </c>
      <c r="S2509">
        <v>1146.48</v>
      </c>
    </row>
    <row r="2510" spans="1:19" x14ac:dyDescent="0.35">
      <c r="A2510">
        <v>12509</v>
      </c>
      <c r="B2510" s="1">
        <v>47070</v>
      </c>
      <c r="C2510">
        <f t="shared" si="234"/>
        <v>2028</v>
      </c>
      <c r="D2510">
        <f t="shared" si="235"/>
        <v>11</v>
      </c>
      <c r="E2510" t="str">
        <f>TEXT(Table2[[#This Row],[order_date]],"mmmm")</f>
        <v>November</v>
      </c>
      <c r="F2510">
        <v>1928</v>
      </c>
      <c r="G2510" t="s">
        <v>19</v>
      </c>
      <c r="H2510" t="s">
        <v>20</v>
      </c>
      <c r="I2510">
        <v>4</v>
      </c>
      <c r="J2510">
        <v>345.64</v>
      </c>
      <c r="K2510">
        <v>0.19</v>
      </c>
      <c r="L2510">
        <f t="shared" si="236"/>
        <v>65.671599999999998</v>
      </c>
      <c r="M2510">
        <f t="shared" si="237"/>
        <v>1382.56</v>
      </c>
      <c r="N2510" t="s">
        <v>16</v>
      </c>
      <c r="O2510" t="str">
        <f t="shared" si="238"/>
        <v>On Time Delivery</v>
      </c>
      <c r="P2510">
        <v>2</v>
      </c>
      <c r="Q2510" t="str">
        <f t="shared" si="239"/>
        <v>Bad</v>
      </c>
      <c r="R2510">
        <v>1.1000000000000001</v>
      </c>
      <c r="S2510">
        <v>1119.8699999999999</v>
      </c>
    </row>
    <row r="2511" spans="1:19" x14ac:dyDescent="0.35">
      <c r="A2511">
        <v>12510</v>
      </c>
      <c r="B2511" s="1">
        <v>47071</v>
      </c>
      <c r="C2511">
        <f t="shared" si="234"/>
        <v>2028</v>
      </c>
      <c r="D2511">
        <f t="shared" si="235"/>
        <v>11</v>
      </c>
      <c r="E2511" t="str">
        <f>TEXT(Table2[[#This Row],[order_date]],"mmmm")</f>
        <v>November</v>
      </c>
      <c r="F2511">
        <v>1588</v>
      </c>
      <c r="G2511" t="s">
        <v>15</v>
      </c>
      <c r="H2511" t="s">
        <v>17</v>
      </c>
      <c r="I2511">
        <v>4</v>
      </c>
      <c r="J2511">
        <v>372.69</v>
      </c>
      <c r="K2511">
        <v>0.18</v>
      </c>
      <c r="L2511">
        <f t="shared" si="236"/>
        <v>67.084199999999996</v>
      </c>
      <c r="M2511">
        <f t="shared" si="237"/>
        <v>1490.76</v>
      </c>
      <c r="N2511" t="s">
        <v>16</v>
      </c>
      <c r="O2511" t="str">
        <f t="shared" si="238"/>
        <v>On Time Delivery</v>
      </c>
      <c r="P2511">
        <v>3</v>
      </c>
      <c r="Q2511" t="str">
        <f t="shared" si="239"/>
        <v>Excellent</v>
      </c>
      <c r="R2511">
        <v>4</v>
      </c>
      <c r="S2511">
        <v>1222.42</v>
      </c>
    </row>
    <row r="2512" spans="1:19" x14ac:dyDescent="0.35">
      <c r="A2512">
        <v>12511</v>
      </c>
      <c r="B2512" s="1">
        <v>47072</v>
      </c>
      <c r="C2512">
        <f t="shared" si="234"/>
        <v>2028</v>
      </c>
      <c r="D2512">
        <f t="shared" si="235"/>
        <v>11</v>
      </c>
      <c r="E2512" t="str">
        <f>TEXT(Table2[[#This Row],[order_date]],"mmmm")</f>
        <v>November</v>
      </c>
      <c r="F2512">
        <v>1115</v>
      </c>
      <c r="G2512" t="s">
        <v>15</v>
      </c>
      <c r="H2512" t="s">
        <v>13</v>
      </c>
      <c r="I2512">
        <v>7</v>
      </c>
      <c r="J2512">
        <v>55.33</v>
      </c>
      <c r="K2512">
        <v>0.01</v>
      </c>
      <c r="L2512">
        <f t="shared" si="236"/>
        <v>0.55330000000000001</v>
      </c>
      <c r="M2512">
        <f t="shared" si="237"/>
        <v>387.31</v>
      </c>
      <c r="N2512" t="s">
        <v>16</v>
      </c>
      <c r="O2512" t="str">
        <f t="shared" si="238"/>
        <v>Delayed Delivery</v>
      </c>
      <c r="P2512">
        <v>8</v>
      </c>
      <c r="Q2512" t="str">
        <f t="shared" si="239"/>
        <v>Bad</v>
      </c>
      <c r="R2512">
        <v>2.4</v>
      </c>
      <c r="S2512">
        <v>383.44</v>
      </c>
    </row>
    <row r="2513" spans="1:19" x14ac:dyDescent="0.35">
      <c r="A2513">
        <v>12512</v>
      </c>
      <c r="B2513" s="1">
        <v>47073</v>
      </c>
      <c r="C2513">
        <f t="shared" si="234"/>
        <v>2028</v>
      </c>
      <c r="D2513">
        <f t="shared" si="235"/>
        <v>11</v>
      </c>
      <c r="E2513" t="str">
        <f>TEXT(Table2[[#This Row],[order_date]],"mmmm")</f>
        <v>November</v>
      </c>
      <c r="F2513">
        <v>1665</v>
      </c>
      <c r="G2513" t="s">
        <v>19</v>
      </c>
      <c r="H2513" t="s">
        <v>13</v>
      </c>
      <c r="I2513">
        <v>4</v>
      </c>
      <c r="J2513">
        <v>520.72</v>
      </c>
      <c r="K2513">
        <v>0.02</v>
      </c>
      <c r="L2513">
        <f t="shared" si="236"/>
        <v>10.414400000000001</v>
      </c>
      <c r="M2513">
        <f t="shared" si="237"/>
        <v>2082.88</v>
      </c>
      <c r="N2513" t="s">
        <v>16</v>
      </c>
      <c r="O2513" t="str">
        <f t="shared" si="238"/>
        <v>Delayed Delivery</v>
      </c>
      <c r="P2513">
        <v>6</v>
      </c>
      <c r="Q2513" t="str">
        <f t="shared" si="239"/>
        <v>Bad</v>
      </c>
      <c r="R2513">
        <v>2</v>
      </c>
      <c r="S2513">
        <v>2041.22</v>
      </c>
    </row>
    <row r="2514" spans="1:19" x14ac:dyDescent="0.35">
      <c r="A2514">
        <v>12513</v>
      </c>
      <c r="B2514" s="1">
        <v>47074</v>
      </c>
      <c r="C2514">
        <f t="shared" si="234"/>
        <v>2028</v>
      </c>
      <c r="D2514">
        <f t="shared" si="235"/>
        <v>11</v>
      </c>
      <c r="E2514" t="str">
        <f>TEXT(Table2[[#This Row],[order_date]],"mmmm")</f>
        <v>November</v>
      </c>
      <c r="F2514">
        <v>1917</v>
      </c>
      <c r="G2514" t="s">
        <v>19</v>
      </c>
      <c r="H2514" t="s">
        <v>13</v>
      </c>
      <c r="I2514">
        <v>7</v>
      </c>
      <c r="J2514">
        <v>181.99</v>
      </c>
      <c r="K2514">
        <v>0</v>
      </c>
      <c r="L2514">
        <f t="shared" si="236"/>
        <v>0</v>
      </c>
      <c r="M2514">
        <f t="shared" si="237"/>
        <v>1273.93</v>
      </c>
      <c r="N2514" t="s">
        <v>18</v>
      </c>
      <c r="O2514" t="str">
        <f t="shared" si="238"/>
        <v>Delayed Delivery</v>
      </c>
      <c r="P2514">
        <v>9</v>
      </c>
      <c r="Q2514" t="str">
        <f t="shared" si="239"/>
        <v>Good</v>
      </c>
      <c r="R2514">
        <v>3.3</v>
      </c>
      <c r="S2514">
        <v>1273.93</v>
      </c>
    </row>
    <row r="2515" spans="1:19" x14ac:dyDescent="0.35">
      <c r="A2515">
        <v>12514</v>
      </c>
      <c r="B2515" s="1">
        <v>47075</v>
      </c>
      <c r="C2515">
        <f t="shared" si="234"/>
        <v>2028</v>
      </c>
      <c r="D2515">
        <f t="shared" si="235"/>
        <v>11</v>
      </c>
      <c r="E2515" t="str">
        <f>TEXT(Table2[[#This Row],[order_date]],"mmmm")</f>
        <v>November</v>
      </c>
      <c r="F2515">
        <v>1102</v>
      </c>
      <c r="G2515" t="s">
        <v>22</v>
      </c>
      <c r="H2515" t="s">
        <v>20</v>
      </c>
      <c r="I2515">
        <v>6</v>
      </c>
      <c r="J2515">
        <v>374.8</v>
      </c>
      <c r="K2515">
        <v>0.32</v>
      </c>
      <c r="L2515">
        <f t="shared" si="236"/>
        <v>119.93600000000001</v>
      </c>
      <c r="M2515">
        <f t="shared" si="237"/>
        <v>2248.8000000000002</v>
      </c>
      <c r="N2515" t="s">
        <v>16</v>
      </c>
      <c r="O2515" t="str">
        <f t="shared" si="238"/>
        <v>Delayed Delivery</v>
      </c>
      <c r="P2515">
        <v>7</v>
      </c>
      <c r="Q2515" t="str">
        <f t="shared" si="239"/>
        <v>Good</v>
      </c>
      <c r="R2515">
        <v>3.2</v>
      </c>
      <c r="S2515">
        <v>1529.18</v>
      </c>
    </row>
    <row r="2516" spans="1:19" x14ac:dyDescent="0.35">
      <c r="A2516">
        <v>12515</v>
      </c>
      <c r="B2516" s="1">
        <v>47076</v>
      </c>
      <c r="C2516">
        <f t="shared" si="234"/>
        <v>2028</v>
      </c>
      <c r="D2516">
        <f t="shared" si="235"/>
        <v>11</v>
      </c>
      <c r="E2516" t="str">
        <f>TEXT(Table2[[#This Row],[order_date]],"mmmm")</f>
        <v>November</v>
      </c>
      <c r="F2516">
        <v>1193</v>
      </c>
      <c r="G2516" t="s">
        <v>19</v>
      </c>
      <c r="H2516" t="s">
        <v>17</v>
      </c>
      <c r="I2516">
        <v>6</v>
      </c>
      <c r="J2516">
        <v>587.78</v>
      </c>
      <c r="K2516">
        <v>0.14000000000000001</v>
      </c>
      <c r="L2516">
        <f t="shared" si="236"/>
        <v>82.289200000000008</v>
      </c>
      <c r="M2516">
        <f t="shared" si="237"/>
        <v>3526.68</v>
      </c>
      <c r="N2516" t="s">
        <v>16</v>
      </c>
      <c r="O2516" t="str">
        <f t="shared" si="238"/>
        <v>Delayed Delivery</v>
      </c>
      <c r="P2516">
        <v>6</v>
      </c>
      <c r="Q2516" t="str">
        <f t="shared" si="239"/>
        <v>Excellent</v>
      </c>
      <c r="R2516">
        <v>4.5</v>
      </c>
      <c r="S2516">
        <v>3032.94</v>
      </c>
    </row>
    <row r="2517" spans="1:19" x14ac:dyDescent="0.35">
      <c r="A2517">
        <v>12516</v>
      </c>
      <c r="B2517" s="1">
        <v>47077</v>
      </c>
      <c r="C2517">
        <f t="shared" si="234"/>
        <v>2028</v>
      </c>
      <c r="D2517">
        <f t="shared" si="235"/>
        <v>11</v>
      </c>
      <c r="E2517" t="str">
        <f>TEXT(Table2[[#This Row],[order_date]],"mmmm")</f>
        <v>November</v>
      </c>
      <c r="F2517">
        <v>1165</v>
      </c>
      <c r="G2517" t="s">
        <v>19</v>
      </c>
      <c r="H2517" t="s">
        <v>20</v>
      </c>
      <c r="I2517">
        <v>2</v>
      </c>
      <c r="J2517">
        <v>363.37</v>
      </c>
      <c r="K2517">
        <v>0.16</v>
      </c>
      <c r="L2517">
        <f t="shared" si="236"/>
        <v>58.139200000000002</v>
      </c>
      <c r="M2517">
        <f t="shared" si="237"/>
        <v>726.74</v>
      </c>
      <c r="N2517" t="s">
        <v>18</v>
      </c>
      <c r="O2517" t="str">
        <f t="shared" si="238"/>
        <v>Delayed Delivery</v>
      </c>
      <c r="P2517">
        <v>11</v>
      </c>
      <c r="Q2517" t="str">
        <f t="shared" si="239"/>
        <v>Good</v>
      </c>
      <c r="R2517">
        <v>3.7</v>
      </c>
      <c r="S2517">
        <v>610.46</v>
      </c>
    </row>
    <row r="2518" spans="1:19" x14ac:dyDescent="0.35">
      <c r="A2518">
        <v>12517</v>
      </c>
      <c r="B2518" s="1">
        <v>47078</v>
      </c>
      <c r="C2518">
        <f t="shared" si="234"/>
        <v>2028</v>
      </c>
      <c r="D2518">
        <f t="shared" si="235"/>
        <v>11</v>
      </c>
      <c r="E2518" t="str">
        <f>TEXT(Table2[[#This Row],[order_date]],"mmmm")</f>
        <v>November</v>
      </c>
      <c r="F2518">
        <v>1870</v>
      </c>
      <c r="G2518" t="s">
        <v>15</v>
      </c>
      <c r="H2518" t="s">
        <v>21</v>
      </c>
      <c r="I2518">
        <v>6</v>
      </c>
      <c r="J2518">
        <v>438.96</v>
      </c>
      <c r="K2518">
        <v>0.3</v>
      </c>
      <c r="L2518">
        <f t="shared" si="236"/>
        <v>131.68799999999999</v>
      </c>
      <c r="M2518">
        <f t="shared" si="237"/>
        <v>2633.7599999999998</v>
      </c>
      <c r="N2518" t="s">
        <v>16</v>
      </c>
      <c r="O2518" t="str">
        <f t="shared" si="238"/>
        <v>On Time Delivery</v>
      </c>
      <c r="P2518">
        <v>4</v>
      </c>
      <c r="Q2518" t="str">
        <f t="shared" si="239"/>
        <v>Good</v>
      </c>
      <c r="R2518">
        <v>2.7</v>
      </c>
      <c r="S2518">
        <v>1843.63</v>
      </c>
    </row>
    <row r="2519" spans="1:19" x14ac:dyDescent="0.35">
      <c r="A2519">
        <v>12518</v>
      </c>
      <c r="B2519" s="1">
        <v>47079</v>
      </c>
      <c r="C2519">
        <f t="shared" si="234"/>
        <v>2028</v>
      </c>
      <c r="D2519">
        <f t="shared" si="235"/>
        <v>11</v>
      </c>
      <c r="E2519" t="str">
        <f>TEXT(Table2[[#This Row],[order_date]],"mmmm")</f>
        <v>November</v>
      </c>
      <c r="F2519">
        <v>1089</v>
      </c>
      <c r="G2519" t="s">
        <v>22</v>
      </c>
      <c r="H2519" t="s">
        <v>21</v>
      </c>
      <c r="I2519">
        <v>6</v>
      </c>
      <c r="J2519">
        <v>275.51</v>
      </c>
      <c r="K2519">
        <v>0.21</v>
      </c>
      <c r="L2519">
        <f t="shared" si="236"/>
        <v>57.857099999999996</v>
      </c>
      <c r="M2519">
        <f t="shared" si="237"/>
        <v>1653.06</v>
      </c>
      <c r="N2519" t="s">
        <v>18</v>
      </c>
      <c r="O2519" t="str">
        <f t="shared" si="238"/>
        <v>Delayed Delivery</v>
      </c>
      <c r="P2519">
        <v>7</v>
      </c>
      <c r="Q2519" t="str">
        <f t="shared" si="239"/>
        <v>Good</v>
      </c>
      <c r="R2519">
        <v>3.6</v>
      </c>
      <c r="S2519">
        <v>1305.92</v>
      </c>
    </row>
    <row r="2520" spans="1:19" x14ac:dyDescent="0.35">
      <c r="A2520">
        <v>12519</v>
      </c>
      <c r="B2520" s="1">
        <v>47080</v>
      </c>
      <c r="C2520">
        <f t="shared" si="234"/>
        <v>2028</v>
      </c>
      <c r="D2520">
        <f t="shared" si="235"/>
        <v>11</v>
      </c>
      <c r="E2520" t="str">
        <f>TEXT(Table2[[#This Row],[order_date]],"mmmm")</f>
        <v>November</v>
      </c>
      <c r="F2520">
        <v>1685</v>
      </c>
      <c r="G2520" t="s">
        <v>19</v>
      </c>
      <c r="H2520" t="s">
        <v>13</v>
      </c>
      <c r="I2520">
        <v>1</v>
      </c>
      <c r="J2520">
        <v>50.31</v>
      </c>
      <c r="K2520">
        <v>0.21</v>
      </c>
      <c r="L2520">
        <f t="shared" si="236"/>
        <v>10.565099999999999</v>
      </c>
      <c r="M2520">
        <f t="shared" si="237"/>
        <v>50.31</v>
      </c>
      <c r="N2520" t="s">
        <v>16</v>
      </c>
      <c r="O2520" t="str">
        <f t="shared" si="238"/>
        <v>On Time Delivery</v>
      </c>
      <c r="P2520">
        <v>4</v>
      </c>
      <c r="Q2520" t="str">
        <f t="shared" si="239"/>
        <v>Excellent</v>
      </c>
      <c r="R2520">
        <v>4</v>
      </c>
      <c r="S2520">
        <v>39.74</v>
      </c>
    </row>
    <row r="2521" spans="1:19" x14ac:dyDescent="0.35">
      <c r="A2521">
        <v>12520</v>
      </c>
      <c r="B2521" s="1">
        <v>47081</v>
      </c>
      <c r="C2521">
        <f t="shared" si="234"/>
        <v>2028</v>
      </c>
      <c r="D2521">
        <f t="shared" si="235"/>
        <v>11</v>
      </c>
      <c r="E2521" t="str">
        <f>TEXT(Table2[[#This Row],[order_date]],"mmmm")</f>
        <v>November</v>
      </c>
      <c r="F2521">
        <v>1121</v>
      </c>
      <c r="G2521" t="s">
        <v>15</v>
      </c>
      <c r="H2521" t="s">
        <v>20</v>
      </c>
      <c r="I2521">
        <v>2</v>
      </c>
      <c r="J2521">
        <v>481.6</v>
      </c>
      <c r="K2521">
        <v>0.1</v>
      </c>
      <c r="L2521">
        <f t="shared" si="236"/>
        <v>48.160000000000004</v>
      </c>
      <c r="M2521">
        <f t="shared" si="237"/>
        <v>963.2</v>
      </c>
      <c r="N2521" t="s">
        <v>16</v>
      </c>
      <c r="O2521" t="str">
        <f t="shared" si="238"/>
        <v>Delayed Delivery</v>
      </c>
      <c r="P2521">
        <v>7</v>
      </c>
      <c r="Q2521" t="str">
        <f t="shared" si="239"/>
        <v>Excellent</v>
      </c>
      <c r="R2521">
        <v>4.7</v>
      </c>
      <c r="S2521">
        <v>866.88</v>
      </c>
    </row>
    <row r="2522" spans="1:19" x14ac:dyDescent="0.35">
      <c r="A2522">
        <v>12521</v>
      </c>
      <c r="B2522" s="1">
        <v>47082</v>
      </c>
      <c r="C2522">
        <f t="shared" si="234"/>
        <v>2028</v>
      </c>
      <c r="D2522">
        <f t="shared" si="235"/>
        <v>11</v>
      </c>
      <c r="E2522" t="str">
        <f>TEXT(Table2[[#This Row],[order_date]],"mmmm")</f>
        <v>November</v>
      </c>
      <c r="F2522">
        <v>1142</v>
      </c>
      <c r="G2522" t="s">
        <v>19</v>
      </c>
      <c r="H2522" t="s">
        <v>21</v>
      </c>
      <c r="I2522">
        <v>1</v>
      </c>
      <c r="J2522">
        <v>35.47</v>
      </c>
      <c r="K2522">
        <v>0.28999999999999998</v>
      </c>
      <c r="L2522">
        <f t="shared" si="236"/>
        <v>10.286299999999999</v>
      </c>
      <c r="M2522">
        <f t="shared" si="237"/>
        <v>35.47</v>
      </c>
      <c r="N2522" t="s">
        <v>16</v>
      </c>
      <c r="O2522" t="str">
        <f t="shared" si="238"/>
        <v>Delayed Delivery</v>
      </c>
      <c r="P2522">
        <v>5</v>
      </c>
      <c r="Q2522" t="str">
        <f t="shared" si="239"/>
        <v>Good</v>
      </c>
      <c r="R2522">
        <v>3.8</v>
      </c>
      <c r="S2522">
        <v>25.18</v>
      </c>
    </row>
    <row r="2523" spans="1:19" x14ac:dyDescent="0.35">
      <c r="A2523">
        <v>12522</v>
      </c>
      <c r="B2523" s="1">
        <v>47083</v>
      </c>
      <c r="C2523">
        <f t="shared" si="234"/>
        <v>2028</v>
      </c>
      <c r="D2523">
        <f t="shared" si="235"/>
        <v>11</v>
      </c>
      <c r="E2523" t="str">
        <f>TEXT(Table2[[#This Row],[order_date]],"mmmm")</f>
        <v>November</v>
      </c>
      <c r="F2523">
        <v>1993</v>
      </c>
      <c r="G2523" t="s">
        <v>19</v>
      </c>
      <c r="H2523" t="s">
        <v>21</v>
      </c>
      <c r="I2523">
        <v>3</v>
      </c>
      <c r="J2523">
        <v>424.88</v>
      </c>
      <c r="K2523">
        <v>0.06</v>
      </c>
      <c r="L2523">
        <f t="shared" si="236"/>
        <v>25.492799999999999</v>
      </c>
      <c r="M2523">
        <f t="shared" si="237"/>
        <v>1274.6399999999999</v>
      </c>
      <c r="N2523" t="s">
        <v>16</v>
      </c>
      <c r="O2523" t="str">
        <f t="shared" si="238"/>
        <v>On Time Delivery</v>
      </c>
      <c r="P2523">
        <v>2</v>
      </c>
      <c r="Q2523" t="str">
        <f t="shared" si="239"/>
        <v>Good</v>
      </c>
      <c r="R2523">
        <v>3.2</v>
      </c>
      <c r="S2523">
        <v>1198.1600000000001</v>
      </c>
    </row>
    <row r="2524" spans="1:19" x14ac:dyDescent="0.35">
      <c r="A2524">
        <v>12523</v>
      </c>
      <c r="B2524" s="1">
        <v>47084</v>
      </c>
      <c r="C2524">
        <f t="shared" si="234"/>
        <v>2028</v>
      </c>
      <c r="D2524">
        <f t="shared" si="235"/>
        <v>11</v>
      </c>
      <c r="E2524" t="str">
        <f>TEXT(Table2[[#This Row],[order_date]],"mmmm")</f>
        <v>November</v>
      </c>
      <c r="F2524">
        <v>1105</v>
      </c>
      <c r="G2524" t="s">
        <v>19</v>
      </c>
      <c r="H2524" t="s">
        <v>20</v>
      </c>
      <c r="I2524">
        <v>7</v>
      </c>
      <c r="J2524">
        <v>28.41</v>
      </c>
      <c r="K2524">
        <v>0.02</v>
      </c>
      <c r="L2524">
        <f t="shared" si="236"/>
        <v>0.56820000000000004</v>
      </c>
      <c r="M2524">
        <f t="shared" si="237"/>
        <v>198.87</v>
      </c>
      <c r="N2524" t="s">
        <v>18</v>
      </c>
      <c r="O2524" t="str">
        <f t="shared" si="238"/>
        <v>Delayed Delivery</v>
      </c>
      <c r="P2524">
        <v>7</v>
      </c>
      <c r="Q2524" t="str">
        <f t="shared" si="239"/>
        <v>Good</v>
      </c>
      <c r="R2524">
        <v>2.5</v>
      </c>
      <c r="S2524">
        <v>194.89</v>
      </c>
    </row>
    <row r="2525" spans="1:19" x14ac:dyDescent="0.35">
      <c r="A2525">
        <v>12524</v>
      </c>
      <c r="B2525" s="1">
        <v>47085</v>
      </c>
      <c r="C2525">
        <f t="shared" si="234"/>
        <v>2028</v>
      </c>
      <c r="D2525">
        <f t="shared" si="235"/>
        <v>11</v>
      </c>
      <c r="E2525" t="str">
        <f>TEXT(Table2[[#This Row],[order_date]],"mmmm")</f>
        <v>November</v>
      </c>
      <c r="F2525">
        <v>1886</v>
      </c>
      <c r="G2525" t="s">
        <v>22</v>
      </c>
      <c r="H2525" t="s">
        <v>17</v>
      </c>
      <c r="I2525">
        <v>7</v>
      </c>
      <c r="J2525">
        <v>519.45000000000005</v>
      </c>
      <c r="K2525">
        <v>7.0000000000000007E-2</v>
      </c>
      <c r="L2525">
        <f t="shared" si="236"/>
        <v>36.361500000000007</v>
      </c>
      <c r="M2525">
        <f t="shared" si="237"/>
        <v>3636.1500000000005</v>
      </c>
      <c r="N2525" t="s">
        <v>18</v>
      </c>
      <c r="O2525" t="str">
        <f t="shared" si="238"/>
        <v>Delayed Delivery</v>
      </c>
      <c r="P2525">
        <v>8</v>
      </c>
      <c r="Q2525" t="str">
        <f t="shared" si="239"/>
        <v>Excellent</v>
      </c>
      <c r="R2525">
        <v>4.5999999999999996</v>
      </c>
      <c r="S2525">
        <v>3381.62</v>
      </c>
    </row>
    <row r="2526" spans="1:19" x14ac:dyDescent="0.35">
      <c r="A2526">
        <v>12525</v>
      </c>
      <c r="B2526" s="1">
        <v>47086</v>
      </c>
      <c r="C2526">
        <f t="shared" si="234"/>
        <v>2028</v>
      </c>
      <c r="D2526">
        <f t="shared" si="235"/>
        <v>11</v>
      </c>
      <c r="E2526" t="str">
        <f>TEXT(Table2[[#This Row],[order_date]],"mmmm")</f>
        <v>November</v>
      </c>
      <c r="F2526">
        <v>1427</v>
      </c>
      <c r="G2526" t="s">
        <v>19</v>
      </c>
      <c r="H2526" t="s">
        <v>20</v>
      </c>
      <c r="I2526">
        <v>3</v>
      </c>
      <c r="J2526">
        <v>107.22</v>
      </c>
      <c r="K2526">
        <v>0.09</v>
      </c>
      <c r="L2526">
        <f t="shared" si="236"/>
        <v>9.649799999999999</v>
      </c>
      <c r="M2526">
        <f t="shared" si="237"/>
        <v>321.65999999999997</v>
      </c>
      <c r="N2526" t="s">
        <v>16</v>
      </c>
      <c r="O2526" t="str">
        <f t="shared" si="238"/>
        <v>Delayed Delivery</v>
      </c>
      <c r="P2526">
        <v>10</v>
      </c>
      <c r="Q2526" t="str">
        <f t="shared" si="239"/>
        <v>Excellent</v>
      </c>
      <c r="R2526">
        <v>4.2</v>
      </c>
      <c r="S2526">
        <v>292.70999999999998</v>
      </c>
    </row>
    <row r="2527" spans="1:19" x14ac:dyDescent="0.35">
      <c r="A2527">
        <v>12526</v>
      </c>
      <c r="B2527" s="1">
        <v>47087</v>
      </c>
      <c r="C2527">
        <f t="shared" si="234"/>
        <v>2028</v>
      </c>
      <c r="D2527">
        <f t="shared" si="235"/>
        <v>11</v>
      </c>
      <c r="E2527" t="str">
        <f>TEXT(Table2[[#This Row],[order_date]],"mmmm")</f>
        <v>November</v>
      </c>
      <c r="F2527">
        <v>1304</v>
      </c>
      <c r="G2527" t="s">
        <v>19</v>
      </c>
      <c r="H2527" t="s">
        <v>20</v>
      </c>
      <c r="I2527">
        <v>7</v>
      </c>
      <c r="J2527">
        <v>315.85000000000002</v>
      </c>
      <c r="K2527">
        <v>0.1</v>
      </c>
      <c r="L2527">
        <f t="shared" si="236"/>
        <v>31.585000000000004</v>
      </c>
      <c r="M2527">
        <f t="shared" si="237"/>
        <v>2210.9500000000003</v>
      </c>
      <c r="N2527" t="s">
        <v>16</v>
      </c>
      <c r="O2527" t="str">
        <f t="shared" si="238"/>
        <v>Delayed Delivery</v>
      </c>
      <c r="P2527">
        <v>11</v>
      </c>
      <c r="Q2527" t="str">
        <f t="shared" si="239"/>
        <v>Bad</v>
      </c>
      <c r="R2527">
        <v>1.3</v>
      </c>
      <c r="S2527">
        <v>1989.86</v>
      </c>
    </row>
    <row r="2528" spans="1:19" x14ac:dyDescent="0.35">
      <c r="A2528">
        <v>12527</v>
      </c>
      <c r="B2528" s="1">
        <v>47088</v>
      </c>
      <c r="C2528">
        <f t="shared" si="234"/>
        <v>2028</v>
      </c>
      <c r="D2528">
        <f t="shared" si="235"/>
        <v>12</v>
      </c>
      <c r="E2528" t="str">
        <f>TEXT(Table2[[#This Row],[order_date]],"mmmm")</f>
        <v>December</v>
      </c>
      <c r="F2528">
        <v>1871</v>
      </c>
      <c r="G2528" t="s">
        <v>15</v>
      </c>
      <c r="H2528" t="s">
        <v>17</v>
      </c>
      <c r="I2528">
        <v>2</v>
      </c>
      <c r="J2528">
        <v>364.33</v>
      </c>
      <c r="K2528">
        <v>0.23</v>
      </c>
      <c r="L2528">
        <f t="shared" si="236"/>
        <v>83.795900000000003</v>
      </c>
      <c r="M2528">
        <f t="shared" si="237"/>
        <v>728.66</v>
      </c>
      <c r="N2528" t="s">
        <v>16</v>
      </c>
      <c r="O2528" t="str">
        <f t="shared" si="238"/>
        <v>On Time Delivery</v>
      </c>
      <c r="P2528">
        <v>2</v>
      </c>
      <c r="Q2528" t="str">
        <f t="shared" si="239"/>
        <v>Good</v>
      </c>
      <c r="R2528">
        <v>3.8</v>
      </c>
      <c r="S2528">
        <v>561.07000000000005</v>
      </c>
    </row>
    <row r="2529" spans="1:19" x14ac:dyDescent="0.35">
      <c r="A2529">
        <v>12528</v>
      </c>
      <c r="B2529" s="1">
        <v>47089</v>
      </c>
      <c r="C2529">
        <f t="shared" si="234"/>
        <v>2028</v>
      </c>
      <c r="D2529">
        <f t="shared" si="235"/>
        <v>12</v>
      </c>
      <c r="E2529" t="str">
        <f>TEXT(Table2[[#This Row],[order_date]],"mmmm")</f>
        <v>December</v>
      </c>
      <c r="F2529">
        <v>1970</v>
      </c>
      <c r="G2529" t="s">
        <v>22</v>
      </c>
      <c r="H2529" t="s">
        <v>13</v>
      </c>
      <c r="I2529">
        <v>2</v>
      </c>
      <c r="J2529">
        <v>282.66000000000003</v>
      </c>
      <c r="K2529">
        <v>0.08</v>
      </c>
      <c r="L2529">
        <f t="shared" si="236"/>
        <v>22.612800000000004</v>
      </c>
      <c r="M2529">
        <f t="shared" si="237"/>
        <v>565.32000000000005</v>
      </c>
      <c r="N2529" t="s">
        <v>14</v>
      </c>
      <c r="O2529" t="str">
        <f t="shared" si="238"/>
        <v>Delayed Delivery</v>
      </c>
      <c r="P2529">
        <v>6</v>
      </c>
      <c r="Q2529" t="str">
        <f t="shared" si="239"/>
        <v>Good</v>
      </c>
      <c r="R2529">
        <v>3.2</v>
      </c>
      <c r="S2529">
        <v>520.09</v>
      </c>
    </row>
    <row r="2530" spans="1:19" x14ac:dyDescent="0.35">
      <c r="A2530">
        <v>12529</v>
      </c>
      <c r="B2530" s="1">
        <v>47090</v>
      </c>
      <c r="C2530">
        <f t="shared" si="234"/>
        <v>2028</v>
      </c>
      <c r="D2530">
        <f t="shared" si="235"/>
        <v>12</v>
      </c>
      <c r="E2530" t="str">
        <f>TEXT(Table2[[#This Row],[order_date]],"mmmm")</f>
        <v>December</v>
      </c>
      <c r="F2530">
        <v>1316</v>
      </c>
      <c r="G2530" t="s">
        <v>19</v>
      </c>
      <c r="H2530" t="s">
        <v>13</v>
      </c>
      <c r="I2530">
        <v>6</v>
      </c>
      <c r="J2530">
        <v>214.35</v>
      </c>
      <c r="K2530">
        <v>0.24</v>
      </c>
      <c r="L2530">
        <f t="shared" si="236"/>
        <v>51.443999999999996</v>
      </c>
      <c r="M2530">
        <f t="shared" si="237"/>
        <v>1286.0999999999999</v>
      </c>
      <c r="N2530" t="s">
        <v>16</v>
      </c>
      <c r="O2530" t="str">
        <f t="shared" si="238"/>
        <v>On Time Delivery</v>
      </c>
      <c r="P2530">
        <v>4</v>
      </c>
      <c r="Q2530" t="str">
        <f t="shared" si="239"/>
        <v>Bad</v>
      </c>
      <c r="R2530">
        <v>1.4</v>
      </c>
      <c r="S2530">
        <v>977.44</v>
      </c>
    </row>
    <row r="2531" spans="1:19" x14ac:dyDescent="0.35">
      <c r="A2531">
        <v>12530</v>
      </c>
      <c r="B2531" s="1">
        <v>47091</v>
      </c>
      <c r="C2531">
        <f t="shared" si="234"/>
        <v>2028</v>
      </c>
      <c r="D2531">
        <f t="shared" si="235"/>
        <v>12</v>
      </c>
      <c r="E2531" t="str">
        <f>TEXT(Table2[[#This Row],[order_date]],"mmmm")</f>
        <v>December</v>
      </c>
      <c r="F2531">
        <v>1962</v>
      </c>
      <c r="G2531" t="s">
        <v>15</v>
      </c>
      <c r="H2531" t="s">
        <v>13</v>
      </c>
      <c r="I2531">
        <v>7</v>
      </c>
      <c r="J2531">
        <v>288.67</v>
      </c>
      <c r="K2531">
        <v>0.03</v>
      </c>
      <c r="L2531">
        <f t="shared" si="236"/>
        <v>8.6600999999999999</v>
      </c>
      <c r="M2531">
        <f t="shared" si="237"/>
        <v>2020.69</v>
      </c>
      <c r="N2531" t="s">
        <v>14</v>
      </c>
      <c r="O2531" t="str">
        <f t="shared" si="238"/>
        <v>Delayed Delivery</v>
      </c>
      <c r="P2531">
        <v>5</v>
      </c>
      <c r="Q2531" t="str">
        <f t="shared" si="239"/>
        <v>Good</v>
      </c>
      <c r="R2531">
        <v>3.3</v>
      </c>
      <c r="S2531">
        <v>1960.07</v>
      </c>
    </row>
    <row r="2532" spans="1:19" x14ac:dyDescent="0.35">
      <c r="A2532">
        <v>12531</v>
      </c>
      <c r="B2532" s="1">
        <v>47092</v>
      </c>
      <c r="C2532">
        <f t="shared" si="234"/>
        <v>2028</v>
      </c>
      <c r="D2532">
        <f t="shared" si="235"/>
        <v>12</v>
      </c>
      <c r="E2532" t="str">
        <f>TEXT(Table2[[#This Row],[order_date]],"mmmm")</f>
        <v>December</v>
      </c>
      <c r="F2532">
        <v>1634</v>
      </c>
      <c r="G2532" t="s">
        <v>19</v>
      </c>
      <c r="H2532" t="s">
        <v>17</v>
      </c>
      <c r="I2532">
        <v>3</v>
      </c>
      <c r="J2532">
        <v>197.18</v>
      </c>
      <c r="K2532">
        <v>0.05</v>
      </c>
      <c r="L2532">
        <f t="shared" si="236"/>
        <v>9.8590000000000018</v>
      </c>
      <c r="M2532">
        <f t="shared" si="237"/>
        <v>591.54</v>
      </c>
      <c r="N2532" t="s">
        <v>18</v>
      </c>
      <c r="O2532" t="str">
        <f t="shared" si="238"/>
        <v>Early Delivery</v>
      </c>
      <c r="P2532">
        <v>1</v>
      </c>
      <c r="Q2532" t="str">
        <f t="shared" si="239"/>
        <v>Bad</v>
      </c>
      <c r="R2532">
        <v>1.8</v>
      </c>
      <c r="S2532">
        <v>561.96</v>
      </c>
    </row>
    <row r="2533" spans="1:19" x14ac:dyDescent="0.35">
      <c r="A2533">
        <v>12532</v>
      </c>
      <c r="B2533" s="1">
        <v>47093</v>
      </c>
      <c r="C2533">
        <f t="shared" si="234"/>
        <v>2028</v>
      </c>
      <c r="D2533">
        <f t="shared" si="235"/>
        <v>12</v>
      </c>
      <c r="E2533" t="str">
        <f>TEXT(Table2[[#This Row],[order_date]],"mmmm")</f>
        <v>December</v>
      </c>
      <c r="F2533">
        <v>1901</v>
      </c>
      <c r="G2533" t="s">
        <v>15</v>
      </c>
      <c r="H2533" t="s">
        <v>21</v>
      </c>
      <c r="I2533">
        <v>5</v>
      </c>
      <c r="J2533">
        <v>271.3</v>
      </c>
      <c r="K2533">
        <v>0.18</v>
      </c>
      <c r="L2533">
        <f t="shared" si="236"/>
        <v>48.834000000000003</v>
      </c>
      <c r="M2533">
        <f t="shared" si="237"/>
        <v>1356.5</v>
      </c>
      <c r="N2533" t="s">
        <v>16</v>
      </c>
      <c r="O2533" t="str">
        <f t="shared" si="238"/>
        <v>Delayed Delivery</v>
      </c>
      <c r="P2533">
        <v>6</v>
      </c>
      <c r="Q2533" t="str">
        <f t="shared" si="239"/>
        <v>Good</v>
      </c>
      <c r="R2533">
        <v>3.8</v>
      </c>
      <c r="S2533">
        <v>1112.33</v>
      </c>
    </row>
    <row r="2534" spans="1:19" x14ac:dyDescent="0.35">
      <c r="A2534">
        <v>12533</v>
      </c>
      <c r="B2534" s="1">
        <v>47094</v>
      </c>
      <c r="C2534">
        <f t="shared" si="234"/>
        <v>2028</v>
      </c>
      <c r="D2534">
        <f t="shared" si="235"/>
        <v>12</v>
      </c>
      <c r="E2534" t="str">
        <f>TEXT(Table2[[#This Row],[order_date]],"mmmm")</f>
        <v>December</v>
      </c>
      <c r="F2534">
        <v>1008</v>
      </c>
      <c r="G2534" t="s">
        <v>15</v>
      </c>
      <c r="H2534" t="s">
        <v>17</v>
      </c>
      <c r="I2534">
        <v>4</v>
      </c>
      <c r="J2534">
        <v>224.96</v>
      </c>
      <c r="K2534">
        <v>0.32</v>
      </c>
      <c r="L2534">
        <f t="shared" si="236"/>
        <v>71.987200000000001</v>
      </c>
      <c r="M2534">
        <f t="shared" si="237"/>
        <v>899.84</v>
      </c>
      <c r="N2534" t="s">
        <v>14</v>
      </c>
      <c r="O2534" t="str">
        <f t="shared" si="238"/>
        <v>Delayed Delivery</v>
      </c>
      <c r="P2534">
        <v>11</v>
      </c>
      <c r="Q2534" t="str">
        <f t="shared" si="239"/>
        <v>Bad</v>
      </c>
      <c r="R2534">
        <v>2.1</v>
      </c>
      <c r="S2534">
        <v>611.89</v>
      </c>
    </row>
    <row r="2535" spans="1:19" x14ac:dyDescent="0.35">
      <c r="A2535">
        <v>12534</v>
      </c>
      <c r="B2535" s="1">
        <v>47095</v>
      </c>
      <c r="C2535">
        <f t="shared" si="234"/>
        <v>2028</v>
      </c>
      <c r="D2535">
        <f t="shared" si="235"/>
        <v>12</v>
      </c>
      <c r="E2535" t="str">
        <f>TEXT(Table2[[#This Row],[order_date]],"mmmm")</f>
        <v>December</v>
      </c>
      <c r="F2535">
        <v>1773</v>
      </c>
      <c r="G2535" t="s">
        <v>15</v>
      </c>
      <c r="H2535" t="s">
        <v>20</v>
      </c>
      <c r="I2535">
        <v>6</v>
      </c>
      <c r="J2535">
        <v>346.23</v>
      </c>
      <c r="K2535">
        <v>0.3</v>
      </c>
      <c r="L2535">
        <f t="shared" si="236"/>
        <v>103.869</v>
      </c>
      <c r="M2535">
        <f t="shared" si="237"/>
        <v>2077.38</v>
      </c>
      <c r="N2535" t="s">
        <v>18</v>
      </c>
      <c r="O2535" t="str">
        <f t="shared" si="238"/>
        <v>Delayed Delivery</v>
      </c>
      <c r="P2535">
        <v>8</v>
      </c>
      <c r="Q2535" t="str">
        <f t="shared" si="239"/>
        <v>Bad</v>
      </c>
      <c r="R2535">
        <v>1.6</v>
      </c>
      <c r="S2535">
        <v>1454.17</v>
      </c>
    </row>
    <row r="2536" spans="1:19" x14ac:dyDescent="0.35">
      <c r="A2536">
        <v>12535</v>
      </c>
      <c r="B2536" s="1">
        <v>47096</v>
      </c>
      <c r="C2536">
        <f t="shared" si="234"/>
        <v>2028</v>
      </c>
      <c r="D2536">
        <f t="shared" si="235"/>
        <v>12</v>
      </c>
      <c r="E2536" t="str">
        <f>TEXT(Table2[[#This Row],[order_date]],"mmmm")</f>
        <v>December</v>
      </c>
      <c r="F2536">
        <v>1072</v>
      </c>
      <c r="G2536" t="s">
        <v>19</v>
      </c>
      <c r="H2536" t="s">
        <v>17</v>
      </c>
      <c r="I2536">
        <v>4</v>
      </c>
      <c r="J2536">
        <v>154.19</v>
      </c>
      <c r="K2536">
        <v>0.34</v>
      </c>
      <c r="L2536">
        <f t="shared" si="236"/>
        <v>52.424600000000005</v>
      </c>
      <c r="M2536">
        <f t="shared" si="237"/>
        <v>616.76</v>
      </c>
      <c r="N2536" t="s">
        <v>18</v>
      </c>
      <c r="O2536" t="str">
        <f t="shared" si="238"/>
        <v>On Time Delivery</v>
      </c>
      <c r="P2536">
        <v>2</v>
      </c>
      <c r="Q2536" t="str">
        <f t="shared" si="239"/>
        <v>Bad</v>
      </c>
      <c r="R2536">
        <v>1.3</v>
      </c>
      <c r="S2536">
        <v>407.06</v>
      </c>
    </row>
    <row r="2537" spans="1:19" x14ac:dyDescent="0.35">
      <c r="A2537">
        <v>12536</v>
      </c>
      <c r="B2537" s="1">
        <v>47097</v>
      </c>
      <c r="C2537">
        <f t="shared" si="234"/>
        <v>2028</v>
      </c>
      <c r="D2537">
        <f t="shared" si="235"/>
        <v>12</v>
      </c>
      <c r="E2537" t="str">
        <f>TEXT(Table2[[#This Row],[order_date]],"mmmm")</f>
        <v>December</v>
      </c>
      <c r="F2537">
        <v>1358</v>
      </c>
      <c r="G2537" t="s">
        <v>19</v>
      </c>
      <c r="H2537" t="s">
        <v>21</v>
      </c>
      <c r="I2537">
        <v>3</v>
      </c>
      <c r="J2537">
        <v>593.36</v>
      </c>
      <c r="K2537">
        <v>0.23</v>
      </c>
      <c r="L2537">
        <f t="shared" si="236"/>
        <v>136.47280000000001</v>
      </c>
      <c r="M2537">
        <f t="shared" si="237"/>
        <v>1780.08</v>
      </c>
      <c r="N2537" t="s">
        <v>16</v>
      </c>
      <c r="O2537" t="str">
        <f t="shared" si="238"/>
        <v>Early Delivery</v>
      </c>
      <c r="P2537">
        <v>1</v>
      </c>
      <c r="Q2537" t="str">
        <f t="shared" si="239"/>
        <v>Good</v>
      </c>
      <c r="R2537">
        <v>3</v>
      </c>
      <c r="S2537">
        <v>1370.66</v>
      </c>
    </row>
    <row r="2538" spans="1:19" x14ac:dyDescent="0.35">
      <c r="A2538">
        <v>12537</v>
      </c>
      <c r="B2538" s="1">
        <v>47098</v>
      </c>
      <c r="C2538">
        <f t="shared" si="234"/>
        <v>2028</v>
      </c>
      <c r="D2538">
        <f t="shared" si="235"/>
        <v>12</v>
      </c>
      <c r="E2538" t="str">
        <f>TEXT(Table2[[#This Row],[order_date]],"mmmm")</f>
        <v>December</v>
      </c>
      <c r="F2538">
        <v>1222</v>
      </c>
      <c r="G2538" t="s">
        <v>19</v>
      </c>
      <c r="H2538" t="s">
        <v>21</v>
      </c>
      <c r="I2538">
        <v>7</v>
      </c>
      <c r="J2538">
        <v>308.01</v>
      </c>
      <c r="K2538">
        <v>0.24</v>
      </c>
      <c r="L2538">
        <f t="shared" si="236"/>
        <v>73.922399999999996</v>
      </c>
      <c r="M2538">
        <f t="shared" si="237"/>
        <v>2156.0699999999997</v>
      </c>
      <c r="N2538" t="s">
        <v>18</v>
      </c>
      <c r="O2538" t="str">
        <f t="shared" si="238"/>
        <v>Delayed Delivery</v>
      </c>
      <c r="P2538">
        <v>9</v>
      </c>
      <c r="Q2538" t="str">
        <f t="shared" si="239"/>
        <v>Bad</v>
      </c>
      <c r="R2538">
        <v>1.8</v>
      </c>
      <c r="S2538">
        <v>1638.61</v>
      </c>
    </row>
    <row r="2539" spans="1:19" x14ac:dyDescent="0.35">
      <c r="A2539">
        <v>12538</v>
      </c>
      <c r="B2539" s="1">
        <v>47099</v>
      </c>
      <c r="C2539">
        <f t="shared" si="234"/>
        <v>2028</v>
      </c>
      <c r="D2539">
        <f t="shared" si="235"/>
        <v>12</v>
      </c>
      <c r="E2539" t="str">
        <f>TEXT(Table2[[#This Row],[order_date]],"mmmm")</f>
        <v>December</v>
      </c>
      <c r="F2539">
        <v>1415</v>
      </c>
      <c r="G2539" t="s">
        <v>15</v>
      </c>
      <c r="H2539" t="s">
        <v>20</v>
      </c>
      <c r="I2539">
        <v>7</v>
      </c>
      <c r="J2539">
        <v>128.58000000000001</v>
      </c>
      <c r="K2539">
        <v>0.22</v>
      </c>
      <c r="L2539">
        <f t="shared" si="236"/>
        <v>28.287600000000001</v>
      </c>
      <c r="M2539">
        <f t="shared" si="237"/>
        <v>900.06000000000006</v>
      </c>
      <c r="N2539" t="s">
        <v>16</v>
      </c>
      <c r="O2539" t="str">
        <f t="shared" si="238"/>
        <v>On Time Delivery</v>
      </c>
      <c r="P2539">
        <v>2</v>
      </c>
      <c r="Q2539" t="str">
        <f t="shared" si="239"/>
        <v>Excellent</v>
      </c>
      <c r="R2539">
        <v>4.4000000000000004</v>
      </c>
      <c r="S2539">
        <v>702.05</v>
      </c>
    </row>
    <row r="2540" spans="1:19" x14ac:dyDescent="0.35">
      <c r="A2540">
        <v>12539</v>
      </c>
      <c r="B2540" s="1">
        <v>47100</v>
      </c>
      <c r="C2540">
        <f t="shared" si="234"/>
        <v>2028</v>
      </c>
      <c r="D2540">
        <f t="shared" si="235"/>
        <v>12</v>
      </c>
      <c r="E2540" t="str">
        <f>TEXT(Table2[[#This Row],[order_date]],"mmmm")</f>
        <v>December</v>
      </c>
      <c r="F2540">
        <v>1552</v>
      </c>
      <c r="G2540" t="s">
        <v>19</v>
      </c>
      <c r="H2540" t="s">
        <v>13</v>
      </c>
      <c r="I2540">
        <v>4</v>
      </c>
      <c r="J2540">
        <v>294.08</v>
      </c>
      <c r="K2540">
        <v>0.22</v>
      </c>
      <c r="L2540">
        <f t="shared" si="236"/>
        <v>64.697599999999994</v>
      </c>
      <c r="M2540">
        <f t="shared" si="237"/>
        <v>1176.32</v>
      </c>
      <c r="N2540" t="s">
        <v>16</v>
      </c>
      <c r="O2540" t="str">
        <f t="shared" si="238"/>
        <v>Delayed Delivery</v>
      </c>
      <c r="P2540">
        <v>8</v>
      </c>
      <c r="Q2540" t="str">
        <f t="shared" si="239"/>
        <v>Bad</v>
      </c>
      <c r="R2540">
        <v>1</v>
      </c>
      <c r="S2540">
        <v>917.53</v>
      </c>
    </row>
    <row r="2541" spans="1:19" x14ac:dyDescent="0.35">
      <c r="A2541">
        <v>12540</v>
      </c>
      <c r="B2541" s="1">
        <v>47101</v>
      </c>
      <c r="C2541">
        <f t="shared" si="234"/>
        <v>2028</v>
      </c>
      <c r="D2541">
        <f t="shared" si="235"/>
        <v>12</v>
      </c>
      <c r="E2541" t="str">
        <f>TEXT(Table2[[#This Row],[order_date]],"mmmm")</f>
        <v>December</v>
      </c>
      <c r="F2541">
        <v>1369</v>
      </c>
      <c r="G2541" t="s">
        <v>22</v>
      </c>
      <c r="H2541" t="s">
        <v>21</v>
      </c>
      <c r="I2541">
        <v>5</v>
      </c>
      <c r="J2541">
        <v>521.85</v>
      </c>
      <c r="K2541">
        <v>0.05</v>
      </c>
      <c r="L2541">
        <f t="shared" si="236"/>
        <v>26.092500000000001</v>
      </c>
      <c r="M2541">
        <f t="shared" si="237"/>
        <v>2609.25</v>
      </c>
      <c r="N2541" t="s">
        <v>14</v>
      </c>
      <c r="O2541" t="str">
        <f t="shared" si="238"/>
        <v>Delayed Delivery</v>
      </c>
      <c r="P2541">
        <v>5</v>
      </c>
      <c r="Q2541" t="str">
        <f t="shared" si="239"/>
        <v>Excellent</v>
      </c>
      <c r="R2541">
        <v>4.4000000000000004</v>
      </c>
      <c r="S2541">
        <v>2478.79</v>
      </c>
    </row>
    <row r="2542" spans="1:19" x14ac:dyDescent="0.35">
      <c r="A2542">
        <v>12541</v>
      </c>
      <c r="B2542" s="1">
        <v>47102</v>
      </c>
      <c r="C2542">
        <f t="shared" si="234"/>
        <v>2028</v>
      </c>
      <c r="D2542">
        <f t="shared" si="235"/>
        <v>12</v>
      </c>
      <c r="E2542" t="str">
        <f>TEXT(Table2[[#This Row],[order_date]],"mmmm")</f>
        <v>December</v>
      </c>
      <c r="F2542">
        <v>1715</v>
      </c>
      <c r="G2542" t="s">
        <v>12</v>
      </c>
      <c r="H2542" t="s">
        <v>21</v>
      </c>
      <c r="I2542">
        <v>7</v>
      </c>
      <c r="J2542">
        <v>27.76</v>
      </c>
      <c r="K2542">
        <v>0.19</v>
      </c>
      <c r="L2542">
        <f t="shared" si="236"/>
        <v>5.2744</v>
      </c>
      <c r="M2542">
        <f t="shared" si="237"/>
        <v>194.32000000000002</v>
      </c>
      <c r="N2542" t="s">
        <v>14</v>
      </c>
      <c r="O2542" t="str">
        <f t="shared" si="238"/>
        <v>On Time Delivery</v>
      </c>
      <c r="P2542">
        <v>2</v>
      </c>
      <c r="Q2542" t="str">
        <f t="shared" si="239"/>
        <v>Good</v>
      </c>
      <c r="R2542">
        <v>3.1</v>
      </c>
      <c r="S2542">
        <v>157.4</v>
      </c>
    </row>
    <row r="2543" spans="1:19" x14ac:dyDescent="0.35">
      <c r="A2543">
        <v>12542</v>
      </c>
      <c r="B2543" s="1">
        <v>47103</v>
      </c>
      <c r="C2543">
        <f t="shared" si="234"/>
        <v>2028</v>
      </c>
      <c r="D2543">
        <f t="shared" si="235"/>
        <v>12</v>
      </c>
      <c r="E2543" t="str">
        <f>TEXT(Table2[[#This Row],[order_date]],"mmmm")</f>
        <v>December</v>
      </c>
      <c r="F2543">
        <v>1263</v>
      </c>
      <c r="G2543" t="s">
        <v>12</v>
      </c>
      <c r="H2543" t="s">
        <v>21</v>
      </c>
      <c r="I2543">
        <v>5</v>
      </c>
      <c r="J2543">
        <v>412.54</v>
      </c>
      <c r="K2543">
        <v>0.14000000000000001</v>
      </c>
      <c r="L2543">
        <f t="shared" si="236"/>
        <v>57.755600000000008</v>
      </c>
      <c r="M2543">
        <f t="shared" si="237"/>
        <v>2062.7000000000003</v>
      </c>
      <c r="N2543" t="s">
        <v>16</v>
      </c>
      <c r="O2543" t="str">
        <f t="shared" si="238"/>
        <v>Delayed Delivery</v>
      </c>
      <c r="P2543">
        <v>5</v>
      </c>
      <c r="Q2543" t="str">
        <f t="shared" si="239"/>
        <v>Excellent</v>
      </c>
      <c r="R2543">
        <v>4.7</v>
      </c>
      <c r="S2543">
        <v>1773.92</v>
      </c>
    </row>
    <row r="2544" spans="1:19" x14ac:dyDescent="0.35">
      <c r="A2544">
        <v>12543</v>
      </c>
      <c r="B2544" s="1">
        <v>47104</v>
      </c>
      <c r="C2544">
        <f t="shared" si="234"/>
        <v>2028</v>
      </c>
      <c r="D2544">
        <f t="shared" si="235"/>
        <v>12</v>
      </c>
      <c r="E2544" t="str">
        <f>TEXT(Table2[[#This Row],[order_date]],"mmmm")</f>
        <v>December</v>
      </c>
      <c r="F2544">
        <v>1839</v>
      </c>
      <c r="G2544" t="s">
        <v>12</v>
      </c>
      <c r="H2544" t="s">
        <v>20</v>
      </c>
      <c r="I2544">
        <v>1</v>
      </c>
      <c r="J2544">
        <v>335.56</v>
      </c>
      <c r="K2544">
        <v>0.15</v>
      </c>
      <c r="L2544">
        <f t="shared" si="236"/>
        <v>50.333999999999996</v>
      </c>
      <c r="M2544">
        <f t="shared" si="237"/>
        <v>335.56</v>
      </c>
      <c r="N2544" t="s">
        <v>18</v>
      </c>
      <c r="O2544" t="str">
        <f t="shared" si="238"/>
        <v>Delayed Delivery</v>
      </c>
      <c r="P2544">
        <v>9</v>
      </c>
      <c r="Q2544" t="str">
        <f t="shared" si="239"/>
        <v>Bad</v>
      </c>
      <c r="R2544">
        <v>1.8</v>
      </c>
      <c r="S2544">
        <v>285.23</v>
      </c>
    </row>
    <row r="2545" spans="1:19" x14ac:dyDescent="0.35">
      <c r="A2545">
        <v>12544</v>
      </c>
      <c r="B2545" s="1">
        <v>47105</v>
      </c>
      <c r="C2545">
        <f t="shared" si="234"/>
        <v>2028</v>
      </c>
      <c r="D2545">
        <f t="shared" si="235"/>
        <v>12</v>
      </c>
      <c r="E2545" t="str">
        <f>TEXT(Table2[[#This Row],[order_date]],"mmmm")</f>
        <v>December</v>
      </c>
      <c r="F2545">
        <v>1689</v>
      </c>
      <c r="G2545" t="s">
        <v>15</v>
      </c>
      <c r="H2545" t="s">
        <v>21</v>
      </c>
      <c r="I2545">
        <v>2</v>
      </c>
      <c r="J2545">
        <v>114.19</v>
      </c>
      <c r="K2545">
        <v>0.18</v>
      </c>
      <c r="L2545">
        <f t="shared" si="236"/>
        <v>20.554199999999998</v>
      </c>
      <c r="M2545">
        <f t="shared" si="237"/>
        <v>228.38</v>
      </c>
      <c r="N2545" t="s">
        <v>18</v>
      </c>
      <c r="O2545" t="str">
        <f t="shared" si="238"/>
        <v>Delayed Delivery</v>
      </c>
      <c r="P2545">
        <v>6</v>
      </c>
      <c r="Q2545" t="str">
        <f t="shared" si="239"/>
        <v>Bad</v>
      </c>
      <c r="R2545">
        <v>1.4</v>
      </c>
      <c r="S2545">
        <v>187.27</v>
      </c>
    </row>
    <row r="2546" spans="1:19" x14ac:dyDescent="0.35">
      <c r="A2546">
        <v>12545</v>
      </c>
      <c r="B2546" s="1">
        <v>47106</v>
      </c>
      <c r="C2546">
        <f t="shared" si="234"/>
        <v>2028</v>
      </c>
      <c r="D2546">
        <f t="shared" si="235"/>
        <v>12</v>
      </c>
      <c r="E2546" t="str">
        <f>TEXT(Table2[[#This Row],[order_date]],"mmmm")</f>
        <v>December</v>
      </c>
      <c r="F2546">
        <v>1859</v>
      </c>
      <c r="G2546" t="s">
        <v>22</v>
      </c>
      <c r="H2546" t="s">
        <v>13</v>
      </c>
      <c r="I2546">
        <v>4</v>
      </c>
      <c r="J2546">
        <v>493.22</v>
      </c>
      <c r="K2546">
        <v>0.04</v>
      </c>
      <c r="L2546">
        <f t="shared" si="236"/>
        <v>19.728800000000003</v>
      </c>
      <c r="M2546">
        <f t="shared" si="237"/>
        <v>1972.88</v>
      </c>
      <c r="N2546" t="s">
        <v>16</v>
      </c>
      <c r="O2546" t="str">
        <f t="shared" si="238"/>
        <v>On Time Delivery</v>
      </c>
      <c r="P2546">
        <v>3</v>
      </c>
      <c r="Q2546" t="str">
        <f t="shared" si="239"/>
        <v>Good</v>
      </c>
      <c r="R2546">
        <v>3.5</v>
      </c>
      <c r="S2546">
        <v>1893.96</v>
      </c>
    </row>
    <row r="2547" spans="1:19" x14ac:dyDescent="0.35">
      <c r="A2547">
        <v>12546</v>
      </c>
      <c r="B2547" s="1">
        <v>47107</v>
      </c>
      <c r="C2547">
        <f t="shared" si="234"/>
        <v>2028</v>
      </c>
      <c r="D2547">
        <f t="shared" si="235"/>
        <v>12</v>
      </c>
      <c r="E2547" t="str">
        <f>TEXT(Table2[[#This Row],[order_date]],"mmmm")</f>
        <v>December</v>
      </c>
      <c r="F2547">
        <v>1317</v>
      </c>
      <c r="G2547" t="s">
        <v>19</v>
      </c>
      <c r="H2547" t="s">
        <v>20</v>
      </c>
      <c r="I2547">
        <v>7</v>
      </c>
      <c r="J2547">
        <v>230.8</v>
      </c>
      <c r="K2547">
        <v>0.13</v>
      </c>
      <c r="L2547">
        <f t="shared" si="236"/>
        <v>30.004000000000001</v>
      </c>
      <c r="M2547">
        <f t="shared" si="237"/>
        <v>1615.6000000000001</v>
      </c>
      <c r="N2547" t="s">
        <v>16</v>
      </c>
      <c r="O2547" t="str">
        <f t="shared" si="238"/>
        <v>Delayed Delivery</v>
      </c>
      <c r="P2547">
        <v>8</v>
      </c>
      <c r="Q2547" t="str">
        <f t="shared" si="239"/>
        <v>Good</v>
      </c>
      <c r="R2547">
        <v>3.8</v>
      </c>
      <c r="S2547">
        <v>1405.57</v>
      </c>
    </row>
    <row r="2548" spans="1:19" x14ac:dyDescent="0.35">
      <c r="A2548">
        <v>12547</v>
      </c>
      <c r="B2548" s="1">
        <v>47108</v>
      </c>
      <c r="C2548">
        <f t="shared" si="234"/>
        <v>2028</v>
      </c>
      <c r="D2548">
        <f t="shared" si="235"/>
        <v>12</v>
      </c>
      <c r="E2548" t="str">
        <f>TEXT(Table2[[#This Row],[order_date]],"mmmm")</f>
        <v>December</v>
      </c>
      <c r="F2548">
        <v>1083</v>
      </c>
      <c r="G2548" t="s">
        <v>15</v>
      </c>
      <c r="H2548" t="s">
        <v>13</v>
      </c>
      <c r="I2548">
        <v>5</v>
      </c>
      <c r="J2548">
        <v>186.87</v>
      </c>
      <c r="K2548">
        <v>0.02</v>
      </c>
      <c r="L2548">
        <f t="shared" si="236"/>
        <v>3.7374000000000001</v>
      </c>
      <c r="M2548">
        <f t="shared" si="237"/>
        <v>934.35</v>
      </c>
      <c r="N2548" t="s">
        <v>16</v>
      </c>
      <c r="O2548" t="str">
        <f t="shared" si="238"/>
        <v>Early Delivery</v>
      </c>
      <c r="P2548">
        <v>1</v>
      </c>
      <c r="Q2548" t="str">
        <f t="shared" si="239"/>
        <v>Good</v>
      </c>
      <c r="R2548">
        <v>2.5</v>
      </c>
      <c r="S2548">
        <v>915.66</v>
      </c>
    </row>
    <row r="2549" spans="1:19" x14ac:dyDescent="0.35">
      <c r="A2549">
        <v>12548</v>
      </c>
      <c r="B2549" s="1">
        <v>47109</v>
      </c>
      <c r="C2549">
        <f t="shared" si="234"/>
        <v>2028</v>
      </c>
      <c r="D2549">
        <f t="shared" si="235"/>
        <v>12</v>
      </c>
      <c r="E2549" t="str">
        <f>TEXT(Table2[[#This Row],[order_date]],"mmmm")</f>
        <v>December</v>
      </c>
      <c r="F2549">
        <v>1317</v>
      </c>
      <c r="G2549" t="s">
        <v>15</v>
      </c>
      <c r="H2549" t="s">
        <v>21</v>
      </c>
      <c r="I2549">
        <v>7</v>
      </c>
      <c r="J2549">
        <v>499.45</v>
      </c>
      <c r="K2549">
        <v>0.34</v>
      </c>
      <c r="L2549">
        <f t="shared" si="236"/>
        <v>169.81300000000002</v>
      </c>
      <c r="M2549">
        <f t="shared" si="237"/>
        <v>3496.15</v>
      </c>
      <c r="N2549" t="s">
        <v>18</v>
      </c>
      <c r="O2549" t="str">
        <f t="shared" si="238"/>
        <v>Delayed Delivery</v>
      </c>
      <c r="P2549">
        <v>9</v>
      </c>
      <c r="Q2549" t="str">
        <f t="shared" si="239"/>
        <v>Bad</v>
      </c>
      <c r="R2549">
        <v>1.1000000000000001</v>
      </c>
      <c r="S2549">
        <v>2307.46</v>
      </c>
    </row>
    <row r="2550" spans="1:19" x14ac:dyDescent="0.35">
      <c r="A2550">
        <v>12549</v>
      </c>
      <c r="B2550" s="1">
        <v>47110</v>
      </c>
      <c r="C2550">
        <f t="shared" si="234"/>
        <v>2028</v>
      </c>
      <c r="D2550">
        <f t="shared" si="235"/>
        <v>12</v>
      </c>
      <c r="E2550" t="str">
        <f>TEXT(Table2[[#This Row],[order_date]],"mmmm")</f>
        <v>December</v>
      </c>
      <c r="F2550">
        <v>1110</v>
      </c>
      <c r="G2550" t="s">
        <v>15</v>
      </c>
      <c r="H2550" t="s">
        <v>21</v>
      </c>
      <c r="I2550">
        <v>2</v>
      </c>
      <c r="J2550">
        <v>388.54</v>
      </c>
      <c r="K2550">
        <v>0.04</v>
      </c>
      <c r="L2550">
        <f t="shared" si="236"/>
        <v>15.541600000000001</v>
      </c>
      <c r="M2550">
        <f t="shared" si="237"/>
        <v>777.08</v>
      </c>
      <c r="N2550" t="s">
        <v>14</v>
      </c>
      <c r="O2550" t="str">
        <f t="shared" si="238"/>
        <v>Delayed Delivery</v>
      </c>
      <c r="P2550">
        <v>9</v>
      </c>
      <c r="Q2550" t="str">
        <f t="shared" si="239"/>
        <v>Good</v>
      </c>
      <c r="R2550">
        <v>2.6</v>
      </c>
      <c r="S2550">
        <v>746</v>
      </c>
    </row>
    <row r="2551" spans="1:19" x14ac:dyDescent="0.35">
      <c r="A2551">
        <v>12550</v>
      </c>
      <c r="B2551" s="1">
        <v>47111</v>
      </c>
      <c r="C2551">
        <f t="shared" si="234"/>
        <v>2028</v>
      </c>
      <c r="D2551">
        <f t="shared" si="235"/>
        <v>12</v>
      </c>
      <c r="E2551" t="str">
        <f>TEXT(Table2[[#This Row],[order_date]],"mmmm")</f>
        <v>December</v>
      </c>
      <c r="F2551">
        <v>1250</v>
      </c>
      <c r="G2551" t="s">
        <v>22</v>
      </c>
      <c r="H2551" t="s">
        <v>13</v>
      </c>
      <c r="I2551">
        <v>2</v>
      </c>
      <c r="J2551">
        <v>540.48</v>
      </c>
      <c r="K2551">
        <v>0.09</v>
      </c>
      <c r="L2551">
        <f t="shared" si="236"/>
        <v>48.6432</v>
      </c>
      <c r="M2551">
        <f t="shared" si="237"/>
        <v>1080.96</v>
      </c>
      <c r="N2551" t="s">
        <v>16</v>
      </c>
      <c r="O2551" t="str">
        <f t="shared" si="238"/>
        <v>On Time Delivery</v>
      </c>
      <c r="P2551">
        <v>4</v>
      </c>
      <c r="Q2551" t="str">
        <f t="shared" si="239"/>
        <v>Bad</v>
      </c>
      <c r="R2551">
        <v>1.9</v>
      </c>
      <c r="S2551">
        <v>983.67</v>
      </c>
    </row>
    <row r="2552" spans="1:19" x14ac:dyDescent="0.35">
      <c r="A2552">
        <v>12551</v>
      </c>
      <c r="B2552" s="1">
        <v>47112</v>
      </c>
      <c r="C2552">
        <f t="shared" si="234"/>
        <v>2028</v>
      </c>
      <c r="D2552">
        <f t="shared" si="235"/>
        <v>12</v>
      </c>
      <c r="E2552" t="str">
        <f>TEXT(Table2[[#This Row],[order_date]],"mmmm")</f>
        <v>December</v>
      </c>
      <c r="F2552">
        <v>1382</v>
      </c>
      <c r="G2552" t="s">
        <v>19</v>
      </c>
      <c r="H2552" t="s">
        <v>20</v>
      </c>
      <c r="I2552">
        <v>1</v>
      </c>
      <c r="J2552">
        <v>383.48</v>
      </c>
      <c r="K2552">
        <v>0.31</v>
      </c>
      <c r="L2552">
        <f t="shared" si="236"/>
        <v>118.8788</v>
      </c>
      <c r="M2552">
        <f t="shared" si="237"/>
        <v>383.48</v>
      </c>
      <c r="N2552" t="s">
        <v>18</v>
      </c>
      <c r="O2552" t="str">
        <f t="shared" si="238"/>
        <v>Delayed Delivery</v>
      </c>
      <c r="P2552">
        <v>8</v>
      </c>
      <c r="Q2552" t="str">
        <f t="shared" si="239"/>
        <v>Bad</v>
      </c>
      <c r="R2552">
        <v>2.4</v>
      </c>
      <c r="S2552">
        <v>264.60000000000002</v>
      </c>
    </row>
    <row r="2553" spans="1:19" x14ac:dyDescent="0.35">
      <c r="A2553">
        <v>12552</v>
      </c>
      <c r="B2553" s="1">
        <v>47113</v>
      </c>
      <c r="C2553">
        <f t="shared" si="234"/>
        <v>2028</v>
      </c>
      <c r="D2553">
        <f t="shared" si="235"/>
        <v>12</v>
      </c>
      <c r="E2553" t="str">
        <f>TEXT(Table2[[#This Row],[order_date]],"mmmm")</f>
        <v>December</v>
      </c>
      <c r="F2553">
        <v>1006</v>
      </c>
      <c r="G2553" t="s">
        <v>19</v>
      </c>
      <c r="H2553" t="s">
        <v>20</v>
      </c>
      <c r="I2553">
        <v>2</v>
      </c>
      <c r="J2553">
        <v>448.38</v>
      </c>
      <c r="K2553">
        <v>0.17</v>
      </c>
      <c r="L2553">
        <f t="shared" si="236"/>
        <v>76.224600000000009</v>
      </c>
      <c r="M2553">
        <f t="shared" si="237"/>
        <v>896.76</v>
      </c>
      <c r="N2553" t="s">
        <v>18</v>
      </c>
      <c r="O2553" t="str">
        <f t="shared" si="238"/>
        <v>Delayed Delivery</v>
      </c>
      <c r="P2553">
        <v>11</v>
      </c>
      <c r="Q2553" t="str">
        <f t="shared" si="239"/>
        <v>Good</v>
      </c>
      <c r="R2553">
        <v>3</v>
      </c>
      <c r="S2553">
        <v>744.31</v>
      </c>
    </row>
    <row r="2554" spans="1:19" x14ac:dyDescent="0.35">
      <c r="A2554">
        <v>12553</v>
      </c>
      <c r="B2554" s="1">
        <v>47114</v>
      </c>
      <c r="C2554">
        <f t="shared" si="234"/>
        <v>2028</v>
      </c>
      <c r="D2554">
        <f t="shared" si="235"/>
        <v>12</v>
      </c>
      <c r="E2554" t="str">
        <f>TEXT(Table2[[#This Row],[order_date]],"mmmm")</f>
        <v>December</v>
      </c>
      <c r="F2554">
        <v>1458</v>
      </c>
      <c r="G2554" t="s">
        <v>12</v>
      </c>
      <c r="H2554" t="s">
        <v>13</v>
      </c>
      <c r="I2554">
        <v>2</v>
      </c>
      <c r="J2554">
        <v>504.32</v>
      </c>
      <c r="K2554">
        <v>0.05</v>
      </c>
      <c r="L2554">
        <f t="shared" si="236"/>
        <v>25.216000000000001</v>
      </c>
      <c r="M2554">
        <f t="shared" si="237"/>
        <v>1008.64</v>
      </c>
      <c r="N2554" t="s">
        <v>18</v>
      </c>
      <c r="O2554" t="str">
        <f t="shared" si="238"/>
        <v>Delayed Delivery</v>
      </c>
      <c r="P2554">
        <v>11</v>
      </c>
      <c r="Q2554" t="str">
        <f t="shared" si="239"/>
        <v>Good</v>
      </c>
      <c r="R2554">
        <v>3.8</v>
      </c>
      <c r="S2554">
        <v>958.21</v>
      </c>
    </row>
    <row r="2555" spans="1:19" x14ac:dyDescent="0.35">
      <c r="A2555">
        <v>12554</v>
      </c>
      <c r="B2555" s="1">
        <v>47115</v>
      </c>
      <c r="C2555">
        <f t="shared" si="234"/>
        <v>2028</v>
      </c>
      <c r="D2555">
        <f t="shared" si="235"/>
        <v>12</v>
      </c>
      <c r="E2555" t="str">
        <f>TEXT(Table2[[#This Row],[order_date]],"mmmm")</f>
        <v>December</v>
      </c>
      <c r="F2555">
        <v>1083</v>
      </c>
      <c r="G2555" t="s">
        <v>19</v>
      </c>
      <c r="H2555" t="s">
        <v>21</v>
      </c>
      <c r="I2555">
        <v>6</v>
      </c>
      <c r="J2555">
        <v>47.02</v>
      </c>
      <c r="K2555">
        <v>0.13</v>
      </c>
      <c r="L2555">
        <f t="shared" si="236"/>
        <v>6.1126000000000005</v>
      </c>
      <c r="M2555">
        <f t="shared" si="237"/>
        <v>282.12</v>
      </c>
      <c r="N2555" t="s">
        <v>16</v>
      </c>
      <c r="O2555" t="str">
        <f t="shared" si="238"/>
        <v>On Time Delivery</v>
      </c>
      <c r="P2555">
        <v>3</v>
      </c>
      <c r="Q2555" t="str">
        <f t="shared" si="239"/>
        <v>Excellent</v>
      </c>
      <c r="R2555">
        <v>4.9000000000000004</v>
      </c>
      <c r="S2555">
        <v>245.44</v>
      </c>
    </row>
    <row r="2556" spans="1:19" x14ac:dyDescent="0.35">
      <c r="A2556">
        <v>12555</v>
      </c>
      <c r="B2556" s="1">
        <v>47116</v>
      </c>
      <c r="C2556">
        <f t="shared" si="234"/>
        <v>2028</v>
      </c>
      <c r="D2556">
        <f t="shared" si="235"/>
        <v>12</v>
      </c>
      <c r="E2556" t="str">
        <f>TEXT(Table2[[#This Row],[order_date]],"mmmm")</f>
        <v>December</v>
      </c>
      <c r="F2556">
        <v>1207</v>
      </c>
      <c r="G2556" t="s">
        <v>15</v>
      </c>
      <c r="H2556" t="s">
        <v>17</v>
      </c>
      <c r="I2556">
        <v>3</v>
      </c>
      <c r="J2556">
        <v>468.99</v>
      </c>
      <c r="K2556">
        <v>0.04</v>
      </c>
      <c r="L2556">
        <f t="shared" si="236"/>
        <v>18.759600000000002</v>
      </c>
      <c r="M2556">
        <f t="shared" si="237"/>
        <v>1406.97</v>
      </c>
      <c r="N2556" t="s">
        <v>18</v>
      </c>
      <c r="O2556" t="str">
        <f t="shared" si="238"/>
        <v>Delayed Delivery</v>
      </c>
      <c r="P2556">
        <v>6</v>
      </c>
      <c r="Q2556" t="str">
        <f t="shared" si="239"/>
        <v>Bad</v>
      </c>
      <c r="R2556">
        <v>1.6</v>
      </c>
      <c r="S2556">
        <v>1350.69</v>
      </c>
    </row>
    <row r="2557" spans="1:19" x14ac:dyDescent="0.35">
      <c r="A2557">
        <v>12556</v>
      </c>
      <c r="B2557" s="1">
        <v>47117</v>
      </c>
      <c r="C2557">
        <f t="shared" si="234"/>
        <v>2028</v>
      </c>
      <c r="D2557">
        <f t="shared" si="235"/>
        <v>12</v>
      </c>
      <c r="E2557" t="str">
        <f>TEXT(Table2[[#This Row],[order_date]],"mmmm")</f>
        <v>December</v>
      </c>
      <c r="F2557">
        <v>1899</v>
      </c>
      <c r="G2557" t="s">
        <v>12</v>
      </c>
      <c r="H2557" t="s">
        <v>13</v>
      </c>
      <c r="I2557">
        <v>7</v>
      </c>
      <c r="J2557">
        <v>374.02</v>
      </c>
      <c r="K2557">
        <v>7.0000000000000007E-2</v>
      </c>
      <c r="L2557">
        <f t="shared" si="236"/>
        <v>26.1814</v>
      </c>
      <c r="M2557">
        <f t="shared" si="237"/>
        <v>2618.14</v>
      </c>
      <c r="N2557" t="s">
        <v>14</v>
      </c>
      <c r="O2557" t="str">
        <f t="shared" si="238"/>
        <v>Delayed Delivery</v>
      </c>
      <c r="P2557">
        <v>10</v>
      </c>
      <c r="Q2557" t="str">
        <f t="shared" si="239"/>
        <v>Good</v>
      </c>
      <c r="R2557">
        <v>3.7</v>
      </c>
      <c r="S2557">
        <v>2434.87</v>
      </c>
    </row>
    <row r="2558" spans="1:19" x14ac:dyDescent="0.35">
      <c r="A2558">
        <v>12557</v>
      </c>
      <c r="B2558" s="1">
        <v>47118</v>
      </c>
      <c r="C2558">
        <f t="shared" si="234"/>
        <v>2028</v>
      </c>
      <c r="D2558">
        <f t="shared" si="235"/>
        <v>12</v>
      </c>
      <c r="E2558" t="str">
        <f>TEXT(Table2[[#This Row],[order_date]],"mmmm")</f>
        <v>December</v>
      </c>
      <c r="F2558">
        <v>1389</v>
      </c>
      <c r="G2558" t="s">
        <v>15</v>
      </c>
      <c r="H2558" t="s">
        <v>13</v>
      </c>
      <c r="I2558">
        <v>1</v>
      </c>
      <c r="J2558">
        <v>55.66</v>
      </c>
      <c r="K2558">
        <v>0.02</v>
      </c>
      <c r="L2558">
        <f t="shared" si="236"/>
        <v>1.1132</v>
      </c>
      <c r="M2558">
        <f t="shared" si="237"/>
        <v>55.66</v>
      </c>
      <c r="N2558" t="s">
        <v>16</v>
      </c>
      <c r="O2558" t="str">
        <f t="shared" si="238"/>
        <v>Delayed Delivery</v>
      </c>
      <c r="P2558">
        <v>10</v>
      </c>
      <c r="Q2558" t="str">
        <f t="shared" si="239"/>
        <v>Bad</v>
      </c>
      <c r="R2558">
        <v>1.9</v>
      </c>
      <c r="S2558">
        <v>54.55</v>
      </c>
    </row>
    <row r="2559" spans="1:19" x14ac:dyDescent="0.35">
      <c r="A2559">
        <v>12558</v>
      </c>
      <c r="B2559" s="1">
        <v>47119</v>
      </c>
      <c r="C2559">
        <f t="shared" si="234"/>
        <v>2029</v>
      </c>
      <c r="D2559">
        <f t="shared" si="235"/>
        <v>1</v>
      </c>
      <c r="E2559" t="str">
        <f>TEXT(Table2[[#This Row],[order_date]],"mmmm")</f>
        <v>January</v>
      </c>
      <c r="F2559">
        <v>1313</v>
      </c>
      <c r="G2559" t="s">
        <v>15</v>
      </c>
      <c r="H2559" t="s">
        <v>13</v>
      </c>
      <c r="I2559">
        <v>1</v>
      </c>
      <c r="J2559">
        <v>312.52</v>
      </c>
      <c r="K2559">
        <v>0.15</v>
      </c>
      <c r="L2559">
        <f t="shared" si="236"/>
        <v>46.877999999999993</v>
      </c>
      <c r="M2559">
        <f t="shared" si="237"/>
        <v>312.52</v>
      </c>
      <c r="N2559" t="s">
        <v>16</v>
      </c>
      <c r="O2559" t="str">
        <f t="shared" si="238"/>
        <v>Delayed Delivery</v>
      </c>
      <c r="P2559">
        <v>8</v>
      </c>
      <c r="Q2559" t="str">
        <f t="shared" si="239"/>
        <v>Bad</v>
      </c>
      <c r="R2559">
        <v>1.9</v>
      </c>
      <c r="S2559">
        <v>265.64</v>
      </c>
    </row>
    <row r="2560" spans="1:19" x14ac:dyDescent="0.35">
      <c r="A2560">
        <v>12559</v>
      </c>
      <c r="B2560" s="1">
        <v>47120</v>
      </c>
      <c r="C2560">
        <f t="shared" si="234"/>
        <v>2029</v>
      </c>
      <c r="D2560">
        <f t="shared" si="235"/>
        <v>1</v>
      </c>
      <c r="E2560" t="str">
        <f>TEXT(Table2[[#This Row],[order_date]],"mmmm")</f>
        <v>January</v>
      </c>
      <c r="F2560">
        <v>1021</v>
      </c>
      <c r="G2560" t="s">
        <v>19</v>
      </c>
      <c r="H2560" t="s">
        <v>21</v>
      </c>
      <c r="I2560">
        <v>4</v>
      </c>
      <c r="J2560">
        <v>63.24</v>
      </c>
      <c r="K2560">
        <v>0.28000000000000003</v>
      </c>
      <c r="L2560">
        <f t="shared" si="236"/>
        <v>17.707200000000004</v>
      </c>
      <c r="M2560">
        <f t="shared" si="237"/>
        <v>252.96</v>
      </c>
      <c r="N2560" t="s">
        <v>14</v>
      </c>
      <c r="O2560" t="str">
        <f t="shared" si="238"/>
        <v>Delayed Delivery</v>
      </c>
      <c r="P2560">
        <v>11</v>
      </c>
      <c r="Q2560" t="str">
        <f t="shared" si="239"/>
        <v>Good</v>
      </c>
      <c r="R2560">
        <v>3.5</v>
      </c>
      <c r="S2560">
        <v>182.13</v>
      </c>
    </row>
    <row r="2561" spans="1:19" x14ac:dyDescent="0.35">
      <c r="A2561">
        <v>12560</v>
      </c>
      <c r="B2561" s="1">
        <v>47121</v>
      </c>
      <c r="C2561">
        <f t="shared" si="234"/>
        <v>2029</v>
      </c>
      <c r="D2561">
        <f t="shared" si="235"/>
        <v>1</v>
      </c>
      <c r="E2561" t="str">
        <f>TEXT(Table2[[#This Row],[order_date]],"mmmm")</f>
        <v>January</v>
      </c>
      <c r="F2561">
        <v>1409</v>
      </c>
      <c r="G2561" t="s">
        <v>19</v>
      </c>
      <c r="H2561" t="s">
        <v>20</v>
      </c>
      <c r="I2561">
        <v>2</v>
      </c>
      <c r="J2561">
        <v>445.53</v>
      </c>
      <c r="K2561">
        <v>0.21</v>
      </c>
      <c r="L2561">
        <f t="shared" si="236"/>
        <v>93.561299999999989</v>
      </c>
      <c r="M2561">
        <f t="shared" si="237"/>
        <v>891.06</v>
      </c>
      <c r="N2561" t="s">
        <v>16</v>
      </c>
      <c r="O2561" t="str">
        <f t="shared" si="238"/>
        <v>Delayed Delivery</v>
      </c>
      <c r="P2561">
        <v>9</v>
      </c>
      <c r="Q2561" t="str">
        <f t="shared" si="239"/>
        <v>Excellent</v>
      </c>
      <c r="R2561">
        <v>4.0999999999999996</v>
      </c>
      <c r="S2561">
        <v>703.94</v>
      </c>
    </row>
    <row r="2562" spans="1:19" x14ac:dyDescent="0.35">
      <c r="A2562">
        <v>12561</v>
      </c>
      <c r="B2562" s="1">
        <v>47122</v>
      </c>
      <c r="C2562">
        <f t="shared" si="234"/>
        <v>2029</v>
      </c>
      <c r="D2562">
        <f t="shared" si="235"/>
        <v>1</v>
      </c>
      <c r="E2562" t="str">
        <f>TEXT(Table2[[#This Row],[order_date]],"mmmm")</f>
        <v>January</v>
      </c>
      <c r="F2562">
        <v>1894</v>
      </c>
      <c r="G2562" t="s">
        <v>12</v>
      </c>
      <c r="H2562" t="s">
        <v>21</v>
      </c>
      <c r="I2562">
        <v>4</v>
      </c>
      <c r="J2562">
        <v>334.7</v>
      </c>
      <c r="K2562">
        <v>0.21</v>
      </c>
      <c r="L2562">
        <f t="shared" si="236"/>
        <v>70.286999999999992</v>
      </c>
      <c r="M2562">
        <f t="shared" si="237"/>
        <v>1338.8</v>
      </c>
      <c r="N2562" t="s">
        <v>14</v>
      </c>
      <c r="O2562" t="str">
        <f t="shared" si="238"/>
        <v>Delayed Delivery</v>
      </c>
      <c r="P2562">
        <v>8</v>
      </c>
      <c r="Q2562" t="str">
        <f t="shared" si="239"/>
        <v>Excellent</v>
      </c>
      <c r="R2562">
        <v>4.9000000000000004</v>
      </c>
      <c r="S2562">
        <v>1057.6500000000001</v>
      </c>
    </row>
    <row r="2563" spans="1:19" x14ac:dyDescent="0.35">
      <c r="A2563">
        <v>12562</v>
      </c>
      <c r="B2563" s="1">
        <v>47123</v>
      </c>
      <c r="C2563">
        <f t="shared" ref="C2563:C2626" si="240">YEAR(B2563)</f>
        <v>2029</v>
      </c>
      <c r="D2563">
        <f t="shared" ref="D2563:D2626" si="241">MONTH(B2563)</f>
        <v>1</v>
      </c>
      <c r="E2563" t="str">
        <f>TEXT(Table2[[#This Row],[order_date]],"mmmm")</f>
        <v>January</v>
      </c>
      <c r="F2563">
        <v>1514</v>
      </c>
      <c r="G2563" t="s">
        <v>15</v>
      </c>
      <c r="H2563" t="s">
        <v>13</v>
      </c>
      <c r="I2563">
        <v>6</v>
      </c>
      <c r="J2563">
        <v>572.84</v>
      </c>
      <c r="K2563">
        <v>7.0000000000000007E-2</v>
      </c>
      <c r="L2563">
        <f t="shared" ref="L2563:L2626" si="242">J2563*K2563</f>
        <v>40.098800000000004</v>
      </c>
      <c r="M2563">
        <f t="shared" ref="M2563:M2626" si="243">(J2563*I2563)</f>
        <v>3437.04</v>
      </c>
      <c r="N2563" t="s">
        <v>16</v>
      </c>
      <c r="O2563" t="str">
        <f t="shared" ref="O2563:O2626" si="244">IF(P2563&lt;2,"Early Delivery",IF(P2563&lt;5,"On Time Delivery","Delayed Delivery"))</f>
        <v>Delayed Delivery</v>
      </c>
      <c r="P2563">
        <v>9</v>
      </c>
      <c r="Q2563" t="str">
        <f t="shared" ref="Q2563:Q2626" si="245">IF(R2563&lt;2.5,"Bad",IF(R2563 &lt;4,"Good","Excellent"))</f>
        <v>Excellent</v>
      </c>
      <c r="R2563">
        <v>4.0999999999999996</v>
      </c>
      <c r="S2563">
        <v>3196.45</v>
      </c>
    </row>
    <row r="2564" spans="1:19" x14ac:dyDescent="0.35">
      <c r="A2564">
        <v>12563</v>
      </c>
      <c r="B2564" s="1">
        <v>47124</v>
      </c>
      <c r="C2564">
        <f t="shared" si="240"/>
        <v>2029</v>
      </c>
      <c r="D2564">
        <f t="shared" si="241"/>
        <v>1</v>
      </c>
      <c r="E2564" t="str">
        <f>TEXT(Table2[[#This Row],[order_date]],"mmmm")</f>
        <v>January</v>
      </c>
      <c r="F2564">
        <v>1126</v>
      </c>
      <c r="G2564" t="s">
        <v>15</v>
      </c>
      <c r="H2564" t="s">
        <v>21</v>
      </c>
      <c r="I2564">
        <v>5</v>
      </c>
      <c r="J2564">
        <v>122.13</v>
      </c>
      <c r="K2564">
        <v>0.12</v>
      </c>
      <c r="L2564">
        <f t="shared" si="242"/>
        <v>14.6556</v>
      </c>
      <c r="M2564">
        <f t="shared" si="243"/>
        <v>610.65</v>
      </c>
      <c r="N2564" t="s">
        <v>16</v>
      </c>
      <c r="O2564" t="str">
        <f t="shared" si="244"/>
        <v>On Time Delivery</v>
      </c>
      <c r="P2564">
        <v>4</v>
      </c>
      <c r="Q2564" t="str">
        <f t="shared" si="245"/>
        <v>Bad</v>
      </c>
      <c r="R2564">
        <v>1.6</v>
      </c>
      <c r="S2564">
        <v>537.37</v>
      </c>
    </row>
    <row r="2565" spans="1:19" x14ac:dyDescent="0.35">
      <c r="A2565">
        <v>12564</v>
      </c>
      <c r="B2565" s="1">
        <v>47125</v>
      </c>
      <c r="C2565">
        <f t="shared" si="240"/>
        <v>2029</v>
      </c>
      <c r="D2565">
        <f t="shared" si="241"/>
        <v>1</v>
      </c>
      <c r="E2565" t="str">
        <f>TEXT(Table2[[#This Row],[order_date]],"mmmm")</f>
        <v>January</v>
      </c>
      <c r="F2565">
        <v>1808</v>
      </c>
      <c r="G2565" t="s">
        <v>19</v>
      </c>
      <c r="H2565" t="s">
        <v>21</v>
      </c>
      <c r="I2565">
        <v>2</v>
      </c>
      <c r="J2565">
        <v>369.53</v>
      </c>
      <c r="K2565">
        <v>0.3</v>
      </c>
      <c r="L2565">
        <f t="shared" si="242"/>
        <v>110.85899999999999</v>
      </c>
      <c r="M2565">
        <f t="shared" si="243"/>
        <v>739.06</v>
      </c>
      <c r="N2565" t="s">
        <v>16</v>
      </c>
      <c r="O2565" t="str">
        <f t="shared" si="244"/>
        <v>Delayed Delivery</v>
      </c>
      <c r="P2565">
        <v>10</v>
      </c>
      <c r="Q2565" t="str">
        <f t="shared" si="245"/>
        <v>Bad</v>
      </c>
      <c r="R2565">
        <v>1.9</v>
      </c>
      <c r="S2565">
        <v>517.34</v>
      </c>
    </row>
    <row r="2566" spans="1:19" x14ac:dyDescent="0.35">
      <c r="A2566">
        <v>12565</v>
      </c>
      <c r="B2566" s="1">
        <v>47126</v>
      </c>
      <c r="C2566">
        <f t="shared" si="240"/>
        <v>2029</v>
      </c>
      <c r="D2566">
        <f t="shared" si="241"/>
        <v>1</v>
      </c>
      <c r="E2566" t="str">
        <f>TEXT(Table2[[#This Row],[order_date]],"mmmm")</f>
        <v>January</v>
      </c>
      <c r="F2566">
        <v>1699</v>
      </c>
      <c r="G2566" t="s">
        <v>19</v>
      </c>
      <c r="H2566" t="s">
        <v>13</v>
      </c>
      <c r="I2566">
        <v>5</v>
      </c>
      <c r="J2566">
        <v>138.78</v>
      </c>
      <c r="K2566">
        <v>0.03</v>
      </c>
      <c r="L2566">
        <f t="shared" si="242"/>
        <v>4.1634000000000002</v>
      </c>
      <c r="M2566">
        <f t="shared" si="243"/>
        <v>693.9</v>
      </c>
      <c r="N2566" t="s">
        <v>16</v>
      </c>
      <c r="O2566" t="str">
        <f t="shared" si="244"/>
        <v>Early Delivery</v>
      </c>
      <c r="P2566">
        <v>1</v>
      </c>
      <c r="Q2566" t="str">
        <f t="shared" si="245"/>
        <v>Excellent</v>
      </c>
      <c r="R2566">
        <v>4</v>
      </c>
      <c r="S2566">
        <v>673.08</v>
      </c>
    </row>
    <row r="2567" spans="1:19" x14ac:dyDescent="0.35">
      <c r="A2567">
        <v>12566</v>
      </c>
      <c r="B2567" s="1">
        <v>47127</v>
      </c>
      <c r="C2567">
        <f t="shared" si="240"/>
        <v>2029</v>
      </c>
      <c r="D2567">
        <f t="shared" si="241"/>
        <v>1</v>
      </c>
      <c r="E2567" t="str">
        <f>TEXT(Table2[[#This Row],[order_date]],"mmmm")</f>
        <v>January</v>
      </c>
      <c r="F2567">
        <v>1873</v>
      </c>
      <c r="G2567" t="s">
        <v>12</v>
      </c>
      <c r="H2567" t="s">
        <v>21</v>
      </c>
      <c r="I2567">
        <v>3</v>
      </c>
      <c r="J2567">
        <v>374.23</v>
      </c>
      <c r="K2567">
        <v>0.3</v>
      </c>
      <c r="L2567">
        <f t="shared" si="242"/>
        <v>112.26900000000001</v>
      </c>
      <c r="M2567">
        <f t="shared" si="243"/>
        <v>1122.69</v>
      </c>
      <c r="N2567" t="s">
        <v>16</v>
      </c>
      <c r="O2567" t="str">
        <f t="shared" si="244"/>
        <v>Delayed Delivery</v>
      </c>
      <c r="P2567">
        <v>7</v>
      </c>
      <c r="Q2567" t="str">
        <f t="shared" si="245"/>
        <v>Good</v>
      </c>
      <c r="R2567">
        <v>3.1</v>
      </c>
      <c r="S2567">
        <v>785.88</v>
      </c>
    </row>
    <row r="2568" spans="1:19" x14ac:dyDescent="0.35">
      <c r="A2568">
        <v>12567</v>
      </c>
      <c r="B2568" s="1">
        <v>47128</v>
      </c>
      <c r="C2568">
        <f t="shared" si="240"/>
        <v>2029</v>
      </c>
      <c r="D2568">
        <f t="shared" si="241"/>
        <v>1</v>
      </c>
      <c r="E2568" t="str">
        <f>TEXT(Table2[[#This Row],[order_date]],"mmmm")</f>
        <v>January</v>
      </c>
      <c r="F2568">
        <v>1013</v>
      </c>
      <c r="G2568" t="s">
        <v>15</v>
      </c>
      <c r="H2568" t="s">
        <v>17</v>
      </c>
      <c r="I2568">
        <v>6</v>
      </c>
      <c r="J2568">
        <v>437.75</v>
      </c>
      <c r="K2568">
        <v>0.17</v>
      </c>
      <c r="L2568">
        <f t="shared" si="242"/>
        <v>74.417500000000004</v>
      </c>
      <c r="M2568">
        <f t="shared" si="243"/>
        <v>2626.5</v>
      </c>
      <c r="N2568" t="s">
        <v>18</v>
      </c>
      <c r="O2568" t="str">
        <f t="shared" si="244"/>
        <v>Delayed Delivery</v>
      </c>
      <c r="P2568">
        <v>11</v>
      </c>
      <c r="Q2568" t="str">
        <f t="shared" si="245"/>
        <v>Bad</v>
      </c>
      <c r="R2568">
        <v>2.2000000000000002</v>
      </c>
      <c r="S2568">
        <v>2180</v>
      </c>
    </row>
    <row r="2569" spans="1:19" x14ac:dyDescent="0.35">
      <c r="A2569">
        <v>12568</v>
      </c>
      <c r="B2569" s="1">
        <v>47129</v>
      </c>
      <c r="C2569">
        <f t="shared" si="240"/>
        <v>2029</v>
      </c>
      <c r="D2569">
        <f t="shared" si="241"/>
        <v>1</v>
      </c>
      <c r="E2569" t="str">
        <f>TEXT(Table2[[#This Row],[order_date]],"mmmm")</f>
        <v>January</v>
      </c>
      <c r="F2569">
        <v>1970</v>
      </c>
      <c r="G2569" t="s">
        <v>15</v>
      </c>
      <c r="H2569" t="s">
        <v>21</v>
      </c>
      <c r="I2569">
        <v>2</v>
      </c>
      <c r="J2569">
        <v>437.55</v>
      </c>
      <c r="K2569">
        <v>0.28999999999999998</v>
      </c>
      <c r="L2569">
        <f t="shared" si="242"/>
        <v>126.8895</v>
      </c>
      <c r="M2569">
        <f t="shared" si="243"/>
        <v>875.1</v>
      </c>
      <c r="N2569" t="s">
        <v>16</v>
      </c>
      <c r="O2569" t="str">
        <f t="shared" si="244"/>
        <v>Delayed Delivery</v>
      </c>
      <c r="P2569">
        <v>10</v>
      </c>
      <c r="Q2569" t="str">
        <f t="shared" si="245"/>
        <v>Good</v>
      </c>
      <c r="R2569">
        <v>2.9</v>
      </c>
      <c r="S2569">
        <v>621.32000000000005</v>
      </c>
    </row>
    <row r="2570" spans="1:19" x14ac:dyDescent="0.35">
      <c r="A2570">
        <v>12569</v>
      </c>
      <c r="B2570" s="1">
        <v>47130</v>
      </c>
      <c r="C2570">
        <f t="shared" si="240"/>
        <v>2029</v>
      </c>
      <c r="D2570">
        <f t="shared" si="241"/>
        <v>1</v>
      </c>
      <c r="E2570" t="str">
        <f>TEXT(Table2[[#This Row],[order_date]],"mmmm")</f>
        <v>January</v>
      </c>
      <c r="F2570">
        <v>1977</v>
      </c>
      <c r="G2570" t="s">
        <v>19</v>
      </c>
      <c r="H2570" t="s">
        <v>21</v>
      </c>
      <c r="I2570">
        <v>4</v>
      </c>
      <c r="J2570">
        <v>491.82</v>
      </c>
      <c r="K2570">
        <v>0.11</v>
      </c>
      <c r="L2570">
        <f t="shared" si="242"/>
        <v>54.100200000000001</v>
      </c>
      <c r="M2570">
        <f t="shared" si="243"/>
        <v>1967.28</v>
      </c>
      <c r="N2570" t="s">
        <v>14</v>
      </c>
      <c r="O2570" t="str">
        <f t="shared" si="244"/>
        <v>On Time Delivery</v>
      </c>
      <c r="P2570">
        <v>4</v>
      </c>
      <c r="Q2570" t="str">
        <f t="shared" si="245"/>
        <v>Excellent</v>
      </c>
      <c r="R2570">
        <v>4.7</v>
      </c>
      <c r="S2570">
        <v>1750.88</v>
      </c>
    </row>
    <row r="2571" spans="1:19" x14ac:dyDescent="0.35">
      <c r="A2571">
        <v>12570</v>
      </c>
      <c r="B2571" s="1">
        <v>47131</v>
      </c>
      <c r="C2571">
        <f t="shared" si="240"/>
        <v>2029</v>
      </c>
      <c r="D2571">
        <f t="shared" si="241"/>
        <v>1</v>
      </c>
      <c r="E2571" t="str">
        <f>TEXT(Table2[[#This Row],[order_date]],"mmmm")</f>
        <v>January</v>
      </c>
      <c r="F2571">
        <v>1011</v>
      </c>
      <c r="G2571" t="s">
        <v>22</v>
      </c>
      <c r="H2571" t="s">
        <v>20</v>
      </c>
      <c r="I2571">
        <v>4</v>
      </c>
      <c r="J2571">
        <v>514.33000000000004</v>
      </c>
      <c r="K2571">
        <v>0.12</v>
      </c>
      <c r="L2571">
        <f t="shared" si="242"/>
        <v>61.7196</v>
      </c>
      <c r="M2571">
        <f t="shared" si="243"/>
        <v>2057.3200000000002</v>
      </c>
      <c r="N2571" t="s">
        <v>18</v>
      </c>
      <c r="O2571" t="str">
        <f t="shared" si="244"/>
        <v>Early Delivery</v>
      </c>
      <c r="P2571">
        <v>1</v>
      </c>
      <c r="Q2571" t="str">
        <f t="shared" si="245"/>
        <v>Excellent</v>
      </c>
      <c r="R2571">
        <v>4</v>
      </c>
      <c r="S2571">
        <v>1810.44</v>
      </c>
    </row>
    <row r="2572" spans="1:19" x14ac:dyDescent="0.35">
      <c r="A2572">
        <v>12571</v>
      </c>
      <c r="B2572" s="1">
        <v>47132</v>
      </c>
      <c r="C2572">
        <f t="shared" si="240"/>
        <v>2029</v>
      </c>
      <c r="D2572">
        <f t="shared" si="241"/>
        <v>1</v>
      </c>
      <c r="E2572" t="str">
        <f>TEXT(Table2[[#This Row],[order_date]],"mmmm")</f>
        <v>January</v>
      </c>
      <c r="F2572">
        <v>1086</v>
      </c>
      <c r="G2572" t="s">
        <v>12</v>
      </c>
      <c r="H2572" t="s">
        <v>20</v>
      </c>
      <c r="I2572">
        <v>2</v>
      </c>
      <c r="J2572">
        <v>60.2</v>
      </c>
      <c r="K2572">
        <v>0.26</v>
      </c>
      <c r="L2572">
        <f t="shared" si="242"/>
        <v>15.652000000000001</v>
      </c>
      <c r="M2572">
        <f t="shared" si="243"/>
        <v>120.4</v>
      </c>
      <c r="N2572" t="s">
        <v>18</v>
      </c>
      <c r="O2572" t="str">
        <f t="shared" si="244"/>
        <v>On Time Delivery</v>
      </c>
      <c r="P2572">
        <v>3</v>
      </c>
      <c r="Q2572" t="str">
        <f t="shared" si="245"/>
        <v>Good</v>
      </c>
      <c r="R2572">
        <v>2.8</v>
      </c>
      <c r="S2572">
        <v>89.1</v>
      </c>
    </row>
    <row r="2573" spans="1:19" x14ac:dyDescent="0.35">
      <c r="A2573">
        <v>12572</v>
      </c>
      <c r="B2573" s="1">
        <v>47133</v>
      </c>
      <c r="C2573">
        <f t="shared" si="240"/>
        <v>2029</v>
      </c>
      <c r="D2573">
        <f t="shared" si="241"/>
        <v>1</v>
      </c>
      <c r="E2573" t="str">
        <f>TEXT(Table2[[#This Row],[order_date]],"mmmm")</f>
        <v>January</v>
      </c>
      <c r="F2573">
        <v>1523</v>
      </c>
      <c r="G2573" t="s">
        <v>15</v>
      </c>
      <c r="H2573" t="s">
        <v>13</v>
      </c>
      <c r="I2573">
        <v>7</v>
      </c>
      <c r="J2573">
        <v>215.81</v>
      </c>
      <c r="K2573">
        <v>0.27</v>
      </c>
      <c r="L2573">
        <f t="shared" si="242"/>
        <v>58.268700000000003</v>
      </c>
      <c r="M2573">
        <f t="shared" si="243"/>
        <v>1510.67</v>
      </c>
      <c r="N2573" t="s">
        <v>16</v>
      </c>
      <c r="O2573" t="str">
        <f t="shared" si="244"/>
        <v>Delayed Delivery</v>
      </c>
      <c r="P2573">
        <v>7</v>
      </c>
      <c r="Q2573" t="str">
        <f t="shared" si="245"/>
        <v>Excellent</v>
      </c>
      <c r="R2573">
        <v>4.9000000000000004</v>
      </c>
      <c r="S2573">
        <v>1102.79</v>
      </c>
    </row>
    <row r="2574" spans="1:19" x14ac:dyDescent="0.35">
      <c r="A2574">
        <v>12573</v>
      </c>
      <c r="B2574" s="1">
        <v>47134</v>
      </c>
      <c r="C2574">
        <f t="shared" si="240"/>
        <v>2029</v>
      </c>
      <c r="D2574">
        <f t="shared" si="241"/>
        <v>1</v>
      </c>
      <c r="E2574" t="str">
        <f>TEXT(Table2[[#This Row],[order_date]],"mmmm")</f>
        <v>January</v>
      </c>
      <c r="F2574">
        <v>1908</v>
      </c>
      <c r="G2574" t="s">
        <v>19</v>
      </c>
      <c r="H2574" t="s">
        <v>13</v>
      </c>
      <c r="I2574">
        <v>4</v>
      </c>
      <c r="J2574">
        <v>416.97</v>
      </c>
      <c r="K2574">
        <v>0.08</v>
      </c>
      <c r="L2574">
        <f t="shared" si="242"/>
        <v>33.357600000000005</v>
      </c>
      <c r="M2574">
        <f t="shared" si="243"/>
        <v>1667.88</v>
      </c>
      <c r="N2574" t="s">
        <v>18</v>
      </c>
      <c r="O2574" t="str">
        <f t="shared" si="244"/>
        <v>Delayed Delivery</v>
      </c>
      <c r="P2574">
        <v>11</v>
      </c>
      <c r="Q2574" t="str">
        <f t="shared" si="245"/>
        <v>Excellent</v>
      </c>
      <c r="R2574">
        <v>4.2</v>
      </c>
      <c r="S2574">
        <v>1534.45</v>
      </c>
    </row>
    <row r="2575" spans="1:19" x14ac:dyDescent="0.35">
      <c r="A2575">
        <v>12574</v>
      </c>
      <c r="B2575" s="1">
        <v>47135</v>
      </c>
      <c r="C2575">
        <f t="shared" si="240"/>
        <v>2029</v>
      </c>
      <c r="D2575">
        <f t="shared" si="241"/>
        <v>1</v>
      </c>
      <c r="E2575" t="str">
        <f>TEXT(Table2[[#This Row],[order_date]],"mmmm")</f>
        <v>January</v>
      </c>
      <c r="F2575">
        <v>1536</v>
      </c>
      <c r="G2575" t="s">
        <v>15</v>
      </c>
      <c r="H2575" t="s">
        <v>20</v>
      </c>
      <c r="I2575">
        <v>7</v>
      </c>
      <c r="J2575">
        <v>306.67</v>
      </c>
      <c r="K2575">
        <v>0.34</v>
      </c>
      <c r="L2575">
        <f t="shared" si="242"/>
        <v>104.26780000000001</v>
      </c>
      <c r="M2575">
        <f t="shared" si="243"/>
        <v>2146.69</v>
      </c>
      <c r="N2575" t="s">
        <v>18</v>
      </c>
      <c r="O2575" t="str">
        <f t="shared" si="244"/>
        <v>On Time Delivery</v>
      </c>
      <c r="P2575">
        <v>3</v>
      </c>
      <c r="Q2575" t="str">
        <f t="shared" si="245"/>
        <v>Bad</v>
      </c>
      <c r="R2575">
        <v>1</v>
      </c>
      <c r="S2575">
        <v>1416.82</v>
      </c>
    </row>
    <row r="2576" spans="1:19" x14ac:dyDescent="0.35">
      <c r="A2576">
        <v>12575</v>
      </c>
      <c r="B2576" s="1">
        <v>47136</v>
      </c>
      <c r="C2576">
        <f t="shared" si="240"/>
        <v>2029</v>
      </c>
      <c r="D2576">
        <f t="shared" si="241"/>
        <v>1</v>
      </c>
      <c r="E2576" t="str">
        <f>TEXT(Table2[[#This Row],[order_date]],"mmmm")</f>
        <v>January</v>
      </c>
      <c r="F2576">
        <v>1300</v>
      </c>
      <c r="G2576" t="s">
        <v>22</v>
      </c>
      <c r="H2576" t="s">
        <v>17</v>
      </c>
      <c r="I2576">
        <v>2</v>
      </c>
      <c r="J2576">
        <v>126.55</v>
      </c>
      <c r="K2576">
        <v>0.03</v>
      </c>
      <c r="L2576">
        <f t="shared" si="242"/>
        <v>3.7965</v>
      </c>
      <c r="M2576">
        <f t="shared" si="243"/>
        <v>253.1</v>
      </c>
      <c r="N2576" t="s">
        <v>16</v>
      </c>
      <c r="O2576" t="str">
        <f t="shared" si="244"/>
        <v>Early Delivery</v>
      </c>
      <c r="P2576">
        <v>1</v>
      </c>
      <c r="Q2576" t="str">
        <f t="shared" si="245"/>
        <v>Bad</v>
      </c>
      <c r="R2576">
        <v>1.4</v>
      </c>
      <c r="S2576">
        <v>245.51</v>
      </c>
    </row>
    <row r="2577" spans="1:19" x14ac:dyDescent="0.35">
      <c r="A2577">
        <v>12576</v>
      </c>
      <c r="B2577" s="1">
        <v>47137</v>
      </c>
      <c r="C2577">
        <f t="shared" si="240"/>
        <v>2029</v>
      </c>
      <c r="D2577">
        <f t="shared" si="241"/>
        <v>1</v>
      </c>
      <c r="E2577" t="str">
        <f>TEXT(Table2[[#This Row],[order_date]],"mmmm")</f>
        <v>January</v>
      </c>
      <c r="F2577">
        <v>1242</v>
      </c>
      <c r="G2577" t="s">
        <v>15</v>
      </c>
      <c r="H2577" t="s">
        <v>21</v>
      </c>
      <c r="I2577">
        <v>1</v>
      </c>
      <c r="J2577">
        <v>338.34</v>
      </c>
      <c r="K2577">
        <v>0.02</v>
      </c>
      <c r="L2577">
        <f t="shared" si="242"/>
        <v>6.7667999999999999</v>
      </c>
      <c r="M2577">
        <f t="shared" si="243"/>
        <v>338.34</v>
      </c>
      <c r="N2577" t="s">
        <v>14</v>
      </c>
      <c r="O2577" t="str">
        <f t="shared" si="244"/>
        <v>Delayed Delivery</v>
      </c>
      <c r="P2577">
        <v>7</v>
      </c>
      <c r="Q2577" t="str">
        <f t="shared" si="245"/>
        <v>Good</v>
      </c>
      <c r="R2577">
        <v>3.2</v>
      </c>
      <c r="S2577">
        <v>331.57</v>
      </c>
    </row>
    <row r="2578" spans="1:19" x14ac:dyDescent="0.35">
      <c r="A2578">
        <v>12577</v>
      </c>
      <c r="B2578" s="1">
        <v>47138</v>
      </c>
      <c r="C2578">
        <f t="shared" si="240"/>
        <v>2029</v>
      </c>
      <c r="D2578">
        <f t="shared" si="241"/>
        <v>1</v>
      </c>
      <c r="E2578" t="str">
        <f>TEXT(Table2[[#This Row],[order_date]],"mmmm")</f>
        <v>January</v>
      </c>
      <c r="F2578">
        <v>1121</v>
      </c>
      <c r="G2578" t="s">
        <v>12</v>
      </c>
      <c r="H2578" t="s">
        <v>17</v>
      </c>
      <c r="I2578">
        <v>4</v>
      </c>
      <c r="J2578">
        <v>253.35</v>
      </c>
      <c r="K2578">
        <v>0.21</v>
      </c>
      <c r="L2578">
        <f t="shared" si="242"/>
        <v>53.203499999999998</v>
      </c>
      <c r="M2578">
        <f t="shared" si="243"/>
        <v>1013.4</v>
      </c>
      <c r="N2578" t="s">
        <v>16</v>
      </c>
      <c r="O2578" t="str">
        <f t="shared" si="244"/>
        <v>Delayed Delivery</v>
      </c>
      <c r="P2578">
        <v>8</v>
      </c>
      <c r="Q2578" t="str">
        <f t="shared" si="245"/>
        <v>Bad</v>
      </c>
      <c r="R2578">
        <v>2.4</v>
      </c>
      <c r="S2578">
        <v>800.59</v>
      </c>
    </row>
    <row r="2579" spans="1:19" x14ac:dyDescent="0.35">
      <c r="A2579">
        <v>12578</v>
      </c>
      <c r="B2579" s="1">
        <v>47139</v>
      </c>
      <c r="C2579">
        <f t="shared" si="240"/>
        <v>2029</v>
      </c>
      <c r="D2579">
        <f t="shared" si="241"/>
        <v>1</v>
      </c>
      <c r="E2579" t="str">
        <f>TEXT(Table2[[#This Row],[order_date]],"mmmm")</f>
        <v>January</v>
      </c>
      <c r="F2579">
        <v>1146</v>
      </c>
      <c r="G2579" t="s">
        <v>15</v>
      </c>
      <c r="H2579" t="s">
        <v>17</v>
      </c>
      <c r="I2579">
        <v>7</v>
      </c>
      <c r="J2579">
        <v>243.17</v>
      </c>
      <c r="K2579">
        <v>0.25</v>
      </c>
      <c r="L2579">
        <f t="shared" si="242"/>
        <v>60.792499999999997</v>
      </c>
      <c r="M2579">
        <f t="shared" si="243"/>
        <v>1702.1899999999998</v>
      </c>
      <c r="N2579" t="s">
        <v>16</v>
      </c>
      <c r="O2579" t="str">
        <f t="shared" si="244"/>
        <v>Delayed Delivery</v>
      </c>
      <c r="P2579">
        <v>5</v>
      </c>
      <c r="Q2579" t="str">
        <f t="shared" si="245"/>
        <v>Excellent</v>
      </c>
      <c r="R2579">
        <v>4.3</v>
      </c>
      <c r="S2579">
        <v>1276.6400000000001</v>
      </c>
    </row>
    <row r="2580" spans="1:19" x14ac:dyDescent="0.35">
      <c r="A2580">
        <v>12579</v>
      </c>
      <c r="B2580" s="1">
        <v>47140</v>
      </c>
      <c r="C2580">
        <f t="shared" si="240"/>
        <v>2029</v>
      </c>
      <c r="D2580">
        <f t="shared" si="241"/>
        <v>1</v>
      </c>
      <c r="E2580" t="str">
        <f>TEXT(Table2[[#This Row],[order_date]],"mmmm")</f>
        <v>January</v>
      </c>
      <c r="F2580">
        <v>1566</v>
      </c>
      <c r="G2580" t="s">
        <v>12</v>
      </c>
      <c r="H2580" t="s">
        <v>20</v>
      </c>
      <c r="I2580">
        <v>2</v>
      </c>
      <c r="J2580">
        <v>488.71</v>
      </c>
      <c r="K2580">
        <v>0.34</v>
      </c>
      <c r="L2580">
        <f t="shared" si="242"/>
        <v>166.16140000000001</v>
      </c>
      <c r="M2580">
        <f t="shared" si="243"/>
        <v>977.42</v>
      </c>
      <c r="N2580" t="s">
        <v>18</v>
      </c>
      <c r="O2580" t="str">
        <f t="shared" si="244"/>
        <v>Delayed Delivery</v>
      </c>
      <c r="P2580">
        <v>6</v>
      </c>
      <c r="Q2580" t="str">
        <f t="shared" si="245"/>
        <v>Excellent</v>
      </c>
      <c r="R2580">
        <v>4.5999999999999996</v>
      </c>
      <c r="S2580">
        <v>645.1</v>
      </c>
    </row>
    <row r="2581" spans="1:19" x14ac:dyDescent="0.35">
      <c r="A2581">
        <v>12580</v>
      </c>
      <c r="B2581" s="1">
        <v>47141</v>
      </c>
      <c r="C2581">
        <f t="shared" si="240"/>
        <v>2029</v>
      </c>
      <c r="D2581">
        <f t="shared" si="241"/>
        <v>1</v>
      </c>
      <c r="E2581" t="str">
        <f>TEXT(Table2[[#This Row],[order_date]],"mmmm")</f>
        <v>January</v>
      </c>
      <c r="F2581">
        <v>1749</v>
      </c>
      <c r="G2581" t="s">
        <v>15</v>
      </c>
      <c r="H2581" t="s">
        <v>13</v>
      </c>
      <c r="I2581">
        <v>2</v>
      </c>
      <c r="J2581">
        <v>253.45</v>
      </c>
      <c r="K2581">
        <v>0.14000000000000001</v>
      </c>
      <c r="L2581">
        <f t="shared" si="242"/>
        <v>35.483000000000004</v>
      </c>
      <c r="M2581">
        <f t="shared" si="243"/>
        <v>506.9</v>
      </c>
      <c r="N2581" t="s">
        <v>18</v>
      </c>
      <c r="O2581" t="str">
        <f t="shared" si="244"/>
        <v>On Time Delivery</v>
      </c>
      <c r="P2581">
        <v>3</v>
      </c>
      <c r="Q2581" t="str">
        <f t="shared" si="245"/>
        <v>Bad</v>
      </c>
      <c r="R2581">
        <v>2</v>
      </c>
      <c r="S2581">
        <v>435.93</v>
      </c>
    </row>
    <row r="2582" spans="1:19" x14ac:dyDescent="0.35">
      <c r="A2582">
        <v>12581</v>
      </c>
      <c r="B2582" s="1">
        <v>47142</v>
      </c>
      <c r="C2582">
        <f t="shared" si="240"/>
        <v>2029</v>
      </c>
      <c r="D2582">
        <f t="shared" si="241"/>
        <v>1</v>
      </c>
      <c r="E2582" t="str">
        <f>TEXT(Table2[[#This Row],[order_date]],"mmmm")</f>
        <v>January</v>
      </c>
      <c r="F2582">
        <v>1355</v>
      </c>
      <c r="G2582" t="s">
        <v>19</v>
      </c>
      <c r="H2582" t="s">
        <v>21</v>
      </c>
      <c r="I2582">
        <v>7</v>
      </c>
      <c r="J2582">
        <v>30.48</v>
      </c>
      <c r="K2582">
        <v>0.01</v>
      </c>
      <c r="L2582">
        <f t="shared" si="242"/>
        <v>0.30480000000000002</v>
      </c>
      <c r="M2582">
        <f t="shared" si="243"/>
        <v>213.36</v>
      </c>
      <c r="N2582" t="s">
        <v>16</v>
      </c>
      <c r="O2582" t="str">
        <f t="shared" si="244"/>
        <v>Delayed Delivery</v>
      </c>
      <c r="P2582">
        <v>5</v>
      </c>
      <c r="Q2582" t="str">
        <f t="shared" si="245"/>
        <v>Excellent</v>
      </c>
      <c r="R2582">
        <v>4.0999999999999996</v>
      </c>
      <c r="S2582">
        <v>211.23</v>
      </c>
    </row>
    <row r="2583" spans="1:19" x14ac:dyDescent="0.35">
      <c r="A2583">
        <v>12582</v>
      </c>
      <c r="B2583" s="1">
        <v>47143</v>
      </c>
      <c r="C2583">
        <f t="shared" si="240"/>
        <v>2029</v>
      </c>
      <c r="D2583">
        <f t="shared" si="241"/>
        <v>1</v>
      </c>
      <c r="E2583" t="str">
        <f>TEXT(Table2[[#This Row],[order_date]],"mmmm")</f>
        <v>January</v>
      </c>
      <c r="F2583">
        <v>1684</v>
      </c>
      <c r="G2583" t="s">
        <v>19</v>
      </c>
      <c r="H2583" t="s">
        <v>13</v>
      </c>
      <c r="I2583">
        <v>4</v>
      </c>
      <c r="J2583">
        <v>48.97</v>
      </c>
      <c r="K2583">
        <v>0.21</v>
      </c>
      <c r="L2583">
        <f t="shared" si="242"/>
        <v>10.2837</v>
      </c>
      <c r="M2583">
        <f t="shared" si="243"/>
        <v>195.88</v>
      </c>
      <c r="N2583" t="s">
        <v>14</v>
      </c>
      <c r="O2583" t="str">
        <f t="shared" si="244"/>
        <v>On Time Delivery</v>
      </c>
      <c r="P2583">
        <v>3</v>
      </c>
      <c r="Q2583" t="str">
        <f t="shared" si="245"/>
        <v>Good</v>
      </c>
      <c r="R2583">
        <v>3.1</v>
      </c>
      <c r="S2583">
        <v>154.75</v>
      </c>
    </row>
    <row r="2584" spans="1:19" x14ac:dyDescent="0.35">
      <c r="A2584">
        <v>12583</v>
      </c>
      <c r="B2584" s="1">
        <v>47144</v>
      </c>
      <c r="C2584">
        <f t="shared" si="240"/>
        <v>2029</v>
      </c>
      <c r="D2584">
        <f t="shared" si="241"/>
        <v>1</v>
      </c>
      <c r="E2584" t="str">
        <f>TEXT(Table2[[#This Row],[order_date]],"mmmm")</f>
        <v>January</v>
      </c>
      <c r="F2584">
        <v>1903</v>
      </c>
      <c r="G2584" t="s">
        <v>19</v>
      </c>
      <c r="H2584" t="s">
        <v>17</v>
      </c>
      <c r="I2584">
        <v>1</v>
      </c>
      <c r="J2584">
        <v>515.9</v>
      </c>
      <c r="K2584">
        <v>0.1</v>
      </c>
      <c r="L2584">
        <f t="shared" si="242"/>
        <v>51.59</v>
      </c>
      <c r="M2584">
        <f t="shared" si="243"/>
        <v>515.9</v>
      </c>
      <c r="N2584" t="s">
        <v>18</v>
      </c>
      <c r="O2584" t="str">
        <f t="shared" si="244"/>
        <v>On Time Delivery</v>
      </c>
      <c r="P2584">
        <v>2</v>
      </c>
      <c r="Q2584" t="str">
        <f t="shared" si="245"/>
        <v>Good</v>
      </c>
      <c r="R2584">
        <v>2.6</v>
      </c>
      <c r="S2584">
        <v>464.31</v>
      </c>
    </row>
    <row r="2585" spans="1:19" x14ac:dyDescent="0.35">
      <c r="A2585">
        <v>12584</v>
      </c>
      <c r="B2585" s="1">
        <v>47145</v>
      </c>
      <c r="C2585">
        <f t="shared" si="240"/>
        <v>2029</v>
      </c>
      <c r="D2585">
        <f t="shared" si="241"/>
        <v>1</v>
      </c>
      <c r="E2585" t="str">
        <f>TEXT(Table2[[#This Row],[order_date]],"mmmm")</f>
        <v>January</v>
      </c>
      <c r="F2585">
        <v>1732</v>
      </c>
      <c r="G2585" t="s">
        <v>12</v>
      </c>
      <c r="H2585" t="s">
        <v>17</v>
      </c>
      <c r="I2585">
        <v>4</v>
      </c>
      <c r="J2585">
        <v>576.95000000000005</v>
      </c>
      <c r="K2585">
        <v>0.15</v>
      </c>
      <c r="L2585">
        <f t="shared" si="242"/>
        <v>86.542500000000004</v>
      </c>
      <c r="M2585">
        <f t="shared" si="243"/>
        <v>2307.8000000000002</v>
      </c>
      <c r="N2585" t="s">
        <v>18</v>
      </c>
      <c r="O2585" t="str">
        <f t="shared" si="244"/>
        <v>Delayed Delivery</v>
      </c>
      <c r="P2585">
        <v>7</v>
      </c>
      <c r="Q2585" t="str">
        <f t="shared" si="245"/>
        <v>Excellent</v>
      </c>
      <c r="R2585">
        <v>4.0999999999999996</v>
      </c>
      <c r="S2585">
        <v>1961.63</v>
      </c>
    </row>
    <row r="2586" spans="1:19" x14ac:dyDescent="0.35">
      <c r="A2586">
        <v>12585</v>
      </c>
      <c r="B2586" s="1">
        <v>47146</v>
      </c>
      <c r="C2586">
        <f t="shared" si="240"/>
        <v>2029</v>
      </c>
      <c r="D2586">
        <f t="shared" si="241"/>
        <v>1</v>
      </c>
      <c r="E2586" t="str">
        <f>TEXT(Table2[[#This Row],[order_date]],"mmmm")</f>
        <v>January</v>
      </c>
      <c r="F2586">
        <v>1630</v>
      </c>
      <c r="G2586" t="s">
        <v>22</v>
      </c>
      <c r="H2586" t="s">
        <v>13</v>
      </c>
      <c r="I2586">
        <v>2</v>
      </c>
      <c r="J2586">
        <v>417.72</v>
      </c>
      <c r="K2586">
        <v>0.17</v>
      </c>
      <c r="L2586">
        <f t="shared" si="242"/>
        <v>71.012400000000014</v>
      </c>
      <c r="M2586">
        <f t="shared" si="243"/>
        <v>835.44</v>
      </c>
      <c r="N2586" t="s">
        <v>16</v>
      </c>
      <c r="O2586" t="str">
        <f t="shared" si="244"/>
        <v>Delayed Delivery</v>
      </c>
      <c r="P2586">
        <v>10</v>
      </c>
      <c r="Q2586" t="str">
        <f t="shared" si="245"/>
        <v>Good</v>
      </c>
      <c r="R2586">
        <v>3.3</v>
      </c>
      <c r="S2586">
        <v>693.42</v>
      </c>
    </row>
    <row r="2587" spans="1:19" x14ac:dyDescent="0.35">
      <c r="A2587">
        <v>12586</v>
      </c>
      <c r="B2587" s="1">
        <v>47147</v>
      </c>
      <c r="C2587">
        <f t="shared" si="240"/>
        <v>2029</v>
      </c>
      <c r="D2587">
        <f t="shared" si="241"/>
        <v>1</v>
      </c>
      <c r="E2587" t="str">
        <f>TEXT(Table2[[#This Row],[order_date]],"mmmm")</f>
        <v>January</v>
      </c>
      <c r="F2587">
        <v>1308</v>
      </c>
      <c r="G2587" t="s">
        <v>22</v>
      </c>
      <c r="H2587" t="s">
        <v>13</v>
      </c>
      <c r="I2587">
        <v>1</v>
      </c>
      <c r="J2587">
        <v>228.16</v>
      </c>
      <c r="K2587">
        <v>0.02</v>
      </c>
      <c r="L2587">
        <f t="shared" si="242"/>
        <v>4.5632000000000001</v>
      </c>
      <c r="M2587">
        <f t="shared" si="243"/>
        <v>228.16</v>
      </c>
      <c r="N2587" t="s">
        <v>14</v>
      </c>
      <c r="O2587" t="str">
        <f t="shared" si="244"/>
        <v>Delayed Delivery</v>
      </c>
      <c r="P2587">
        <v>11</v>
      </c>
      <c r="Q2587" t="str">
        <f t="shared" si="245"/>
        <v>Good</v>
      </c>
      <c r="R2587">
        <v>3.5</v>
      </c>
      <c r="S2587">
        <v>223.6</v>
      </c>
    </row>
    <row r="2588" spans="1:19" x14ac:dyDescent="0.35">
      <c r="A2588">
        <v>12587</v>
      </c>
      <c r="B2588" s="1">
        <v>47148</v>
      </c>
      <c r="C2588">
        <f t="shared" si="240"/>
        <v>2029</v>
      </c>
      <c r="D2588">
        <f t="shared" si="241"/>
        <v>1</v>
      </c>
      <c r="E2588" t="str">
        <f>TEXT(Table2[[#This Row],[order_date]],"mmmm")</f>
        <v>January</v>
      </c>
      <c r="F2588">
        <v>1694</v>
      </c>
      <c r="G2588" t="s">
        <v>19</v>
      </c>
      <c r="H2588" t="s">
        <v>20</v>
      </c>
      <c r="I2588">
        <v>5</v>
      </c>
      <c r="J2588">
        <v>564.08000000000004</v>
      </c>
      <c r="K2588">
        <v>0.17</v>
      </c>
      <c r="L2588">
        <f t="shared" si="242"/>
        <v>95.893600000000021</v>
      </c>
      <c r="M2588">
        <f t="shared" si="243"/>
        <v>2820.4</v>
      </c>
      <c r="N2588" t="s">
        <v>16</v>
      </c>
      <c r="O2588" t="str">
        <f t="shared" si="244"/>
        <v>Delayed Delivery</v>
      </c>
      <c r="P2588">
        <v>7</v>
      </c>
      <c r="Q2588" t="str">
        <f t="shared" si="245"/>
        <v>Bad</v>
      </c>
      <c r="R2588">
        <v>1.2</v>
      </c>
      <c r="S2588">
        <v>2340.9299999999998</v>
      </c>
    </row>
    <row r="2589" spans="1:19" x14ac:dyDescent="0.35">
      <c r="A2589">
        <v>12588</v>
      </c>
      <c r="B2589" s="1">
        <v>47149</v>
      </c>
      <c r="C2589">
        <f t="shared" si="240"/>
        <v>2029</v>
      </c>
      <c r="D2589">
        <f t="shared" si="241"/>
        <v>1</v>
      </c>
      <c r="E2589" t="str">
        <f>TEXT(Table2[[#This Row],[order_date]],"mmmm")</f>
        <v>January</v>
      </c>
      <c r="F2589">
        <v>1287</v>
      </c>
      <c r="G2589" t="s">
        <v>19</v>
      </c>
      <c r="H2589" t="s">
        <v>13</v>
      </c>
      <c r="I2589">
        <v>3</v>
      </c>
      <c r="J2589">
        <v>402.74</v>
      </c>
      <c r="K2589">
        <v>0.15</v>
      </c>
      <c r="L2589">
        <f t="shared" si="242"/>
        <v>60.411000000000001</v>
      </c>
      <c r="M2589">
        <f t="shared" si="243"/>
        <v>1208.22</v>
      </c>
      <c r="N2589" t="s">
        <v>18</v>
      </c>
      <c r="O2589" t="str">
        <f t="shared" si="244"/>
        <v>Delayed Delivery</v>
      </c>
      <c r="P2589">
        <v>8</v>
      </c>
      <c r="Q2589" t="str">
        <f t="shared" si="245"/>
        <v>Good</v>
      </c>
      <c r="R2589">
        <v>3.3</v>
      </c>
      <c r="S2589">
        <v>1026.99</v>
      </c>
    </row>
    <row r="2590" spans="1:19" x14ac:dyDescent="0.35">
      <c r="A2590">
        <v>12589</v>
      </c>
      <c r="B2590" s="1">
        <v>47150</v>
      </c>
      <c r="C2590">
        <f t="shared" si="240"/>
        <v>2029</v>
      </c>
      <c r="D2590">
        <f t="shared" si="241"/>
        <v>2</v>
      </c>
      <c r="E2590" t="str">
        <f>TEXT(Table2[[#This Row],[order_date]],"mmmm")</f>
        <v>February</v>
      </c>
      <c r="F2590">
        <v>1306</v>
      </c>
      <c r="G2590" t="s">
        <v>22</v>
      </c>
      <c r="H2590" t="s">
        <v>13</v>
      </c>
      <c r="I2590">
        <v>4</v>
      </c>
      <c r="J2590">
        <v>508.94</v>
      </c>
      <c r="K2590">
        <v>0.25</v>
      </c>
      <c r="L2590">
        <f t="shared" si="242"/>
        <v>127.235</v>
      </c>
      <c r="M2590">
        <f t="shared" si="243"/>
        <v>2035.76</v>
      </c>
      <c r="N2590" t="s">
        <v>16</v>
      </c>
      <c r="O2590" t="str">
        <f t="shared" si="244"/>
        <v>Early Delivery</v>
      </c>
      <c r="P2590">
        <v>1</v>
      </c>
      <c r="Q2590" t="str">
        <f t="shared" si="245"/>
        <v>Bad</v>
      </c>
      <c r="R2590">
        <v>2.2000000000000002</v>
      </c>
      <c r="S2590">
        <v>1526.82</v>
      </c>
    </row>
    <row r="2591" spans="1:19" x14ac:dyDescent="0.35">
      <c r="A2591">
        <v>12590</v>
      </c>
      <c r="B2591" s="1">
        <v>47151</v>
      </c>
      <c r="C2591">
        <f t="shared" si="240"/>
        <v>2029</v>
      </c>
      <c r="D2591">
        <f t="shared" si="241"/>
        <v>2</v>
      </c>
      <c r="E2591" t="str">
        <f>TEXT(Table2[[#This Row],[order_date]],"mmmm")</f>
        <v>February</v>
      </c>
      <c r="F2591">
        <v>1811</v>
      </c>
      <c r="G2591" t="s">
        <v>15</v>
      </c>
      <c r="H2591" t="s">
        <v>20</v>
      </c>
      <c r="I2591">
        <v>6</v>
      </c>
      <c r="J2591">
        <v>463.02</v>
      </c>
      <c r="K2591">
        <v>0.23</v>
      </c>
      <c r="L2591">
        <f t="shared" si="242"/>
        <v>106.49460000000001</v>
      </c>
      <c r="M2591">
        <f t="shared" si="243"/>
        <v>2778.12</v>
      </c>
      <c r="N2591" t="s">
        <v>18</v>
      </c>
      <c r="O2591" t="str">
        <f t="shared" si="244"/>
        <v>On Time Delivery</v>
      </c>
      <c r="P2591">
        <v>2</v>
      </c>
      <c r="Q2591" t="str">
        <f t="shared" si="245"/>
        <v>Good</v>
      </c>
      <c r="R2591">
        <v>3</v>
      </c>
      <c r="S2591">
        <v>2139.15</v>
      </c>
    </row>
    <row r="2592" spans="1:19" x14ac:dyDescent="0.35">
      <c r="A2592">
        <v>12591</v>
      </c>
      <c r="B2592" s="1">
        <v>47152</v>
      </c>
      <c r="C2592">
        <f t="shared" si="240"/>
        <v>2029</v>
      </c>
      <c r="D2592">
        <f t="shared" si="241"/>
        <v>2</v>
      </c>
      <c r="E2592" t="str">
        <f>TEXT(Table2[[#This Row],[order_date]],"mmmm")</f>
        <v>February</v>
      </c>
      <c r="F2592">
        <v>1593</v>
      </c>
      <c r="G2592" t="s">
        <v>19</v>
      </c>
      <c r="H2592" t="s">
        <v>13</v>
      </c>
      <c r="I2592">
        <v>2</v>
      </c>
      <c r="J2592">
        <v>236.8</v>
      </c>
      <c r="K2592">
        <v>0.06</v>
      </c>
      <c r="L2592">
        <f t="shared" si="242"/>
        <v>14.208</v>
      </c>
      <c r="M2592">
        <f t="shared" si="243"/>
        <v>473.6</v>
      </c>
      <c r="N2592" t="s">
        <v>16</v>
      </c>
      <c r="O2592" t="str">
        <f t="shared" si="244"/>
        <v>On Time Delivery</v>
      </c>
      <c r="P2592">
        <v>2</v>
      </c>
      <c r="Q2592" t="str">
        <f t="shared" si="245"/>
        <v>Bad</v>
      </c>
      <c r="R2592">
        <v>1.9</v>
      </c>
      <c r="S2592">
        <v>445.18</v>
      </c>
    </row>
    <row r="2593" spans="1:19" x14ac:dyDescent="0.35">
      <c r="A2593">
        <v>12592</v>
      </c>
      <c r="B2593" s="1">
        <v>47153</v>
      </c>
      <c r="C2593">
        <f t="shared" si="240"/>
        <v>2029</v>
      </c>
      <c r="D2593">
        <f t="shared" si="241"/>
        <v>2</v>
      </c>
      <c r="E2593" t="str">
        <f>TEXT(Table2[[#This Row],[order_date]],"mmmm")</f>
        <v>February</v>
      </c>
      <c r="F2593">
        <v>1965</v>
      </c>
      <c r="G2593" t="s">
        <v>15</v>
      </c>
      <c r="H2593" t="s">
        <v>17</v>
      </c>
      <c r="I2593">
        <v>1</v>
      </c>
      <c r="J2593">
        <v>295.04000000000002</v>
      </c>
      <c r="K2593">
        <v>7.0000000000000007E-2</v>
      </c>
      <c r="L2593">
        <f t="shared" si="242"/>
        <v>20.652800000000003</v>
      </c>
      <c r="M2593">
        <f t="shared" si="243"/>
        <v>295.04000000000002</v>
      </c>
      <c r="N2593" t="s">
        <v>16</v>
      </c>
      <c r="O2593" t="str">
        <f t="shared" si="244"/>
        <v>On Time Delivery</v>
      </c>
      <c r="P2593">
        <v>3</v>
      </c>
      <c r="Q2593" t="str">
        <f t="shared" si="245"/>
        <v>Good</v>
      </c>
      <c r="R2593">
        <v>3.5</v>
      </c>
      <c r="S2593">
        <v>274.39</v>
      </c>
    </row>
    <row r="2594" spans="1:19" x14ac:dyDescent="0.35">
      <c r="A2594">
        <v>12593</v>
      </c>
      <c r="B2594" s="1">
        <v>47154</v>
      </c>
      <c r="C2594">
        <f t="shared" si="240"/>
        <v>2029</v>
      </c>
      <c r="D2594">
        <f t="shared" si="241"/>
        <v>2</v>
      </c>
      <c r="E2594" t="str">
        <f>TEXT(Table2[[#This Row],[order_date]],"mmmm")</f>
        <v>February</v>
      </c>
      <c r="F2594">
        <v>1913</v>
      </c>
      <c r="G2594" t="s">
        <v>19</v>
      </c>
      <c r="H2594" t="s">
        <v>13</v>
      </c>
      <c r="I2594">
        <v>7</v>
      </c>
      <c r="J2594">
        <v>123.89</v>
      </c>
      <c r="K2594">
        <v>0.09</v>
      </c>
      <c r="L2594">
        <f t="shared" si="242"/>
        <v>11.1501</v>
      </c>
      <c r="M2594">
        <f t="shared" si="243"/>
        <v>867.23</v>
      </c>
      <c r="N2594" t="s">
        <v>14</v>
      </c>
      <c r="O2594" t="str">
        <f t="shared" si="244"/>
        <v>Delayed Delivery</v>
      </c>
      <c r="P2594">
        <v>7</v>
      </c>
      <c r="Q2594" t="str">
        <f t="shared" si="245"/>
        <v>Bad</v>
      </c>
      <c r="R2594">
        <v>1.6</v>
      </c>
      <c r="S2594">
        <v>789.18</v>
      </c>
    </row>
    <row r="2595" spans="1:19" x14ac:dyDescent="0.35">
      <c r="A2595">
        <v>12594</v>
      </c>
      <c r="B2595" s="1">
        <v>47155</v>
      </c>
      <c r="C2595">
        <f t="shared" si="240"/>
        <v>2029</v>
      </c>
      <c r="D2595">
        <f t="shared" si="241"/>
        <v>2</v>
      </c>
      <c r="E2595" t="str">
        <f>TEXT(Table2[[#This Row],[order_date]],"mmmm")</f>
        <v>February</v>
      </c>
      <c r="F2595">
        <v>1722</v>
      </c>
      <c r="G2595" t="s">
        <v>19</v>
      </c>
      <c r="H2595" t="s">
        <v>21</v>
      </c>
      <c r="I2595">
        <v>7</v>
      </c>
      <c r="J2595">
        <v>185.83</v>
      </c>
      <c r="K2595">
        <v>0.06</v>
      </c>
      <c r="L2595">
        <f t="shared" si="242"/>
        <v>11.149800000000001</v>
      </c>
      <c r="M2595">
        <f t="shared" si="243"/>
        <v>1300.8100000000002</v>
      </c>
      <c r="N2595" t="s">
        <v>16</v>
      </c>
      <c r="O2595" t="str">
        <f t="shared" si="244"/>
        <v>Delayed Delivery</v>
      </c>
      <c r="P2595">
        <v>7</v>
      </c>
      <c r="Q2595" t="str">
        <f t="shared" si="245"/>
        <v>Bad</v>
      </c>
      <c r="R2595">
        <v>1.5</v>
      </c>
      <c r="S2595">
        <v>1222.76</v>
      </c>
    </row>
    <row r="2596" spans="1:19" x14ac:dyDescent="0.35">
      <c r="A2596">
        <v>12595</v>
      </c>
      <c r="B2596" s="1">
        <v>47156</v>
      </c>
      <c r="C2596">
        <f t="shared" si="240"/>
        <v>2029</v>
      </c>
      <c r="D2596">
        <f t="shared" si="241"/>
        <v>2</v>
      </c>
      <c r="E2596" t="str">
        <f>TEXT(Table2[[#This Row],[order_date]],"mmmm")</f>
        <v>February</v>
      </c>
      <c r="F2596">
        <v>1661</v>
      </c>
      <c r="G2596" t="s">
        <v>15</v>
      </c>
      <c r="H2596" t="s">
        <v>17</v>
      </c>
      <c r="I2596">
        <v>7</v>
      </c>
      <c r="J2596">
        <v>470.2</v>
      </c>
      <c r="K2596">
        <v>0.23</v>
      </c>
      <c r="L2596">
        <f t="shared" si="242"/>
        <v>108.146</v>
      </c>
      <c r="M2596">
        <f t="shared" si="243"/>
        <v>3291.4</v>
      </c>
      <c r="N2596" t="s">
        <v>16</v>
      </c>
      <c r="O2596" t="str">
        <f t="shared" si="244"/>
        <v>Delayed Delivery</v>
      </c>
      <c r="P2596">
        <v>7</v>
      </c>
      <c r="Q2596" t="str">
        <f t="shared" si="245"/>
        <v>Bad</v>
      </c>
      <c r="R2596">
        <v>1.8</v>
      </c>
      <c r="S2596">
        <v>2534.38</v>
      </c>
    </row>
    <row r="2597" spans="1:19" x14ac:dyDescent="0.35">
      <c r="A2597">
        <v>12596</v>
      </c>
      <c r="B2597" s="1">
        <v>47157</v>
      </c>
      <c r="C2597">
        <f t="shared" si="240"/>
        <v>2029</v>
      </c>
      <c r="D2597">
        <f t="shared" si="241"/>
        <v>2</v>
      </c>
      <c r="E2597" t="str">
        <f>TEXT(Table2[[#This Row],[order_date]],"mmmm")</f>
        <v>February</v>
      </c>
      <c r="F2597">
        <v>1548</v>
      </c>
      <c r="G2597" t="s">
        <v>19</v>
      </c>
      <c r="H2597" t="s">
        <v>20</v>
      </c>
      <c r="I2597">
        <v>1</v>
      </c>
      <c r="J2597">
        <v>537.98</v>
      </c>
      <c r="K2597">
        <v>0.35</v>
      </c>
      <c r="L2597">
        <f t="shared" si="242"/>
        <v>188.29300000000001</v>
      </c>
      <c r="M2597">
        <f t="shared" si="243"/>
        <v>537.98</v>
      </c>
      <c r="N2597" t="s">
        <v>18</v>
      </c>
      <c r="O2597" t="str">
        <f t="shared" si="244"/>
        <v>Early Delivery</v>
      </c>
      <c r="P2597">
        <v>1</v>
      </c>
      <c r="Q2597" t="str">
        <f t="shared" si="245"/>
        <v>Excellent</v>
      </c>
      <c r="R2597">
        <v>4.3</v>
      </c>
      <c r="S2597">
        <v>349.69</v>
      </c>
    </row>
    <row r="2598" spans="1:19" x14ac:dyDescent="0.35">
      <c r="A2598">
        <v>12597</v>
      </c>
      <c r="B2598" s="1">
        <v>47158</v>
      </c>
      <c r="C2598">
        <f t="shared" si="240"/>
        <v>2029</v>
      </c>
      <c r="D2598">
        <f t="shared" si="241"/>
        <v>2</v>
      </c>
      <c r="E2598" t="str">
        <f>TEXT(Table2[[#This Row],[order_date]],"mmmm")</f>
        <v>February</v>
      </c>
      <c r="F2598">
        <v>1351</v>
      </c>
      <c r="G2598" t="s">
        <v>12</v>
      </c>
      <c r="H2598" t="s">
        <v>17</v>
      </c>
      <c r="I2598">
        <v>5</v>
      </c>
      <c r="J2598">
        <v>438.81</v>
      </c>
      <c r="K2598">
        <v>0.23</v>
      </c>
      <c r="L2598">
        <f t="shared" si="242"/>
        <v>100.92630000000001</v>
      </c>
      <c r="M2598">
        <f t="shared" si="243"/>
        <v>2194.0500000000002</v>
      </c>
      <c r="N2598" t="s">
        <v>18</v>
      </c>
      <c r="O2598" t="str">
        <f t="shared" si="244"/>
        <v>On Time Delivery</v>
      </c>
      <c r="P2598">
        <v>2</v>
      </c>
      <c r="Q2598" t="str">
        <f t="shared" si="245"/>
        <v>Bad</v>
      </c>
      <c r="R2598">
        <v>1.1000000000000001</v>
      </c>
      <c r="S2598">
        <v>1689.42</v>
      </c>
    </row>
    <row r="2599" spans="1:19" x14ac:dyDescent="0.35">
      <c r="A2599">
        <v>12598</v>
      </c>
      <c r="B2599" s="1">
        <v>47159</v>
      </c>
      <c r="C2599">
        <f t="shared" si="240"/>
        <v>2029</v>
      </c>
      <c r="D2599">
        <f t="shared" si="241"/>
        <v>2</v>
      </c>
      <c r="E2599" t="str">
        <f>TEXT(Table2[[#This Row],[order_date]],"mmmm")</f>
        <v>February</v>
      </c>
      <c r="F2599">
        <v>1311</v>
      </c>
      <c r="G2599" t="s">
        <v>19</v>
      </c>
      <c r="H2599" t="s">
        <v>20</v>
      </c>
      <c r="I2599">
        <v>4</v>
      </c>
      <c r="J2599">
        <v>287.13</v>
      </c>
      <c r="K2599">
        <v>0.21</v>
      </c>
      <c r="L2599">
        <f t="shared" si="242"/>
        <v>60.2973</v>
      </c>
      <c r="M2599">
        <f t="shared" si="243"/>
        <v>1148.52</v>
      </c>
      <c r="N2599" t="s">
        <v>16</v>
      </c>
      <c r="O2599" t="str">
        <f t="shared" si="244"/>
        <v>Delayed Delivery</v>
      </c>
      <c r="P2599">
        <v>8</v>
      </c>
      <c r="Q2599" t="str">
        <f t="shared" si="245"/>
        <v>Good</v>
      </c>
      <c r="R2599">
        <v>3.9</v>
      </c>
      <c r="S2599">
        <v>907.33</v>
      </c>
    </row>
    <row r="2600" spans="1:19" x14ac:dyDescent="0.35">
      <c r="A2600">
        <v>12599</v>
      </c>
      <c r="B2600" s="1">
        <v>47160</v>
      </c>
      <c r="C2600">
        <f t="shared" si="240"/>
        <v>2029</v>
      </c>
      <c r="D2600">
        <f t="shared" si="241"/>
        <v>2</v>
      </c>
      <c r="E2600" t="str">
        <f>TEXT(Table2[[#This Row],[order_date]],"mmmm")</f>
        <v>February</v>
      </c>
      <c r="F2600">
        <v>1872</v>
      </c>
      <c r="G2600" t="s">
        <v>19</v>
      </c>
      <c r="H2600" t="s">
        <v>21</v>
      </c>
      <c r="I2600">
        <v>6</v>
      </c>
      <c r="J2600">
        <v>65.61</v>
      </c>
      <c r="K2600">
        <v>0.14000000000000001</v>
      </c>
      <c r="L2600">
        <f t="shared" si="242"/>
        <v>9.1854000000000013</v>
      </c>
      <c r="M2600">
        <f t="shared" si="243"/>
        <v>393.65999999999997</v>
      </c>
      <c r="N2600" t="s">
        <v>16</v>
      </c>
      <c r="O2600" t="str">
        <f t="shared" si="244"/>
        <v>Delayed Delivery</v>
      </c>
      <c r="P2600">
        <v>9</v>
      </c>
      <c r="Q2600" t="str">
        <f t="shared" si="245"/>
        <v>Bad</v>
      </c>
      <c r="R2600">
        <v>1.2</v>
      </c>
      <c r="S2600">
        <v>338.55</v>
      </c>
    </row>
    <row r="2601" spans="1:19" x14ac:dyDescent="0.35">
      <c r="A2601">
        <v>12600</v>
      </c>
      <c r="B2601" s="1">
        <v>47161</v>
      </c>
      <c r="C2601">
        <f t="shared" si="240"/>
        <v>2029</v>
      </c>
      <c r="D2601">
        <f t="shared" si="241"/>
        <v>2</v>
      </c>
      <c r="E2601" t="str">
        <f>TEXT(Table2[[#This Row],[order_date]],"mmmm")</f>
        <v>February</v>
      </c>
      <c r="F2601">
        <v>1058</v>
      </c>
      <c r="G2601" t="s">
        <v>19</v>
      </c>
      <c r="H2601" t="s">
        <v>21</v>
      </c>
      <c r="I2601">
        <v>7</v>
      </c>
      <c r="J2601">
        <v>48.31</v>
      </c>
      <c r="K2601">
        <v>0.11</v>
      </c>
      <c r="L2601">
        <f t="shared" si="242"/>
        <v>5.3141000000000007</v>
      </c>
      <c r="M2601">
        <f t="shared" si="243"/>
        <v>338.17</v>
      </c>
      <c r="N2601" t="s">
        <v>14</v>
      </c>
      <c r="O2601" t="str">
        <f t="shared" si="244"/>
        <v>Delayed Delivery</v>
      </c>
      <c r="P2601">
        <v>10</v>
      </c>
      <c r="Q2601" t="str">
        <f t="shared" si="245"/>
        <v>Good</v>
      </c>
      <c r="R2601">
        <v>3.4</v>
      </c>
      <c r="S2601">
        <v>300.97000000000003</v>
      </c>
    </row>
    <row r="2602" spans="1:19" x14ac:dyDescent="0.35">
      <c r="A2602">
        <v>12601</v>
      </c>
      <c r="B2602" s="1">
        <v>47162</v>
      </c>
      <c r="C2602">
        <f t="shared" si="240"/>
        <v>2029</v>
      </c>
      <c r="D2602">
        <f t="shared" si="241"/>
        <v>2</v>
      </c>
      <c r="E2602" t="str">
        <f>TEXT(Table2[[#This Row],[order_date]],"mmmm")</f>
        <v>February</v>
      </c>
      <c r="F2602">
        <v>1642</v>
      </c>
      <c r="G2602" t="s">
        <v>22</v>
      </c>
      <c r="H2602" t="s">
        <v>17</v>
      </c>
      <c r="I2602">
        <v>1</v>
      </c>
      <c r="J2602">
        <v>233.98</v>
      </c>
      <c r="K2602">
        <v>0.32</v>
      </c>
      <c r="L2602">
        <f t="shared" si="242"/>
        <v>74.873599999999996</v>
      </c>
      <c r="M2602">
        <f t="shared" si="243"/>
        <v>233.98</v>
      </c>
      <c r="N2602" t="s">
        <v>18</v>
      </c>
      <c r="O2602" t="str">
        <f t="shared" si="244"/>
        <v>Delayed Delivery</v>
      </c>
      <c r="P2602">
        <v>7</v>
      </c>
      <c r="Q2602" t="str">
        <f t="shared" si="245"/>
        <v>Excellent</v>
      </c>
      <c r="R2602">
        <v>4.0999999999999996</v>
      </c>
      <c r="S2602">
        <v>159.11000000000001</v>
      </c>
    </row>
    <row r="2603" spans="1:19" x14ac:dyDescent="0.35">
      <c r="A2603">
        <v>12602</v>
      </c>
      <c r="B2603" s="1">
        <v>47163</v>
      </c>
      <c r="C2603">
        <f t="shared" si="240"/>
        <v>2029</v>
      </c>
      <c r="D2603">
        <f t="shared" si="241"/>
        <v>2</v>
      </c>
      <c r="E2603" t="str">
        <f>TEXT(Table2[[#This Row],[order_date]],"mmmm")</f>
        <v>February</v>
      </c>
      <c r="F2603">
        <v>1923</v>
      </c>
      <c r="G2603" t="s">
        <v>15</v>
      </c>
      <c r="H2603" t="s">
        <v>13</v>
      </c>
      <c r="I2603">
        <v>7</v>
      </c>
      <c r="J2603">
        <v>286.33999999999997</v>
      </c>
      <c r="K2603">
        <v>0.34</v>
      </c>
      <c r="L2603">
        <f t="shared" si="242"/>
        <v>97.355599999999995</v>
      </c>
      <c r="M2603">
        <f t="shared" si="243"/>
        <v>2004.3799999999999</v>
      </c>
      <c r="N2603" t="s">
        <v>16</v>
      </c>
      <c r="O2603" t="str">
        <f t="shared" si="244"/>
        <v>Early Delivery</v>
      </c>
      <c r="P2603">
        <v>1</v>
      </c>
      <c r="Q2603" t="str">
        <f t="shared" si="245"/>
        <v>Bad</v>
      </c>
      <c r="R2603">
        <v>1.9</v>
      </c>
      <c r="S2603">
        <v>1322.89</v>
      </c>
    </row>
    <row r="2604" spans="1:19" x14ac:dyDescent="0.35">
      <c r="A2604">
        <v>12603</v>
      </c>
      <c r="B2604" s="1">
        <v>47164</v>
      </c>
      <c r="C2604">
        <f t="shared" si="240"/>
        <v>2029</v>
      </c>
      <c r="D2604">
        <f t="shared" si="241"/>
        <v>2</v>
      </c>
      <c r="E2604" t="str">
        <f>TEXT(Table2[[#This Row],[order_date]],"mmmm")</f>
        <v>February</v>
      </c>
      <c r="F2604">
        <v>1713</v>
      </c>
      <c r="G2604" t="s">
        <v>15</v>
      </c>
      <c r="H2604" t="s">
        <v>17</v>
      </c>
      <c r="I2604">
        <v>5</v>
      </c>
      <c r="J2604">
        <v>371.34</v>
      </c>
      <c r="K2604">
        <v>0.17</v>
      </c>
      <c r="L2604">
        <f t="shared" si="242"/>
        <v>63.127800000000001</v>
      </c>
      <c r="M2604">
        <f t="shared" si="243"/>
        <v>1856.6999999999998</v>
      </c>
      <c r="N2604" t="s">
        <v>14</v>
      </c>
      <c r="O2604" t="str">
        <f t="shared" si="244"/>
        <v>On Time Delivery</v>
      </c>
      <c r="P2604">
        <v>4</v>
      </c>
      <c r="Q2604" t="str">
        <f t="shared" si="245"/>
        <v>Bad</v>
      </c>
      <c r="R2604">
        <v>1.8</v>
      </c>
      <c r="S2604">
        <v>1541.06</v>
      </c>
    </row>
    <row r="2605" spans="1:19" x14ac:dyDescent="0.35">
      <c r="A2605">
        <v>12604</v>
      </c>
      <c r="B2605" s="1">
        <v>47165</v>
      </c>
      <c r="C2605">
        <f t="shared" si="240"/>
        <v>2029</v>
      </c>
      <c r="D2605">
        <f t="shared" si="241"/>
        <v>2</v>
      </c>
      <c r="E2605" t="str">
        <f>TEXT(Table2[[#This Row],[order_date]],"mmmm")</f>
        <v>February</v>
      </c>
      <c r="F2605">
        <v>1754</v>
      </c>
      <c r="G2605" t="s">
        <v>19</v>
      </c>
      <c r="H2605" t="s">
        <v>17</v>
      </c>
      <c r="I2605">
        <v>2</v>
      </c>
      <c r="J2605">
        <v>18.8</v>
      </c>
      <c r="K2605">
        <v>0.1</v>
      </c>
      <c r="L2605">
        <f t="shared" si="242"/>
        <v>1.8800000000000001</v>
      </c>
      <c r="M2605">
        <f t="shared" si="243"/>
        <v>37.6</v>
      </c>
      <c r="N2605" t="s">
        <v>18</v>
      </c>
      <c r="O2605" t="str">
        <f t="shared" si="244"/>
        <v>Delayed Delivery</v>
      </c>
      <c r="P2605">
        <v>10</v>
      </c>
      <c r="Q2605" t="str">
        <f t="shared" si="245"/>
        <v>Bad</v>
      </c>
      <c r="R2605">
        <v>2.2000000000000002</v>
      </c>
      <c r="S2605">
        <v>33.840000000000003</v>
      </c>
    </row>
    <row r="2606" spans="1:19" x14ac:dyDescent="0.35">
      <c r="A2606">
        <v>12605</v>
      </c>
      <c r="B2606" s="1">
        <v>47166</v>
      </c>
      <c r="C2606">
        <f t="shared" si="240"/>
        <v>2029</v>
      </c>
      <c r="D2606">
        <f t="shared" si="241"/>
        <v>2</v>
      </c>
      <c r="E2606" t="str">
        <f>TEXT(Table2[[#This Row],[order_date]],"mmmm")</f>
        <v>February</v>
      </c>
      <c r="F2606">
        <v>1034</v>
      </c>
      <c r="G2606" t="s">
        <v>19</v>
      </c>
      <c r="H2606" t="s">
        <v>21</v>
      </c>
      <c r="I2606">
        <v>7</v>
      </c>
      <c r="J2606">
        <v>593.99</v>
      </c>
      <c r="K2606">
        <v>0.27</v>
      </c>
      <c r="L2606">
        <f t="shared" si="242"/>
        <v>160.37730000000002</v>
      </c>
      <c r="M2606">
        <f t="shared" si="243"/>
        <v>4157.93</v>
      </c>
      <c r="N2606" t="s">
        <v>16</v>
      </c>
      <c r="O2606" t="str">
        <f t="shared" si="244"/>
        <v>Delayed Delivery</v>
      </c>
      <c r="P2606">
        <v>8</v>
      </c>
      <c r="Q2606" t="str">
        <f t="shared" si="245"/>
        <v>Good</v>
      </c>
      <c r="R2606">
        <v>3.8</v>
      </c>
      <c r="S2606">
        <v>3035.29</v>
      </c>
    </row>
    <row r="2607" spans="1:19" x14ac:dyDescent="0.35">
      <c r="A2607">
        <v>12606</v>
      </c>
      <c r="B2607" s="1">
        <v>47167</v>
      </c>
      <c r="C2607">
        <f t="shared" si="240"/>
        <v>2029</v>
      </c>
      <c r="D2607">
        <f t="shared" si="241"/>
        <v>2</v>
      </c>
      <c r="E2607" t="str">
        <f>TEXT(Table2[[#This Row],[order_date]],"mmmm")</f>
        <v>February</v>
      </c>
      <c r="F2607">
        <v>1444</v>
      </c>
      <c r="G2607" t="s">
        <v>15</v>
      </c>
      <c r="H2607" t="s">
        <v>20</v>
      </c>
      <c r="I2607">
        <v>5</v>
      </c>
      <c r="J2607">
        <v>227.9</v>
      </c>
      <c r="K2607">
        <v>0.05</v>
      </c>
      <c r="L2607">
        <f t="shared" si="242"/>
        <v>11.395000000000001</v>
      </c>
      <c r="M2607">
        <f t="shared" si="243"/>
        <v>1139.5</v>
      </c>
      <c r="N2607" t="s">
        <v>16</v>
      </c>
      <c r="O2607" t="str">
        <f t="shared" si="244"/>
        <v>Delayed Delivery</v>
      </c>
      <c r="P2607">
        <v>5</v>
      </c>
      <c r="Q2607" t="str">
        <f t="shared" si="245"/>
        <v>Bad</v>
      </c>
      <c r="R2607">
        <v>2</v>
      </c>
      <c r="S2607">
        <v>1082.52</v>
      </c>
    </row>
    <row r="2608" spans="1:19" x14ac:dyDescent="0.35">
      <c r="A2608">
        <v>12607</v>
      </c>
      <c r="B2608" s="1">
        <v>47168</v>
      </c>
      <c r="C2608">
        <f t="shared" si="240"/>
        <v>2029</v>
      </c>
      <c r="D2608">
        <f t="shared" si="241"/>
        <v>2</v>
      </c>
      <c r="E2608" t="str">
        <f>TEXT(Table2[[#This Row],[order_date]],"mmmm")</f>
        <v>February</v>
      </c>
      <c r="F2608">
        <v>1092</v>
      </c>
      <c r="G2608" t="s">
        <v>22</v>
      </c>
      <c r="H2608" t="s">
        <v>17</v>
      </c>
      <c r="I2608">
        <v>4</v>
      </c>
      <c r="J2608">
        <v>511.14</v>
      </c>
      <c r="K2608">
        <v>0.27</v>
      </c>
      <c r="L2608">
        <f t="shared" si="242"/>
        <v>138.0078</v>
      </c>
      <c r="M2608">
        <f t="shared" si="243"/>
        <v>2044.56</v>
      </c>
      <c r="N2608" t="s">
        <v>16</v>
      </c>
      <c r="O2608" t="str">
        <f t="shared" si="244"/>
        <v>Early Delivery</v>
      </c>
      <c r="P2608">
        <v>1</v>
      </c>
      <c r="Q2608" t="str">
        <f t="shared" si="245"/>
        <v>Good</v>
      </c>
      <c r="R2608">
        <v>3</v>
      </c>
      <c r="S2608">
        <v>1492.53</v>
      </c>
    </row>
    <row r="2609" spans="1:19" x14ac:dyDescent="0.35">
      <c r="A2609">
        <v>12608</v>
      </c>
      <c r="B2609" s="1">
        <v>47169</v>
      </c>
      <c r="C2609">
        <f t="shared" si="240"/>
        <v>2029</v>
      </c>
      <c r="D2609">
        <f t="shared" si="241"/>
        <v>2</v>
      </c>
      <c r="E2609" t="str">
        <f>TEXT(Table2[[#This Row],[order_date]],"mmmm")</f>
        <v>February</v>
      </c>
      <c r="F2609">
        <v>1949</v>
      </c>
      <c r="G2609" t="s">
        <v>12</v>
      </c>
      <c r="H2609" t="s">
        <v>13</v>
      </c>
      <c r="I2609">
        <v>7</v>
      </c>
      <c r="J2609">
        <v>327.96</v>
      </c>
      <c r="K2609">
        <v>0.28999999999999998</v>
      </c>
      <c r="L2609">
        <f t="shared" si="242"/>
        <v>95.108399999999989</v>
      </c>
      <c r="M2609">
        <f t="shared" si="243"/>
        <v>2295.7199999999998</v>
      </c>
      <c r="N2609" t="s">
        <v>14</v>
      </c>
      <c r="O2609" t="str">
        <f t="shared" si="244"/>
        <v>Delayed Delivery</v>
      </c>
      <c r="P2609">
        <v>7</v>
      </c>
      <c r="Q2609" t="str">
        <f t="shared" si="245"/>
        <v>Bad</v>
      </c>
      <c r="R2609">
        <v>1.5</v>
      </c>
      <c r="S2609">
        <v>1629.96</v>
      </c>
    </row>
    <row r="2610" spans="1:19" x14ac:dyDescent="0.35">
      <c r="A2610">
        <v>12609</v>
      </c>
      <c r="B2610" s="1">
        <v>47170</v>
      </c>
      <c r="C2610">
        <f t="shared" si="240"/>
        <v>2029</v>
      </c>
      <c r="D2610">
        <f t="shared" si="241"/>
        <v>2</v>
      </c>
      <c r="E2610" t="str">
        <f>TEXT(Table2[[#This Row],[order_date]],"mmmm")</f>
        <v>February</v>
      </c>
      <c r="F2610">
        <v>1958</v>
      </c>
      <c r="G2610" t="s">
        <v>19</v>
      </c>
      <c r="H2610" t="s">
        <v>21</v>
      </c>
      <c r="I2610">
        <v>5</v>
      </c>
      <c r="J2610">
        <v>91.31</v>
      </c>
      <c r="K2610">
        <v>0.04</v>
      </c>
      <c r="L2610">
        <f t="shared" si="242"/>
        <v>3.6524000000000001</v>
      </c>
      <c r="M2610">
        <f t="shared" si="243"/>
        <v>456.55</v>
      </c>
      <c r="N2610" t="s">
        <v>16</v>
      </c>
      <c r="O2610" t="str">
        <f t="shared" si="244"/>
        <v>Delayed Delivery</v>
      </c>
      <c r="P2610">
        <v>6</v>
      </c>
      <c r="Q2610" t="str">
        <f t="shared" si="245"/>
        <v>Good</v>
      </c>
      <c r="R2610">
        <v>2.8</v>
      </c>
      <c r="S2610">
        <v>438.29</v>
      </c>
    </row>
    <row r="2611" spans="1:19" x14ac:dyDescent="0.35">
      <c r="A2611">
        <v>12610</v>
      </c>
      <c r="B2611" s="1">
        <v>47171</v>
      </c>
      <c r="C2611">
        <f t="shared" si="240"/>
        <v>2029</v>
      </c>
      <c r="D2611">
        <f t="shared" si="241"/>
        <v>2</v>
      </c>
      <c r="E2611" t="str">
        <f>TEXT(Table2[[#This Row],[order_date]],"mmmm")</f>
        <v>February</v>
      </c>
      <c r="F2611">
        <v>1206</v>
      </c>
      <c r="G2611" t="s">
        <v>15</v>
      </c>
      <c r="H2611" t="s">
        <v>17</v>
      </c>
      <c r="I2611">
        <v>1</v>
      </c>
      <c r="J2611">
        <v>481.58</v>
      </c>
      <c r="K2611">
        <v>0.34</v>
      </c>
      <c r="L2611">
        <f t="shared" si="242"/>
        <v>163.7372</v>
      </c>
      <c r="M2611">
        <f t="shared" si="243"/>
        <v>481.58</v>
      </c>
      <c r="N2611" t="s">
        <v>16</v>
      </c>
      <c r="O2611" t="str">
        <f t="shared" si="244"/>
        <v>Delayed Delivery</v>
      </c>
      <c r="P2611">
        <v>9</v>
      </c>
      <c r="Q2611" t="str">
        <f t="shared" si="245"/>
        <v>Good</v>
      </c>
      <c r="R2611">
        <v>3.5</v>
      </c>
      <c r="S2611">
        <v>317.83999999999997</v>
      </c>
    </row>
    <row r="2612" spans="1:19" x14ac:dyDescent="0.35">
      <c r="A2612">
        <v>12611</v>
      </c>
      <c r="B2612" s="1">
        <v>47172</v>
      </c>
      <c r="C2612">
        <f t="shared" si="240"/>
        <v>2029</v>
      </c>
      <c r="D2612">
        <f t="shared" si="241"/>
        <v>2</v>
      </c>
      <c r="E2612" t="str">
        <f>TEXT(Table2[[#This Row],[order_date]],"mmmm")</f>
        <v>February</v>
      </c>
      <c r="F2612">
        <v>1352</v>
      </c>
      <c r="G2612" t="s">
        <v>12</v>
      </c>
      <c r="H2612" t="s">
        <v>17</v>
      </c>
      <c r="I2612">
        <v>1</v>
      </c>
      <c r="J2612">
        <v>430.25</v>
      </c>
      <c r="K2612">
        <v>0.34</v>
      </c>
      <c r="L2612">
        <f t="shared" si="242"/>
        <v>146.285</v>
      </c>
      <c r="M2612">
        <f t="shared" si="243"/>
        <v>430.25</v>
      </c>
      <c r="N2612" t="s">
        <v>14</v>
      </c>
      <c r="O2612" t="str">
        <f t="shared" si="244"/>
        <v>On Time Delivery</v>
      </c>
      <c r="P2612">
        <v>4</v>
      </c>
      <c r="Q2612" t="str">
        <f t="shared" si="245"/>
        <v>Bad</v>
      </c>
      <c r="R2612">
        <v>1.3</v>
      </c>
      <c r="S2612">
        <v>283.95999999999998</v>
      </c>
    </row>
    <row r="2613" spans="1:19" x14ac:dyDescent="0.35">
      <c r="A2613">
        <v>12612</v>
      </c>
      <c r="B2613" s="1">
        <v>47173</v>
      </c>
      <c r="C2613">
        <f t="shared" si="240"/>
        <v>2029</v>
      </c>
      <c r="D2613">
        <f t="shared" si="241"/>
        <v>2</v>
      </c>
      <c r="E2613" t="str">
        <f>TEXT(Table2[[#This Row],[order_date]],"mmmm")</f>
        <v>February</v>
      </c>
      <c r="F2613">
        <v>1902</v>
      </c>
      <c r="G2613" t="s">
        <v>15</v>
      </c>
      <c r="H2613" t="s">
        <v>13</v>
      </c>
      <c r="I2613">
        <v>3</v>
      </c>
      <c r="J2613">
        <v>323.55</v>
      </c>
      <c r="K2613">
        <v>0.33</v>
      </c>
      <c r="L2613">
        <f t="shared" si="242"/>
        <v>106.7715</v>
      </c>
      <c r="M2613">
        <f t="shared" si="243"/>
        <v>970.65000000000009</v>
      </c>
      <c r="N2613" t="s">
        <v>16</v>
      </c>
      <c r="O2613" t="str">
        <f t="shared" si="244"/>
        <v>On Time Delivery</v>
      </c>
      <c r="P2613">
        <v>4</v>
      </c>
      <c r="Q2613" t="str">
        <f t="shared" si="245"/>
        <v>Excellent</v>
      </c>
      <c r="R2613">
        <v>4.3</v>
      </c>
      <c r="S2613">
        <v>650.34</v>
      </c>
    </row>
    <row r="2614" spans="1:19" x14ac:dyDescent="0.35">
      <c r="A2614">
        <v>12613</v>
      </c>
      <c r="B2614" s="1">
        <v>47174</v>
      </c>
      <c r="C2614">
        <f t="shared" si="240"/>
        <v>2029</v>
      </c>
      <c r="D2614">
        <f t="shared" si="241"/>
        <v>2</v>
      </c>
      <c r="E2614" t="str">
        <f>TEXT(Table2[[#This Row],[order_date]],"mmmm")</f>
        <v>February</v>
      </c>
      <c r="F2614">
        <v>1331</v>
      </c>
      <c r="G2614" t="s">
        <v>22</v>
      </c>
      <c r="H2614" t="s">
        <v>17</v>
      </c>
      <c r="I2614">
        <v>5</v>
      </c>
      <c r="J2614">
        <v>316.01</v>
      </c>
      <c r="K2614">
        <v>0.17</v>
      </c>
      <c r="L2614">
        <f t="shared" si="242"/>
        <v>53.721700000000006</v>
      </c>
      <c r="M2614">
        <f t="shared" si="243"/>
        <v>1580.05</v>
      </c>
      <c r="N2614" t="s">
        <v>18</v>
      </c>
      <c r="O2614" t="str">
        <f t="shared" si="244"/>
        <v>Delayed Delivery</v>
      </c>
      <c r="P2614">
        <v>8</v>
      </c>
      <c r="Q2614" t="str">
        <f t="shared" si="245"/>
        <v>Excellent</v>
      </c>
      <c r="R2614">
        <v>4.7</v>
      </c>
      <c r="S2614">
        <v>1311.44</v>
      </c>
    </row>
    <row r="2615" spans="1:19" x14ac:dyDescent="0.35">
      <c r="A2615">
        <v>12614</v>
      </c>
      <c r="B2615" s="1">
        <v>47175</v>
      </c>
      <c r="C2615">
        <f t="shared" si="240"/>
        <v>2029</v>
      </c>
      <c r="D2615">
        <f t="shared" si="241"/>
        <v>2</v>
      </c>
      <c r="E2615" t="str">
        <f>TEXT(Table2[[#This Row],[order_date]],"mmmm")</f>
        <v>February</v>
      </c>
      <c r="F2615">
        <v>1816</v>
      </c>
      <c r="G2615" t="s">
        <v>19</v>
      </c>
      <c r="H2615" t="s">
        <v>17</v>
      </c>
      <c r="I2615">
        <v>2</v>
      </c>
      <c r="J2615">
        <v>66.180000000000007</v>
      </c>
      <c r="K2615">
        <v>0.09</v>
      </c>
      <c r="L2615">
        <f t="shared" si="242"/>
        <v>5.9562000000000008</v>
      </c>
      <c r="M2615">
        <f t="shared" si="243"/>
        <v>132.36000000000001</v>
      </c>
      <c r="N2615" t="s">
        <v>16</v>
      </c>
      <c r="O2615" t="str">
        <f t="shared" si="244"/>
        <v>On Time Delivery</v>
      </c>
      <c r="P2615">
        <v>4</v>
      </c>
      <c r="Q2615" t="str">
        <f t="shared" si="245"/>
        <v>Bad</v>
      </c>
      <c r="R2615">
        <v>1.8</v>
      </c>
      <c r="S2615">
        <v>120.45</v>
      </c>
    </row>
    <row r="2616" spans="1:19" x14ac:dyDescent="0.35">
      <c r="A2616">
        <v>12615</v>
      </c>
      <c r="B2616" s="1">
        <v>47176</v>
      </c>
      <c r="C2616">
        <f t="shared" si="240"/>
        <v>2029</v>
      </c>
      <c r="D2616">
        <f t="shared" si="241"/>
        <v>2</v>
      </c>
      <c r="E2616" t="str">
        <f>TEXT(Table2[[#This Row],[order_date]],"mmmm")</f>
        <v>February</v>
      </c>
      <c r="F2616">
        <v>1861</v>
      </c>
      <c r="G2616" t="s">
        <v>12</v>
      </c>
      <c r="H2616" t="s">
        <v>17</v>
      </c>
      <c r="I2616">
        <v>7</v>
      </c>
      <c r="J2616">
        <v>398.67</v>
      </c>
      <c r="K2616">
        <v>0.2</v>
      </c>
      <c r="L2616">
        <f t="shared" si="242"/>
        <v>79.734000000000009</v>
      </c>
      <c r="M2616">
        <f t="shared" si="243"/>
        <v>2790.69</v>
      </c>
      <c r="N2616" t="s">
        <v>18</v>
      </c>
      <c r="O2616" t="str">
        <f t="shared" si="244"/>
        <v>On Time Delivery</v>
      </c>
      <c r="P2616">
        <v>3</v>
      </c>
      <c r="Q2616" t="str">
        <f t="shared" si="245"/>
        <v>Excellent</v>
      </c>
      <c r="R2616">
        <v>4</v>
      </c>
      <c r="S2616">
        <v>2232.5500000000002</v>
      </c>
    </row>
    <row r="2617" spans="1:19" x14ac:dyDescent="0.35">
      <c r="A2617">
        <v>12616</v>
      </c>
      <c r="B2617" s="1">
        <v>47177</v>
      </c>
      <c r="C2617">
        <f t="shared" si="240"/>
        <v>2029</v>
      </c>
      <c r="D2617">
        <f t="shared" si="241"/>
        <v>2</v>
      </c>
      <c r="E2617" t="str">
        <f>TEXT(Table2[[#This Row],[order_date]],"mmmm")</f>
        <v>February</v>
      </c>
      <c r="F2617">
        <v>1724</v>
      </c>
      <c r="G2617" t="s">
        <v>22</v>
      </c>
      <c r="H2617" t="s">
        <v>17</v>
      </c>
      <c r="I2617">
        <v>6</v>
      </c>
      <c r="J2617">
        <v>548.08000000000004</v>
      </c>
      <c r="K2617">
        <v>0.15</v>
      </c>
      <c r="L2617">
        <f t="shared" si="242"/>
        <v>82.212000000000003</v>
      </c>
      <c r="M2617">
        <f t="shared" si="243"/>
        <v>3288.4800000000005</v>
      </c>
      <c r="N2617" t="s">
        <v>16</v>
      </c>
      <c r="O2617" t="str">
        <f t="shared" si="244"/>
        <v>Delayed Delivery</v>
      </c>
      <c r="P2617">
        <v>7</v>
      </c>
      <c r="Q2617" t="str">
        <f t="shared" si="245"/>
        <v>Bad</v>
      </c>
      <c r="R2617">
        <v>2.2999999999999998</v>
      </c>
      <c r="S2617">
        <v>2795.21</v>
      </c>
    </row>
    <row r="2618" spans="1:19" x14ac:dyDescent="0.35">
      <c r="A2618">
        <v>12617</v>
      </c>
      <c r="B2618" s="1">
        <v>47178</v>
      </c>
      <c r="C2618">
        <f t="shared" si="240"/>
        <v>2029</v>
      </c>
      <c r="D2618">
        <f t="shared" si="241"/>
        <v>3</v>
      </c>
      <c r="E2618" t="str">
        <f>TEXT(Table2[[#This Row],[order_date]],"mmmm")</f>
        <v>March</v>
      </c>
      <c r="F2618">
        <v>1158</v>
      </c>
      <c r="G2618" t="s">
        <v>12</v>
      </c>
      <c r="H2618" t="s">
        <v>13</v>
      </c>
      <c r="I2618">
        <v>6</v>
      </c>
      <c r="J2618">
        <v>69.55</v>
      </c>
      <c r="K2618">
        <v>7.0000000000000007E-2</v>
      </c>
      <c r="L2618">
        <f t="shared" si="242"/>
        <v>4.8685</v>
      </c>
      <c r="M2618">
        <f t="shared" si="243"/>
        <v>417.29999999999995</v>
      </c>
      <c r="N2618" t="s">
        <v>16</v>
      </c>
      <c r="O2618" t="str">
        <f t="shared" si="244"/>
        <v>Delayed Delivery</v>
      </c>
      <c r="P2618">
        <v>5</v>
      </c>
      <c r="Q2618" t="str">
        <f t="shared" si="245"/>
        <v>Good</v>
      </c>
      <c r="R2618">
        <v>3.7</v>
      </c>
      <c r="S2618">
        <v>388.09</v>
      </c>
    </row>
    <row r="2619" spans="1:19" x14ac:dyDescent="0.35">
      <c r="A2619">
        <v>12618</v>
      </c>
      <c r="B2619" s="1">
        <v>47179</v>
      </c>
      <c r="C2619">
        <f t="shared" si="240"/>
        <v>2029</v>
      </c>
      <c r="D2619">
        <f t="shared" si="241"/>
        <v>3</v>
      </c>
      <c r="E2619" t="str">
        <f>TEXT(Table2[[#This Row],[order_date]],"mmmm")</f>
        <v>March</v>
      </c>
      <c r="F2619">
        <v>1953</v>
      </c>
      <c r="G2619" t="s">
        <v>22</v>
      </c>
      <c r="H2619" t="s">
        <v>17</v>
      </c>
      <c r="I2619">
        <v>4</v>
      </c>
      <c r="J2619">
        <v>169.15</v>
      </c>
      <c r="K2619">
        <v>0.15</v>
      </c>
      <c r="L2619">
        <f t="shared" si="242"/>
        <v>25.372499999999999</v>
      </c>
      <c r="M2619">
        <f t="shared" si="243"/>
        <v>676.6</v>
      </c>
      <c r="N2619" t="s">
        <v>18</v>
      </c>
      <c r="O2619" t="str">
        <f t="shared" si="244"/>
        <v>Delayed Delivery</v>
      </c>
      <c r="P2619">
        <v>9</v>
      </c>
      <c r="Q2619" t="str">
        <f t="shared" si="245"/>
        <v>Bad</v>
      </c>
      <c r="R2619">
        <v>2.2000000000000002</v>
      </c>
      <c r="S2619">
        <v>575.11</v>
      </c>
    </row>
    <row r="2620" spans="1:19" x14ac:dyDescent="0.35">
      <c r="A2620">
        <v>12619</v>
      </c>
      <c r="B2620" s="1">
        <v>47180</v>
      </c>
      <c r="C2620">
        <f t="shared" si="240"/>
        <v>2029</v>
      </c>
      <c r="D2620">
        <f t="shared" si="241"/>
        <v>3</v>
      </c>
      <c r="E2620" t="str">
        <f>TEXT(Table2[[#This Row],[order_date]],"mmmm")</f>
        <v>March</v>
      </c>
      <c r="F2620">
        <v>1956</v>
      </c>
      <c r="G2620" t="s">
        <v>15</v>
      </c>
      <c r="H2620" t="s">
        <v>17</v>
      </c>
      <c r="I2620">
        <v>3</v>
      </c>
      <c r="J2620">
        <v>542.85</v>
      </c>
      <c r="K2620">
        <v>0.23</v>
      </c>
      <c r="L2620">
        <f t="shared" si="242"/>
        <v>124.85550000000001</v>
      </c>
      <c r="M2620">
        <f t="shared" si="243"/>
        <v>1628.5500000000002</v>
      </c>
      <c r="N2620" t="s">
        <v>18</v>
      </c>
      <c r="O2620" t="str">
        <f t="shared" si="244"/>
        <v>Delayed Delivery</v>
      </c>
      <c r="P2620">
        <v>5</v>
      </c>
      <c r="Q2620" t="str">
        <f t="shared" si="245"/>
        <v>Excellent</v>
      </c>
      <c r="R2620">
        <v>4.4000000000000004</v>
      </c>
      <c r="S2620">
        <v>1253.98</v>
      </c>
    </row>
    <row r="2621" spans="1:19" x14ac:dyDescent="0.35">
      <c r="A2621">
        <v>12620</v>
      </c>
      <c r="B2621" s="1">
        <v>47181</v>
      </c>
      <c r="C2621">
        <f t="shared" si="240"/>
        <v>2029</v>
      </c>
      <c r="D2621">
        <f t="shared" si="241"/>
        <v>3</v>
      </c>
      <c r="E2621" t="str">
        <f>TEXT(Table2[[#This Row],[order_date]],"mmmm")</f>
        <v>March</v>
      </c>
      <c r="F2621">
        <v>1023</v>
      </c>
      <c r="G2621" t="s">
        <v>12</v>
      </c>
      <c r="H2621" t="s">
        <v>17</v>
      </c>
      <c r="I2621">
        <v>5</v>
      </c>
      <c r="J2621">
        <v>181.34</v>
      </c>
      <c r="K2621">
        <v>0.02</v>
      </c>
      <c r="L2621">
        <f t="shared" si="242"/>
        <v>3.6268000000000002</v>
      </c>
      <c r="M2621">
        <f t="shared" si="243"/>
        <v>906.7</v>
      </c>
      <c r="N2621" t="s">
        <v>18</v>
      </c>
      <c r="O2621" t="str">
        <f t="shared" si="244"/>
        <v>Delayed Delivery</v>
      </c>
      <c r="P2621">
        <v>9</v>
      </c>
      <c r="Q2621" t="str">
        <f t="shared" si="245"/>
        <v>Bad</v>
      </c>
      <c r="R2621">
        <v>2.4</v>
      </c>
      <c r="S2621">
        <v>888.57</v>
      </c>
    </row>
    <row r="2622" spans="1:19" x14ac:dyDescent="0.35">
      <c r="A2622">
        <v>12621</v>
      </c>
      <c r="B2622" s="1">
        <v>47182</v>
      </c>
      <c r="C2622">
        <f t="shared" si="240"/>
        <v>2029</v>
      </c>
      <c r="D2622">
        <f t="shared" si="241"/>
        <v>3</v>
      </c>
      <c r="E2622" t="str">
        <f>TEXT(Table2[[#This Row],[order_date]],"mmmm")</f>
        <v>March</v>
      </c>
      <c r="F2622">
        <v>1403</v>
      </c>
      <c r="G2622" t="s">
        <v>19</v>
      </c>
      <c r="H2622" t="s">
        <v>21</v>
      </c>
      <c r="I2622">
        <v>2</v>
      </c>
      <c r="J2622">
        <v>397.56</v>
      </c>
      <c r="K2622">
        <v>0.12</v>
      </c>
      <c r="L2622">
        <f t="shared" si="242"/>
        <v>47.7072</v>
      </c>
      <c r="M2622">
        <f t="shared" si="243"/>
        <v>795.12</v>
      </c>
      <c r="N2622" t="s">
        <v>18</v>
      </c>
      <c r="O2622" t="str">
        <f t="shared" si="244"/>
        <v>Delayed Delivery</v>
      </c>
      <c r="P2622">
        <v>6</v>
      </c>
      <c r="Q2622" t="str">
        <f t="shared" si="245"/>
        <v>Excellent</v>
      </c>
      <c r="R2622">
        <v>4.4000000000000004</v>
      </c>
      <c r="S2622">
        <v>699.71</v>
      </c>
    </row>
    <row r="2623" spans="1:19" x14ac:dyDescent="0.35">
      <c r="A2623">
        <v>12622</v>
      </c>
      <c r="B2623" s="1">
        <v>47183</v>
      </c>
      <c r="C2623">
        <f t="shared" si="240"/>
        <v>2029</v>
      </c>
      <c r="D2623">
        <f t="shared" si="241"/>
        <v>3</v>
      </c>
      <c r="E2623" t="str">
        <f>TEXT(Table2[[#This Row],[order_date]],"mmmm")</f>
        <v>March</v>
      </c>
      <c r="F2623">
        <v>1804</v>
      </c>
      <c r="G2623" t="s">
        <v>19</v>
      </c>
      <c r="H2623" t="s">
        <v>13</v>
      </c>
      <c r="I2623">
        <v>3</v>
      </c>
      <c r="J2623">
        <v>327.87</v>
      </c>
      <c r="K2623">
        <v>0.01</v>
      </c>
      <c r="L2623">
        <f t="shared" si="242"/>
        <v>3.2787000000000002</v>
      </c>
      <c r="M2623">
        <f t="shared" si="243"/>
        <v>983.61</v>
      </c>
      <c r="N2623" t="s">
        <v>18</v>
      </c>
      <c r="O2623" t="str">
        <f t="shared" si="244"/>
        <v>Delayed Delivery</v>
      </c>
      <c r="P2623">
        <v>6</v>
      </c>
      <c r="Q2623" t="str">
        <f t="shared" si="245"/>
        <v>Excellent</v>
      </c>
      <c r="R2623">
        <v>4.0999999999999996</v>
      </c>
      <c r="S2623">
        <v>973.77</v>
      </c>
    </row>
    <row r="2624" spans="1:19" x14ac:dyDescent="0.35">
      <c r="A2624">
        <v>12623</v>
      </c>
      <c r="B2624" s="1">
        <v>47184</v>
      </c>
      <c r="C2624">
        <f t="shared" si="240"/>
        <v>2029</v>
      </c>
      <c r="D2624">
        <f t="shared" si="241"/>
        <v>3</v>
      </c>
      <c r="E2624" t="str">
        <f>TEXT(Table2[[#This Row],[order_date]],"mmmm")</f>
        <v>March</v>
      </c>
      <c r="F2624">
        <v>1515</v>
      </c>
      <c r="G2624" t="s">
        <v>22</v>
      </c>
      <c r="H2624" t="s">
        <v>21</v>
      </c>
      <c r="I2624">
        <v>1</v>
      </c>
      <c r="J2624">
        <v>363.85</v>
      </c>
      <c r="K2624">
        <v>0.26</v>
      </c>
      <c r="L2624">
        <f t="shared" si="242"/>
        <v>94.601000000000013</v>
      </c>
      <c r="M2624">
        <f t="shared" si="243"/>
        <v>363.85</v>
      </c>
      <c r="N2624" t="s">
        <v>18</v>
      </c>
      <c r="O2624" t="str">
        <f t="shared" si="244"/>
        <v>Delayed Delivery</v>
      </c>
      <c r="P2624">
        <v>11</v>
      </c>
      <c r="Q2624" t="str">
        <f t="shared" si="245"/>
        <v>Bad</v>
      </c>
      <c r="R2624">
        <v>1.8</v>
      </c>
      <c r="S2624">
        <v>269.25</v>
      </c>
    </row>
    <row r="2625" spans="1:19" x14ac:dyDescent="0.35">
      <c r="A2625">
        <v>12624</v>
      </c>
      <c r="B2625" s="1">
        <v>47185</v>
      </c>
      <c r="C2625">
        <f t="shared" si="240"/>
        <v>2029</v>
      </c>
      <c r="D2625">
        <f t="shared" si="241"/>
        <v>3</v>
      </c>
      <c r="E2625" t="str">
        <f>TEXT(Table2[[#This Row],[order_date]],"mmmm")</f>
        <v>March</v>
      </c>
      <c r="F2625">
        <v>1731</v>
      </c>
      <c r="G2625" t="s">
        <v>22</v>
      </c>
      <c r="H2625" t="s">
        <v>21</v>
      </c>
      <c r="I2625">
        <v>4</v>
      </c>
      <c r="J2625">
        <v>258.24</v>
      </c>
      <c r="K2625">
        <v>0.22</v>
      </c>
      <c r="L2625">
        <f t="shared" si="242"/>
        <v>56.812800000000003</v>
      </c>
      <c r="M2625">
        <f t="shared" si="243"/>
        <v>1032.96</v>
      </c>
      <c r="N2625" t="s">
        <v>18</v>
      </c>
      <c r="O2625" t="str">
        <f t="shared" si="244"/>
        <v>Delayed Delivery</v>
      </c>
      <c r="P2625">
        <v>6</v>
      </c>
      <c r="Q2625" t="str">
        <f t="shared" si="245"/>
        <v>Bad</v>
      </c>
      <c r="R2625">
        <v>1.6</v>
      </c>
      <c r="S2625">
        <v>805.71</v>
      </c>
    </row>
    <row r="2626" spans="1:19" x14ac:dyDescent="0.35">
      <c r="A2626">
        <v>12625</v>
      </c>
      <c r="B2626" s="1">
        <v>47186</v>
      </c>
      <c r="C2626">
        <f t="shared" si="240"/>
        <v>2029</v>
      </c>
      <c r="D2626">
        <f t="shared" si="241"/>
        <v>3</v>
      </c>
      <c r="E2626" t="str">
        <f>TEXT(Table2[[#This Row],[order_date]],"mmmm")</f>
        <v>March</v>
      </c>
      <c r="F2626">
        <v>1363</v>
      </c>
      <c r="G2626" t="s">
        <v>12</v>
      </c>
      <c r="H2626" t="s">
        <v>13</v>
      </c>
      <c r="I2626">
        <v>7</v>
      </c>
      <c r="J2626">
        <v>190.5</v>
      </c>
      <c r="K2626">
        <v>0.02</v>
      </c>
      <c r="L2626">
        <f t="shared" si="242"/>
        <v>3.81</v>
      </c>
      <c r="M2626">
        <f t="shared" si="243"/>
        <v>1333.5</v>
      </c>
      <c r="N2626" t="s">
        <v>18</v>
      </c>
      <c r="O2626" t="str">
        <f t="shared" si="244"/>
        <v>Delayed Delivery</v>
      </c>
      <c r="P2626">
        <v>7</v>
      </c>
      <c r="Q2626" t="str">
        <f t="shared" si="245"/>
        <v>Excellent</v>
      </c>
      <c r="R2626">
        <v>4.0999999999999996</v>
      </c>
      <c r="S2626">
        <v>1306.83</v>
      </c>
    </row>
    <row r="2627" spans="1:19" x14ac:dyDescent="0.35">
      <c r="A2627">
        <v>12626</v>
      </c>
      <c r="B2627" s="1">
        <v>47187</v>
      </c>
      <c r="C2627">
        <f t="shared" ref="C2627:C2690" si="246">YEAR(B2627)</f>
        <v>2029</v>
      </c>
      <c r="D2627">
        <f t="shared" ref="D2627:D2690" si="247">MONTH(B2627)</f>
        <v>3</v>
      </c>
      <c r="E2627" t="str">
        <f>TEXT(Table2[[#This Row],[order_date]],"mmmm")</f>
        <v>March</v>
      </c>
      <c r="F2627">
        <v>1381</v>
      </c>
      <c r="G2627" t="s">
        <v>19</v>
      </c>
      <c r="H2627" t="s">
        <v>21</v>
      </c>
      <c r="I2627">
        <v>7</v>
      </c>
      <c r="J2627">
        <v>43.39</v>
      </c>
      <c r="K2627">
        <v>0.34</v>
      </c>
      <c r="L2627">
        <f t="shared" ref="L2627:L2690" si="248">J2627*K2627</f>
        <v>14.752600000000001</v>
      </c>
      <c r="M2627">
        <f t="shared" ref="M2627:M2690" si="249">(J2627*I2627)</f>
        <v>303.73</v>
      </c>
      <c r="N2627" t="s">
        <v>18</v>
      </c>
      <c r="O2627" t="str">
        <f t="shared" ref="O2627:O2690" si="250">IF(P2627&lt;2,"Early Delivery",IF(P2627&lt;5,"On Time Delivery","Delayed Delivery"))</f>
        <v>Delayed Delivery</v>
      </c>
      <c r="P2627">
        <v>11</v>
      </c>
      <c r="Q2627" t="str">
        <f t="shared" ref="Q2627:Q2690" si="251">IF(R2627&lt;2.5,"Bad",IF(R2627 &lt;4,"Good","Excellent"))</f>
        <v>Good</v>
      </c>
      <c r="R2627">
        <v>2.6</v>
      </c>
      <c r="S2627">
        <v>200.46</v>
      </c>
    </row>
    <row r="2628" spans="1:19" x14ac:dyDescent="0.35">
      <c r="A2628">
        <v>12627</v>
      </c>
      <c r="B2628" s="1">
        <v>47188</v>
      </c>
      <c r="C2628">
        <f t="shared" si="246"/>
        <v>2029</v>
      </c>
      <c r="D2628">
        <f t="shared" si="247"/>
        <v>3</v>
      </c>
      <c r="E2628" t="str">
        <f>TEXT(Table2[[#This Row],[order_date]],"mmmm")</f>
        <v>March</v>
      </c>
      <c r="F2628">
        <v>1531</v>
      </c>
      <c r="G2628" t="s">
        <v>22</v>
      </c>
      <c r="H2628" t="s">
        <v>21</v>
      </c>
      <c r="I2628">
        <v>7</v>
      </c>
      <c r="J2628">
        <v>450.4</v>
      </c>
      <c r="K2628">
        <v>0.01</v>
      </c>
      <c r="L2628">
        <f t="shared" si="248"/>
        <v>4.5039999999999996</v>
      </c>
      <c r="M2628">
        <f t="shared" si="249"/>
        <v>3152.7999999999997</v>
      </c>
      <c r="N2628" t="s">
        <v>18</v>
      </c>
      <c r="O2628" t="str">
        <f t="shared" si="250"/>
        <v>On Time Delivery</v>
      </c>
      <c r="P2628">
        <v>4</v>
      </c>
      <c r="Q2628" t="str">
        <f t="shared" si="251"/>
        <v>Excellent</v>
      </c>
      <c r="R2628">
        <v>4.8</v>
      </c>
      <c r="S2628">
        <v>3121.27</v>
      </c>
    </row>
    <row r="2629" spans="1:19" x14ac:dyDescent="0.35">
      <c r="A2629">
        <v>12628</v>
      </c>
      <c r="B2629" s="1">
        <v>47189</v>
      </c>
      <c r="C2629">
        <f t="shared" si="246"/>
        <v>2029</v>
      </c>
      <c r="D2629">
        <f t="shared" si="247"/>
        <v>3</v>
      </c>
      <c r="E2629" t="str">
        <f>TEXT(Table2[[#This Row],[order_date]],"mmmm")</f>
        <v>March</v>
      </c>
      <c r="F2629">
        <v>1955</v>
      </c>
      <c r="G2629" t="s">
        <v>22</v>
      </c>
      <c r="H2629" t="s">
        <v>21</v>
      </c>
      <c r="I2629">
        <v>5</v>
      </c>
      <c r="J2629">
        <v>451.46</v>
      </c>
      <c r="K2629">
        <v>0.21</v>
      </c>
      <c r="L2629">
        <f t="shared" si="248"/>
        <v>94.806599999999989</v>
      </c>
      <c r="M2629">
        <f t="shared" si="249"/>
        <v>2257.2999999999997</v>
      </c>
      <c r="N2629" t="s">
        <v>16</v>
      </c>
      <c r="O2629" t="str">
        <f t="shared" si="250"/>
        <v>On Time Delivery</v>
      </c>
      <c r="P2629">
        <v>4</v>
      </c>
      <c r="Q2629" t="str">
        <f t="shared" si="251"/>
        <v>Excellent</v>
      </c>
      <c r="R2629">
        <v>4.8</v>
      </c>
      <c r="S2629">
        <v>1783.27</v>
      </c>
    </row>
    <row r="2630" spans="1:19" x14ac:dyDescent="0.35">
      <c r="A2630">
        <v>12629</v>
      </c>
      <c r="B2630" s="1">
        <v>47190</v>
      </c>
      <c r="C2630">
        <f t="shared" si="246"/>
        <v>2029</v>
      </c>
      <c r="D2630">
        <f t="shared" si="247"/>
        <v>3</v>
      </c>
      <c r="E2630" t="str">
        <f>TEXT(Table2[[#This Row],[order_date]],"mmmm")</f>
        <v>March</v>
      </c>
      <c r="F2630">
        <v>1151</v>
      </c>
      <c r="G2630" t="s">
        <v>19</v>
      </c>
      <c r="H2630" t="s">
        <v>13</v>
      </c>
      <c r="I2630">
        <v>6</v>
      </c>
      <c r="J2630">
        <v>407.37</v>
      </c>
      <c r="K2630">
        <v>0.27</v>
      </c>
      <c r="L2630">
        <f t="shared" si="248"/>
        <v>109.98990000000001</v>
      </c>
      <c r="M2630">
        <f t="shared" si="249"/>
        <v>2444.2200000000003</v>
      </c>
      <c r="N2630" t="s">
        <v>16</v>
      </c>
      <c r="O2630" t="str">
        <f t="shared" si="250"/>
        <v>Delayed Delivery</v>
      </c>
      <c r="P2630">
        <v>9</v>
      </c>
      <c r="Q2630" t="str">
        <f t="shared" si="251"/>
        <v>Good</v>
      </c>
      <c r="R2630">
        <v>3.8</v>
      </c>
      <c r="S2630">
        <v>1784.28</v>
      </c>
    </row>
    <row r="2631" spans="1:19" x14ac:dyDescent="0.35">
      <c r="A2631">
        <v>12630</v>
      </c>
      <c r="B2631" s="1">
        <v>47191</v>
      </c>
      <c r="C2631">
        <f t="shared" si="246"/>
        <v>2029</v>
      </c>
      <c r="D2631">
        <f t="shared" si="247"/>
        <v>3</v>
      </c>
      <c r="E2631" t="str">
        <f>TEXT(Table2[[#This Row],[order_date]],"mmmm")</f>
        <v>March</v>
      </c>
      <c r="F2631">
        <v>1561</v>
      </c>
      <c r="G2631" t="s">
        <v>15</v>
      </c>
      <c r="H2631" t="s">
        <v>17</v>
      </c>
      <c r="I2631">
        <v>2</v>
      </c>
      <c r="J2631">
        <v>391.53</v>
      </c>
      <c r="K2631">
        <v>0.28000000000000003</v>
      </c>
      <c r="L2631">
        <f t="shared" si="248"/>
        <v>109.6284</v>
      </c>
      <c r="M2631">
        <f t="shared" si="249"/>
        <v>783.06</v>
      </c>
      <c r="N2631" t="s">
        <v>16</v>
      </c>
      <c r="O2631" t="str">
        <f t="shared" si="250"/>
        <v>Delayed Delivery</v>
      </c>
      <c r="P2631">
        <v>7</v>
      </c>
      <c r="Q2631" t="str">
        <f t="shared" si="251"/>
        <v>Good</v>
      </c>
      <c r="R2631">
        <v>3</v>
      </c>
      <c r="S2631">
        <v>563.79999999999995</v>
      </c>
    </row>
    <row r="2632" spans="1:19" x14ac:dyDescent="0.35">
      <c r="A2632">
        <v>12631</v>
      </c>
      <c r="B2632" s="1">
        <v>47192</v>
      </c>
      <c r="C2632">
        <f t="shared" si="246"/>
        <v>2029</v>
      </c>
      <c r="D2632">
        <f t="shared" si="247"/>
        <v>3</v>
      </c>
      <c r="E2632" t="str">
        <f>TEXT(Table2[[#This Row],[order_date]],"mmmm")</f>
        <v>March</v>
      </c>
      <c r="F2632">
        <v>1688</v>
      </c>
      <c r="G2632" t="s">
        <v>19</v>
      </c>
      <c r="H2632" t="s">
        <v>20</v>
      </c>
      <c r="I2632">
        <v>7</v>
      </c>
      <c r="J2632">
        <v>157.57</v>
      </c>
      <c r="K2632">
        <v>0.01</v>
      </c>
      <c r="L2632">
        <f t="shared" si="248"/>
        <v>1.5756999999999999</v>
      </c>
      <c r="M2632">
        <f t="shared" si="249"/>
        <v>1102.99</v>
      </c>
      <c r="N2632" t="s">
        <v>14</v>
      </c>
      <c r="O2632" t="str">
        <f t="shared" si="250"/>
        <v>Delayed Delivery</v>
      </c>
      <c r="P2632">
        <v>11</v>
      </c>
      <c r="Q2632" t="str">
        <f t="shared" si="251"/>
        <v>Bad</v>
      </c>
      <c r="R2632">
        <v>1.8</v>
      </c>
      <c r="S2632">
        <v>1091.96</v>
      </c>
    </row>
    <row r="2633" spans="1:19" x14ac:dyDescent="0.35">
      <c r="A2633">
        <v>12632</v>
      </c>
      <c r="B2633" s="1">
        <v>47193</v>
      </c>
      <c r="C2633">
        <f t="shared" si="246"/>
        <v>2029</v>
      </c>
      <c r="D2633">
        <f t="shared" si="247"/>
        <v>3</v>
      </c>
      <c r="E2633" t="str">
        <f>TEXT(Table2[[#This Row],[order_date]],"mmmm")</f>
        <v>March</v>
      </c>
      <c r="F2633">
        <v>1946</v>
      </c>
      <c r="G2633" t="s">
        <v>19</v>
      </c>
      <c r="H2633" t="s">
        <v>20</v>
      </c>
      <c r="I2633">
        <v>7</v>
      </c>
      <c r="J2633">
        <v>28.07</v>
      </c>
      <c r="K2633">
        <v>0.32</v>
      </c>
      <c r="L2633">
        <f t="shared" si="248"/>
        <v>8.9824000000000002</v>
      </c>
      <c r="M2633">
        <f t="shared" si="249"/>
        <v>196.49</v>
      </c>
      <c r="N2633" t="s">
        <v>18</v>
      </c>
      <c r="O2633" t="str">
        <f t="shared" si="250"/>
        <v>Delayed Delivery</v>
      </c>
      <c r="P2633">
        <v>10</v>
      </c>
      <c r="Q2633" t="str">
        <f t="shared" si="251"/>
        <v>Excellent</v>
      </c>
      <c r="R2633">
        <v>4.5</v>
      </c>
      <c r="S2633">
        <v>133.61000000000001</v>
      </c>
    </row>
    <row r="2634" spans="1:19" x14ac:dyDescent="0.35">
      <c r="A2634">
        <v>12633</v>
      </c>
      <c r="B2634" s="1">
        <v>47194</v>
      </c>
      <c r="C2634">
        <f t="shared" si="246"/>
        <v>2029</v>
      </c>
      <c r="D2634">
        <f t="shared" si="247"/>
        <v>3</v>
      </c>
      <c r="E2634" t="str">
        <f>TEXT(Table2[[#This Row],[order_date]],"mmmm")</f>
        <v>March</v>
      </c>
      <c r="F2634">
        <v>1607</v>
      </c>
      <c r="G2634" t="s">
        <v>12</v>
      </c>
      <c r="H2634" t="s">
        <v>13</v>
      </c>
      <c r="I2634">
        <v>1</v>
      </c>
      <c r="J2634">
        <v>488.1</v>
      </c>
      <c r="K2634">
        <v>0.32</v>
      </c>
      <c r="L2634">
        <f t="shared" si="248"/>
        <v>156.19200000000001</v>
      </c>
      <c r="M2634">
        <f t="shared" si="249"/>
        <v>488.1</v>
      </c>
      <c r="N2634" t="s">
        <v>18</v>
      </c>
      <c r="O2634" t="str">
        <f t="shared" si="250"/>
        <v>Delayed Delivery</v>
      </c>
      <c r="P2634">
        <v>6</v>
      </c>
      <c r="Q2634" t="str">
        <f t="shared" si="251"/>
        <v>Bad</v>
      </c>
      <c r="R2634">
        <v>1.3</v>
      </c>
      <c r="S2634">
        <v>331.91</v>
      </c>
    </row>
    <row r="2635" spans="1:19" x14ac:dyDescent="0.35">
      <c r="A2635">
        <v>12634</v>
      </c>
      <c r="B2635" s="1">
        <v>47195</v>
      </c>
      <c r="C2635">
        <f t="shared" si="246"/>
        <v>2029</v>
      </c>
      <c r="D2635">
        <f t="shared" si="247"/>
        <v>3</v>
      </c>
      <c r="E2635" t="str">
        <f>TEXT(Table2[[#This Row],[order_date]],"mmmm")</f>
        <v>March</v>
      </c>
      <c r="F2635">
        <v>1616</v>
      </c>
      <c r="G2635" t="s">
        <v>15</v>
      </c>
      <c r="H2635" t="s">
        <v>20</v>
      </c>
      <c r="I2635">
        <v>3</v>
      </c>
      <c r="J2635">
        <v>302.32</v>
      </c>
      <c r="K2635">
        <v>0.2</v>
      </c>
      <c r="L2635">
        <f t="shared" si="248"/>
        <v>60.463999999999999</v>
      </c>
      <c r="M2635">
        <f t="shared" si="249"/>
        <v>906.96</v>
      </c>
      <c r="N2635" t="s">
        <v>16</v>
      </c>
      <c r="O2635" t="str">
        <f t="shared" si="250"/>
        <v>Early Delivery</v>
      </c>
      <c r="P2635">
        <v>1</v>
      </c>
      <c r="Q2635" t="str">
        <f t="shared" si="251"/>
        <v>Good</v>
      </c>
      <c r="R2635">
        <v>2.5</v>
      </c>
      <c r="S2635">
        <v>725.57</v>
      </c>
    </row>
    <row r="2636" spans="1:19" x14ac:dyDescent="0.35">
      <c r="A2636">
        <v>12635</v>
      </c>
      <c r="B2636" s="1">
        <v>47196</v>
      </c>
      <c r="C2636">
        <f t="shared" si="246"/>
        <v>2029</v>
      </c>
      <c r="D2636">
        <f t="shared" si="247"/>
        <v>3</v>
      </c>
      <c r="E2636" t="str">
        <f>TEXT(Table2[[#This Row],[order_date]],"mmmm")</f>
        <v>March</v>
      </c>
      <c r="F2636">
        <v>1419</v>
      </c>
      <c r="G2636" t="s">
        <v>22</v>
      </c>
      <c r="H2636" t="s">
        <v>13</v>
      </c>
      <c r="I2636">
        <v>7</v>
      </c>
      <c r="J2636">
        <v>194.5</v>
      </c>
      <c r="K2636">
        <v>0.17</v>
      </c>
      <c r="L2636">
        <f t="shared" si="248"/>
        <v>33.065000000000005</v>
      </c>
      <c r="M2636">
        <f t="shared" si="249"/>
        <v>1361.5</v>
      </c>
      <c r="N2636" t="s">
        <v>16</v>
      </c>
      <c r="O2636" t="str">
        <f t="shared" si="250"/>
        <v>Delayed Delivery</v>
      </c>
      <c r="P2636">
        <v>7</v>
      </c>
      <c r="Q2636" t="str">
        <f t="shared" si="251"/>
        <v>Bad</v>
      </c>
      <c r="R2636">
        <v>2.2999999999999998</v>
      </c>
      <c r="S2636">
        <v>1130.04</v>
      </c>
    </row>
    <row r="2637" spans="1:19" x14ac:dyDescent="0.35">
      <c r="A2637">
        <v>12636</v>
      </c>
      <c r="B2637" s="1">
        <v>47197</v>
      </c>
      <c r="C2637">
        <f t="shared" si="246"/>
        <v>2029</v>
      </c>
      <c r="D2637">
        <f t="shared" si="247"/>
        <v>3</v>
      </c>
      <c r="E2637" t="str">
        <f>TEXT(Table2[[#This Row],[order_date]],"mmmm")</f>
        <v>March</v>
      </c>
      <c r="F2637">
        <v>1249</v>
      </c>
      <c r="G2637" t="s">
        <v>12</v>
      </c>
      <c r="H2637" t="s">
        <v>13</v>
      </c>
      <c r="I2637">
        <v>4</v>
      </c>
      <c r="J2637">
        <v>74.63</v>
      </c>
      <c r="K2637">
        <v>0.02</v>
      </c>
      <c r="L2637">
        <f t="shared" si="248"/>
        <v>1.4925999999999999</v>
      </c>
      <c r="M2637">
        <f t="shared" si="249"/>
        <v>298.52</v>
      </c>
      <c r="N2637" t="s">
        <v>14</v>
      </c>
      <c r="O2637" t="str">
        <f t="shared" si="250"/>
        <v>Delayed Delivery</v>
      </c>
      <c r="P2637">
        <v>6</v>
      </c>
      <c r="Q2637" t="str">
        <f t="shared" si="251"/>
        <v>Excellent</v>
      </c>
      <c r="R2637">
        <v>4.8</v>
      </c>
      <c r="S2637">
        <v>292.55</v>
      </c>
    </row>
    <row r="2638" spans="1:19" x14ac:dyDescent="0.35">
      <c r="A2638">
        <v>12637</v>
      </c>
      <c r="B2638" s="1">
        <v>47198</v>
      </c>
      <c r="C2638">
        <f t="shared" si="246"/>
        <v>2029</v>
      </c>
      <c r="D2638">
        <f t="shared" si="247"/>
        <v>3</v>
      </c>
      <c r="E2638" t="str">
        <f>TEXT(Table2[[#This Row],[order_date]],"mmmm")</f>
        <v>March</v>
      </c>
      <c r="F2638">
        <v>1116</v>
      </c>
      <c r="G2638" t="s">
        <v>15</v>
      </c>
      <c r="H2638" t="s">
        <v>20</v>
      </c>
      <c r="I2638">
        <v>3</v>
      </c>
      <c r="J2638">
        <v>51.69</v>
      </c>
      <c r="K2638">
        <v>0.2</v>
      </c>
      <c r="L2638">
        <f t="shared" si="248"/>
        <v>10.338000000000001</v>
      </c>
      <c r="M2638">
        <f t="shared" si="249"/>
        <v>155.07</v>
      </c>
      <c r="N2638" t="s">
        <v>14</v>
      </c>
      <c r="O2638" t="str">
        <f t="shared" si="250"/>
        <v>On Time Delivery</v>
      </c>
      <c r="P2638">
        <v>4</v>
      </c>
      <c r="Q2638" t="str">
        <f t="shared" si="251"/>
        <v>Bad</v>
      </c>
      <c r="R2638">
        <v>1.5</v>
      </c>
      <c r="S2638">
        <v>124.06</v>
      </c>
    </row>
    <row r="2639" spans="1:19" x14ac:dyDescent="0.35">
      <c r="A2639">
        <v>12638</v>
      </c>
      <c r="B2639" s="1">
        <v>47199</v>
      </c>
      <c r="C2639">
        <f t="shared" si="246"/>
        <v>2029</v>
      </c>
      <c r="D2639">
        <f t="shared" si="247"/>
        <v>3</v>
      </c>
      <c r="E2639" t="str">
        <f>TEXT(Table2[[#This Row],[order_date]],"mmmm")</f>
        <v>March</v>
      </c>
      <c r="F2639">
        <v>1865</v>
      </c>
      <c r="G2639" t="s">
        <v>22</v>
      </c>
      <c r="H2639" t="s">
        <v>21</v>
      </c>
      <c r="I2639">
        <v>6</v>
      </c>
      <c r="J2639">
        <v>219.09</v>
      </c>
      <c r="K2639">
        <v>0.14000000000000001</v>
      </c>
      <c r="L2639">
        <f t="shared" si="248"/>
        <v>30.672600000000003</v>
      </c>
      <c r="M2639">
        <f t="shared" si="249"/>
        <v>1314.54</v>
      </c>
      <c r="N2639" t="s">
        <v>16</v>
      </c>
      <c r="O2639" t="str">
        <f t="shared" si="250"/>
        <v>Delayed Delivery</v>
      </c>
      <c r="P2639">
        <v>8</v>
      </c>
      <c r="Q2639" t="str">
        <f t="shared" si="251"/>
        <v>Excellent</v>
      </c>
      <c r="R2639">
        <v>4.5999999999999996</v>
      </c>
      <c r="S2639">
        <v>1130.5</v>
      </c>
    </row>
    <row r="2640" spans="1:19" x14ac:dyDescent="0.35">
      <c r="A2640">
        <v>12639</v>
      </c>
      <c r="B2640" s="1">
        <v>47200</v>
      </c>
      <c r="C2640">
        <f t="shared" si="246"/>
        <v>2029</v>
      </c>
      <c r="D2640">
        <f t="shared" si="247"/>
        <v>3</v>
      </c>
      <c r="E2640" t="str">
        <f>TEXT(Table2[[#This Row],[order_date]],"mmmm")</f>
        <v>March</v>
      </c>
      <c r="F2640">
        <v>1511</v>
      </c>
      <c r="G2640" t="s">
        <v>15</v>
      </c>
      <c r="H2640" t="s">
        <v>17</v>
      </c>
      <c r="I2640">
        <v>3</v>
      </c>
      <c r="J2640">
        <v>485.77</v>
      </c>
      <c r="K2640">
        <v>0.27</v>
      </c>
      <c r="L2640">
        <f t="shared" si="248"/>
        <v>131.15790000000001</v>
      </c>
      <c r="M2640">
        <f t="shared" si="249"/>
        <v>1457.31</v>
      </c>
      <c r="N2640" t="s">
        <v>18</v>
      </c>
      <c r="O2640" t="str">
        <f t="shared" si="250"/>
        <v>Delayed Delivery</v>
      </c>
      <c r="P2640">
        <v>7</v>
      </c>
      <c r="Q2640" t="str">
        <f t="shared" si="251"/>
        <v>Good</v>
      </c>
      <c r="R2640">
        <v>2.8</v>
      </c>
      <c r="S2640">
        <v>1063.8399999999999</v>
      </c>
    </row>
    <row r="2641" spans="1:19" x14ac:dyDescent="0.35">
      <c r="A2641">
        <v>12640</v>
      </c>
      <c r="B2641" s="1">
        <v>47201</v>
      </c>
      <c r="C2641">
        <f t="shared" si="246"/>
        <v>2029</v>
      </c>
      <c r="D2641">
        <f t="shared" si="247"/>
        <v>3</v>
      </c>
      <c r="E2641" t="str">
        <f>TEXT(Table2[[#This Row],[order_date]],"mmmm")</f>
        <v>March</v>
      </c>
      <c r="F2641">
        <v>1739</v>
      </c>
      <c r="G2641" t="s">
        <v>12</v>
      </c>
      <c r="H2641" t="s">
        <v>20</v>
      </c>
      <c r="I2641">
        <v>2</v>
      </c>
      <c r="J2641">
        <v>552.45000000000005</v>
      </c>
      <c r="K2641">
        <v>0.14000000000000001</v>
      </c>
      <c r="L2641">
        <f t="shared" si="248"/>
        <v>77.343000000000018</v>
      </c>
      <c r="M2641">
        <f t="shared" si="249"/>
        <v>1104.9000000000001</v>
      </c>
      <c r="N2641" t="s">
        <v>16</v>
      </c>
      <c r="O2641" t="str">
        <f t="shared" si="250"/>
        <v>Delayed Delivery</v>
      </c>
      <c r="P2641">
        <v>8</v>
      </c>
      <c r="Q2641" t="str">
        <f t="shared" si="251"/>
        <v>Bad</v>
      </c>
      <c r="R2641">
        <v>1.2</v>
      </c>
      <c r="S2641">
        <v>950.21</v>
      </c>
    </row>
    <row r="2642" spans="1:19" x14ac:dyDescent="0.35">
      <c r="A2642">
        <v>12641</v>
      </c>
      <c r="B2642" s="1">
        <v>47202</v>
      </c>
      <c r="C2642">
        <f t="shared" si="246"/>
        <v>2029</v>
      </c>
      <c r="D2642">
        <f t="shared" si="247"/>
        <v>3</v>
      </c>
      <c r="E2642" t="str">
        <f>TEXT(Table2[[#This Row],[order_date]],"mmmm")</f>
        <v>March</v>
      </c>
      <c r="F2642">
        <v>1577</v>
      </c>
      <c r="G2642" t="s">
        <v>19</v>
      </c>
      <c r="H2642" t="s">
        <v>20</v>
      </c>
      <c r="I2642">
        <v>1</v>
      </c>
      <c r="J2642">
        <v>539.6</v>
      </c>
      <c r="K2642">
        <v>0.24</v>
      </c>
      <c r="L2642">
        <f t="shared" si="248"/>
        <v>129.50399999999999</v>
      </c>
      <c r="M2642">
        <f t="shared" si="249"/>
        <v>539.6</v>
      </c>
      <c r="N2642" t="s">
        <v>16</v>
      </c>
      <c r="O2642" t="str">
        <f t="shared" si="250"/>
        <v>Delayed Delivery</v>
      </c>
      <c r="P2642">
        <v>9</v>
      </c>
      <c r="Q2642" t="str">
        <f t="shared" si="251"/>
        <v>Good</v>
      </c>
      <c r="R2642">
        <v>3.9</v>
      </c>
      <c r="S2642">
        <v>410.1</v>
      </c>
    </row>
    <row r="2643" spans="1:19" x14ac:dyDescent="0.35">
      <c r="A2643">
        <v>12642</v>
      </c>
      <c r="B2643" s="1">
        <v>47203</v>
      </c>
      <c r="C2643">
        <f t="shared" si="246"/>
        <v>2029</v>
      </c>
      <c r="D2643">
        <f t="shared" si="247"/>
        <v>3</v>
      </c>
      <c r="E2643" t="str">
        <f>TEXT(Table2[[#This Row],[order_date]],"mmmm")</f>
        <v>March</v>
      </c>
      <c r="F2643">
        <v>1334</v>
      </c>
      <c r="G2643" t="s">
        <v>12</v>
      </c>
      <c r="H2643" t="s">
        <v>20</v>
      </c>
      <c r="I2643">
        <v>5</v>
      </c>
      <c r="J2643">
        <v>553.20000000000005</v>
      </c>
      <c r="K2643">
        <v>0.04</v>
      </c>
      <c r="L2643">
        <f t="shared" si="248"/>
        <v>22.128000000000004</v>
      </c>
      <c r="M2643">
        <f t="shared" si="249"/>
        <v>2766</v>
      </c>
      <c r="N2643" t="s">
        <v>18</v>
      </c>
      <c r="O2643" t="str">
        <f t="shared" si="250"/>
        <v>Early Delivery</v>
      </c>
      <c r="P2643">
        <v>1</v>
      </c>
      <c r="Q2643" t="str">
        <f t="shared" si="251"/>
        <v>Bad</v>
      </c>
      <c r="R2643">
        <v>1.4</v>
      </c>
      <c r="S2643">
        <v>2655.36</v>
      </c>
    </row>
    <row r="2644" spans="1:19" x14ac:dyDescent="0.35">
      <c r="A2644">
        <v>12643</v>
      </c>
      <c r="B2644" s="1">
        <v>47204</v>
      </c>
      <c r="C2644">
        <f t="shared" si="246"/>
        <v>2029</v>
      </c>
      <c r="D2644">
        <f t="shared" si="247"/>
        <v>3</v>
      </c>
      <c r="E2644" t="str">
        <f>TEXT(Table2[[#This Row],[order_date]],"mmmm")</f>
        <v>March</v>
      </c>
      <c r="F2644">
        <v>1417</v>
      </c>
      <c r="G2644" t="s">
        <v>19</v>
      </c>
      <c r="H2644" t="s">
        <v>20</v>
      </c>
      <c r="I2644">
        <v>2</v>
      </c>
      <c r="J2644">
        <v>546.02</v>
      </c>
      <c r="K2644">
        <v>0.05</v>
      </c>
      <c r="L2644">
        <f t="shared" si="248"/>
        <v>27.301000000000002</v>
      </c>
      <c r="M2644">
        <f t="shared" si="249"/>
        <v>1092.04</v>
      </c>
      <c r="N2644" t="s">
        <v>18</v>
      </c>
      <c r="O2644" t="str">
        <f t="shared" si="250"/>
        <v>On Time Delivery</v>
      </c>
      <c r="P2644">
        <v>3</v>
      </c>
      <c r="Q2644" t="str">
        <f t="shared" si="251"/>
        <v>Bad</v>
      </c>
      <c r="R2644">
        <v>1.9</v>
      </c>
      <c r="S2644">
        <v>1037.44</v>
      </c>
    </row>
    <row r="2645" spans="1:19" x14ac:dyDescent="0.35">
      <c r="A2645">
        <v>12644</v>
      </c>
      <c r="B2645" s="1">
        <v>47205</v>
      </c>
      <c r="C2645">
        <f t="shared" si="246"/>
        <v>2029</v>
      </c>
      <c r="D2645">
        <f t="shared" si="247"/>
        <v>3</v>
      </c>
      <c r="E2645" t="str">
        <f>TEXT(Table2[[#This Row],[order_date]],"mmmm")</f>
        <v>March</v>
      </c>
      <c r="F2645">
        <v>1931</v>
      </c>
      <c r="G2645" t="s">
        <v>19</v>
      </c>
      <c r="H2645" t="s">
        <v>13</v>
      </c>
      <c r="I2645">
        <v>6</v>
      </c>
      <c r="J2645">
        <v>323.43</v>
      </c>
      <c r="K2645">
        <v>0.05</v>
      </c>
      <c r="L2645">
        <f t="shared" si="248"/>
        <v>16.171500000000002</v>
      </c>
      <c r="M2645">
        <f t="shared" si="249"/>
        <v>1940.58</v>
      </c>
      <c r="N2645" t="s">
        <v>18</v>
      </c>
      <c r="O2645" t="str">
        <f t="shared" si="250"/>
        <v>On Time Delivery</v>
      </c>
      <c r="P2645">
        <v>2</v>
      </c>
      <c r="Q2645" t="str">
        <f t="shared" si="251"/>
        <v>Excellent</v>
      </c>
      <c r="R2645">
        <v>4.2</v>
      </c>
      <c r="S2645">
        <v>1843.55</v>
      </c>
    </row>
    <row r="2646" spans="1:19" x14ac:dyDescent="0.35">
      <c r="A2646">
        <v>12645</v>
      </c>
      <c r="B2646" s="1">
        <v>47206</v>
      </c>
      <c r="C2646">
        <f t="shared" si="246"/>
        <v>2029</v>
      </c>
      <c r="D2646">
        <f t="shared" si="247"/>
        <v>3</v>
      </c>
      <c r="E2646" t="str">
        <f>TEXT(Table2[[#This Row],[order_date]],"mmmm")</f>
        <v>March</v>
      </c>
      <c r="F2646">
        <v>1773</v>
      </c>
      <c r="G2646" t="s">
        <v>22</v>
      </c>
      <c r="H2646" t="s">
        <v>13</v>
      </c>
      <c r="I2646">
        <v>4</v>
      </c>
      <c r="J2646">
        <v>143.36000000000001</v>
      </c>
      <c r="K2646">
        <v>0.02</v>
      </c>
      <c r="L2646">
        <f t="shared" si="248"/>
        <v>2.8672000000000004</v>
      </c>
      <c r="M2646">
        <f t="shared" si="249"/>
        <v>573.44000000000005</v>
      </c>
      <c r="N2646" t="s">
        <v>16</v>
      </c>
      <c r="O2646" t="str">
        <f t="shared" si="250"/>
        <v>On Time Delivery</v>
      </c>
      <c r="P2646">
        <v>3</v>
      </c>
      <c r="Q2646" t="str">
        <f t="shared" si="251"/>
        <v>Bad</v>
      </c>
      <c r="R2646">
        <v>1.6</v>
      </c>
      <c r="S2646">
        <v>561.97</v>
      </c>
    </row>
    <row r="2647" spans="1:19" x14ac:dyDescent="0.35">
      <c r="A2647">
        <v>12646</v>
      </c>
      <c r="B2647" s="1">
        <v>47207</v>
      </c>
      <c r="C2647">
        <f t="shared" si="246"/>
        <v>2029</v>
      </c>
      <c r="D2647">
        <f t="shared" si="247"/>
        <v>3</v>
      </c>
      <c r="E2647" t="str">
        <f>TEXT(Table2[[#This Row],[order_date]],"mmmm")</f>
        <v>March</v>
      </c>
      <c r="F2647">
        <v>1294</v>
      </c>
      <c r="G2647" t="s">
        <v>15</v>
      </c>
      <c r="H2647" t="s">
        <v>17</v>
      </c>
      <c r="I2647">
        <v>6</v>
      </c>
      <c r="J2647">
        <v>481.86</v>
      </c>
      <c r="K2647">
        <v>0.19</v>
      </c>
      <c r="L2647">
        <f t="shared" si="248"/>
        <v>91.553400000000011</v>
      </c>
      <c r="M2647">
        <f t="shared" si="249"/>
        <v>2891.16</v>
      </c>
      <c r="N2647" t="s">
        <v>16</v>
      </c>
      <c r="O2647" t="str">
        <f t="shared" si="250"/>
        <v>Delayed Delivery</v>
      </c>
      <c r="P2647">
        <v>11</v>
      </c>
      <c r="Q2647" t="str">
        <f t="shared" si="251"/>
        <v>Bad</v>
      </c>
      <c r="R2647">
        <v>2.2999999999999998</v>
      </c>
      <c r="S2647">
        <v>2341.84</v>
      </c>
    </row>
    <row r="2648" spans="1:19" x14ac:dyDescent="0.35">
      <c r="A2648">
        <v>12647</v>
      </c>
      <c r="B2648" s="1">
        <v>47208</v>
      </c>
      <c r="C2648">
        <f t="shared" si="246"/>
        <v>2029</v>
      </c>
      <c r="D2648">
        <f t="shared" si="247"/>
        <v>3</v>
      </c>
      <c r="E2648" t="str">
        <f>TEXT(Table2[[#This Row],[order_date]],"mmmm")</f>
        <v>March</v>
      </c>
      <c r="F2648">
        <v>1937</v>
      </c>
      <c r="G2648" t="s">
        <v>15</v>
      </c>
      <c r="H2648" t="s">
        <v>17</v>
      </c>
      <c r="I2648">
        <v>6</v>
      </c>
      <c r="J2648">
        <v>140.02000000000001</v>
      </c>
      <c r="K2648">
        <v>0.28000000000000003</v>
      </c>
      <c r="L2648">
        <f t="shared" si="248"/>
        <v>39.205600000000004</v>
      </c>
      <c r="M2648">
        <f t="shared" si="249"/>
        <v>840.12000000000012</v>
      </c>
      <c r="N2648" t="s">
        <v>16</v>
      </c>
      <c r="O2648" t="str">
        <f t="shared" si="250"/>
        <v>Delayed Delivery</v>
      </c>
      <c r="P2648">
        <v>11</v>
      </c>
      <c r="Q2648" t="str">
        <f t="shared" si="251"/>
        <v>Bad</v>
      </c>
      <c r="R2648">
        <v>2.4</v>
      </c>
      <c r="S2648">
        <v>604.89</v>
      </c>
    </row>
    <row r="2649" spans="1:19" x14ac:dyDescent="0.35">
      <c r="A2649">
        <v>12648</v>
      </c>
      <c r="B2649" s="1">
        <v>47209</v>
      </c>
      <c r="C2649">
        <f t="shared" si="246"/>
        <v>2029</v>
      </c>
      <c r="D2649">
        <f t="shared" si="247"/>
        <v>4</v>
      </c>
      <c r="E2649" t="str">
        <f>TEXT(Table2[[#This Row],[order_date]],"mmmm")</f>
        <v>April</v>
      </c>
      <c r="F2649">
        <v>1754</v>
      </c>
      <c r="G2649" t="s">
        <v>15</v>
      </c>
      <c r="H2649" t="s">
        <v>20</v>
      </c>
      <c r="I2649">
        <v>3</v>
      </c>
      <c r="J2649">
        <v>171.32</v>
      </c>
      <c r="K2649">
        <v>0.21</v>
      </c>
      <c r="L2649">
        <f t="shared" si="248"/>
        <v>35.977199999999996</v>
      </c>
      <c r="M2649">
        <f t="shared" si="249"/>
        <v>513.96</v>
      </c>
      <c r="N2649" t="s">
        <v>16</v>
      </c>
      <c r="O2649" t="str">
        <f t="shared" si="250"/>
        <v>On Time Delivery</v>
      </c>
      <c r="P2649">
        <v>2</v>
      </c>
      <c r="Q2649" t="str">
        <f t="shared" si="251"/>
        <v>Good</v>
      </c>
      <c r="R2649">
        <v>3.4</v>
      </c>
      <c r="S2649">
        <v>406.03</v>
      </c>
    </row>
    <row r="2650" spans="1:19" x14ac:dyDescent="0.35">
      <c r="A2650">
        <v>12649</v>
      </c>
      <c r="B2650" s="1">
        <v>47210</v>
      </c>
      <c r="C2650">
        <f t="shared" si="246"/>
        <v>2029</v>
      </c>
      <c r="D2650">
        <f t="shared" si="247"/>
        <v>4</v>
      </c>
      <c r="E2650" t="str">
        <f>TEXT(Table2[[#This Row],[order_date]],"mmmm")</f>
        <v>April</v>
      </c>
      <c r="F2650">
        <v>1370</v>
      </c>
      <c r="G2650" t="s">
        <v>22</v>
      </c>
      <c r="H2650" t="s">
        <v>20</v>
      </c>
      <c r="I2650">
        <v>4</v>
      </c>
      <c r="J2650">
        <v>151.44999999999999</v>
      </c>
      <c r="K2650">
        <v>0.2</v>
      </c>
      <c r="L2650">
        <f t="shared" si="248"/>
        <v>30.29</v>
      </c>
      <c r="M2650">
        <f t="shared" si="249"/>
        <v>605.79999999999995</v>
      </c>
      <c r="N2650" t="s">
        <v>18</v>
      </c>
      <c r="O2650" t="str">
        <f t="shared" si="250"/>
        <v>Delayed Delivery</v>
      </c>
      <c r="P2650">
        <v>11</v>
      </c>
      <c r="Q2650" t="str">
        <f t="shared" si="251"/>
        <v>Excellent</v>
      </c>
      <c r="R2650">
        <v>4.2</v>
      </c>
      <c r="S2650">
        <v>484.64</v>
      </c>
    </row>
    <row r="2651" spans="1:19" x14ac:dyDescent="0.35">
      <c r="A2651">
        <v>12650</v>
      </c>
      <c r="B2651" s="1">
        <v>47211</v>
      </c>
      <c r="C2651">
        <f t="shared" si="246"/>
        <v>2029</v>
      </c>
      <c r="D2651">
        <f t="shared" si="247"/>
        <v>4</v>
      </c>
      <c r="E2651" t="str">
        <f>TEXT(Table2[[#This Row],[order_date]],"mmmm")</f>
        <v>April</v>
      </c>
      <c r="F2651">
        <v>1185</v>
      </c>
      <c r="G2651" t="s">
        <v>19</v>
      </c>
      <c r="H2651" t="s">
        <v>20</v>
      </c>
      <c r="I2651">
        <v>2</v>
      </c>
      <c r="J2651">
        <v>316.26</v>
      </c>
      <c r="K2651">
        <v>0.24</v>
      </c>
      <c r="L2651">
        <f t="shared" si="248"/>
        <v>75.9024</v>
      </c>
      <c r="M2651">
        <f t="shared" si="249"/>
        <v>632.52</v>
      </c>
      <c r="N2651" t="s">
        <v>16</v>
      </c>
      <c r="O2651" t="str">
        <f t="shared" si="250"/>
        <v>Delayed Delivery</v>
      </c>
      <c r="P2651">
        <v>6</v>
      </c>
      <c r="Q2651" t="str">
        <f t="shared" si="251"/>
        <v>Bad</v>
      </c>
      <c r="R2651">
        <v>1.9</v>
      </c>
      <c r="S2651">
        <v>480.72</v>
      </c>
    </row>
    <row r="2652" spans="1:19" x14ac:dyDescent="0.35">
      <c r="A2652">
        <v>12651</v>
      </c>
      <c r="B2652" s="1">
        <v>47212</v>
      </c>
      <c r="C2652">
        <f t="shared" si="246"/>
        <v>2029</v>
      </c>
      <c r="D2652">
        <f t="shared" si="247"/>
        <v>4</v>
      </c>
      <c r="E2652" t="str">
        <f>TEXT(Table2[[#This Row],[order_date]],"mmmm")</f>
        <v>April</v>
      </c>
      <c r="F2652">
        <v>1245</v>
      </c>
      <c r="G2652" t="s">
        <v>19</v>
      </c>
      <c r="H2652" t="s">
        <v>17</v>
      </c>
      <c r="I2652">
        <v>6</v>
      </c>
      <c r="J2652">
        <v>203.27</v>
      </c>
      <c r="K2652">
        <v>0.12</v>
      </c>
      <c r="L2652">
        <f t="shared" si="248"/>
        <v>24.392400000000002</v>
      </c>
      <c r="M2652">
        <f t="shared" si="249"/>
        <v>1219.6200000000001</v>
      </c>
      <c r="N2652" t="s">
        <v>16</v>
      </c>
      <c r="O2652" t="str">
        <f t="shared" si="250"/>
        <v>Delayed Delivery</v>
      </c>
      <c r="P2652">
        <v>9</v>
      </c>
      <c r="Q2652" t="str">
        <f t="shared" si="251"/>
        <v>Bad</v>
      </c>
      <c r="R2652">
        <v>1.8</v>
      </c>
      <c r="S2652">
        <v>1073.27</v>
      </c>
    </row>
    <row r="2653" spans="1:19" x14ac:dyDescent="0.35">
      <c r="A2653">
        <v>12652</v>
      </c>
      <c r="B2653" s="1">
        <v>47213</v>
      </c>
      <c r="C2653">
        <f t="shared" si="246"/>
        <v>2029</v>
      </c>
      <c r="D2653">
        <f t="shared" si="247"/>
        <v>4</v>
      </c>
      <c r="E2653" t="str">
        <f>TEXT(Table2[[#This Row],[order_date]],"mmmm")</f>
        <v>April</v>
      </c>
      <c r="F2653">
        <v>1636</v>
      </c>
      <c r="G2653" t="s">
        <v>19</v>
      </c>
      <c r="H2653" t="s">
        <v>20</v>
      </c>
      <c r="I2653">
        <v>2</v>
      </c>
      <c r="J2653">
        <v>105.18</v>
      </c>
      <c r="K2653">
        <v>0.13</v>
      </c>
      <c r="L2653">
        <f t="shared" si="248"/>
        <v>13.673400000000001</v>
      </c>
      <c r="M2653">
        <f t="shared" si="249"/>
        <v>210.36</v>
      </c>
      <c r="N2653" t="s">
        <v>16</v>
      </c>
      <c r="O2653" t="str">
        <f t="shared" si="250"/>
        <v>On Time Delivery</v>
      </c>
      <c r="P2653">
        <v>2</v>
      </c>
      <c r="Q2653" t="str">
        <f t="shared" si="251"/>
        <v>Bad</v>
      </c>
      <c r="R2653">
        <v>1.9</v>
      </c>
      <c r="S2653">
        <v>183.01</v>
      </c>
    </row>
    <row r="2654" spans="1:19" x14ac:dyDescent="0.35">
      <c r="A2654">
        <v>12653</v>
      </c>
      <c r="B2654" s="1">
        <v>47214</v>
      </c>
      <c r="C2654">
        <f t="shared" si="246"/>
        <v>2029</v>
      </c>
      <c r="D2654">
        <f t="shared" si="247"/>
        <v>4</v>
      </c>
      <c r="E2654" t="str">
        <f>TEXT(Table2[[#This Row],[order_date]],"mmmm")</f>
        <v>April</v>
      </c>
      <c r="F2654">
        <v>1267</v>
      </c>
      <c r="G2654" t="s">
        <v>15</v>
      </c>
      <c r="H2654" t="s">
        <v>21</v>
      </c>
      <c r="I2654">
        <v>7</v>
      </c>
      <c r="J2654">
        <v>280.11</v>
      </c>
      <c r="K2654">
        <v>0.11</v>
      </c>
      <c r="L2654">
        <f t="shared" si="248"/>
        <v>30.812100000000001</v>
      </c>
      <c r="M2654">
        <f t="shared" si="249"/>
        <v>1960.77</v>
      </c>
      <c r="N2654" t="s">
        <v>18</v>
      </c>
      <c r="O2654" t="str">
        <f t="shared" si="250"/>
        <v>On Time Delivery</v>
      </c>
      <c r="P2654">
        <v>4</v>
      </c>
      <c r="Q2654" t="str">
        <f t="shared" si="251"/>
        <v>Good</v>
      </c>
      <c r="R2654">
        <v>2.5</v>
      </c>
      <c r="S2654">
        <v>1745.09</v>
      </c>
    </row>
    <row r="2655" spans="1:19" x14ac:dyDescent="0.35">
      <c r="A2655">
        <v>12654</v>
      </c>
      <c r="B2655" s="1">
        <v>47215</v>
      </c>
      <c r="C2655">
        <f t="shared" si="246"/>
        <v>2029</v>
      </c>
      <c r="D2655">
        <f t="shared" si="247"/>
        <v>4</v>
      </c>
      <c r="E2655" t="str">
        <f>TEXT(Table2[[#This Row],[order_date]],"mmmm")</f>
        <v>April</v>
      </c>
      <c r="F2655">
        <v>1642</v>
      </c>
      <c r="G2655" t="s">
        <v>19</v>
      </c>
      <c r="H2655" t="s">
        <v>17</v>
      </c>
      <c r="I2655">
        <v>7</v>
      </c>
      <c r="J2655">
        <v>526.24</v>
      </c>
      <c r="K2655">
        <v>0.25</v>
      </c>
      <c r="L2655">
        <f t="shared" si="248"/>
        <v>131.56</v>
      </c>
      <c r="M2655">
        <f t="shared" si="249"/>
        <v>3683.6800000000003</v>
      </c>
      <c r="N2655" t="s">
        <v>18</v>
      </c>
      <c r="O2655" t="str">
        <f t="shared" si="250"/>
        <v>Delayed Delivery</v>
      </c>
      <c r="P2655">
        <v>5</v>
      </c>
      <c r="Q2655" t="str">
        <f t="shared" si="251"/>
        <v>Good</v>
      </c>
      <c r="R2655">
        <v>3.1</v>
      </c>
      <c r="S2655">
        <v>2762.76</v>
      </c>
    </row>
    <row r="2656" spans="1:19" x14ac:dyDescent="0.35">
      <c r="A2656">
        <v>12655</v>
      </c>
      <c r="B2656" s="1">
        <v>47216</v>
      </c>
      <c r="C2656">
        <f t="shared" si="246"/>
        <v>2029</v>
      </c>
      <c r="D2656">
        <f t="shared" si="247"/>
        <v>4</v>
      </c>
      <c r="E2656" t="str">
        <f>TEXT(Table2[[#This Row],[order_date]],"mmmm")</f>
        <v>April</v>
      </c>
      <c r="F2656">
        <v>1236</v>
      </c>
      <c r="G2656" t="s">
        <v>15</v>
      </c>
      <c r="H2656" t="s">
        <v>21</v>
      </c>
      <c r="I2656">
        <v>7</v>
      </c>
      <c r="J2656">
        <v>348.77</v>
      </c>
      <c r="K2656">
        <v>0.06</v>
      </c>
      <c r="L2656">
        <f t="shared" si="248"/>
        <v>20.926199999999998</v>
      </c>
      <c r="M2656">
        <f t="shared" si="249"/>
        <v>2441.39</v>
      </c>
      <c r="N2656" t="s">
        <v>18</v>
      </c>
      <c r="O2656" t="str">
        <f t="shared" si="250"/>
        <v>Delayed Delivery</v>
      </c>
      <c r="P2656">
        <v>5</v>
      </c>
      <c r="Q2656" t="str">
        <f t="shared" si="251"/>
        <v>Bad</v>
      </c>
      <c r="R2656">
        <v>1.1000000000000001</v>
      </c>
      <c r="S2656">
        <v>2294.91</v>
      </c>
    </row>
    <row r="2657" spans="1:19" x14ac:dyDescent="0.35">
      <c r="A2657">
        <v>12656</v>
      </c>
      <c r="B2657" s="1">
        <v>47217</v>
      </c>
      <c r="C2657">
        <f t="shared" si="246"/>
        <v>2029</v>
      </c>
      <c r="D2657">
        <f t="shared" si="247"/>
        <v>4</v>
      </c>
      <c r="E2657" t="str">
        <f>TEXT(Table2[[#This Row],[order_date]],"mmmm")</f>
        <v>April</v>
      </c>
      <c r="F2657">
        <v>1529</v>
      </c>
      <c r="G2657" t="s">
        <v>15</v>
      </c>
      <c r="H2657" t="s">
        <v>20</v>
      </c>
      <c r="I2657">
        <v>5</v>
      </c>
      <c r="J2657">
        <v>528.83000000000004</v>
      </c>
      <c r="K2657">
        <v>0</v>
      </c>
      <c r="L2657">
        <f t="shared" si="248"/>
        <v>0</v>
      </c>
      <c r="M2657">
        <f t="shared" si="249"/>
        <v>2644.15</v>
      </c>
      <c r="N2657" t="s">
        <v>16</v>
      </c>
      <c r="O2657" t="str">
        <f t="shared" si="250"/>
        <v>Early Delivery</v>
      </c>
      <c r="P2657">
        <v>1</v>
      </c>
      <c r="Q2657" t="str">
        <f t="shared" si="251"/>
        <v>Excellent</v>
      </c>
      <c r="R2657">
        <v>4.0999999999999996</v>
      </c>
      <c r="S2657">
        <v>2644.15</v>
      </c>
    </row>
    <row r="2658" spans="1:19" x14ac:dyDescent="0.35">
      <c r="A2658">
        <v>12657</v>
      </c>
      <c r="B2658" s="1">
        <v>47218</v>
      </c>
      <c r="C2658">
        <f t="shared" si="246"/>
        <v>2029</v>
      </c>
      <c r="D2658">
        <f t="shared" si="247"/>
        <v>4</v>
      </c>
      <c r="E2658" t="str">
        <f>TEXT(Table2[[#This Row],[order_date]],"mmmm")</f>
        <v>April</v>
      </c>
      <c r="F2658">
        <v>1551</v>
      </c>
      <c r="G2658" t="s">
        <v>19</v>
      </c>
      <c r="H2658" t="s">
        <v>13</v>
      </c>
      <c r="I2658">
        <v>3</v>
      </c>
      <c r="J2658">
        <v>129.59</v>
      </c>
      <c r="K2658">
        <v>0.21</v>
      </c>
      <c r="L2658">
        <f t="shared" si="248"/>
        <v>27.213899999999999</v>
      </c>
      <c r="M2658">
        <f t="shared" si="249"/>
        <v>388.77</v>
      </c>
      <c r="N2658" t="s">
        <v>16</v>
      </c>
      <c r="O2658" t="str">
        <f t="shared" si="250"/>
        <v>Delayed Delivery</v>
      </c>
      <c r="P2658">
        <v>6</v>
      </c>
      <c r="Q2658" t="str">
        <f t="shared" si="251"/>
        <v>Excellent</v>
      </c>
      <c r="R2658">
        <v>4.7</v>
      </c>
      <c r="S2658">
        <v>307.13</v>
      </c>
    </row>
    <row r="2659" spans="1:19" x14ac:dyDescent="0.35">
      <c r="A2659">
        <v>12658</v>
      </c>
      <c r="B2659" s="1">
        <v>47219</v>
      </c>
      <c r="C2659">
        <f t="shared" si="246"/>
        <v>2029</v>
      </c>
      <c r="D2659">
        <f t="shared" si="247"/>
        <v>4</v>
      </c>
      <c r="E2659" t="str">
        <f>TEXT(Table2[[#This Row],[order_date]],"mmmm")</f>
        <v>April</v>
      </c>
      <c r="F2659">
        <v>1020</v>
      </c>
      <c r="G2659" t="s">
        <v>15</v>
      </c>
      <c r="H2659" t="s">
        <v>21</v>
      </c>
      <c r="I2659">
        <v>2</v>
      </c>
      <c r="J2659">
        <v>112.68</v>
      </c>
      <c r="K2659">
        <v>0.33</v>
      </c>
      <c r="L2659">
        <f t="shared" si="248"/>
        <v>37.184400000000004</v>
      </c>
      <c r="M2659">
        <f t="shared" si="249"/>
        <v>225.36</v>
      </c>
      <c r="N2659" t="s">
        <v>16</v>
      </c>
      <c r="O2659" t="str">
        <f t="shared" si="250"/>
        <v>Delayed Delivery</v>
      </c>
      <c r="P2659">
        <v>5</v>
      </c>
      <c r="Q2659" t="str">
        <f t="shared" si="251"/>
        <v>Excellent</v>
      </c>
      <c r="R2659">
        <v>4.4000000000000004</v>
      </c>
      <c r="S2659">
        <v>150.99</v>
      </c>
    </row>
    <row r="2660" spans="1:19" x14ac:dyDescent="0.35">
      <c r="A2660">
        <v>12659</v>
      </c>
      <c r="B2660" s="1">
        <v>47220</v>
      </c>
      <c r="C2660">
        <f t="shared" si="246"/>
        <v>2029</v>
      </c>
      <c r="D2660">
        <f t="shared" si="247"/>
        <v>4</v>
      </c>
      <c r="E2660" t="str">
        <f>TEXT(Table2[[#This Row],[order_date]],"mmmm")</f>
        <v>April</v>
      </c>
      <c r="F2660">
        <v>1910</v>
      </c>
      <c r="G2660" t="s">
        <v>12</v>
      </c>
      <c r="H2660" t="s">
        <v>17</v>
      </c>
      <c r="I2660">
        <v>7</v>
      </c>
      <c r="J2660">
        <v>351.71</v>
      </c>
      <c r="K2660">
        <v>0.21</v>
      </c>
      <c r="L2660">
        <f t="shared" si="248"/>
        <v>73.859099999999998</v>
      </c>
      <c r="M2660">
        <f t="shared" si="249"/>
        <v>2461.9699999999998</v>
      </c>
      <c r="N2660" t="s">
        <v>16</v>
      </c>
      <c r="O2660" t="str">
        <f t="shared" si="250"/>
        <v>Delayed Delivery</v>
      </c>
      <c r="P2660">
        <v>6</v>
      </c>
      <c r="Q2660" t="str">
        <f t="shared" si="251"/>
        <v>Bad</v>
      </c>
      <c r="R2660">
        <v>1.1000000000000001</v>
      </c>
      <c r="S2660">
        <v>1944.96</v>
      </c>
    </row>
    <row r="2661" spans="1:19" x14ac:dyDescent="0.35">
      <c r="A2661">
        <v>12660</v>
      </c>
      <c r="B2661" s="1">
        <v>47221</v>
      </c>
      <c r="C2661">
        <f t="shared" si="246"/>
        <v>2029</v>
      </c>
      <c r="D2661">
        <f t="shared" si="247"/>
        <v>4</v>
      </c>
      <c r="E2661" t="str">
        <f>TEXT(Table2[[#This Row],[order_date]],"mmmm")</f>
        <v>April</v>
      </c>
      <c r="F2661">
        <v>1736</v>
      </c>
      <c r="G2661" t="s">
        <v>19</v>
      </c>
      <c r="H2661" t="s">
        <v>21</v>
      </c>
      <c r="I2661">
        <v>7</v>
      </c>
      <c r="J2661">
        <v>286.05</v>
      </c>
      <c r="K2661">
        <v>0.27</v>
      </c>
      <c r="L2661">
        <f t="shared" si="248"/>
        <v>77.233500000000006</v>
      </c>
      <c r="M2661">
        <f t="shared" si="249"/>
        <v>2002.3500000000001</v>
      </c>
      <c r="N2661" t="s">
        <v>16</v>
      </c>
      <c r="O2661" t="str">
        <f t="shared" si="250"/>
        <v>On Time Delivery</v>
      </c>
      <c r="P2661">
        <v>4</v>
      </c>
      <c r="Q2661" t="str">
        <f t="shared" si="251"/>
        <v>Good</v>
      </c>
      <c r="R2661">
        <v>3.1</v>
      </c>
      <c r="S2661">
        <v>1461.72</v>
      </c>
    </row>
    <row r="2662" spans="1:19" x14ac:dyDescent="0.35">
      <c r="A2662">
        <v>12661</v>
      </c>
      <c r="B2662" s="1">
        <v>47222</v>
      </c>
      <c r="C2662">
        <f t="shared" si="246"/>
        <v>2029</v>
      </c>
      <c r="D2662">
        <f t="shared" si="247"/>
        <v>4</v>
      </c>
      <c r="E2662" t="str">
        <f>TEXT(Table2[[#This Row],[order_date]],"mmmm")</f>
        <v>April</v>
      </c>
      <c r="F2662">
        <v>1866</v>
      </c>
      <c r="G2662" t="s">
        <v>15</v>
      </c>
      <c r="H2662" t="s">
        <v>17</v>
      </c>
      <c r="I2662">
        <v>4</v>
      </c>
      <c r="J2662">
        <v>401.2</v>
      </c>
      <c r="K2662">
        <v>0.24</v>
      </c>
      <c r="L2662">
        <f t="shared" si="248"/>
        <v>96.287999999999997</v>
      </c>
      <c r="M2662">
        <f t="shared" si="249"/>
        <v>1604.8</v>
      </c>
      <c r="N2662" t="s">
        <v>16</v>
      </c>
      <c r="O2662" t="str">
        <f t="shared" si="250"/>
        <v>Delayed Delivery</v>
      </c>
      <c r="P2662">
        <v>11</v>
      </c>
      <c r="Q2662" t="str">
        <f t="shared" si="251"/>
        <v>Excellent</v>
      </c>
      <c r="R2662">
        <v>4.3</v>
      </c>
      <c r="S2662">
        <v>1219.6500000000001</v>
      </c>
    </row>
    <row r="2663" spans="1:19" x14ac:dyDescent="0.35">
      <c r="A2663">
        <v>12662</v>
      </c>
      <c r="B2663" s="1">
        <v>47223</v>
      </c>
      <c r="C2663">
        <f t="shared" si="246"/>
        <v>2029</v>
      </c>
      <c r="D2663">
        <f t="shared" si="247"/>
        <v>4</v>
      </c>
      <c r="E2663" t="str">
        <f>TEXT(Table2[[#This Row],[order_date]],"mmmm")</f>
        <v>April</v>
      </c>
      <c r="F2663">
        <v>1793</v>
      </c>
      <c r="G2663" t="s">
        <v>22</v>
      </c>
      <c r="H2663" t="s">
        <v>20</v>
      </c>
      <c r="I2663">
        <v>6</v>
      </c>
      <c r="J2663">
        <v>479.86</v>
      </c>
      <c r="K2663">
        <v>0.17</v>
      </c>
      <c r="L2663">
        <f t="shared" si="248"/>
        <v>81.576200000000014</v>
      </c>
      <c r="M2663">
        <f t="shared" si="249"/>
        <v>2879.16</v>
      </c>
      <c r="N2663" t="s">
        <v>18</v>
      </c>
      <c r="O2663" t="str">
        <f t="shared" si="250"/>
        <v>Delayed Delivery</v>
      </c>
      <c r="P2663">
        <v>6</v>
      </c>
      <c r="Q2663" t="str">
        <f t="shared" si="251"/>
        <v>Bad</v>
      </c>
      <c r="R2663">
        <v>2.4</v>
      </c>
      <c r="S2663">
        <v>2389.6999999999998</v>
      </c>
    </row>
    <row r="2664" spans="1:19" x14ac:dyDescent="0.35">
      <c r="A2664">
        <v>12663</v>
      </c>
      <c r="B2664" s="1">
        <v>47224</v>
      </c>
      <c r="C2664">
        <f t="shared" si="246"/>
        <v>2029</v>
      </c>
      <c r="D2664">
        <f t="shared" si="247"/>
        <v>4</v>
      </c>
      <c r="E2664" t="str">
        <f>TEXT(Table2[[#This Row],[order_date]],"mmmm")</f>
        <v>April</v>
      </c>
      <c r="F2664">
        <v>1519</v>
      </c>
      <c r="G2664" t="s">
        <v>15</v>
      </c>
      <c r="H2664" t="s">
        <v>21</v>
      </c>
      <c r="I2664">
        <v>7</v>
      </c>
      <c r="J2664">
        <v>454.51</v>
      </c>
      <c r="K2664">
        <v>0.25</v>
      </c>
      <c r="L2664">
        <f t="shared" si="248"/>
        <v>113.6275</v>
      </c>
      <c r="M2664">
        <f t="shared" si="249"/>
        <v>3181.5699999999997</v>
      </c>
      <c r="N2664" t="s">
        <v>14</v>
      </c>
      <c r="O2664" t="str">
        <f t="shared" si="250"/>
        <v>Delayed Delivery</v>
      </c>
      <c r="P2664">
        <v>9</v>
      </c>
      <c r="Q2664" t="str">
        <f t="shared" si="251"/>
        <v>Excellent</v>
      </c>
      <c r="R2664">
        <v>4.5999999999999996</v>
      </c>
      <c r="S2664">
        <v>2386.1799999999998</v>
      </c>
    </row>
    <row r="2665" spans="1:19" x14ac:dyDescent="0.35">
      <c r="A2665">
        <v>12664</v>
      </c>
      <c r="B2665" s="1">
        <v>47225</v>
      </c>
      <c r="C2665">
        <f t="shared" si="246"/>
        <v>2029</v>
      </c>
      <c r="D2665">
        <f t="shared" si="247"/>
        <v>4</v>
      </c>
      <c r="E2665" t="str">
        <f>TEXT(Table2[[#This Row],[order_date]],"mmmm")</f>
        <v>April</v>
      </c>
      <c r="F2665">
        <v>1099</v>
      </c>
      <c r="G2665" t="s">
        <v>22</v>
      </c>
      <c r="H2665" t="s">
        <v>13</v>
      </c>
      <c r="I2665">
        <v>5</v>
      </c>
      <c r="J2665">
        <v>566.22</v>
      </c>
      <c r="K2665">
        <v>0.28999999999999998</v>
      </c>
      <c r="L2665">
        <f t="shared" si="248"/>
        <v>164.2038</v>
      </c>
      <c r="M2665">
        <f t="shared" si="249"/>
        <v>2831.1000000000004</v>
      </c>
      <c r="N2665" t="s">
        <v>16</v>
      </c>
      <c r="O2665" t="str">
        <f t="shared" si="250"/>
        <v>Early Delivery</v>
      </c>
      <c r="P2665">
        <v>1</v>
      </c>
      <c r="Q2665" t="str">
        <f t="shared" si="251"/>
        <v>Excellent</v>
      </c>
      <c r="R2665">
        <v>4.5</v>
      </c>
      <c r="S2665">
        <v>2010.08</v>
      </c>
    </row>
    <row r="2666" spans="1:19" x14ac:dyDescent="0.35">
      <c r="A2666">
        <v>12665</v>
      </c>
      <c r="B2666" s="1">
        <v>47226</v>
      </c>
      <c r="C2666">
        <f t="shared" si="246"/>
        <v>2029</v>
      </c>
      <c r="D2666">
        <f t="shared" si="247"/>
        <v>4</v>
      </c>
      <c r="E2666" t="str">
        <f>TEXT(Table2[[#This Row],[order_date]],"mmmm")</f>
        <v>April</v>
      </c>
      <c r="F2666">
        <v>1751</v>
      </c>
      <c r="G2666" t="s">
        <v>15</v>
      </c>
      <c r="H2666" t="s">
        <v>21</v>
      </c>
      <c r="I2666">
        <v>4</v>
      </c>
      <c r="J2666">
        <v>247.98</v>
      </c>
      <c r="K2666">
        <v>0.08</v>
      </c>
      <c r="L2666">
        <f t="shared" si="248"/>
        <v>19.8384</v>
      </c>
      <c r="M2666">
        <f t="shared" si="249"/>
        <v>991.92</v>
      </c>
      <c r="N2666" t="s">
        <v>14</v>
      </c>
      <c r="O2666" t="str">
        <f t="shared" si="250"/>
        <v>Delayed Delivery</v>
      </c>
      <c r="P2666">
        <v>6</v>
      </c>
      <c r="Q2666" t="str">
        <f t="shared" si="251"/>
        <v>Bad</v>
      </c>
      <c r="R2666">
        <v>1.6</v>
      </c>
      <c r="S2666">
        <v>912.57</v>
      </c>
    </row>
    <row r="2667" spans="1:19" x14ac:dyDescent="0.35">
      <c r="A2667">
        <v>12666</v>
      </c>
      <c r="B2667" s="1">
        <v>47227</v>
      </c>
      <c r="C2667">
        <f t="shared" si="246"/>
        <v>2029</v>
      </c>
      <c r="D2667">
        <f t="shared" si="247"/>
        <v>4</v>
      </c>
      <c r="E2667" t="str">
        <f>TEXT(Table2[[#This Row],[order_date]],"mmmm")</f>
        <v>April</v>
      </c>
      <c r="F2667">
        <v>1477</v>
      </c>
      <c r="G2667" t="s">
        <v>15</v>
      </c>
      <c r="H2667" t="s">
        <v>13</v>
      </c>
      <c r="I2667">
        <v>3</v>
      </c>
      <c r="J2667">
        <v>135.74</v>
      </c>
      <c r="K2667">
        <v>0.12</v>
      </c>
      <c r="L2667">
        <f t="shared" si="248"/>
        <v>16.288800000000002</v>
      </c>
      <c r="M2667">
        <f t="shared" si="249"/>
        <v>407.22</v>
      </c>
      <c r="N2667" t="s">
        <v>16</v>
      </c>
      <c r="O2667" t="str">
        <f t="shared" si="250"/>
        <v>Early Delivery</v>
      </c>
      <c r="P2667">
        <v>1</v>
      </c>
      <c r="Q2667" t="str">
        <f t="shared" si="251"/>
        <v>Good</v>
      </c>
      <c r="R2667">
        <v>3</v>
      </c>
      <c r="S2667">
        <v>358.35</v>
      </c>
    </row>
    <row r="2668" spans="1:19" x14ac:dyDescent="0.35">
      <c r="A2668">
        <v>12667</v>
      </c>
      <c r="B2668" s="1">
        <v>47228</v>
      </c>
      <c r="C2668">
        <f t="shared" si="246"/>
        <v>2029</v>
      </c>
      <c r="D2668">
        <f t="shared" si="247"/>
        <v>4</v>
      </c>
      <c r="E2668" t="str">
        <f>TEXT(Table2[[#This Row],[order_date]],"mmmm")</f>
        <v>April</v>
      </c>
      <c r="F2668">
        <v>1598</v>
      </c>
      <c r="G2668" t="s">
        <v>19</v>
      </c>
      <c r="H2668" t="s">
        <v>17</v>
      </c>
      <c r="I2668">
        <v>5</v>
      </c>
      <c r="J2668">
        <v>337.28</v>
      </c>
      <c r="K2668">
        <v>0.08</v>
      </c>
      <c r="L2668">
        <f t="shared" si="248"/>
        <v>26.982399999999998</v>
      </c>
      <c r="M2668">
        <f t="shared" si="249"/>
        <v>1686.3999999999999</v>
      </c>
      <c r="N2668" t="s">
        <v>18</v>
      </c>
      <c r="O2668" t="str">
        <f t="shared" si="250"/>
        <v>Delayed Delivery</v>
      </c>
      <c r="P2668">
        <v>7</v>
      </c>
      <c r="Q2668" t="str">
        <f t="shared" si="251"/>
        <v>Bad</v>
      </c>
      <c r="R2668">
        <v>1.1000000000000001</v>
      </c>
      <c r="S2668">
        <v>1551.49</v>
      </c>
    </row>
    <row r="2669" spans="1:19" x14ac:dyDescent="0.35">
      <c r="A2669">
        <v>12668</v>
      </c>
      <c r="B2669" s="1">
        <v>47229</v>
      </c>
      <c r="C2669">
        <f t="shared" si="246"/>
        <v>2029</v>
      </c>
      <c r="D2669">
        <f t="shared" si="247"/>
        <v>4</v>
      </c>
      <c r="E2669" t="str">
        <f>TEXT(Table2[[#This Row],[order_date]],"mmmm")</f>
        <v>April</v>
      </c>
      <c r="F2669">
        <v>1297</v>
      </c>
      <c r="G2669" t="s">
        <v>22</v>
      </c>
      <c r="H2669" t="s">
        <v>20</v>
      </c>
      <c r="I2669">
        <v>5</v>
      </c>
      <c r="J2669">
        <v>79.78</v>
      </c>
      <c r="K2669">
        <v>0.16</v>
      </c>
      <c r="L2669">
        <f t="shared" si="248"/>
        <v>12.764800000000001</v>
      </c>
      <c r="M2669">
        <f t="shared" si="249"/>
        <v>398.9</v>
      </c>
      <c r="N2669" t="s">
        <v>18</v>
      </c>
      <c r="O2669" t="str">
        <f t="shared" si="250"/>
        <v>On Time Delivery</v>
      </c>
      <c r="P2669">
        <v>4</v>
      </c>
      <c r="Q2669" t="str">
        <f t="shared" si="251"/>
        <v>Bad</v>
      </c>
      <c r="R2669">
        <v>2.1</v>
      </c>
      <c r="S2669">
        <v>335.08</v>
      </c>
    </row>
    <row r="2670" spans="1:19" x14ac:dyDescent="0.35">
      <c r="A2670">
        <v>12669</v>
      </c>
      <c r="B2670" s="1">
        <v>47230</v>
      </c>
      <c r="C2670">
        <f t="shared" si="246"/>
        <v>2029</v>
      </c>
      <c r="D2670">
        <f t="shared" si="247"/>
        <v>4</v>
      </c>
      <c r="E2670" t="str">
        <f>TEXT(Table2[[#This Row],[order_date]],"mmmm")</f>
        <v>April</v>
      </c>
      <c r="F2670">
        <v>1939</v>
      </c>
      <c r="G2670" t="s">
        <v>22</v>
      </c>
      <c r="H2670" t="s">
        <v>20</v>
      </c>
      <c r="I2670">
        <v>5</v>
      </c>
      <c r="J2670">
        <v>183.98</v>
      </c>
      <c r="K2670">
        <v>0.31</v>
      </c>
      <c r="L2670">
        <f t="shared" si="248"/>
        <v>57.033799999999999</v>
      </c>
      <c r="M2670">
        <f t="shared" si="249"/>
        <v>919.9</v>
      </c>
      <c r="N2670" t="s">
        <v>14</v>
      </c>
      <c r="O2670" t="str">
        <f t="shared" si="250"/>
        <v>Delayed Delivery</v>
      </c>
      <c r="P2670">
        <v>6</v>
      </c>
      <c r="Q2670" t="str">
        <f t="shared" si="251"/>
        <v>Excellent</v>
      </c>
      <c r="R2670">
        <v>4.2</v>
      </c>
      <c r="S2670">
        <v>634.73</v>
      </c>
    </row>
    <row r="2671" spans="1:19" x14ac:dyDescent="0.35">
      <c r="A2671">
        <v>12670</v>
      </c>
      <c r="B2671" s="1">
        <v>47231</v>
      </c>
      <c r="C2671">
        <f t="shared" si="246"/>
        <v>2029</v>
      </c>
      <c r="D2671">
        <f t="shared" si="247"/>
        <v>4</v>
      </c>
      <c r="E2671" t="str">
        <f>TEXT(Table2[[#This Row],[order_date]],"mmmm")</f>
        <v>April</v>
      </c>
      <c r="F2671">
        <v>1525</v>
      </c>
      <c r="G2671" t="s">
        <v>19</v>
      </c>
      <c r="H2671" t="s">
        <v>13</v>
      </c>
      <c r="I2671">
        <v>6</v>
      </c>
      <c r="J2671">
        <v>136.61000000000001</v>
      </c>
      <c r="K2671">
        <v>0.12</v>
      </c>
      <c r="L2671">
        <f t="shared" si="248"/>
        <v>16.3932</v>
      </c>
      <c r="M2671">
        <f t="shared" si="249"/>
        <v>819.66000000000008</v>
      </c>
      <c r="N2671" t="s">
        <v>16</v>
      </c>
      <c r="O2671" t="str">
        <f t="shared" si="250"/>
        <v>Delayed Delivery</v>
      </c>
      <c r="P2671">
        <v>7</v>
      </c>
      <c r="Q2671" t="str">
        <f t="shared" si="251"/>
        <v>Excellent</v>
      </c>
      <c r="R2671">
        <v>4.9000000000000004</v>
      </c>
      <c r="S2671">
        <v>721.3</v>
      </c>
    </row>
    <row r="2672" spans="1:19" x14ac:dyDescent="0.35">
      <c r="A2672">
        <v>12671</v>
      </c>
      <c r="B2672" s="1">
        <v>47232</v>
      </c>
      <c r="C2672">
        <f t="shared" si="246"/>
        <v>2029</v>
      </c>
      <c r="D2672">
        <f t="shared" si="247"/>
        <v>4</v>
      </c>
      <c r="E2672" t="str">
        <f>TEXT(Table2[[#This Row],[order_date]],"mmmm")</f>
        <v>April</v>
      </c>
      <c r="F2672">
        <v>1333</v>
      </c>
      <c r="G2672" t="s">
        <v>15</v>
      </c>
      <c r="H2672" t="s">
        <v>17</v>
      </c>
      <c r="I2672">
        <v>7</v>
      </c>
      <c r="J2672">
        <v>246.99</v>
      </c>
      <c r="K2672">
        <v>0.13</v>
      </c>
      <c r="L2672">
        <f t="shared" si="248"/>
        <v>32.108699999999999</v>
      </c>
      <c r="M2672">
        <f t="shared" si="249"/>
        <v>1728.93</v>
      </c>
      <c r="N2672" t="s">
        <v>16</v>
      </c>
      <c r="O2672" t="str">
        <f t="shared" si="250"/>
        <v>Delayed Delivery</v>
      </c>
      <c r="P2672">
        <v>11</v>
      </c>
      <c r="Q2672" t="str">
        <f t="shared" si="251"/>
        <v>Excellent</v>
      </c>
      <c r="R2672">
        <v>4.7</v>
      </c>
      <c r="S2672">
        <v>1504.17</v>
      </c>
    </row>
    <row r="2673" spans="1:19" x14ac:dyDescent="0.35">
      <c r="A2673">
        <v>12672</v>
      </c>
      <c r="B2673" s="1">
        <v>47233</v>
      </c>
      <c r="C2673">
        <f t="shared" si="246"/>
        <v>2029</v>
      </c>
      <c r="D2673">
        <f t="shared" si="247"/>
        <v>4</v>
      </c>
      <c r="E2673" t="str">
        <f>TEXT(Table2[[#This Row],[order_date]],"mmmm")</f>
        <v>April</v>
      </c>
      <c r="F2673">
        <v>1001</v>
      </c>
      <c r="G2673" t="s">
        <v>12</v>
      </c>
      <c r="H2673" t="s">
        <v>20</v>
      </c>
      <c r="I2673">
        <v>1</v>
      </c>
      <c r="J2673">
        <v>80.06</v>
      </c>
      <c r="K2673">
        <v>0.3</v>
      </c>
      <c r="L2673">
        <f t="shared" si="248"/>
        <v>24.018000000000001</v>
      </c>
      <c r="M2673">
        <f t="shared" si="249"/>
        <v>80.06</v>
      </c>
      <c r="N2673" t="s">
        <v>16</v>
      </c>
      <c r="O2673" t="str">
        <f t="shared" si="250"/>
        <v>Delayed Delivery</v>
      </c>
      <c r="P2673">
        <v>5</v>
      </c>
      <c r="Q2673" t="str">
        <f t="shared" si="251"/>
        <v>Bad</v>
      </c>
      <c r="R2673">
        <v>1.2</v>
      </c>
      <c r="S2673">
        <v>56.04</v>
      </c>
    </row>
    <row r="2674" spans="1:19" x14ac:dyDescent="0.35">
      <c r="A2674">
        <v>12673</v>
      </c>
      <c r="B2674" s="1">
        <v>47234</v>
      </c>
      <c r="C2674">
        <f t="shared" si="246"/>
        <v>2029</v>
      </c>
      <c r="D2674">
        <f t="shared" si="247"/>
        <v>4</v>
      </c>
      <c r="E2674" t="str">
        <f>TEXT(Table2[[#This Row],[order_date]],"mmmm")</f>
        <v>April</v>
      </c>
      <c r="F2674">
        <v>1374</v>
      </c>
      <c r="G2674" t="s">
        <v>15</v>
      </c>
      <c r="H2674" t="s">
        <v>17</v>
      </c>
      <c r="I2674">
        <v>5</v>
      </c>
      <c r="J2674">
        <v>33.630000000000003</v>
      </c>
      <c r="K2674">
        <v>0.18</v>
      </c>
      <c r="L2674">
        <f t="shared" si="248"/>
        <v>6.0533999999999999</v>
      </c>
      <c r="M2674">
        <f t="shared" si="249"/>
        <v>168.15</v>
      </c>
      <c r="N2674" t="s">
        <v>16</v>
      </c>
      <c r="O2674" t="str">
        <f t="shared" si="250"/>
        <v>Delayed Delivery</v>
      </c>
      <c r="P2674">
        <v>9</v>
      </c>
      <c r="Q2674" t="str">
        <f t="shared" si="251"/>
        <v>Excellent</v>
      </c>
      <c r="R2674">
        <v>4.7</v>
      </c>
      <c r="S2674">
        <v>137.88</v>
      </c>
    </row>
    <row r="2675" spans="1:19" x14ac:dyDescent="0.35">
      <c r="A2675">
        <v>12674</v>
      </c>
      <c r="B2675" s="1">
        <v>47235</v>
      </c>
      <c r="C2675">
        <f t="shared" si="246"/>
        <v>2029</v>
      </c>
      <c r="D2675">
        <f t="shared" si="247"/>
        <v>4</v>
      </c>
      <c r="E2675" t="str">
        <f>TEXT(Table2[[#This Row],[order_date]],"mmmm")</f>
        <v>April</v>
      </c>
      <c r="F2675">
        <v>1292</v>
      </c>
      <c r="G2675" t="s">
        <v>15</v>
      </c>
      <c r="H2675" t="s">
        <v>13</v>
      </c>
      <c r="I2675">
        <v>4</v>
      </c>
      <c r="J2675">
        <v>399.22</v>
      </c>
      <c r="K2675">
        <v>0.19</v>
      </c>
      <c r="L2675">
        <f t="shared" si="248"/>
        <v>75.851800000000011</v>
      </c>
      <c r="M2675">
        <f t="shared" si="249"/>
        <v>1596.88</v>
      </c>
      <c r="N2675" t="s">
        <v>14</v>
      </c>
      <c r="O2675" t="str">
        <f t="shared" si="250"/>
        <v>Delayed Delivery</v>
      </c>
      <c r="P2675">
        <v>8</v>
      </c>
      <c r="Q2675" t="str">
        <f t="shared" si="251"/>
        <v>Excellent</v>
      </c>
      <c r="R2675">
        <v>4.3</v>
      </c>
      <c r="S2675">
        <v>1293.47</v>
      </c>
    </row>
    <row r="2676" spans="1:19" x14ac:dyDescent="0.35">
      <c r="A2676">
        <v>12675</v>
      </c>
      <c r="B2676" s="1">
        <v>47236</v>
      </c>
      <c r="C2676">
        <f t="shared" si="246"/>
        <v>2029</v>
      </c>
      <c r="D2676">
        <f t="shared" si="247"/>
        <v>4</v>
      </c>
      <c r="E2676" t="str">
        <f>TEXT(Table2[[#This Row],[order_date]],"mmmm")</f>
        <v>April</v>
      </c>
      <c r="F2676">
        <v>1836</v>
      </c>
      <c r="G2676" t="s">
        <v>12</v>
      </c>
      <c r="H2676" t="s">
        <v>13</v>
      </c>
      <c r="I2676">
        <v>4</v>
      </c>
      <c r="J2676">
        <v>372</v>
      </c>
      <c r="K2676">
        <v>0.3</v>
      </c>
      <c r="L2676">
        <f t="shared" si="248"/>
        <v>111.6</v>
      </c>
      <c r="M2676">
        <f t="shared" si="249"/>
        <v>1488</v>
      </c>
      <c r="N2676" t="s">
        <v>18</v>
      </c>
      <c r="O2676" t="str">
        <f t="shared" si="250"/>
        <v>On Time Delivery</v>
      </c>
      <c r="P2676">
        <v>3</v>
      </c>
      <c r="Q2676" t="str">
        <f t="shared" si="251"/>
        <v>Excellent</v>
      </c>
      <c r="R2676">
        <v>4.5</v>
      </c>
      <c r="S2676">
        <v>1041.5999999999999</v>
      </c>
    </row>
    <row r="2677" spans="1:19" x14ac:dyDescent="0.35">
      <c r="A2677">
        <v>12676</v>
      </c>
      <c r="B2677" s="1">
        <v>47237</v>
      </c>
      <c r="C2677">
        <f t="shared" si="246"/>
        <v>2029</v>
      </c>
      <c r="D2677">
        <f t="shared" si="247"/>
        <v>4</v>
      </c>
      <c r="E2677" t="str">
        <f>TEXT(Table2[[#This Row],[order_date]],"mmmm")</f>
        <v>April</v>
      </c>
      <c r="F2677">
        <v>1933</v>
      </c>
      <c r="G2677" t="s">
        <v>22</v>
      </c>
      <c r="H2677" t="s">
        <v>21</v>
      </c>
      <c r="I2677">
        <v>3</v>
      </c>
      <c r="J2677">
        <v>429.39</v>
      </c>
      <c r="K2677">
        <v>0.17</v>
      </c>
      <c r="L2677">
        <f t="shared" si="248"/>
        <v>72.996300000000005</v>
      </c>
      <c r="M2677">
        <f t="shared" si="249"/>
        <v>1288.17</v>
      </c>
      <c r="N2677" t="s">
        <v>18</v>
      </c>
      <c r="O2677" t="str">
        <f t="shared" si="250"/>
        <v>Early Delivery</v>
      </c>
      <c r="P2677">
        <v>1</v>
      </c>
      <c r="Q2677" t="str">
        <f t="shared" si="251"/>
        <v>Excellent</v>
      </c>
      <c r="R2677">
        <v>4.7</v>
      </c>
      <c r="S2677">
        <v>1069.18</v>
      </c>
    </row>
    <row r="2678" spans="1:19" x14ac:dyDescent="0.35">
      <c r="A2678">
        <v>12677</v>
      </c>
      <c r="B2678" s="1">
        <v>47238</v>
      </c>
      <c r="C2678">
        <f t="shared" si="246"/>
        <v>2029</v>
      </c>
      <c r="D2678">
        <f t="shared" si="247"/>
        <v>4</v>
      </c>
      <c r="E2678" t="str">
        <f>TEXT(Table2[[#This Row],[order_date]],"mmmm")</f>
        <v>April</v>
      </c>
      <c r="F2678">
        <v>1552</v>
      </c>
      <c r="G2678" t="s">
        <v>15</v>
      </c>
      <c r="H2678" t="s">
        <v>20</v>
      </c>
      <c r="I2678">
        <v>2</v>
      </c>
      <c r="J2678">
        <v>401.33</v>
      </c>
      <c r="K2678">
        <v>0.24</v>
      </c>
      <c r="L2678">
        <f t="shared" si="248"/>
        <v>96.319199999999995</v>
      </c>
      <c r="M2678">
        <f t="shared" si="249"/>
        <v>802.66</v>
      </c>
      <c r="N2678" t="s">
        <v>18</v>
      </c>
      <c r="O2678" t="str">
        <f t="shared" si="250"/>
        <v>Delayed Delivery</v>
      </c>
      <c r="P2678">
        <v>11</v>
      </c>
      <c r="Q2678" t="str">
        <f t="shared" si="251"/>
        <v>Good</v>
      </c>
      <c r="R2678">
        <v>3</v>
      </c>
      <c r="S2678">
        <v>610.02</v>
      </c>
    </row>
    <row r="2679" spans="1:19" x14ac:dyDescent="0.35">
      <c r="A2679">
        <v>12678</v>
      </c>
      <c r="B2679" s="1">
        <v>47239</v>
      </c>
      <c r="C2679">
        <f t="shared" si="246"/>
        <v>2029</v>
      </c>
      <c r="D2679">
        <f t="shared" si="247"/>
        <v>5</v>
      </c>
      <c r="E2679" t="str">
        <f>TEXT(Table2[[#This Row],[order_date]],"mmmm")</f>
        <v>May</v>
      </c>
      <c r="F2679">
        <v>1317</v>
      </c>
      <c r="G2679" t="s">
        <v>22</v>
      </c>
      <c r="H2679" t="s">
        <v>20</v>
      </c>
      <c r="I2679">
        <v>2</v>
      </c>
      <c r="J2679">
        <v>81.86</v>
      </c>
      <c r="K2679">
        <v>0.03</v>
      </c>
      <c r="L2679">
        <f t="shared" si="248"/>
        <v>2.4558</v>
      </c>
      <c r="M2679">
        <f t="shared" si="249"/>
        <v>163.72</v>
      </c>
      <c r="N2679" t="s">
        <v>14</v>
      </c>
      <c r="O2679" t="str">
        <f t="shared" si="250"/>
        <v>Delayed Delivery</v>
      </c>
      <c r="P2679">
        <v>10</v>
      </c>
      <c r="Q2679" t="str">
        <f t="shared" si="251"/>
        <v>Bad</v>
      </c>
      <c r="R2679">
        <v>1.8</v>
      </c>
      <c r="S2679">
        <v>158.81</v>
      </c>
    </row>
    <row r="2680" spans="1:19" x14ac:dyDescent="0.35">
      <c r="A2680">
        <v>12679</v>
      </c>
      <c r="B2680" s="1">
        <v>47240</v>
      </c>
      <c r="C2680">
        <f t="shared" si="246"/>
        <v>2029</v>
      </c>
      <c r="D2680">
        <f t="shared" si="247"/>
        <v>5</v>
      </c>
      <c r="E2680" t="str">
        <f>TEXT(Table2[[#This Row],[order_date]],"mmmm")</f>
        <v>May</v>
      </c>
      <c r="F2680">
        <v>1501</v>
      </c>
      <c r="G2680" t="s">
        <v>12</v>
      </c>
      <c r="H2680" t="s">
        <v>21</v>
      </c>
      <c r="I2680">
        <v>1</v>
      </c>
      <c r="J2680">
        <v>185.28</v>
      </c>
      <c r="K2680">
        <v>0.06</v>
      </c>
      <c r="L2680">
        <f t="shared" si="248"/>
        <v>11.1168</v>
      </c>
      <c r="M2680">
        <f t="shared" si="249"/>
        <v>185.28</v>
      </c>
      <c r="N2680" t="s">
        <v>16</v>
      </c>
      <c r="O2680" t="str">
        <f t="shared" si="250"/>
        <v>Delayed Delivery</v>
      </c>
      <c r="P2680">
        <v>8</v>
      </c>
      <c r="Q2680" t="str">
        <f t="shared" si="251"/>
        <v>Bad</v>
      </c>
      <c r="R2680">
        <v>1.1000000000000001</v>
      </c>
      <c r="S2680">
        <v>174.16</v>
      </c>
    </row>
    <row r="2681" spans="1:19" x14ac:dyDescent="0.35">
      <c r="A2681">
        <v>12680</v>
      </c>
      <c r="B2681" s="1">
        <v>47241</v>
      </c>
      <c r="C2681">
        <f t="shared" si="246"/>
        <v>2029</v>
      </c>
      <c r="D2681">
        <f t="shared" si="247"/>
        <v>5</v>
      </c>
      <c r="E2681" t="str">
        <f>TEXT(Table2[[#This Row],[order_date]],"mmmm")</f>
        <v>May</v>
      </c>
      <c r="F2681">
        <v>1827</v>
      </c>
      <c r="G2681" t="s">
        <v>15</v>
      </c>
      <c r="H2681" t="s">
        <v>13</v>
      </c>
      <c r="I2681">
        <v>6</v>
      </c>
      <c r="J2681">
        <v>90.77</v>
      </c>
      <c r="K2681">
        <v>0.14000000000000001</v>
      </c>
      <c r="L2681">
        <f t="shared" si="248"/>
        <v>12.707800000000001</v>
      </c>
      <c r="M2681">
        <f t="shared" si="249"/>
        <v>544.62</v>
      </c>
      <c r="N2681" t="s">
        <v>16</v>
      </c>
      <c r="O2681" t="str">
        <f t="shared" si="250"/>
        <v>On Time Delivery</v>
      </c>
      <c r="P2681">
        <v>4</v>
      </c>
      <c r="Q2681" t="str">
        <f t="shared" si="251"/>
        <v>Bad</v>
      </c>
      <c r="R2681">
        <v>1.1000000000000001</v>
      </c>
      <c r="S2681">
        <v>468.37</v>
      </c>
    </row>
    <row r="2682" spans="1:19" x14ac:dyDescent="0.35">
      <c r="A2682">
        <v>12681</v>
      </c>
      <c r="B2682" s="1">
        <v>47242</v>
      </c>
      <c r="C2682">
        <f t="shared" si="246"/>
        <v>2029</v>
      </c>
      <c r="D2682">
        <f t="shared" si="247"/>
        <v>5</v>
      </c>
      <c r="E2682" t="str">
        <f>TEXT(Table2[[#This Row],[order_date]],"mmmm")</f>
        <v>May</v>
      </c>
      <c r="F2682">
        <v>1380</v>
      </c>
      <c r="G2682" t="s">
        <v>15</v>
      </c>
      <c r="H2682" t="s">
        <v>13</v>
      </c>
      <c r="I2682">
        <v>7</v>
      </c>
      <c r="J2682">
        <v>508.14</v>
      </c>
      <c r="K2682">
        <v>0.17</v>
      </c>
      <c r="L2682">
        <f t="shared" si="248"/>
        <v>86.383800000000008</v>
      </c>
      <c r="M2682">
        <f t="shared" si="249"/>
        <v>3556.98</v>
      </c>
      <c r="N2682" t="s">
        <v>14</v>
      </c>
      <c r="O2682" t="str">
        <f t="shared" si="250"/>
        <v>Delayed Delivery</v>
      </c>
      <c r="P2682">
        <v>7</v>
      </c>
      <c r="Q2682" t="str">
        <f t="shared" si="251"/>
        <v>Good</v>
      </c>
      <c r="R2682">
        <v>3.6</v>
      </c>
      <c r="S2682">
        <v>2952.29</v>
      </c>
    </row>
    <row r="2683" spans="1:19" x14ac:dyDescent="0.35">
      <c r="A2683">
        <v>12682</v>
      </c>
      <c r="B2683" s="1">
        <v>47243</v>
      </c>
      <c r="C2683">
        <f t="shared" si="246"/>
        <v>2029</v>
      </c>
      <c r="D2683">
        <f t="shared" si="247"/>
        <v>5</v>
      </c>
      <c r="E2683" t="str">
        <f>TEXT(Table2[[#This Row],[order_date]],"mmmm")</f>
        <v>May</v>
      </c>
      <c r="F2683">
        <v>1622</v>
      </c>
      <c r="G2683" t="s">
        <v>15</v>
      </c>
      <c r="H2683" t="s">
        <v>13</v>
      </c>
      <c r="I2683">
        <v>6</v>
      </c>
      <c r="J2683">
        <v>451.94</v>
      </c>
      <c r="K2683">
        <v>0.34</v>
      </c>
      <c r="L2683">
        <f t="shared" si="248"/>
        <v>153.65960000000001</v>
      </c>
      <c r="M2683">
        <f t="shared" si="249"/>
        <v>2711.64</v>
      </c>
      <c r="N2683" t="s">
        <v>16</v>
      </c>
      <c r="O2683" t="str">
        <f t="shared" si="250"/>
        <v>On Time Delivery</v>
      </c>
      <c r="P2683">
        <v>4</v>
      </c>
      <c r="Q2683" t="str">
        <f t="shared" si="251"/>
        <v>Bad</v>
      </c>
      <c r="R2683">
        <v>2.2999999999999998</v>
      </c>
      <c r="S2683">
        <v>1789.68</v>
      </c>
    </row>
    <row r="2684" spans="1:19" x14ac:dyDescent="0.35">
      <c r="A2684">
        <v>12683</v>
      </c>
      <c r="B2684" s="1">
        <v>47244</v>
      </c>
      <c r="C2684">
        <f t="shared" si="246"/>
        <v>2029</v>
      </c>
      <c r="D2684">
        <f t="shared" si="247"/>
        <v>5</v>
      </c>
      <c r="E2684" t="str">
        <f>TEXT(Table2[[#This Row],[order_date]],"mmmm")</f>
        <v>May</v>
      </c>
      <c r="F2684">
        <v>1013</v>
      </c>
      <c r="G2684" t="s">
        <v>12</v>
      </c>
      <c r="H2684" t="s">
        <v>13</v>
      </c>
      <c r="I2684">
        <v>7</v>
      </c>
      <c r="J2684">
        <v>132.88999999999999</v>
      </c>
      <c r="K2684">
        <v>0.34</v>
      </c>
      <c r="L2684">
        <f t="shared" si="248"/>
        <v>45.182600000000001</v>
      </c>
      <c r="M2684">
        <f t="shared" si="249"/>
        <v>930.2299999999999</v>
      </c>
      <c r="N2684" t="s">
        <v>16</v>
      </c>
      <c r="O2684" t="str">
        <f t="shared" si="250"/>
        <v>Delayed Delivery</v>
      </c>
      <c r="P2684">
        <v>7</v>
      </c>
      <c r="Q2684" t="str">
        <f t="shared" si="251"/>
        <v>Good</v>
      </c>
      <c r="R2684">
        <v>3</v>
      </c>
      <c r="S2684">
        <v>613.95000000000005</v>
      </c>
    </row>
    <row r="2685" spans="1:19" x14ac:dyDescent="0.35">
      <c r="A2685">
        <v>12684</v>
      </c>
      <c r="B2685" s="1">
        <v>47245</v>
      </c>
      <c r="C2685">
        <f t="shared" si="246"/>
        <v>2029</v>
      </c>
      <c r="D2685">
        <f t="shared" si="247"/>
        <v>5</v>
      </c>
      <c r="E2685" t="str">
        <f>TEXT(Table2[[#This Row],[order_date]],"mmmm")</f>
        <v>May</v>
      </c>
      <c r="F2685">
        <v>1503</v>
      </c>
      <c r="G2685" t="s">
        <v>22</v>
      </c>
      <c r="H2685" t="s">
        <v>17</v>
      </c>
      <c r="I2685">
        <v>5</v>
      </c>
      <c r="J2685">
        <v>214.67</v>
      </c>
      <c r="K2685">
        <v>0.3</v>
      </c>
      <c r="L2685">
        <f t="shared" si="248"/>
        <v>64.400999999999996</v>
      </c>
      <c r="M2685">
        <f t="shared" si="249"/>
        <v>1073.3499999999999</v>
      </c>
      <c r="N2685" t="s">
        <v>16</v>
      </c>
      <c r="O2685" t="str">
        <f t="shared" si="250"/>
        <v>Early Delivery</v>
      </c>
      <c r="P2685">
        <v>1</v>
      </c>
      <c r="Q2685" t="str">
        <f t="shared" si="251"/>
        <v>Bad</v>
      </c>
      <c r="R2685">
        <v>1.5</v>
      </c>
      <c r="S2685">
        <v>751.34</v>
      </c>
    </row>
    <row r="2686" spans="1:19" x14ac:dyDescent="0.35">
      <c r="A2686">
        <v>12685</v>
      </c>
      <c r="B2686" s="1">
        <v>47246</v>
      </c>
      <c r="C2686">
        <f t="shared" si="246"/>
        <v>2029</v>
      </c>
      <c r="D2686">
        <f t="shared" si="247"/>
        <v>5</v>
      </c>
      <c r="E2686" t="str">
        <f>TEXT(Table2[[#This Row],[order_date]],"mmmm")</f>
        <v>May</v>
      </c>
      <c r="F2686">
        <v>1230</v>
      </c>
      <c r="G2686" t="s">
        <v>19</v>
      </c>
      <c r="H2686" t="s">
        <v>20</v>
      </c>
      <c r="I2686">
        <v>7</v>
      </c>
      <c r="J2686">
        <v>580.47</v>
      </c>
      <c r="K2686">
        <v>0.11</v>
      </c>
      <c r="L2686">
        <f t="shared" si="248"/>
        <v>63.851700000000001</v>
      </c>
      <c r="M2686">
        <f t="shared" si="249"/>
        <v>4063.29</v>
      </c>
      <c r="N2686" t="s">
        <v>18</v>
      </c>
      <c r="O2686" t="str">
        <f t="shared" si="250"/>
        <v>Early Delivery</v>
      </c>
      <c r="P2686">
        <v>1</v>
      </c>
      <c r="Q2686" t="str">
        <f t="shared" si="251"/>
        <v>Excellent</v>
      </c>
      <c r="R2686">
        <v>4.9000000000000004</v>
      </c>
      <c r="S2686">
        <v>3616.33</v>
      </c>
    </row>
    <row r="2687" spans="1:19" x14ac:dyDescent="0.35">
      <c r="A2687">
        <v>12686</v>
      </c>
      <c r="B2687" s="1">
        <v>47247</v>
      </c>
      <c r="C2687">
        <f t="shared" si="246"/>
        <v>2029</v>
      </c>
      <c r="D2687">
        <f t="shared" si="247"/>
        <v>5</v>
      </c>
      <c r="E2687" t="str">
        <f>TEXT(Table2[[#This Row],[order_date]],"mmmm")</f>
        <v>May</v>
      </c>
      <c r="F2687">
        <v>1984</v>
      </c>
      <c r="G2687" t="s">
        <v>12</v>
      </c>
      <c r="H2687" t="s">
        <v>20</v>
      </c>
      <c r="I2687">
        <v>1</v>
      </c>
      <c r="J2687">
        <v>362.58</v>
      </c>
      <c r="K2687">
        <v>0.34</v>
      </c>
      <c r="L2687">
        <f t="shared" si="248"/>
        <v>123.27720000000001</v>
      </c>
      <c r="M2687">
        <f t="shared" si="249"/>
        <v>362.58</v>
      </c>
      <c r="N2687" t="s">
        <v>18</v>
      </c>
      <c r="O2687" t="str">
        <f t="shared" si="250"/>
        <v>On Time Delivery</v>
      </c>
      <c r="P2687">
        <v>2</v>
      </c>
      <c r="Q2687" t="str">
        <f t="shared" si="251"/>
        <v>Bad</v>
      </c>
      <c r="R2687">
        <v>1.5</v>
      </c>
      <c r="S2687">
        <v>239.3</v>
      </c>
    </row>
    <row r="2688" spans="1:19" x14ac:dyDescent="0.35">
      <c r="A2688">
        <v>12687</v>
      </c>
      <c r="B2688" s="1">
        <v>47248</v>
      </c>
      <c r="C2688">
        <f t="shared" si="246"/>
        <v>2029</v>
      </c>
      <c r="D2688">
        <f t="shared" si="247"/>
        <v>5</v>
      </c>
      <c r="E2688" t="str">
        <f>TEXT(Table2[[#This Row],[order_date]],"mmmm")</f>
        <v>May</v>
      </c>
      <c r="F2688">
        <v>1083</v>
      </c>
      <c r="G2688" t="s">
        <v>15</v>
      </c>
      <c r="H2688" t="s">
        <v>13</v>
      </c>
      <c r="I2688">
        <v>3</v>
      </c>
      <c r="J2688">
        <v>483.68</v>
      </c>
      <c r="K2688">
        <v>0.24</v>
      </c>
      <c r="L2688">
        <f t="shared" si="248"/>
        <v>116.08319999999999</v>
      </c>
      <c r="M2688">
        <f t="shared" si="249"/>
        <v>1451.04</v>
      </c>
      <c r="N2688" t="s">
        <v>16</v>
      </c>
      <c r="O2688" t="str">
        <f t="shared" si="250"/>
        <v>Delayed Delivery</v>
      </c>
      <c r="P2688">
        <v>5</v>
      </c>
      <c r="Q2688" t="str">
        <f t="shared" si="251"/>
        <v>Good</v>
      </c>
      <c r="R2688">
        <v>2.8</v>
      </c>
      <c r="S2688">
        <v>1102.79</v>
      </c>
    </row>
    <row r="2689" spans="1:19" x14ac:dyDescent="0.35">
      <c r="A2689">
        <v>12688</v>
      </c>
      <c r="B2689" s="1">
        <v>47249</v>
      </c>
      <c r="C2689">
        <f t="shared" si="246"/>
        <v>2029</v>
      </c>
      <c r="D2689">
        <f t="shared" si="247"/>
        <v>5</v>
      </c>
      <c r="E2689" t="str">
        <f>TEXT(Table2[[#This Row],[order_date]],"mmmm")</f>
        <v>May</v>
      </c>
      <c r="F2689">
        <v>1129</v>
      </c>
      <c r="G2689" t="s">
        <v>19</v>
      </c>
      <c r="H2689" t="s">
        <v>13</v>
      </c>
      <c r="I2689">
        <v>3</v>
      </c>
      <c r="J2689">
        <v>169.79</v>
      </c>
      <c r="K2689">
        <v>0.14000000000000001</v>
      </c>
      <c r="L2689">
        <f t="shared" si="248"/>
        <v>23.770600000000002</v>
      </c>
      <c r="M2689">
        <f t="shared" si="249"/>
        <v>509.37</v>
      </c>
      <c r="N2689" t="s">
        <v>18</v>
      </c>
      <c r="O2689" t="str">
        <f t="shared" si="250"/>
        <v>Delayed Delivery</v>
      </c>
      <c r="P2689">
        <v>11</v>
      </c>
      <c r="Q2689" t="str">
        <f t="shared" si="251"/>
        <v>Good</v>
      </c>
      <c r="R2689">
        <v>2.8</v>
      </c>
      <c r="S2689">
        <v>438.06</v>
      </c>
    </row>
    <row r="2690" spans="1:19" x14ac:dyDescent="0.35">
      <c r="A2690">
        <v>12689</v>
      </c>
      <c r="B2690" s="1">
        <v>47250</v>
      </c>
      <c r="C2690">
        <f t="shared" si="246"/>
        <v>2029</v>
      </c>
      <c r="D2690">
        <f t="shared" si="247"/>
        <v>5</v>
      </c>
      <c r="E2690" t="str">
        <f>TEXT(Table2[[#This Row],[order_date]],"mmmm")</f>
        <v>May</v>
      </c>
      <c r="F2690">
        <v>1742</v>
      </c>
      <c r="G2690" t="s">
        <v>15</v>
      </c>
      <c r="H2690" t="s">
        <v>13</v>
      </c>
      <c r="I2690">
        <v>2</v>
      </c>
      <c r="J2690">
        <v>137.88</v>
      </c>
      <c r="K2690">
        <v>0.25</v>
      </c>
      <c r="L2690">
        <f t="shared" si="248"/>
        <v>34.47</v>
      </c>
      <c r="M2690">
        <f t="shared" si="249"/>
        <v>275.76</v>
      </c>
      <c r="N2690" t="s">
        <v>18</v>
      </c>
      <c r="O2690" t="str">
        <f t="shared" si="250"/>
        <v>Delayed Delivery</v>
      </c>
      <c r="P2690">
        <v>10</v>
      </c>
      <c r="Q2690" t="str">
        <f t="shared" si="251"/>
        <v>Bad</v>
      </c>
      <c r="R2690">
        <v>1</v>
      </c>
      <c r="S2690">
        <v>206.82</v>
      </c>
    </row>
    <row r="2691" spans="1:19" x14ac:dyDescent="0.35">
      <c r="A2691">
        <v>12690</v>
      </c>
      <c r="B2691" s="1">
        <v>47251</v>
      </c>
      <c r="C2691">
        <f t="shared" ref="C2691:C2754" si="252">YEAR(B2691)</f>
        <v>2029</v>
      </c>
      <c r="D2691">
        <f t="shared" ref="D2691:D2754" si="253">MONTH(B2691)</f>
        <v>5</v>
      </c>
      <c r="E2691" t="str">
        <f>TEXT(Table2[[#This Row],[order_date]],"mmmm")</f>
        <v>May</v>
      </c>
      <c r="F2691">
        <v>1837</v>
      </c>
      <c r="G2691" t="s">
        <v>15</v>
      </c>
      <c r="H2691" t="s">
        <v>20</v>
      </c>
      <c r="I2691">
        <v>3</v>
      </c>
      <c r="J2691">
        <v>473.59</v>
      </c>
      <c r="K2691">
        <v>0.01</v>
      </c>
      <c r="L2691">
        <f t="shared" ref="L2691:L2754" si="254">J2691*K2691</f>
        <v>4.7359</v>
      </c>
      <c r="M2691">
        <f t="shared" ref="M2691:M2754" si="255">(J2691*I2691)</f>
        <v>1420.77</v>
      </c>
      <c r="N2691" t="s">
        <v>14</v>
      </c>
      <c r="O2691" t="str">
        <f t="shared" ref="O2691:O2754" si="256">IF(P2691&lt;2,"Early Delivery",IF(P2691&lt;5,"On Time Delivery","Delayed Delivery"))</f>
        <v>Delayed Delivery</v>
      </c>
      <c r="P2691">
        <v>6</v>
      </c>
      <c r="Q2691" t="str">
        <f t="shared" ref="Q2691:Q2754" si="257">IF(R2691&lt;2.5,"Bad",IF(R2691 &lt;4,"Good","Excellent"))</f>
        <v>Good</v>
      </c>
      <c r="R2691">
        <v>3.7</v>
      </c>
      <c r="S2691">
        <v>1406.56</v>
      </c>
    </row>
    <row r="2692" spans="1:19" x14ac:dyDescent="0.35">
      <c r="A2692">
        <v>12691</v>
      </c>
      <c r="B2692" s="1">
        <v>47252</v>
      </c>
      <c r="C2692">
        <f t="shared" si="252"/>
        <v>2029</v>
      </c>
      <c r="D2692">
        <f t="shared" si="253"/>
        <v>5</v>
      </c>
      <c r="E2692" t="str">
        <f>TEXT(Table2[[#This Row],[order_date]],"mmmm")</f>
        <v>May</v>
      </c>
      <c r="F2692">
        <v>1144</v>
      </c>
      <c r="G2692" t="s">
        <v>12</v>
      </c>
      <c r="H2692" t="s">
        <v>20</v>
      </c>
      <c r="I2692">
        <v>5</v>
      </c>
      <c r="J2692">
        <v>416.24</v>
      </c>
      <c r="K2692">
        <v>0.05</v>
      </c>
      <c r="L2692">
        <f t="shared" si="254"/>
        <v>20.812000000000001</v>
      </c>
      <c r="M2692">
        <f t="shared" si="255"/>
        <v>2081.1999999999998</v>
      </c>
      <c r="N2692" t="s">
        <v>18</v>
      </c>
      <c r="O2692" t="str">
        <f t="shared" si="256"/>
        <v>On Time Delivery</v>
      </c>
      <c r="P2692">
        <v>2</v>
      </c>
      <c r="Q2692" t="str">
        <f t="shared" si="257"/>
        <v>Good</v>
      </c>
      <c r="R2692">
        <v>3.2</v>
      </c>
      <c r="S2692">
        <v>1977.14</v>
      </c>
    </row>
    <row r="2693" spans="1:19" x14ac:dyDescent="0.35">
      <c r="A2693">
        <v>12692</v>
      </c>
      <c r="B2693" s="1">
        <v>47253</v>
      </c>
      <c r="C2693">
        <f t="shared" si="252"/>
        <v>2029</v>
      </c>
      <c r="D2693">
        <f t="shared" si="253"/>
        <v>5</v>
      </c>
      <c r="E2693" t="str">
        <f>TEXT(Table2[[#This Row],[order_date]],"mmmm")</f>
        <v>May</v>
      </c>
      <c r="F2693">
        <v>1890</v>
      </c>
      <c r="G2693" t="s">
        <v>19</v>
      </c>
      <c r="H2693" t="s">
        <v>13</v>
      </c>
      <c r="I2693">
        <v>4</v>
      </c>
      <c r="J2693">
        <v>413.37</v>
      </c>
      <c r="K2693">
        <v>0.28999999999999998</v>
      </c>
      <c r="L2693">
        <f t="shared" si="254"/>
        <v>119.87729999999999</v>
      </c>
      <c r="M2693">
        <f t="shared" si="255"/>
        <v>1653.48</v>
      </c>
      <c r="N2693" t="s">
        <v>18</v>
      </c>
      <c r="O2693" t="str">
        <f t="shared" si="256"/>
        <v>Early Delivery</v>
      </c>
      <c r="P2693">
        <v>1</v>
      </c>
      <c r="Q2693" t="str">
        <f t="shared" si="257"/>
        <v>Good</v>
      </c>
      <c r="R2693">
        <v>3</v>
      </c>
      <c r="S2693">
        <v>1173.97</v>
      </c>
    </row>
    <row r="2694" spans="1:19" x14ac:dyDescent="0.35">
      <c r="A2694">
        <v>12693</v>
      </c>
      <c r="B2694" s="1">
        <v>47254</v>
      </c>
      <c r="C2694">
        <f t="shared" si="252"/>
        <v>2029</v>
      </c>
      <c r="D2694">
        <f t="shared" si="253"/>
        <v>5</v>
      </c>
      <c r="E2694" t="str">
        <f>TEXT(Table2[[#This Row],[order_date]],"mmmm")</f>
        <v>May</v>
      </c>
      <c r="F2694">
        <v>1856</v>
      </c>
      <c r="G2694" t="s">
        <v>22</v>
      </c>
      <c r="H2694" t="s">
        <v>17</v>
      </c>
      <c r="I2694">
        <v>3</v>
      </c>
      <c r="J2694">
        <v>338.29</v>
      </c>
      <c r="K2694">
        <v>0.23</v>
      </c>
      <c r="L2694">
        <f t="shared" si="254"/>
        <v>77.806700000000006</v>
      </c>
      <c r="M2694">
        <f t="shared" si="255"/>
        <v>1014.8700000000001</v>
      </c>
      <c r="N2694" t="s">
        <v>18</v>
      </c>
      <c r="O2694" t="str">
        <f t="shared" si="256"/>
        <v>Delayed Delivery</v>
      </c>
      <c r="P2694">
        <v>9</v>
      </c>
      <c r="Q2694" t="str">
        <f t="shared" si="257"/>
        <v>Excellent</v>
      </c>
      <c r="R2694">
        <v>4.3</v>
      </c>
      <c r="S2694">
        <v>781.45</v>
      </c>
    </row>
    <row r="2695" spans="1:19" x14ac:dyDescent="0.35">
      <c r="A2695">
        <v>12694</v>
      </c>
      <c r="B2695" s="1">
        <v>47255</v>
      </c>
      <c r="C2695">
        <f t="shared" si="252"/>
        <v>2029</v>
      </c>
      <c r="D2695">
        <f t="shared" si="253"/>
        <v>5</v>
      </c>
      <c r="E2695" t="str">
        <f>TEXT(Table2[[#This Row],[order_date]],"mmmm")</f>
        <v>May</v>
      </c>
      <c r="F2695">
        <v>1027</v>
      </c>
      <c r="G2695" t="s">
        <v>15</v>
      </c>
      <c r="H2695" t="s">
        <v>21</v>
      </c>
      <c r="I2695">
        <v>1</v>
      </c>
      <c r="J2695">
        <v>344.69</v>
      </c>
      <c r="K2695">
        <v>0.13</v>
      </c>
      <c r="L2695">
        <f t="shared" si="254"/>
        <v>44.809699999999999</v>
      </c>
      <c r="M2695">
        <f t="shared" si="255"/>
        <v>344.69</v>
      </c>
      <c r="N2695" t="s">
        <v>16</v>
      </c>
      <c r="O2695" t="str">
        <f t="shared" si="256"/>
        <v>Delayed Delivery</v>
      </c>
      <c r="P2695">
        <v>7</v>
      </c>
      <c r="Q2695" t="str">
        <f t="shared" si="257"/>
        <v>Bad</v>
      </c>
      <c r="R2695">
        <v>2</v>
      </c>
      <c r="S2695">
        <v>299.88</v>
      </c>
    </row>
    <row r="2696" spans="1:19" x14ac:dyDescent="0.35">
      <c r="A2696">
        <v>12695</v>
      </c>
      <c r="B2696" s="1">
        <v>47256</v>
      </c>
      <c r="C2696">
        <f t="shared" si="252"/>
        <v>2029</v>
      </c>
      <c r="D2696">
        <f t="shared" si="253"/>
        <v>5</v>
      </c>
      <c r="E2696" t="str">
        <f>TEXT(Table2[[#This Row],[order_date]],"mmmm")</f>
        <v>May</v>
      </c>
      <c r="F2696">
        <v>1065</v>
      </c>
      <c r="G2696" t="s">
        <v>19</v>
      </c>
      <c r="H2696" t="s">
        <v>21</v>
      </c>
      <c r="I2696">
        <v>5</v>
      </c>
      <c r="J2696">
        <v>445.38</v>
      </c>
      <c r="K2696">
        <v>0.18</v>
      </c>
      <c r="L2696">
        <f t="shared" si="254"/>
        <v>80.168399999999991</v>
      </c>
      <c r="M2696">
        <f t="shared" si="255"/>
        <v>2226.9</v>
      </c>
      <c r="N2696" t="s">
        <v>16</v>
      </c>
      <c r="O2696" t="str">
        <f t="shared" si="256"/>
        <v>Delayed Delivery</v>
      </c>
      <c r="P2696">
        <v>8</v>
      </c>
      <c r="Q2696" t="str">
        <f t="shared" si="257"/>
        <v>Excellent</v>
      </c>
      <c r="R2696">
        <v>4.4000000000000004</v>
      </c>
      <c r="S2696">
        <v>1826.06</v>
      </c>
    </row>
    <row r="2697" spans="1:19" x14ac:dyDescent="0.35">
      <c r="A2697">
        <v>12696</v>
      </c>
      <c r="B2697" s="1">
        <v>47257</v>
      </c>
      <c r="C2697">
        <f t="shared" si="252"/>
        <v>2029</v>
      </c>
      <c r="D2697">
        <f t="shared" si="253"/>
        <v>5</v>
      </c>
      <c r="E2697" t="str">
        <f>TEXT(Table2[[#This Row],[order_date]],"mmmm")</f>
        <v>May</v>
      </c>
      <c r="F2697">
        <v>1162</v>
      </c>
      <c r="G2697" t="s">
        <v>12</v>
      </c>
      <c r="H2697" t="s">
        <v>21</v>
      </c>
      <c r="I2697">
        <v>3</v>
      </c>
      <c r="J2697">
        <v>172.95</v>
      </c>
      <c r="K2697">
        <v>0.32</v>
      </c>
      <c r="L2697">
        <f t="shared" si="254"/>
        <v>55.343999999999994</v>
      </c>
      <c r="M2697">
        <f t="shared" si="255"/>
        <v>518.84999999999991</v>
      </c>
      <c r="N2697" t="s">
        <v>18</v>
      </c>
      <c r="O2697" t="str">
        <f t="shared" si="256"/>
        <v>Delayed Delivery</v>
      </c>
      <c r="P2697">
        <v>6</v>
      </c>
      <c r="Q2697" t="str">
        <f t="shared" si="257"/>
        <v>Excellent</v>
      </c>
      <c r="R2697">
        <v>4.5</v>
      </c>
      <c r="S2697">
        <v>352.82</v>
      </c>
    </row>
    <row r="2698" spans="1:19" x14ac:dyDescent="0.35">
      <c r="A2698">
        <v>12697</v>
      </c>
      <c r="B2698" s="1">
        <v>47258</v>
      </c>
      <c r="C2698">
        <f t="shared" si="252"/>
        <v>2029</v>
      </c>
      <c r="D2698">
        <f t="shared" si="253"/>
        <v>5</v>
      </c>
      <c r="E2698" t="str">
        <f>TEXT(Table2[[#This Row],[order_date]],"mmmm")</f>
        <v>May</v>
      </c>
      <c r="F2698">
        <v>1228</v>
      </c>
      <c r="G2698" t="s">
        <v>15</v>
      </c>
      <c r="H2698" t="s">
        <v>20</v>
      </c>
      <c r="I2698">
        <v>6</v>
      </c>
      <c r="J2698">
        <v>221.37</v>
      </c>
      <c r="K2698">
        <v>0.22</v>
      </c>
      <c r="L2698">
        <f t="shared" si="254"/>
        <v>48.7014</v>
      </c>
      <c r="M2698">
        <f t="shared" si="255"/>
        <v>1328.22</v>
      </c>
      <c r="N2698" t="s">
        <v>16</v>
      </c>
      <c r="O2698" t="str">
        <f t="shared" si="256"/>
        <v>Delayed Delivery</v>
      </c>
      <c r="P2698">
        <v>9</v>
      </c>
      <c r="Q2698" t="str">
        <f t="shared" si="257"/>
        <v>Excellent</v>
      </c>
      <c r="R2698">
        <v>4.3</v>
      </c>
      <c r="S2698">
        <v>1036.01</v>
      </c>
    </row>
    <row r="2699" spans="1:19" x14ac:dyDescent="0.35">
      <c r="A2699">
        <v>12698</v>
      </c>
      <c r="B2699" s="1">
        <v>47259</v>
      </c>
      <c r="C2699">
        <f t="shared" si="252"/>
        <v>2029</v>
      </c>
      <c r="D2699">
        <f t="shared" si="253"/>
        <v>5</v>
      </c>
      <c r="E2699" t="str">
        <f>TEXT(Table2[[#This Row],[order_date]],"mmmm")</f>
        <v>May</v>
      </c>
      <c r="F2699">
        <v>1260</v>
      </c>
      <c r="G2699" t="s">
        <v>19</v>
      </c>
      <c r="H2699" t="s">
        <v>20</v>
      </c>
      <c r="I2699">
        <v>7</v>
      </c>
      <c r="J2699">
        <v>524.91</v>
      </c>
      <c r="K2699">
        <v>0.14000000000000001</v>
      </c>
      <c r="L2699">
        <f t="shared" si="254"/>
        <v>73.487400000000008</v>
      </c>
      <c r="M2699">
        <f t="shared" si="255"/>
        <v>3674.37</v>
      </c>
      <c r="N2699" t="s">
        <v>16</v>
      </c>
      <c r="O2699" t="str">
        <f t="shared" si="256"/>
        <v>Delayed Delivery</v>
      </c>
      <c r="P2699">
        <v>8</v>
      </c>
      <c r="Q2699" t="str">
        <f t="shared" si="257"/>
        <v>Bad</v>
      </c>
      <c r="R2699">
        <v>2.4</v>
      </c>
      <c r="S2699">
        <v>3159.96</v>
      </c>
    </row>
    <row r="2700" spans="1:19" x14ac:dyDescent="0.35">
      <c r="A2700">
        <v>12699</v>
      </c>
      <c r="B2700" s="1">
        <v>47260</v>
      </c>
      <c r="C2700">
        <f t="shared" si="252"/>
        <v>2029</v>
      </c>
      <c r="D2700">
        <f t="shared" si="253"/>
        <v>5</v>
      </c>
      <c r="E2700" t="str">
        <f>TEXT(Table2[[#This Row],[order_date]],"mmmm")</f>
        <v>May</v>
      </c>
      <c r="F2700">
        <v>1448</v>
      </c>
      <c r="G2700" t="s">
        <v>15</v>
      </c>
      <c r="H2700" t="s">
        <v>21</v>
      </c>
      <c r="I2700">
        <v>3</v>
      </c>
      <c r="J2700">
        <v>195.69</v>
      </c>
      <c r="K2700">
        <v>0.04</v>
      </c>
      <c r="L2700">
        <f t="shared" si="254"/>
        <v>7.8276000000000003</v>
      </c>
      <c r="M2700">
        <f t="shared" si="255"/>
        <v>587.06999999999994</v>
      </c>
      <c r="N2700" t="s">
        <v>18</v>
      </c>
      <c r="O2700" t="str">
        <f t="shared" si="256"/>
        <v>On Time Delivery</v>
      </c>
      <c r="P2700">
        <v>4</v>
      </c>
      <c r="Q2700" t="str">
        <f t="shared" si="257"/>
        <v>Bad</v>
      </c>
      <c r="R2700">
        <v>1.7</v>
      </c>
      <c r="S2700">
        <v>563.59</v>
      </c>
    </row>
    <row r="2701" spans="1:19" x14ac:dyDescent="0.35">
      <c r="A2701">
        <v>12700</v>
      </c>
      <c r="B2701" s="1">
        <v>47261</v>
      </c>
      <c r="C2701">
        <f t="shared" si="252"/>
        <v>2029</v>
      </c>
      <c r="D2701">
        <f t="shared" si="253"/>
        <v>5</v>
      </c>
      <c r="E2701" t="str">
        <f>TEXT(Table2[[#This Row],[order_date]],"mmmm")</f>
        <v>May</v>
      </c>
      <c r="F2701">
        <v>1423</v>
      </c>
      <c r="G2701" t="s">
        <v>12</v>
      </c>
      <c r="H2701" t="s">
        <v>21</v>
      </c>
      <c r="I2701">
        <v>6</v>
      </c>
      <c r="J2701">
        <v>334.59</v>
      </c>
      <c r="K2701">
        <v>0.1</v>
      </c>
      <c r="L2701">
        <f t="shared" si="254"/>
        <v>33.458999999999996</v>
      </c>
      <c r="M2701">
        <f t="shared" si="255"/>
        <v>2007.54</v>
      </c>
      <c r="N2701" t="s">
        <v>16</v>
      </c>
      <c r="O2701" t="str">
        <f t="shared" si="256"/>
        <v>Delayed Delivery</v>
      </c>
      <c r="P2701">
        <v>5</v>
      </c>
      <c r="Q2701" t="str">
        <f t="shared" si="257"/>
        <v>Good</v>
      </c>
      <c r="R2701">
        <v>2.9</v>
      </c>
      <c r="S2701">
        <v>1806.79</v>
      </c>
    </row>
    <row r="2702" spans="1:19" x14ac:dyDescent="0.35">
      <c r="A2702">
        <v>12701</v>
      </c>
      <c r="B2702" s="1">
        <v>47262</v>
      </c>
      <c r="C2702">
        <f t="shared" si="252"/>
        <v>2029</v>
      </c>
      <c r="D2702">
        <f t="shared" si="253"/>
        <v>5</v>
      </c>
      <c r="E2702" t="str">
        <f>TEXT(Table2[[#This Row],[order_date]],"mmmm")</f>
        <v>May</v>
      </c>
      <c r="F2702">
        <v>1459</v>
      </c>
      <c r="G2702" t="s">
        <v>19</v>
      </c>
      <c r="H2702" t="s">
        <v>17</v>
      </c>
      <c r="I2702">
        <v>5</v>
      </c>
      <c r="J2702">
        <v>426.04</v>
      </c>
      <c r="K2702">
        <v>0.34</v>
      </c>
      <c r="L2702">
        <f t="shared" si="254"/>
        <v>144.85360000000003</v>
      </c>
      <c r="M2702">
        <f t="shared" si="255"/>
        <v>2130.2000000000003</v>
      </c>
      <c r="N2702" t="s">
        <v>16</v>
      </c>
      <c r="O2702" t="str">
        <f t="shared" si="256"/>
        <v>On Time Delivery</v>
      </c>
      <c r="P2702">
        <v>2</v>
      </c>
      <c r="Q2702" t="str">
        <f t="shared" si="257"/>
        <v>Bad</v>
      </c>
      <c r="R2702">
        <v>2</v>
      </c>
      <c r="S2702">
        <v>1405.93</v>
      </c>
    </row>
    <row r="2703" spans="1:19" x14ac:dyDescent="0.35">
      <c r="A2703">
        <v>12702</v>
      </c>
      <c r="B2703" s="1">
        <v>47263</v>
      </c>
      <c r="C2703">
        <f t="shared" si="252"/>
        <v>2029</v>
      </c>
      <c r="D2703">
        <f t="shared" si="253"/>
        <v>5</v>
      </c>
      <c r="E2703" t="str">
        <f>TEXT(Table2[[#This Row],[order_date]],"mmmm")</f>
        <v>May</v>
      </c>
      <c r="F2703">
        <v>1951</v>
      </c>
      <c r="G2703" t="s">
        <v>19</v>
      </c>
      <c r="H2703" t="s">
        <v>20</v>
      </c>
      <c r="I2703">
        <v>3</v>
      </c>
      <c r="J2703">
        <v>599.96</v>
      </c>
      <c r="K2703">
        <v>0.15</v>
      </c>
      <c r="L2703">
        <f t="shared" si="254"/>
        <v>89.994</v>
      </c>
      <c r="M2703">
        <f t="shared" si="255"/>
        <v>1799.88</v>
      </c>
      <c r="N2703" t="s">
        <v>18</v>
      </c>
      <c r="O2703" t="str">
        <f t="shared" si="256"/>
        <v>Early Delivery</v>
      </c>
      <c r="P2703">
        <v>1</v>
      </c>
      <c r="Q2703" t="str">
        <f t="shared" si="257"/>
        <v>Bad</v>
      </c>
      <c r="R2703">
        <v>1.2</v>
      </c>
      <c r="S2703">
        <v>1529.9</v>
      </c>
    </row>
    <row r="2704" spans="1:19" x14ac:dyDescent="0.35">
      <c r="A2704">
        <v>12703</v>
      </c>
      <c r="B2704" s="1">
        <v>47264</v>
      </c>
      <c r="C2704">
        <f t="shared" si="252"/>
        <v>2029</v>
      </c>
      <c r="D2704">
        <f t="shared" si="253"/>
        <v>5</v>
      </c>
      <c r="E2704" t="str">
        <f>TEXT(Table2[[#This Row],[order_date]],"mmmm")</f>
        <v>May</v>
      </c>
      <c r="F2704">
        <v>1675</v>
      </c>
      <c r="G2704" t="s">
        <v>19</v>
      </c>
      <c r="H2704" t="s">
        <v>20</v>
      </c>
      <c r="I2704">
        <v>6</v>
      </c>
      <c r="J2704">
        <v>269.64999999999998</v>
      </c>
      <c r="K2704">
        <v>0.17</v>
      </c>
      <c r="L2704">
        <f t="shared" si="254"/>
        <v>45.840499999999999</v>
      </c>
      <c r="M2704">
        <f t="shared" si="255"/>
        <v>1617.8999999999999</v>
      </c>
      <c r="N2704" t="s">
        <v>18</v>
      </c>
      <c r="O2704" t="str">
        <f t="shared" si="256"/>
        <v>Delayed Delivery</v>
      </c>
      <c r="P2704">
        <v>6</v>
      </c>
      <c r="Q2704" t="str">
        <f t="shared" si="257"/>
        <v>Bad</v>
      </c>
      <c r="R2704">
        <v>2.1</v>
      </c>
      <c r="S2704">
        <v>1342.86</v>
      </c>
    </row>
    <row r="2705" spans="1:19" x14ac:dyDescent="0.35">
      <c r="A2705">
        <v>12704</v>
      </c>
      <c r="B2705" s="1">
        <v>47265</v>
      </c>
      <c r="C2705">
        <f t="shared" si="252"/>
        <v>2029</v>
      </c>
      <c r="D2705">
        <f t="shared" si="253"/>
        <v>5</v>
      </c>
      <c r="E2705" t="str">
        <f>TEXT(Table2[[#This Row],[order_date]],"mmmm")</f>
        <v>May</v>
      </c>
      <c r="F2705">
        <v>1300</v>
      </c>
      <c r="G2705" t="s">
        <v>19</v>
      </c>
      <c r="H2705" t="s">
        <v>21</v>
      </c>
      <c r="I2705">
        <v>4</v>
      </c>
      <c r="J2705">
        <v>265.43</v>
      </c>
      <c r="K2705">
        <v>0.17</v>
      </c>
      <c r="L2705">
        <f t="shared" si="254"/>
        <v>45.123100000000001</v>
      </c>
      <c r="M2705">
        <f t="shared" si="255"/>
        <v>1061.72</v>
      </c>
      <c r="N2705" t="s">
        <v>14</v>
      </c>
      <c r="O2705" t="str">
        <f t="shared" si="256"/>
        <v>On Time Delivery</v>
      </c>
      <c r="P2705">
        <v>3</v>
      </c>
      <c r="Q2705" t="str">
        <f t="shared" si="257"/>
        <v>Good</v>
      </c>
      <c r="R2705">
        <v>2.9</v>
      </c>
      <c r="S2705">
        <v>881.23</v>
      </c>
    </row>
    <row r="2706" spans="1:19" x14ac:dyDescent="0.35">
      <c r="A2706">
        <v>12705</v>
      </c>
      <c r="B2706" s="1">
        <v>47266</v>
      </c>
      <c r="C2706">
        <f t="shared" si="252"/>
        <v>2029</v>
      </c>
      <c r="D2706">
        <f t="shared" si="253"/>
        <v>5</v>
      </c>
      <c r="E2706" t="str">
        <f>TEXT(Table2[[#This Row],[order_date]],"mmmm")</f>
        <v>May</v>
      </c>
      <c r="F2706">
        <v>1918</v>
      </c>
      <c r="G2706" t="s">
        <v>22</v>
      </c>
      <c r="H2706" t="s">
        <v>17</v>
      </c>
      <c r="I2706">
        <v>2</v>
      </c>
      <c r="J2706">
        <v>507.91</v>
      </c>
      <c r="K2706">
        <v>0.31</v>
      </c>
      <c r="L2706">
        <f t="shared" si="254"/>
        <v>157.4521</v>
      </c>
      <c r="M2706">
        <f t="shared" si="255"/>
        <v>1015.82</v>
      </c>
      <c r="N2706" t="s">
        <v>18</v>
      </c>
      <c r="O2706" t="str">
        <f t="shared" si="256"/>
        <v>Delayed Delivery</v>
      </c>
      <c r="P2706">
        <v>11</v>
      </c>
      <c r="Q2706" t="str">
        <f t="shared" si="257"/>
        <v>Bad</v>
      </c>
      <c r="R2706">
        <v>1.5</v>
      </c>
      <c r="S2706">
        <v>700.92</v>
      </c>
    </row>
    <row r="2707" spans="1:19" x14ac:dyDescent="0.35">
      <c r="A2707">
        <v>12706</v>
      </c>
      <c r="B2707" s="1">
        <v>47267</v>
      </c>
      <c r="C2707">
        <f t="shared" si="252"/>
        <v>2029</v>
      </c>
      <c r="D2707">
        <f t="shared" si="253"/>
        <v>5</v>
      </c>
      <c r="E2707" t="str">
        <f>TEXT(Table2[[#This Row],[order_date]],"mmmm")</f>
        <v>May</v>
      </c>
      <c r="F2707">
        <v>1302</v>
      </c>
      <c r="G2707" t="s">
        <v>15</v>
      </c>
      <c r="H2707" t="s">
        <v>17</v>
      </c>
      <c r="I2707">
        <v>5</v>
      </c>
      <c r="J2707">
        <v>486.22</v>
      </c>
      <c r="K2707">
        <v>0.21</v>
      </c>
      <c r="L2707">
        <f t="shared" si="254"/>
        <v>102.1062</v>
      </c>
      <c r="M2707">
        <f t="shared" si="255"/>
        <v>2431.1000000000004</v>
      </c>
      <c r="N2707" t="s">
        <v>18</v>
      </c>
      <c r="O2707" t="str">
        <f t="shared" si="256"/>
        <v>On Time Delivery</v>
      </c>
      <c r="P2707">
        <v>4</v>
      </c>
      <c r="Q2707" t="str">
        <f t="shared" si="257"/>
        <v>Excellent</v>
      </c>
      <c r="R2707">
        <v>4.8</v>
      </c>
      <c r="S2707">
        <v>1920.57</v>
      </c>
    </row>
    <row r="2708" spans="1:19" x14ac:dyDescent="0.35">
      <c r="A2708">
        <v>12707</v>
      </c>
      <c r="B2708" s="1">
        <v>47268</v>
      </c>
      <c r="C2708">
        <f t="shared" si="252"/>
        <v>2029</v>
      </c>
      <c r="D2708">
        <f t="shared" si="253"/>
        <v>5</v>
      </c>
      <c r="E2708" t="str">
        <f>TEXT(Table2[[#This Row],[order_date]],"mmmm")</f>
        <v>May</v>
      </c>
      <c r="F2708">
        <v>1286</v>
      </c>
      <c r="G2708" t="s">
        <v>19</v>
      </c>
      <c r="H2708" t="s">
        <v>21</v>
      </c>
      <c r="I2708">
        <v>6</v>
      </c>
      <c r="J2708">
        <v>442.68</v>
      </c>
      <c r="K2708">
        <v>0.24</v>
      </c>
      <c r="L2708">
        <f t="shared" si="254"/>
        <v>106.2432</v>
      </c>
      <c r="M2708">
        <f t="shared" si="255"/>
        <v>2656.08</v>
      </c>
      <c r="N2708" t="s">
        <v>16</v>
      </c>
      <c r="O2708" t="str">
        <f t="shared" si="256"/>
        <v>Early Delivery</v>
      </c>
      <c r="P2708">
        <v>1</v>
      </c>
      <c r="Q2708" t="str">
        <f t="shared" si="257"/>
        <v>Good</v>
      </c>
      <c r="R2708">
        <v>3.6</v>
      </c>
      <c r="S2708">
        <v>2018.62</v>
      </c>
    </row>
    <row r="2709" spans="1:19" x14ac:dyDescent="0.35">
      <c r="A2709">
        <v>12708</v>
      </c>
      <c r="B2709" s="1">
        <v>47269</v>
      </c>
      <c r="C2709">
        <f t="shared" si="252"/>
        <v>2029</v>
      </c>
      <c r="D2709">
        <f t="shared" si="253"/>
        <v>5</v>
      </c>
      <c r="E2709" t="str">
        <f>TEXT(Table2[[#This Row],[order_date]],"mmmm")</f>
        <v>May</v>
      </c>
      <c r="F2709">
        <v>1394</v>
      </c>
      <c r="G2709" t="s">
        <v>19</v>
      </c>
      <c r="H2709" t="s">
        <v>21</v>
      </c>
      <c r="I2709">
        <v>1</v>
      </c>
      <c r="J2709">
        <v>285.99</v>
      </c>
      <c r="K2709">
        <v>0.14000000000000001</v>
      </c>
      <c r="L2709">
        <f t="shared" si="254"/>
        <v>40.038600000000002</v>
      </c>
      <c r="M2709">
        <f t="shared" si="255"/>
        <v>285.99</v>
      </c>
      <c r="N2709" t="s">
        <v>16</v>
      </c>
      <c r="O2709" t="str">
        <f t="shared" si="256"/>
        <v>Delayed Delivery</v>
      </c>
      <c r="P2709">
        <v>6</v>
      </c>
      <c r="Q2709" t="str">
        <f t="shared" si="257"/>
        <v>Bad</v>
      </c>
      <c r="R2709">
        <v>1.5</v>
      </c>
      <c r="S2709">
        <v>245.95</v>
      </c>
    </row>
    <row r="2710" spans="1:19" x14ac:dyDescent="0.35">
      <c r="A2710">
        <v>12709</v>
      </c>
      <c r="B2710" s="1">
        <v>47270</v>
      </c>
      <c r="C2710">
        <f t="shared" si="252"/>
        <v>2029</v>
      </c>
      <c r="D2710">
        <f t="shared" si="253"/>
        <v>6</v>
      </c>
      <c r="E2710" t="str">
        <f>TEXT(Table2[[#This Row],[order_date]],"mmmm")</f>
        <v>June</v>
      </c>
      <c r="F2710">
        <v>1009</v>
      </c>
      <c r="G2710" t="s">
        <v>19</v>
      </c>
      <c r="H2710" t="s">
        <v>20</v>
      </c>
      <c r="I2710">
        <v>3</v>
      </c>
      <c r="J2710">
        <v>204.5</v>
      </c>
      <c r="K2710">
        <v>0.01</v>
      </c>
      <c r="L2710">
        <f t="shared" si="254"/>
        <v>2.0449999999999999</v>
      </c>
      <c r="M2710">
        <f t="shared" si="255"/>
        <v>613.5</v>
      </c>
      <c r="N2710" t="s">
        <v>16</v>
      </c>
      <c r="O2710" t="str">
        <f t="shared" si="256"/>
        <v>Delayed Delivery</v>
      </c>
      <c r="P2710">
        <v>8</v>
      </c>
      <c r="Q2710" t="str">
        <f t="shared" si="257"/>
        <v>Excellent</v>
      </c>
      <c r="R2710">
        <v>4.2</v>
      </c>
      <c r="S2710">
        <v>607.36</v>
      </c>
    </row>
    <row r="2711" spans="1:19" x14ac:dyDescent="0.35">
      <c r="A2711">
        <v>12710</v>
      </c>
      <c r="B2711" s="1">
        <v>47271</v>
      </c>
      <c r="C2711">
        <f t="shared" si="252"/>
        <v>2029</v>
      </c>
      <c r="D2711">
        <f t="shared" si="253"/>
        <v>6</v>
      </c>
      <c r="E2711" t="str">
        <f>TEXT(Table2[[#This Row],[order_date]],"mmmm")</f>
        <v>June</v>
      </c>
      <c r="F2711">
        <v>1706</v>
      </c>
      <c r="G2711" t="s">
        <v>12</v>
      </c>
      <c r="H2711" t="s">
        <v>21</v>
      </c>
      <c r="I2711">
        <v>6</v>
      </c>
      <c r="J2711">
        <v>371.11</v>
      </c>
      <c r="K2711">
        <v>0.33</v>
      </c>
      <c r="L2711">
        <f t="shared" si="254"/>
        <v>122.4663</v>
      </c>
      <c r="M2711">
        <f t="shared" si="255"/>
        <v>2226.66</v>
      </c>
      <c r="N2711" t="s">
        <v>18</v>
      </c>
      <c r="O2711" t="str">
        <f t="shared" si="256"/>
        <v>Delayed Delivery</v>
      </c>
      <c r="P2711">
        <v>10</v>
      </c>
      <c r="Q2711" t="str">
        <f t="shared" si="257"/>
        <v>Excellent</v>
      </c>
      <c r="R2711">
        <v>4.7</v>
      </c>
      <c r="S2711">
        <v>1491.86</v>
      </c>
    </row>
    <row r="2712" spans="1:19" x14ac:dyDescent="0.35">
      <c r="A2712">
        <v>12711</v>
      </c>
      <c r="B2712" s="1">
        <v>47272</v>
      </c>
      <c r="C2712">
        <f t="shared" si="252"/>
        <v>2029</v>
      </c>
      <c r="D2712">
        <f t="shared" si="253"/>
        <v>6</v>
      </c>
      <c r="E2712" t="str">
        <f>TEXT(Table2[[#This Row],[order_date]],"mmmm")</f>
        <v>June</v>
      </c>
      <c r="F2712">
        <v>1629</v>
      </c>
      <c r="G2712" t="s">
        <v>19</v>
      </c>
      <c r="H2712" t="s">
        <v>13</v>
      </c>
      <c r="I2712">
        <v>7</v>
      </c>
      <c r="J2712">
        <v>527.59</v>
      </c>
      <c r="K2712">
        <v>0.33</v>
      </c>
      <c r="L2712">
        <f t="shared" si="254"/>
        <v>174.10470000000001</v>
      </c>
      <c r="M2712">
        <f t="shared" si="255"/>
        <v>3693.13</v>
      </c>
      <c r="N2712" t="s">
        <v>18</v>
      </c>
      <c r="O2712" t="str">
        <f t="shared" si="256"/>
        <v>On Time Delivery</v>
      </c>
      <c r="P2712">
        <v>4</v>
      </c>
      <c r="Q2712" t="str">
        <f t="shared" si="257"/>
        <v>Bad</v>
      </c>
      <c r="R2712">
        <v>2.1</v>
      </c>
      <c r="S2712">
        <v>2474.4</v>
      </c>
    </row>
    <row r="2713" spans="1:19" x14ac:dyDescent="0.35">
      <c r="A2713">
        <v>12712</v>
      </c>
      <c r="B2713" s="1">
        <v>47273</v>
      </c>
      <c r="C2713">
        <f t="shared" si="252"/>
        <v>2029</v>
      </c>
      <c r="D2713">
        <f t="shared" si="253"/>
        <v>6</v>
      </c>
      <c r="E2713" t="str">
        <f>TEXT(Table2[[#This Row],[order_date]],"mmmm")</f>
        <v>June</v>
      </c>
      <c r="F2713">
        <v>1269</v>
      </c>
      <c r="G2713" t="s">
        <v>12</v>
      </c>
      <c r="H2713" t="s">
        <v>17</v>
      </c>
      <c r="I2713">
        <v>6</v>
      </c>
      <c r="J2713">
        <v>532.01</v>
      </c>
      <c r="K2713">
        <v>0.33</v>
      </c>
      <c r="L2713">
        <f t="shared" si="254"/>
        <v>175.5633</v>
      </c>
      <c r="M2713">
        <f t="shared" si="255"/>
        <v>3192.06</v>
      </c>
      <c r="N2713" t="s">
        <v>18</v>
      </c>
      <c r="O2713" t="str">
        <f t="shared" si="256"/>
        <v>Delayed Delivery</v>
      </c>
      <c r="P2713">
        <v>10</v>
      </c>
      <c r="Q2713" t="str">
        <f t="shared" si="257"/>
        <v>Bad</v>
      </c>
      <c r="R2713">
        <v>1.6</v>
      </c>
      <c r="S2713">
        <v>2138.6799999999998</v>
      </c>
    </row>
    <row r="2714" spans="1:19" x14ac:dyDescent="0.35">
      <c r="A2714">
        <v>12713</v>
      </c>
      <c r="B2714" s="1">
        <v>47274</v>
      </c>
      <c r="C2714">
        <f t="shared" si="252"/>
        <v>2029</v>
      </c>
      <c r="D2714">
        <f t="shared" si="253"/>
        <v>6</v>
      </c>
      <c r="E2714" t="str">
        <f>TEXT(Table2[[#This Row],[order_date]],"mmmm")</f>
        <v>June</v>
      </c>
      <c r="F2714">
        <v>1591</v>
      </c>
      <c r="G2714" t="s">
        <v>15</v>
      </c>
      <c r="H2714" t="s">
        <v>21</v>
      </c>
      <c r="I2714">
        <v>6</v>
      </c>
      <c r="J2714">
        <v>78.47</v>
      </c>
      <c r="K2714">
        <v>0.33</v>
      </c>
      <c r="L2714">
        <f t="shared" si="254"/>
        <v>25.895099999999999</v>
      </c>
      <c r="M2714">
        <f t="shared" si="255"/>
        <v>470.82</v>
      </c>
      <c r="N2714" t="s">
        <v>18</v>
      </c>
      <c r="O2714" t="str">
        <f t="shared" si="256"/>
        <v>Delayed Delivery</v>
      </c>
      <c r="P2714">
        <v>8</v>
      </c>
      <c r="Q2714" t="str">
        <f t="shared" si="257"/>
        <v>Bad</v>
      </c>
      <c r="R2714">
        <v>2.2999999999999998</v>
      </c>
      <c r="S2714">
        <v>315.45</v>
      </c>
    </row>
    <row r="2715" spans="1:19" x14ac:dyDescent="0.35">
      <c r="A2715">
        <v>12714</v>
      </c>
      <c r="B2715" s="1">
        <v>47275</v>
      </c>
      <c r="C2715">
        <f t="shared" si="252"/>
        <v>2029</v>
      </c>
      <c r="D2715">
        <f t="shared" si="253"/>
        <v>6</v>
      </c>
      <c r="E2715" t="str">
        <f>TEXT(Table2[[#This Row],[order_date]],"mmmm")</f>
        <v>June</v>
      </c>
      <c r="F2715">
        <v>1969</v>
      </c>
      <c r="G2715" t="s">
        <v>19</v>
      </c>
      <c r="H2715" t="s">
        <v>13</v>
      </c>
      <c r="I2715">
        <v>7</v>
      </c>
      <c r="J2715">
        <v>265.58</v>
      </c>
      <c r="K2715">
        <v>0.28999999999999998</v>
      </c>
      <c r="L2715">
        <f t="shared" si="254"/>
        <v>77.018199999999993</v>
      </c>
      <c r="M2715">
        <f t="shared" si="255"/>
        <v>1859.06</v>
      </c>
      <c r="N2715" t="s">
        <v>16</v>
      </c>
      <c r="O2715" t="str">
        <f t="shared" si="256"/>
        <v>Delayed Delivery</v>
      </c>
      <c r="P2715">
        <v>11</v>
      </c>
      <c r="Q2715" t="str">
        <f t="shared" si="257"/>
        <v>Excellent</v>
      </c>
      <c r="R2715">
        <v>4.3</v>
      </c>
      <c r="S2715">
        <v>1319.93</v>
      </c>
    </row>
    <row r="2716" spans="1:19" x14ac:dyDescent="0.35">
      <c r="A2716">
        <v>12715</v>
      </c>
      <c r="B2716" s="1">
        <v>47276</v>
      </c>
      <c r="C2716">
        <f t="shared" si="252"/>
        <v>2029</v>
      </c>
      <c r="D2716">
        <f t="shared" si="253"/>
        <v>6</v>
      </c>
      <c r="E2716" t="str">
        <f>TEXT(Table2[[#This Row],[order_date]],"mmmm")</f>
        <v>June</v>
      </c>
      <c r="F2716">
        <v>1604</v>
      </c>
      <c r="G2716" t="s">
        <v>12</v>
      </c>
      <c r="H2716" t="s">
        <v>17</v>
      </c>
      <c r="I2716">
        <v>2</v>
      </c>
      <c r="J2716">
        <v>286.86</v>
      </c>
      <c r="K2716">
        <v>0.24</v>
      </c>
      <c r="L2716">
        <f t="shared" si="254"/>
        <v>68.846400000000003</v>
      </c>
      <c r="M2716">
        <f t="shared" si="255"/>
        <v>573.72</v>
      </c>
      <c r="N2716" t="s">
        <v>18</v>
      </c>
      <c r="O2716" t="str">
        <f t="shared" si="256"/>
        <v>Delayed Delivery</v>
      </c>
      <c r="P2716">
        <v>10</v>
      </c>
      <c r="Q2716" t="str">
        <f t="shared" si="257"/>
        <v>Bad</v>
      </c>
      <c r="R2716">
        <v>1.7</v>
      </c>
      <c r="S2716">
        <v>436.03</v>
      </c>
    </row>
    <row r="2717" spans="1:19" x14ac:dyDescent="0.35">
      <c r="A2717">
        <v>12716</v>
      </c>
      <c r="B2717" s="1">
        <v>47277</v>
      </c>
      <c r="C2717">
        <f t="shared" si="252"/>
        <v>2029</v>
      </c>
      <c r="D2717">
        <f t="shared" si="253"/>
        <v>6</v>
      </c>
      <c r="E2717" t="str">
        <f>TEXT(Table2[[#This Row],[order_date]],"mmmm")</f>
        <v>June</v>
      </c>
      <c r="F2717">
        <v>1777</v>
      </c>
      <c r="G2717" t="s">
        <v>15</v>
      </c>
      <c r="H2717" t="s">
        <v>13</v>
      </c>
      <c r="I2717">
        <v>7</v>
      </c>
      <c r="J2717">
        <v>586.9</v>
      </c>
      <c r="K2717">
        <v>0.3</v>
      </c>
      <c r="L2717">
        <f t="shared" si="254"/>
        <v>176.07</v>
      </c>
      <c r="M2717">
        <f t="shared" si="255"/>
        <v>4108.3</v>
      </c>
      <c r="N2717" t="s">
        <v>16</v>
      </c>
      <c r="O2717" t="str">
        <f t="shared" si="256"/>
        <v>On Time Delivery</v>
      </c>
      <c r="P2717">
        <v>3</v>
      </c>
      <c r="Q2717" t="str">
        <f t="shared" si="257"/>
        <v>Excellent</v>
      </c>
      <c r="R2717">
        <v>4.0999999999999996</v>
      </c>
      <c r="S2717">
        <v>2875.81</v>
      </c>
    </row>
    <row r="2718" spans="1:19" x14ac:dyDescent="0.35">
      <c r="A2718">
        <v>12717</v>
      </c>
      <c r="B2718" s="1">
        <v>47278</v>
      </c>
      <c r="C2718">
        <f t="shared" si="252"/>
        <v>2029</v>
      </c>
      <c r="D2718">
        <f t="shared" si="253"/>
        <v>6</v>
      </c>
      <c r="E2718" t="str">
        <f>TEXT(Table2[[#This Row],[order_date]],"mmmm")</f>
        <v>June</v>
      </c>
      <c r="F2718">
        <v>1843</v>
      </c>
      <c r="G2718" t="s">
        <v>22</v>
      </c>
      <c r="H2718" t="s">
        <v>13</v>
      </c>
      <c r="I2718">
        <v>7</v>
      </c>
      <c r="J2718">
        <v>411.63</v>
      </c>
      <c r="K2718">
        <v>0.21</v>
      </c>
      <c r="L2718">
        <f t="shared" si="254"/>
        <v>86.442299999999989</v>
      </c>
      <c r="M2718">
        <f t="shared" si="255"/>
        <v>2881.41</v>
      </c>
      <c r="N2718" t="s">
        <v>16</v>
      </c>
      <c r="O2718" t="str">
        <f t="shared" si="256"/>
        <v>Delayed Delivery</v>
      </c>
      <c r="P2718">
        <v>11</v>
      </c>
      <c r="Q2718" t="str">
        <f t="shared" si="257"/>
        <v>Good</v>
      </c>
      <c r="R2718">
        <v>3.9</v>
      </c>
      <c r="S2718">
        <v>2276.31</v>
      </c>
    </row>
    <row r="2719" spans="1:19" x14ac:dyDescent="0.35">
      <c r="A2719">
        <v>12718</v>
      </c>
      <c r="B2719" s="1">
        <v>47279</v>
      </c>
      <c r="C2719">
        <f t="shared" si="252"/>
        <v>2029</v>
      </c>
      <c r="D2719">
        <f t="shared" si="253"/>
        <v>6</v>
      </c>
      <c r="E2719" t="str">
        <f>TEXT(Table2[[#This Row],[order_date]],"mmmm")</f>
        <v>June</v>
      </c>
      <c r="F2719">
        <v>1861</v>
      </c>
      <c r="G2719" t="s">
        <v>12</v>
      </c>
      <c r="H2719" t="s">
        <v>21</v>
      </c>
      <c r="I2719">
        <v>1</v>
      </c>
      <c r="J2719">
        <v>253.24</v>
      </c>
      <c r="K2719">
        <v>0.05</v>
      </c>
      <c r="L2719">
        <f t="shared" si="254"/>
        <v>12.662000000000001</v>
      </c>
      <c r="M2719">
        <f t="shared" si="255"/>
        <v>253.24</v>
      </c>
      <c r="N2719" t="s">
        <v>18</v>
      </c>
      <c r="O2719" t="str">
        <f t="shared" si="256"/>
        <v>Delayed Delivery</v>
      </c>
      <c r="P2719">
        <v>7</v>
      </c>
      <c r="Q2719" t="str">
        <f t="shared" si="257"/>
        <v>Good</v>
      </c>
      <c r="R2719">
        <v>3.6</v>
      </c>
      <c r="S2719">
        <v>240.58</v>
      </c>
    </row>
    <row r="2720" spans="1:19" x14ac:dyDescent="0.35">
      <c r="A2720">
        <v>12719</v>
      </c>
      <c r="B2720" s="1">
        <v>47280</v>
      </c>
      <c r="C2720">
        <f t="shared" si="252"/>
        <v>2029</v>
      </c>
      <c r="D2720">
        <f t="shared" si="253"/>
        <v>6</v>
      </c>
      <c r="E2720" t="str">
        <f>TEXT(Table2[[#This Row],[order_date]],"mmmm")</f>
        <v>June</v>
      </c>
      <c r="F2720">
        <v>1360</v>
      </c>
      <c r="G2720" t="s">
        <v>19</v>
      </c>
      <c r="H2720" t="s">
        <v>17</v>
      </c>
      <c r="I2720">
        <v>7</v>
      </c>
      <c r="J2720">
        <v>30.24</v>
      </c>
      <c r="K2720">
        <v>0.14000000000000001</v>
      </c>
      <c r="L2720">
        <f t="shared" si="254"/>
        <v>4.2336</v>
      </c>
      <c r="M2720">
        <f t="shared" si="255"/>
        <v>211.67999999999998</v>
      </c>
      <c r="N2720" t="s">
        <v>14</v>
      </c>
      <c r="O2720" t="str">
        <f t="shared" si="256"/>
        <v>On Time Delivery</v>
      </c>
      <c r="P2720">
        <v>3</v>
      </c>
      <c r="Q2720" t="str">
        <f t="shared" si="257"/>
        <v>Good</v>
      </c>
      <c r="R2720">
        <v>2.7</v>
      </c>
      <c r="S2720">
        <v>182.04</v>
      </c>
    </row>
    <row r="2721" spans="1:19" x14ac:dyDescent="0.35">
      <c r="A2721">
        <v>12720</v>
      </c>
      <c r="B2721" s="1">
        <v>47281</v>
      </c>
      <c r="C2721">
        <f t="shared" si="252"/>
        <v>2029</v>
      </c>
      <c r="D2721">
        <f t="shared" si="253"/>
        <v>6</v>
      </c>
      <c r="E2721" t="str">
        <f>TEXT(Table2[[#This Row],[order_date]],"mmmm")</f>
        <v>June</v>
      </c>
      <c r="F2721">
        <v>1256</v>
      </c>
      <c r="G2721" t="s">
        <v>19</v>
      </c>
      <c r="H2721" t="s">
        <v>13</v>
      </c>
      <c r="I2721">
        <v>1</v>
      </c>
      <c r="J2721">
        <v>345.75</v>
      </c>
      <c r="K2721">
        <v>0.34</v>
      </c>
      <c r="L2721">
        <f t="shared" si="254"/>
        <v>117.55500000000001</v>
      </c>
      <c r="M2721">
        <f t="shared" si="255"/>
        <v>345.75</v>
      </c>
      <c r="N2721" t="s">
        <v>14</v>
      </c>
      <c r="O2721" t="str">
        <f t="shared" si="256"/>
        <v>Delayed Delivery</v>
      </c>
      <c r="P2721">
        <v>6</v>
      </c>
      <c r="Q2721" t="str">
        <f t="shared" si="257"/>
        <v>Good</v>
      </c>
      <c r="R2721">
        <v>2.5</v>
      </c>
      <c r="S2721">
        <v>228.19</v>
      </c>
    </row>
    <row r="2722" spans="1:19" x14ac:dyDescent="0.35">
      <c r="A2722">
        <v>12721</v>
      </c>
      <c r="B2722" s="1">
        <v>47282</v>
      </c>
      <c r="C2722">
        <f t="shared" si="252"/>
        <v>2029</v>
      </c>
      <c r="D2722">
        <f t="shared" si="253"/>
        <v>6</v>
      </c>
      <c r="E2722" t="str">
        <f>TEXT(Table2[[#This Row],[order_date]],"mmmm")</f>
        <v>June</v>
      </c>
      <c r="F2722">
        <v>1132</v>
      </c>
      <c r="G2722" t="s">
        <v>22</v>
      </c>
      <c r="H2722" t="s">
        <v>20</v>
      </c>
      <c r="I2722">
        <v>4</v>
      </c>
      <c r="J2722">
        <v>71.2</v>
      </c>
      <c r="K2722">
        <v>0.12</v>
      </c>
      <c r="L2722">
        <f t="shared" si="254"/>
        <v>8.5440000000000005</v>
      </c>
      <c r="M2722">
        <f t="shared" si="255"/>
        <v>284.8</v>
      </c>
      <c r="N2722" t="s">
        <v>14</v>
      </c>
      <c r="O2722" t="str">
        <f t="shared" si="256"/>
        <v>On Time Delivery</v>
      </c>
      <c r="P2722">
        <v>4</v>
      </c>
      <c r="Q2722" t="str">
        <f t="shared" si="257"/>
        <v>Bad</v>
      </c>
      <c r="R2722">
        <v>1.3</v>
      </c>
      <c r="S2722">
        <v>250.62</v>
      </c>
    </row>
    <row r="2723" spans="1:19" x14ac:dyDescent="0.35">
      <c r="A2723">
        <v>12722</v>
      </c>
      <c r="B2723" s="1">
        <v>47283</v>
      </c>
      <c r="C2723">
        <f t="shared" si="252"/>
        <v>2029</v>
      </c>
      <c r="D2723">
        <f t="shared" si="253"/>
        <v>6</v>
      </c>
      <c r="E2723" t="str">
        <f>TEXT(Table2[[#This Row],[order_date]],"mmmm")</f>
        <v>June</v>
      </c>
      <c r="F2723">
        <v>1275</v>
      </c>
      <c r="G2723" t="s">
        <v>19</v>
      </c>
      <c r="H2723" t="s">
        <v>17</v>
      </c>
      <c r="I2723">
        <v>7</v>
      </c>
      <c r="J2723">
        <v>503.15</v>
      </c>
      <c r="K2723">
        <v>0.3</v>
      </c>
      <c r="L2723">
        <f t="shared" si="254"/>
        <v>150.94499999999999</v>
      </c>
      <c r="M2723">
        <f t="shared" si="255"/>
        <v>3522.0499999999997</v>
      </c>
      <c r="N2723" t="s">
        <v>16</v>
      </c>
      <c r="O2723" t="str">
        <f t="shared" si="256"/>
        <v>Delayed Delivery</v>
      </c>
      <c r="P2723">
        <v>6</v>
      </c>
      <c r="Q2723" t="str">
        <f t="shared" si="257"/>
        <v>Bad</v>
      </c>
      <c r="R2723">
        <v>2.4</v>
      </c>
      <c r="S2723">
        <v>2465.4299999999998</v>
      </c>
    </row>
    <row r="2724" spans="1:19" x14ac:dyDescent="0.35">
      <c r="A2724">
        <v>12723</v>
      </c>
      <c r="B2724" s="1">
        <v>47284</v>
      </c>
      <c r="C2724">
        <f t="shared" si="252"/>
        <v>2029</v>
      </c>
      <c r="D2724">
        <f t="shared" si="253"/>
        <v>6</v>
      </c>
      <c r="E2724" t="str">
        <f>TEXT(Table2[[#This Row],[order_date]],"mmmm")</f>
        <v>June</v>
      </c>
      <c r="F2724">
        <v>1775</v>
      </c>
      <c r="G2724" t="s">
        <v>19</v>
      </c>
      <c r="H2724" t="s">
        <v>20</v>
      </c>
      <c r="I2724">
        <v>2</v>
      </c>
      <c r="J2724">
        <v>455.22</v>
      </c>
      <c r="K2724">
        <v>0.03</v>
      </c>
      <c r="L2724">
        <f t="shared" si="254"/>
        <v>13.656600000000001</v>
      </c>
      <c r="M2724">
        <f t="shared" si="255"/>
        <v>910.44</v>
      </c>
      <c r="N2724" t="s">
        <v>16</v>
      </c>
      <c r="O2724" t="str">
        <f t="shared" si="256"/>
        <v>Delayed Delivery</v>
      </c>
      <c r="P2724">
        <v>7</v>
      </c>
      <c r="Q2724" t="str">
        <f t="shared" si="257"/>
        <v>Good</v>
      </c>
      <c r="R2724">
        <v>3.4</v>
      </c>
      <c r="S2724">
        <v>883.13</v>
      </c>
    </row>
    <row r="2725" spans="1:19" x14ac:dyDescent="0.35">
      <c r="A2725">
        <v>12724</v>
      </c>
      <c r="B2725" s="1">
        <v>47285</v>
      </c>
      <c r="C2725">
        <f t="shared" si="252"/>
        <v>2029</v>
      </c>
      <c r="D2725">
        <f t="shared" si="253"/>
        <v>6</v>
      </c>
      <c r="E2725" t="str">
        <f>TEXT(Table2[[#This Row],[order_date]],"mmmm")</f>
        <v>June</v>
      </c>
      <c r="F2725">
        <v>1682</v>
      </c>
      <c r="G2725" t="s">
        <v>19</v>
      </c>
      <c r="H2725" t="s">
        <v>21</v>
      </c>
      <c r="I2725">
        <v>7</v>
      </c>
      <c r="J2725">
        <v>284.39999999999998</v>
      </c>
      <c r="K2725">
        <v>0.12</v>
      </c>
      <c r="L2725">
        <f t="shared" si="254"/>
        <v>34.127999999999993</v>
      </c>
      <c r="M2725">
        <f t="shared" si="255"/>
        <v>1990.7999999999997</v>
      </c>
      <c r="N2725" t="s">
        <v>16</v>
      </c>
      <c r="O2725" t="str">
        <f t="shared" si="256"/>
        <v>Delayed Delivery</v>
      </c>
      <c r="P2725">
        <v>8</v>
      </c>
      <c r="Q2725" t="str">
        <f t="shared" si="257"/>
        <v>Excellent</v>
      </c>
      <c r="R2725">
        <v>4.5999999999999996</v>
      </c>
      <c r="S2725">
        <v>1751.9</v>
      </c>
    </row>
    <row r="2726" spans="1:19" x14ac:dyDescent="0.35">
      <c r="A2726">
        <v>12725</v>
      </c>
      <c r="B2726" s="1">
        <v>47286</v>
      </c>
      <c r="C2726">
        <f t="shared" si="252"/>
        <v>2029</v>
      </c>
      <c r="D2726">
        <f t="shared" si="253"/>
        <v>6</v>
      </c>
      <c r="E2726" t="str">
        <f>TEXT(Table2[[#This Row],[order_date]],"mmmm")</f>
        <v>June</v>
      </c>
      <c r="F2726">
        <v>1971</v>
      </c>
      <c r="G2726" t="s">
        <v>19</v>
      </c>
      <c r="H2726" t="s">
        <v>20</v>
      </c>
      <c r="I2726">
        <v>6</v>
      </c>
      <c r="J2726">
        <v>266.08999999999997</v>
      </c>
      <c r="K2726">
        <v>0.12</v>
      </c>
      <c r="L2726">
        <f t="shared" si="254"/>
        <v>31.930799999999994</v>
      </c>
      <c r="M2726">
        <f t="shared" si="255"/>
        <v>1596.54</v>
      </c>
      <c r="N2726" t="s">
        <v>16</v>
      </c>
      <c r="O2726" t="str">
        <f t="shared" si="256"/>
        <v>Delayed Delivery</v>
      </c>
      <c r="P2726">
        <v>6</v>
      </c>
      <c r="Q2726" t="str">
        <f t="shared" si="257"/>
        <v>Excellent</v>
      </c>
      <c r="R2726">
        <v>4.3</v>
      </c>
      <c r="S2726">
        <v>1404.96</v>
      </c>
    </row>
    <row r="2727" spans="1:19" x14ac:dyDescent="0.35">
      <c r="A2727">
        <v>12726</v>
      </c>
      <c r="B2727" s="1">
        <v>47287</v>
      </c>
      <c r="C2727">
        <f t="shared" si="252"/>
        <v>2029</v>
      </c>
      <c r="D2727">
        <f t="shared" si="253"/>
        <v>6</v>
      </c>
      <c r="E2727" t="str">
        <f>TEXT(Table2[[#This Row],[order_date]],"mmmm")</f>
        <v>June</v>
      </c>
      <c r="F2727">
        <v>1512</v>
      </c>
      <c r="G2727" t="s">
        <v>22</v>
      </c>
      <c r="H2727" t="s">
        <v>17</v>
      </c>
      <c r="I2727">
        <v>5</v>
      </c>
      <c r="J2727">
        <v>539.94000000000005</v>
      </c>
      <c r="K2727">
        <v>0.02</v>
      </c>
      <c r="L2727">
        <f t="shared" si="254"/>
        <v>10.798800000000002</v>
      </c>
      <c r="M2727">
        <f t="shared" si="255"/>
        <v>2699.7000000000003</v>
      </c>
      <c r="N2727" t="s">
        <v>16</v>
      </c>
      <c r="O2727" t="str">
        <f t="shared" si="256"/>
        <v>On Time Delivery</v>
      </c>
      <c r="P2727">
        <v>4</v>
      </c>
      <c r="Q2727" t="str">
        <f t="shared" si="257"/>
        <v>Bad</v>
      </c>
      <c r="R2727">
        <v>1.1000000000000001</v>
      </c>
      <c r="S2727">
        <v>2645.71</v>
      </c>
    </row>
    <row r="2728" spans="1:19" x14ac:dyDescent="0.35">
      <c r="A2728">
        <v>12727</v>
      </c>
      <c r="B2728" s="1">
        <v>47288</v>
      </c>
      <c r="C2728">
        <f t="shared" si="252"/>
        <v>2029</v>
      </c>
      <c r="D2728">
        <f t="shared" si="253"/>
        <v>6</v>
      </c>
      <c r="E2728" t="str">
        <f>TEXT(Table2[[#This Row],[order_date]],"mmmm")</f>
        <v>June</v>
      </c>
      <c r="F2728">
        <v>1312</v>
      </c>
      <c r="G2728" t="s">
        <v>19</v>
      </c>
      <c r="H2728" t="s">
        <v>13</v>
      </c>
      <c r="I2728">
        <v>2</v>
      </c>
      <c r="J2728">
        <v>183.75</v>
      </c>
      <c r="K2728">
        <v>0.04</v>
      </c>
      <c r="L2728">
        <f t="shared" si="254"/>
        <v>7.3500000000000005</v>
      </c>
      <c r="M2728">
        <f t="shared" si="255"/>
        <v>367.5</v>
      </c>
      <c r="N2728" t="s">
        <v>18</v>
      </c>
      <c r="O2728" t="str">
        <f t="shared" si="256"/>
        <v>Delayed Delivery</v>
      </c>
      <c r="P2728">
        <v>9</v>
      </c>
      <c r="Q2728" t="str">
        <f t="shared" si="257"/>
        <v>Bad</v>
      </c>
      <c r="R2728">
        <v>1.6</v>
      </c>
      <c r="S2728">
        <v>352.8</v>
      </c>
    </row>
    <row r="2729" spans="1:19" x14ac:dyDescent="0.35">
      <c r="A2729">
        <v>12728</v>
      </c>
      <c r="B2729" s="1">
        <v>47289</v>
      </c>
      <c r="C2729">
        <f t="shared" si="252"/>
        <v>2029</v>
      </c>
      <c r="D2729">
        <f t="shared" si="253"/>
        <v>6</v>
      </c>
      <c r="E2729" t="str">
        <f>TEXT(Table2[[#This Row],[order_date]],"mmmm")</f>
        <v>June</v>
      </c>
      <c r="F2729">
        <v>1575</v>
      </c>
      <c r="G2729" t="s">
        <v>15</v>
      </c>
      <c r="H2729" t="s">
        <v>13</v>
      </c>
      <c r="I2729">
        <v>7</v>
      </c>
      <c r="J2729">
        <v>160.68</v>
      </c>
      <c r="K2729">
        <v>7.0000000000000007E-2</v>
      </c>
      <c r="L2729">
        <f t="shared" si="254"/>
        <v>11.247600000000002</v>
      </c>
      <c r="M2729">
        <f t="shared" si="255"/>
        <v>1124.76</v>
      </c>
      <c r="N2729" t="s">
        <v>18</v>
      </c>
      <c r="O2729" t="str">
        <f t="shared" si="256"/>
        <v>Delayed Delivery</v>
      </c>
      <c r="P2729">
        <v>7</v>
      </c>
      <c r="Q2729" t="str">
        <f t="shared" si="257"/>
        <v>Excellent</v>
      </c>
      <c r="R2729">
        <v>4.4000000000000004</v>
      </c>
      <c r="S2729">
        <v>1046.03</v>
      </c>
    </row>
    <row r="2730" spans="1:19" x14ac:dyDescent="0.35">
      <c r="A2730">
        <v>12729</v>
      </c>
      <c r="B2730" s="1">
        <v>47290</v>
      </c>
      <c r="C2730">
        <f t="shared" si="252"/>
        <v>2029</v>
      </c>
      <c r="D2730">
        <f t="shared" si="253"/>
        <v>6</v>
      </c>
      <c r="E2730" t="str">
        <f>TEXT(Table2[[#This Row],[order_date]],"mmmm")</f>
        <v>June</v>
      </c>
      <c r="F2730">
        <v>1885</v>
      </c>
      <c r="G2730" t="s">
        <v>15</v>
      </c>
      <c r="H2730" t="s">
        <v>17</v>
      </c>
      <c r="I2730">
        <v>2</v>
      </c>
      <c r="J2730">
        <v>564.42999999999995</v>
      </c>
      <c r="K2730">
        <v>0.28999999999999998</v>
      </c>
      <c r="L2730">
        <f t="shared" si="254"/>
        <v>163.68469999999996</v>
      </c>
      <c r="M2730">
        <f t="shared" si="255"/>
        <v>1128.8599999999999</v>
      </c>
      <c r="N2730" t="s">
        <v>14</v>
      </c>
      <c r="O2730" t="str">
        <f t="shared" si="256"/>
        <v>Delayed Delivery</v>
      </c>
      <c r="P2730">
        <v>9</v>
      </c>
      <c r="Q2730" t="str">
        <f t="shared" si="257"/>
        <v>Excellent</v>
      </c>
      <c r="R2730">
        <v>4.8</v>
      </c>
      <c r="S2730">
        <v>801.49</v>
      </c>
    </row>
    <row r="2731" spans="1:19" x14ac:dyDescent="0.35">
      <c r="A2731">
        <v>12730</v>
      </c>
      <c r="B2731" s="1">
        <v>47291</v>
      </c>
      <c r="C2731">
        <f t="shared" si="252"/>
        <v>2029</v>
      </c>
      <c r="D2731">
        <f t="shared" si="253"/>
        <v>6</v>
      </c>
      <c r="E2731" t="str">
        <f>TEXT(Table2[[#This Row],[order_date]],"mmmm")</f>
        <v>June</v>
      </c>
      <c r="F2731">
        <v>1979</v>
      </c>
      <c r="G2731" t="s">
        <v>15</v>
      </c>
      <c r="H2731" t="s">
        <v>13</v>
      </c>
      <c r="I2731">
        <v>1</v>
      </c>
      <c r="J2731">
        <v>488.41</v>
      </c>
      <c r="K2731">
        <v>0.02</v>
      </c>
      <c r="L2731">
        <f t="shared" si="254"/>
        <v>9.7682000000000002</v>
      </c>
      <c r="M2731">
        <f t="shared" si="255"/>
        <v>488.41</v>
      </c>
      <c r="N2731" t="s">
        <v>14</v>
      </c>
      <c r="O2731" t="str">
        <f t="shared" si="256"/>
        <v>On Time Delivery</v>
      </c>
      <c r="P2731">
        <v>3</v>
      </c>
      <c r="Q2731" t="str">
        <f t="shared" si="257"/>
        <v>Bad</v>
      </c>
      <c r="R2731">
        <v>1.2</v>
      </c>
      <c r="S2731">
        <v>478.64</v>
      </c>
    </row>
    <row r="2732" spans="1:19" x14ac:dyDescent="0.35">
      <c r="A2732">
        <v>12731</v>
      </c>
      <c r="B2732" s="1">
        <v>47292</v>
      </c>
      <c r="C2732">
        <f t="shared" si="252"/>
        <v>2029</v>
      </c>
      <c r="D2732">
        <f t="shared" si="253"/>
        <v>6</v>
      </c>
      <c r="E2732" t="str">
        <f>TEXT(Table2[[#This Row],[order_date]],"mmmm")</f>
        <v>June</v>
      </c>
      <c r="F2732">
        <v>1283</v>
      </c>
      <c r="G2732" t="s">
        <v>19</v>
      </c>
      <c r="H2732" t="s">
        <v>20</v>
      </c>
      <c r="I2732">
        <v>4</v>
      </c>
      <c r="J2732">
        <v>495.07</v>
      </c>
      <c r="K2732">
        <v>0.1</v>
      </c>
      <c r="L2732">
        <f t="shared" si="254"/>
        <v>49.507000000000005</v>
      </c>
      <c r="M2732">
        <f t="shared" si="255"/>
        <v>1980.28</v>
      </c>
      <c r="N2732" t="s">
        <v>16</v>
      </c>
      <c r="O2732" t="str">
        <f t="shared" si="256"/>
        <v>Delayed Delivery</v>
      </c>
      <c r="P2732">
        <v>5</v>
      </c>
      <c r="Q2732" t="str">
        <f t="shared" si="257"/>
        <v>Good</v>
      </c>
      <c r="R2732">
        <v>3.8</v>
      </c>
      <c r="S2732">
        <v>1782.25</v>
      </c>
    </row>
    <row r="2733" spans="1:19" x14ac:dyDescent="0.35">
      <c r="A2733">
        <v>12732</v>
      </c>
      <c r="B2733" s="1">
        <v>47293</v>
      </c>
      <c r="C2733">
        <f t="shared" si="252"/>
        <v>2029</v>
      </c>
      <c r="D2733">
        <f t="shared" si="253"/>
        <v>6</v>
      </c>
      <c r="E2733" t="str">
        <f>TEXT(Table2[[#This Row],[order_date]],"mmmm")</f>
        <v>June</v>
      </c>
      <c r="F2733">
        <v>1120</v>
      </c>
      <c r="G2733" t="s">
        <v>22</v>
      </c>
      <c r="H2733" t="s">
        <v>13</v>
      </c>
      <c r="I2733">
        <v>4</v>
      </c>
      <c r="J2733">
        <v>129.19</v>
      </c>
      <c r="K2733">
        <v>0</v>
      </c>
      <c r="L2733">
        <f t="shared" si="254"/>
        <v>0</v>
      </c>
      <c r="M2733">
        <f t="shared" si="255"/>
        <v>516.76</v>
      </c>
      <c r="N2733" t="s">
        <v>14</v>
      </c>
      <c r="O2733" t="str">
        <f t="shared" si="256"/>
        <v>Early Delivery</v>
      </c>
      <c r="P2733">
        <v>1</v>
      </c>
      <c r="Q2733" t="str">
        <f t="shared" si="257"/>
        <v>Good</v>
      </c>
      <c r="R2733">
        <v>2.5</v>
      </c>
      <c r="S2733">
        <v>516.76</v>
      </c>
    </row>
    <row r="2734" spans="1:19" x14ac:dyDescent="0.35">
      <c r="A2734">
        <v>12733</v>
      </c>
      <c r="B2734" s="1">
        <v>47294</v>
      </c>
      <c r="C2734">
        <f t="shared" si="252"/>
        <v>2029</v>
      </c>
      <c r="D2734">
        <f t="shared" si="253"/>
        <v>6</v>
      </c>
      <c r="E2734" t="str">
        <f>TEXT(Table2[[#This Row],[order_date]],"mmmm")</f>
        <v>June</v>
      </c>
      <c r="F2734">
        <v>1106</v>
      </c>
      <c r="G2734" t="s">
        <v>19</v>
      </c>
      <c r="H2734" t="s">
        <v>13</v>
      </c>
      <c r="I2734">
        <v>2</v>
      </c>
      <c r="J2734">
        <v>98.83</v>
      </c>
      <c r="K2734">
        <v>0.24</v>
      </c>
      <c r="L2734">
        <f t="shared" si="254"/>
        <v>23.719199999999997</v>
      </c>
      <c r="M2734">
        <f t="shared" si="255"/>
        <v>197.66</v>
      </c>
      <c r="N2734" t="s">
        <v>18</v>
      </c>
      <c r="O2734" t="str">
        <f t="shared" si="256"/>
        <v>Delayed Delivery</v>
      </c>
      <c r="P2734">
        <v>11</v>
      </c>
      <c r="Q2734" t="str">
        <f t="shared" si="257"/>
        <v>Good</v>
      </c>
      <c r="R2734">
        <v>2.5</v>
      </c>
      <c r="S2734">
        <v>150.22</v>
      </c>
    </row>
    <row r="2735" spans="1:19" x14ac:dyDescent="0.35">
      <c r="A2735">
        <v>12734</v>
      </c>
      <c r="B2735" s="1">
        <v>47295</v>
      </c>
      <c r="C2735">
        <f t="shared" si="252"/>
        <v>2029</v>
      </c>
      <c r="D2735">
        <f t="shared" si="253"/>
        <v>6</v>
      </c>
      <c r="E2735" t="str">
        <f>TEXT(Table2[[#This Row],[order_date]],"mmmm")</f>
        <v>June</v>
      </c>
      <c r="F2735">
        <v>1932</v>
      </c>
      <c r="G2735" t="s">
        <v>22</v>
      </c>
      <c r="H2735" t="s">
        <v>20</v>
      </c>
      <c r="I2735">
        <v>2</v>
      </c>
      <c r="J2735">
        <v>30.23</v>
      </c>
      <c r="K2735">
        <v>0.22</v>
      </c>
      <c r="L2735">
        <f t="shared" si="254"/>
        <v>6.6505999999999998</v>
      </c>
      <c r="M2735">
        <f t="shared" si="255"/>
        <v>60.46</v>
      </c>
      <c r="N2735" t="s">
        <v>18</v>
      </c>
      <c r="O2735" t="str">
        <f t="shared" si="256"/>
        <v>Delayed Delivery</v>
      </c>
      <c r="P2735">
        <v>8</v>
      </c>
      <c r="Q2735" t="str">
        <f t="shared" si="257"/>
        <v>Good</v>
      </c>
      <c r="R2735">
        <v>3.6</v>
      </c>
      <c r="S2735">
        <v>47.16</v>
      </c>
    </row>
    <row r="2736" spans="1:19" x14ac:dyDescent="0.35">
      <c r="A2736">
        <v>12735</v>
      </c>
      <c r="B2736" s="1">
        <v>47296</v>
      </c>
      <c r="C2736">
        <f t="shared" si="252"/>
        <v>2029</v>
      </c>
      <c r="D2736">
        <f t="shared" si="253"/>
        <v>6</v>
      </c>
      <c r="E2736" t="str">
        <f>TEXT(Table2[[#This Row],[order_date]],"mmmm")</f>
        <v>June</v>
      </c>
      <c r="F2736">
        <v>1686</v>
      </c>
      <c r="G2736" t="s">
        <v>12</v>
      </c>
      <c r="H2736" t="s">
        <v>20</v>
      </c>
      <c r="I2736">
        <v>7</v>
      </c>
      <c r="J2736">
        <v>153.66999999999999</v>
      </c>
      <c r="K2736">
        <v>0.23</v>
      </c>
      <c r="L2736">
        <f t="shared" si="254"/>
        <v>35.344099999999997</v>
      </c>
      <c r="M2736">
        <f t="shared" si="255"/>
        <v>1075.6899999999998</v>
      </c>
      <c r="N2736" t="s">
        <v>18</v>
      </c>
      <c r="O2736" t="str">
        <f t="shared" si="256"/>
        <v>Early Delivery</v>
      </c>
      <c r="P2736">
        <v>1</v>
      </c>
      <c r="Q2736" t="str">
        <f t="shared" si="257"/>
        <v>Excellent</v>
      </c>
      <c r="R2736">
        <v>4.2</v>
      </c>
      <c r="S2736">
        <v>828.28</v>
      </c>
    </row>
    <row r="2737" spans="1:19" x14ac:dyDescent="0.35">
      <c r="A2737">
        <v>12736</v>
      </c>
      <c r="B2737" s="1">
        <v>47297</v>
      </c>
      <c r="C2737">
        <f t="shared" si="252"/>
        <v>2029</v>
      </c>
      <c r="D2737">
        <f t="shared" si="253"/>
        <v>6</v>
      </c>
      <c r="E2737" t="str">
        <f>TEXT(Table2[[#This Row],[order_date]],"mmmm")</f>
        <v>June</v>
      </c>
      <c r="F2737">
        <v>1996</v>
      </c>
      <c r="G2737" t="s">
        <v>15</v>
      </c>
      <c r="H2737" t="s">
        <v>20</v>
      </c>
      <c r="I2737">
        <v>3</v>
      </c>
      <c r="J2737">
        <v>467.9</v>
      </c>
      <c r="K2737">
        <v>0.13</v>
      </c>
      <c r="L2737">
        <f t="shared" si="254"/>
        <v>60.826999999999998</v>
      </c>
      <c r="M2737">
        <f t="shared" si="255"/>
        <v>1403.6999999999998</v>
      </c>
      <c r="N2737" t="s">
        <v>16</v>
      </c>
      <c r="O2737" t="str">
        <f t="shared" si="256"/>
        <v>Early Delivery</v>
      </c>
      <c r="P2737">
        <v>1</v>
      </c>
      <c r="Q2737" t="str">
        <f t="shared" si="257"/>
        <v>Bad</v>
      </c>
      <c r="R2737">
        <v>2.1</v>
      </c>
      <c r="S2737">
        <v>1221.22</v>
      </c>
    </row>
    <row r="2738" spans="1:19" x14ac:dyDescent="0.35">
      <c r="A2738">
        <v>12737</v>
      </c>
      <c r="B2738" s="1">
        <v>47298</v>
      </c>
      <c r="C2738">
        <f t="shared" si="252"/>
        <v>2029</v>
      </c>
      <c r="D2738">
        <f t="shared" si="253"/>
        <v>6</v>
      </c>
      <c r="E2738" t="str">
        <f>TEXT(Table2[[#This Row],[order_date]],"mmmm")</f>
        <v>June</v>
      </c>
      <c r="F2738">
        <v>1203</v>
      </c>
      <c r="G2738" t="s">
        <v>15</v>
      </c>
      <c r="H2738" t="s">
        <v>21</v>
      </c>
      <c r="I2738">
        <v>6</v>
      </c>
      <c r="J2738">
        <v>155.41999999999999</v>
      </c>
      <c r="K2738">
        <v>7.0000000000000007E-2</v>
      </c>
      <c r="L2738">
        <f t="shared" si="254"/>
        <v>10.8794</v>
      </c>
      <c r="M2738">
        <f t="shared" si="255"/>
        <v>932.52</v>
      </c>
      <c r="N2738" t="s">
        <v>14</v>
      </c>
      <c r="O2738" t="str">
        <f t="shared" si="256"/>
        <v>Delayed Delivery</v>
      </c>
      <c r="P2738">
        <v>7</v>
      </c>
      <c r="Q2738" t="str">
        <f t="shared" si="257"/>
        <v>Good</v>
      </c>
      <c r="R2738">
        <v>3.8</v>
      </c>
      <c r="S2738">
        <v>867.24</v>
      </c>
    </row>
    <row r="2739" spans="1:19" x14ac:dyDescent="0.35">
      <c r="A2739">
        <v>12738</v>
      </c>
      <c r="B2739" s="1">
        <v>47299</v>
      </c>
      <c r="C2739">
        <f t="shared" si="252"/>
        <v>2029</v>
      </c>
      <c r="D2739">
        <f t="shared" si="253"/>
        <v>6</v>
      </c>
      <c r="E2739" t="str">
        <f>TEXT(Table2[[#This Row],[order_date]],"mmmm")</f>
        <v>June</v>
      </c>
      <c r="F2739">
        <v>1164</v>
      </c>
      <c r="G2739" t="s">
        <v>15</v>
      </c>
      <c r="H2739" t="s">
        <v>20</v>
      </c>
      <c r="I2739">
        <v>1</v>
      </c>
      <c r="J2739">
        <v>441.53</v>
      </c>
      <c r="K2739">
        <v>0.25</v>
      </c>
      <c r="L2739">
        <f t="shared" si="254"/>
        <v>110.38249999999999</v>
      </c>
      <c r="M2739">
        <f t="shared" si="255"/>
        <v>441.53</v>
      </c>
      <c r="N2739" t="s">
        <v>18</v>
      </c>
      <c r="O2739" t="str">
        <f t="shared" si="256"/>
        <v>Delayed Delivery</v>
      </c>
      <c r="P2739">
        <v>11</v>
      </c>
      <c r="Q2739" t="str">
        <f t="shared" si="257"/>
        <v>Good</v>
      </c>
      <c r="R2739">
        <v>3.5</v>
      </c>
      <c r="S2739">
        <v>331.15</v>
      </c>
    </row>
    <row r="2740" spans="1:19" x14ac:dyDescent="0.35">
      <c r="A2740">
        <v>12739</v>
      </c>
      <c r="B2740" s="1">
        <v>47300</v>
      </c>
      <c r="C2740">
        <f t="shared" si="252"/>
        <v>2029</v>
      </c>
      <c r="D2740">
        <f t="shared" si="253"/>
        <v>7</v>
      </c>
      <c r="E2740" t="str">
        <f>TEXT(Table2[[#This Row],[order_date]],"mmmm")</f>
        <v>July</v>
      </c>
      <c r="F2740">
        <v>1304</v>
      </c>
      <c r="G2740" t="s">
        <v>15</v>
      </c>
      <c r="H2740" t="s">
        <v>20</v>
      </c>
      <c r="I2740">
        <v>6</v>
      </c>
      <c r="J2740">
        <v>162.37</v>
      </c>
      <c r="K2740">
        <v>0.28000000000000003</v>
      </c>
      <c r="L2740">
        <f t="shared" si="254"/>
        <v>45.463600000000007</v>
      </c>
      <c r="M2740">
        <f t="shared" si="255"/>
        <v>974.22</v>
      </c>
      <c r="N2740" t="s">
        <v>14</v>
      </c>
      <c r="O2740" t="str">
        <f t="shared" si="256"/>
        <v>Delayed Delivery</v>
      </c>
      <c r="P2740">
        <v>8</v>
      </c>
      <c r="Q2740" t="str">
        <f t="shared" si="257"/>
        <v>Good</v>
      </c>
      <c r="R2740">
        <v>3.1</v>
      </c>
      <c r="S2740">
        <v>701.44</v>
      </c>
    </row>
    <row r="2741" spans="1:19" x14ac:dyDescent="0.35">
      <c r="A2741">
        <v>12740</v>
      </c>
      <c r="B2741" s="1">
        <v>47301</v>
      </c>
      <c r="C2741">
        <f t="shared" si="252"/>
        <v>2029</v>
      </c>
      <c r="D2741">
        <f t="shared" si="253"/>
        <v>7</v>
      </c>
      <c r="E2741" t="str">
        <f>TEXT(Table2[[#This Row],[order_date]],"mmmm")</f>
        <v>July</v>
      </c>
      <c r="F2741">
        <v>1496</v>
      </c>
      <c r="G2741" t="s">
        <v>12</v>
      </c>
      <c r="H2741" t="s">
        <v>21</v>
      </c>
      <c r="I2741">
        <v>5</v>
      </c>
      <c r="J2741">
        <v>246.25</v>
      </c>
      <c r="K2741">
        <v>0.05</v>
      </c>
      <c r="L2741">
        <f t="shared" si="254"/>
        <v>12.3125</v>
      </c>
      <c r="M2741">
        <f t="shared" si="255"/>
        <v>1231.25</v>
      </c>
      <c r="N2741" t="s">
        <v>14</v>
      </c>
      <c r="O2741" t="str">
        <f t="shared" si="256"/>
        <v>On Time Delivery</v>
      </c>
      <c r="P2741">
        <v>3</v>
      </c>
      <c r="Q2741" t="str">
        <f t="shared" si="257"/>
        <v>Good</v>
      </c>
      <c r="R2741">
        <v>3.4</v>
      </c>
      <c r="S2741">
        <v>1169.69</v>
      </c>
    </row>
    <row r="2742" spans="1:19" x14ac:dyDescent="0.35">
      <c r="A2742">
        <v>12741</v>
      </c>
      <c r="B2742" s="1">
        <v>47302</v>
      </c>
      <c r="C2742">
        <f t="shared" si="252"/>
        <v>2029</v>
      </c>
      <c r="D2742">
        <f t="shared" si="253"/>
        <v>7</v>
      </c>
      <c r="E2742" t="str">
        <f>TEXT(Table2[[#This Row],[order_date]],"mmmm")</f>
        <v>July</v>
      </c>
      <c r="F2742">
        <v>1631</v>
      </c>
      <c r="G2742" t="s">
        <v>12</v>
      </c>
      <c r="H2742" t="s">
        <v>13</v>
      </c>
      <c r="I2742">
        <v>5</v>
      </c>
      <c r="J2742">
        <v>590.15</v>
      </c>
      <c r="K2742">
        <v>0.17</v>
      </c>
      <c r="L2742">
        <f t="shared" si="254"/>
        <v>100.32550000000001</v>
      </c>
      <c r="M2742">
        <f t="shared" si="255"/>
        <v>2950.75</v>
      </c>
      <c r="N2742" t="s">
        <v>18</v>
      </c>
      <c r="O2742" t="str">
        <f t="shared" si="256"/>
        <v>On Time Delivery</v>
      </c>
      <c r="P2742">
        <v>2</v>
      </c>
      <c r="Q2742" t="str">
        <f t="shared" si="257"/>
        <v>Bad</v>
      </c>
      <c r="R2742">
        <v>1.1000000000000001</v>
      </c>
      <c r="S2742">
        <v>2449.12</v>
      </c>
    </row>
    <row r="2743" spans="1:19" x14ac:dyDescent="0.35">
      <c r="A2743">
        <v>12742</v>
      </c>
      <c r="B2743" s="1">
        <v>47303</v>
      </c>
      <c r="C2743">
        <f t="shared" si="252"/>
        <v>2029</v>
      </c>
      <c r="D2743">
        <f t="shared" si="253"/>
        <v>7</v>
      </c>
      <c r="E2743" t="str">
        <f>TEXT(Table2[[#This Row],[order_date]],"mmmm")</f>
        <v>July</v>
      </c>
      <c r="F2743">
        <v>1555</v>
      </c>
      <c r="G2743" t="s">
        <v>19</v>
      </c>
      <c r="H2743" t="s">
        <v>20</v>
      </c>
      <c r="I2743">
        <v>4</v>
      </c>
      <c r="J2743">
        <v>158.21</v>
      </c>
      <c r="K2743">
        <v>0.09</v>
      </c>
      <c r="L2743">
        <f t="shared" si="254"/>
        <v>14.238900000000001</v>
      </c>
      <c r="M2743">
        <f t="shared" si="255"/>
        <v>632.84</v>
      </c>
      <c r="N2743" t="s">
        <v>16</v>
      </c>
      <c r="O2743" t="str">
        <f t="shared" si="256"/>
        <v>Delayed Delivery</v>
      </c>
      <c r="P2743">
        <v>7</v>
      </c>
      <c r="Q2743" t="str">
        <f t="shared" si="257"/>
        <v>Bad</v>
      </c>
      <c r="R2743">
        <v>1</v>
      </c>
      <c r="S2743">
        <v>575.88</v>
      </c>
    </row>
    <row r="2744" spans="1:19" x14ac:dyDescent="0.35">
      <c r="A2744">
        <v>12743</v>
      </c>
      <c r="B2744" s="1">
        <v>47304</v>
      </c>
      <c r="C2744">
        <f t="shared" si="252"/>
        <v>2029</v>
      </c>
      <c r="D2744">
        <f t="shared" si="253"/>
        <v>7</v>
      </c>
      <c r="E2744" t="str">
        <f>TEXT(Table2[[#This Row],[order_date]],"mmmm")</f>
        <v>July</v>
      </c>
      <c r="F2744">
        <v>1823</v>
      </c>
      <c r="G2744" t="s">
        <v>15</v>
      </c>
      <c r="H2744" t="s">
        <v>17</v>
      </c>
      <c r="I2744">
        <v>1</v>
      </c>
      <c r="J2744">
        <v>235.18</v>
      </c>
      <c r="K2744">
        <v>0.06</v>
      </c>
      <c r="L2744">
        <f t="shared" si="254"/>
        <v>14.110799999999999</v>
      </c>
      <c r="M2744">
        <f t="shared" si="255"/>
        <v>235.18</v>
      </c>
      <c r="N2744" t="s">
        <v>16</v>
      </c>
      <c r="O2744" t="str">
        <f t="shared" si="256"/>
        <v>Delayed Delivery</v>
      </c>
      <c r="P2744">
        <v>10</v>
      </c>
      <c r="Q2744" t="str">
        <f t="shared" si="257"/>
        <v>Good</v>
      </c>
      <c r="R2744">
        <v>3.2</v>
      </c>
      <c r="S2744">
        <v>221.07</v>
      </c>
    </row>
    <row r="2745" spans="1:19" x14ac:dyDescent="0.35">
      <c r="A2745">
        <v>12744</v>
      </c>
      <c r="B2745" s="1">
        <v>47305</v>
      </c>
      <c r="C2745">
        <f t="shared" si="252"/>
        <v>2029</v>
      </c>
      <c r="D2745">
        <f t="shared" si="253"/>
        <v>7</v>
      </c>
      <c r="E2745" t="str">
        <f>TEXT(Table2[[#This Row],[order_date]],"mmmm")</f>
        <v>July</v>
      </c>
      <c r="F2745">
        <v>1155</v>
      </c>
      <c r="G2745" t="s">
        <v>12</v>
      </c>
      <c r="H2745" t="s">
        <v>20</v>
      </c>
      <c r="I2745">
        <v>6</v>
      </c>
      <c r="J2745">
        <v>191.14</v>
      </c>
      <c r="K2745">
        <v>0.26</v>
      </c>
      <c r="L2745">
        <f t="shared" si="254"/>
        <v>49.696399999999997</v>
      </c>
      <c r="M2745">
        <f t="shared" si="255"/>
        <v>1146.8399999999999</v>
      </c>
      <c r="N2745" t="s">
        <v>16</v>
      </c>
      <c r="O2745" t="str">
        <f t="shared" si="256"/>
        <v>Delayed Delivery</v>
      </c>
      <c r="P2745">
        <v>5</v>
      </c>
      <c r="Q2745" t="str">
        <f t="shared" si="257"/>
        <v>Good</v>
      </c>
      <c r="R2745">
        <v>3.1</v>
      </c>
      <c r="S2745">
        <v>848.66</v>
      </c>
    </row>
    <row r="2746" spans="1:19" x14ac:dyDescent="0.35">
      <c r="A2746">
        <v>12745</v>
      </c>
      <c r="B2746" s="1">
        <v>47306</v>
      </c>
      <c r="C2746">
        <f t="shared" si="252"/>
        <v>2029</v>
      </c>
      <c r="D2746">
        <f t="shared" si="253"/>
        <v>7</v>
      </c>
      <c r="E2746" t="str">
        <f>TEXT(Table2[[#This Row],[order_date]],"mmmm")</f>
        <v>July</v>
      </c>
      <c r="F2746">
        <v>1366</v>
      </c>
      <c r="G2746" t="s">
        <v>12</v>
      </c>
      <c r="H2746" t="s">
        <v>20</v>
      </c>
      <c r="I2746">
        <v>4</v>
      </c>
      <c r="J2746">
        <v>79.13</v>
      </c>
      <c r="K2746">
        <v>0.19</v>
      </c>
      <c r="L2746">
        <f t="shared" si="254"/>
        <v>15.034699999999999</v>
      </c>
      <c r="M2746">
        <f t="shared" si="255"/>
        <v>316.52</v>
      </c>
      <c r="N2746" t="s">
        <v>16</v>
      </c>
      <c r="O2746" t="str">
        <f t="shared" si="256"/>
        <v>Early Delivery</v>
      </c>
      <c r="P2746">
        <v>1</v>
      </c>
      <c r="Q2746" t="str">
        <f t="shared" si="257"/>
        <v>Bad</v>
      </c>
      <c r="R2746">
        <v>1.3</v>
      </c>
      <c r="S2746">
        <v>256.38</v>
      </c>
    </row>
    <row r="2747" spans="1:19" x14ac:dyDescent="0.35">
      <c r="A2747">
        <v>12746</v>
      </c>
      <c r="B2747" s="1">
        <v>47307</v>
      </c>
      <c r="C2747">
        <f t="shared" si="252"/>
        <v>2029</v>
      </c>
      <c r="D2747">
        <f t="shared" si="253"/>
        <v>7</v>
      </c>
      <c r="E2747" t="str">
        <f>TEXT(Table2[[#This Row],[order_date]],"mmmm")</f>
        <v>July</v>
      </c>
      <c r="F2747">
        <v>1718</v>
      </c>
      <c r="G2747" t="s">
        <v>15</v>
      </c>
      <c r="H2747" t="s">
        <v>21</v>
      </c>
      <c r="I2747">
        <v>5</v>
      </c>
      <c r="J2747">
        <v>301.58999999999997</v>
      </c>
      <c r="K2747">
        <v>0.08</v>
      </c>
      <c r="L2747">
        <f t="shared" si="254"/>
        <v>24.127199999999998</v>
      </c>
      <c r="M2747">
        <f t="shared" si="255"/>
        <v>1507.9499999999998</v>
      </c>
      <c r="N2747" t="s">
        <v>14</v>
      </c>
      <c r="O2747" t="str">
        <f t="shared" si="256"/>
        <v>On Time Delivery</v>
      </c>
      <c r="P2747">
        <v>2</v>
      </c>
      <c r="Q2747" t="str">
        <f t="shared" si="257"/>
        <v>Good</v>
      </c>
      <c r="R2747">
        <v>3</v>
      </c>
      <c r="S2747">
        <v>1387.31</v>
      </c>
    </row>
    <row r="2748" spans="1:19" x14ac:dyDescent="0.35">
      <c r="A2748">
        <v>12747</v>
      </c>
      <c r="B2748" s="1">
        <v>47308</v>
      </c>
      <c r="C2748">
        <f t="shared" si="252"/>
        <v>2029</v>
      </c>
      <c r="D2748">
        <f t="shared" si="253"/>
        <v>7</v>
      </c>
      <c r="E2748" t="str">
        <f>TEXT(Table2[[#This Row],[order_date]],"mmmm")</f>
        <v>July</v>
      </c>
      <c r="F2748">
        <v>1901</v>
      </c>
      <c r="G2748" t="s">
        <v>15</v>
      </c>
      <c r="H2748" t="s">
        <v>17</v>
      </c>
      <c r="I2748">
        <v>2</v>
      </c>
      <c r="J2748">
        <v>236.53</v>
      </c>
      <c r="K2748">
        <v>0.11</v>
      </c>
      <c r="L2748">
        <f t="shared" si="254"/>
        <v>26.0183</v>
      </c>
      <c r="M2748">
        <f t="shared" si="255"/>
        <v>473.06</v>
      </c>
      <c r="N2748" t="s">
        <v>16</v>
      </c>
      <c r="O2748" t="str">
        <f t="shared" si="256"/>
        <v>On Time Delivery</v>
      </c>
      <c r="P2748">
        <v>3</v>
      </c>
      <c r="Q2748" t="str">
        <f t="shared" si="257"/>
        <v>Excellent</v>
      </c>
      <c r="R2748">
        <v>4</v>
      </c>
      <c r="S2748">
        <v>421.02</v>
      </c>
    </row>
    <row r="2749" spans="1:19" x14ac:dyDescent="0.35">
      <c r="A2749">
        <v>12748</v>
      </c>
      <c r="B2749" s="1">
        <v>47309</v>
      </c>
      <c r="C2749">
        <f t="shared" si="252"/>
        <v>2029</v>
      </c>
      <c r="D2749">
        <f t="shared" si="253"/>
        <v>7</v>
      </c>
      <c r="E2749" t="str">
        <f>TEXT(Table2[[#This Row],[order_date]],"mmmm")</f>
        <v>July</v>
      </c>
      <c r="F2749">
        <v>1619</v>
      </c>
      <c r="G2749" t="s">
        <v>19</v>
      </c>
      <c r="H2749" t="s">
        <v>13</v>
      </c>
      <c r="I2749">
        <v>1</v>
      </c>
      <c r="J2749">
        <v>421.51</v>
      </c>
      <c r="K2749">
        <v>0.34</v>
      </c>
      <c r="L2749">
        <f t="shared" si="254"/>
        <v>143.3134</v>
      </c>
      <c r="M2749">
        <f t="shared" si="255"/>
        <v>421.51</v>
      </c>
      <c r="N2749" t="s">
        <v>14</v>
      </c>
      <c r="O2749" t="str">
        <f t="shared" si="256"/>
        <v>Delayed Delivery</v>
      </c>
      <c r="P2749">
        <v>6</v>
      </c>
      <c r="Q2749" t="str">
        <f t="shared" si="257"/>
        <v>Good</v>
      </c>
      <c r="R2749">
        <v>3.2</v>
      </c>
      <c r="S2749">
        <v>278.2</v>
      </c>
    </row>
    <row r="2750" spans="1:19" x14ac:dyDescent="0.35">
      <c r="A2750">
        <v>12749</v>
      </c>
      <c r="B2750" s="1">
        <v>47310</v>
      </c>
      <c r="C2750">
        <f t="shared" si="252"/>
        <v>2029</v>
      </c>
      <c r="D2750">
        <f t="shared" si="253"/>
        <v>7</v>
      </c>
      <c r="E2750" t="str">
        <f>TEXT(Table2[[#This Row],[order_date]],"mmmm")</f>
        <v>July</v>
      </c>
      <c r="F2750">
        <v>1250</v>
      </c>
      <c r="G2750" t="s">
        <v>12</v>
      </c>
      <c r="H2750" t="s">
        <v>13</v>
      </c>
      <c r="I2750">
        <v>1</v>
      </c>
      <c r="J2750">
        <v>493.29</v>
      </c>
      <c r="K2750">
        <v>0.3</v>
      </c>
      <c r="L2750">
        <f t="shared" si="254"/>
        <v>147.98699999999999</v>
      </c>
      <c r="M2750">
        <f t="shared" si="255"/>
        <v>493.29</v>
      </c>
      <c r="N2750" t="s">
        <v>18</v>
      </c>
      <c r="O2750" t="str">
        <f t="shared" si="256"/>
        <v>Early Delivery</v>
      </c>
      <c r="P2750">
        <v>1</v>
      </c>
      <c r="Q2750" t="str">
        <f t="shared" si="257"/>
        <v>Good</v>
      </c>
      <c r="R2750">
        <v>3.1</v>
      </c>
      <c r="S2750">
        <v>345.3</v>
      </c>
    </row>
    <row r="2751" spans="1:19" x14ac:dyDescent="0.35">
      <c r="A2751">
        <v>12750</v>
      </c>
      <c r="B2751" s="1">
        <v>47311</v>
      </c>
      <c r="C2751">
        <f t="shared" si="252"/>
        <v>2029</v>
      </c>
      <c r="D2751">
        <f t="shared" si="253"/>
        <v>7</v>
      </c>
      <c r="E2751" t="str">
        <f>TEXT(Table2[[#This Row],[order_date]],"mmmm")</f>
        <v>July</v>
      </c>
      <c r="F2751">
        <v>1956</v>
      </c>
      <c r="G2751" t="s">
        <v>19</v>
      </c>
      <c r="H2751" t="s">
        <v>17</v>
      </c>
      <c r="I2751">
        <v>6</v>
      </c>
      <c r="J2751">
        <v>333.39</v>
      </c>
      <c r="K2751">
        <v>0.31</v>
      </c>
      <c r="L2751">
        <f t="shared" si="254"/>
        <v>103.3509</v>
      </c>
      <c r="M2751">
        <f t="shared" si="255"/>
        <v>2000.34</v>
      </c>
      <c r="N2751" t="s">
        <v>16</v>
      </c>
      <c r="O2751" t="str">
        <f t="shared" si="256"/>
        <v>Delayed Delivery</v>
      </c>
      <c r="P2751">
        <v>8</v>
      </c>
      <c r="Q2751" t="str">
        <f t="shared" si="257"/>
        <v>Good</v>
      </c>
      <c r="R2751">
        <v>3.9</v>
      </c>
      <c r="S2751">
        <v>1380.23</v>
      </c>
    </row>
    <row r="2752" spans="1:19" x14ac:dyDescent="0.35">
      <c r="A2752">
        <v>12751</v>
      </c>
      <c r="B2752" s="1">
        <v>47312</v>
      </c>
      <c r="C2752">
        <f t="shared" si="252"/>
        <v>2029</v>
      </c>
      <c r="D2752">
        <f t="shared" si="253"/>
        <v>7</v>
      </c>
      <c r="E2752" t="str">
        <f>TEXT(Table2[[#This Row],[order_date]],"mmmm")</f>
        <v>July</v>
      </c>
      <c r="F2752">
        <v>1915</v>
      </c>
      <c r="G2752" t="s">
        <v>15</v>
      </c>
      <c r="H2752" t="s">
        <v>20</v>
      </c>
      <c r="I2752">
        <v>7</v>
      </c>
      <c r="J2752">
        <v>33.83</v>
      </c>
      <c r="K2752">
        <v>0.16</v>
      </c>
      <c r="L2752">
        <f t="shared" si="254"/>
        <v>5.4127999999999998</v>
      </c>
      <c r="M2752">
        <f t="shared" si="255"/>
        <v>236.81</v>
      </c>
      <c r="N2752" t="s">
        <v>18</v>
      </c>
      <c r="O2752" t="str">
        <f t="shared" si="256"/>
        <v>On Time Delivery</v>
      </c>
      <c r="P2752">
        <v>2</v>
      </c>
      <c r="Q2752" t="str">
        <f t="shared" si="257"/>
        <v>Bad</v>
      </c>
      <c r="R2752">
        <v>1.7</v>
      </c>
      <c r="S2752">
        <v>198.92</v>
      </c>
    </row>
    <row r="2753" spans="1:19" x14ac:dyDescent="0.35">
      <c r="A2753">
        <v>12752</v>
      </c>
      <c r="B2753" s="1">
        <v>47313</v>
      </c>
      <c r="C2753">
        <f t="shared" si="252"/>
        <v>2029</v>
      </c>
      <c r="D2753">
        <f t="shared" si="253"/>
        <v>7</v>
      </c>
      <c r="E2753" t="str">
        <f>TEXT(Table2[[#This Row],[order_date]],"mmmm")</f>
        <v>July</v>
      </c>
      <c r="F2753">
        <v>1881</v>
      </c>
      <c r="G2753" t="s">
        <v>19</v>
      </c>
      <c r="H2753" t="s">
        <v>21</v>
      </c>
      <c r="I2753">
        <v>3</v>
      </c>
      <c r="J2753">
        <v>377.07</v>
      </c>
      <c r="K2753">
        <v>0.22</v>
      </c>
      <c r="L2753">
        <f t="shared" si="254"/>
        <v>82.955399999999997</v>
      </c>
      <c r="M2753">
        <f t="shared" si="255"/>
        <v>1131.21</v>
      </c>
      <c r="N2753" t="s">
        <v>18</v>
      </c>
      <c r="O2753" t="str">
        <f t="shared" si="256"/>
        <v>Delayed Delivery</v>
      </c>
      <c r="P2753">
        <v>5</v>
      </c>
      <c r="Q2753" t="str">
        <f t="shared" si="257"/>
        <v>Good</v>
      </c>
      <c r="R2753">
        <v>2.8</v>
      </c>
      <c r="S2753">
        <v>882.34</v>
      </c>
    </row>
    <row r="2754" spans="1:19" x14ac:dyDescent="0.35">
      <c r="A2754">
        <v>12753</v>
      </c>
      <c r="B2754" s="1">
        <v>47314</v>
      </c>
      <c r="C2754">
        <f t="shared" si="252"/>
        <v>2029</v>
      </c>
      <c r="D2754">
        <f t="shared" si="253"/>
        <v>7</v>
      </c>
      <c r="E2754" t="str">
        <f>TEXT(Table2[[#This Row],[order_date]],"mmmm")</f>
        <v>July</v>
      </c>
      <c r="F2754">
        <v>1333</v>
      </c>
      <c r="G2754" t="s">
        <v>19</v>
      </c>
      <c r="H2754" t="s">
        <v>17</v>
      </c>
      <c r="I2754">
        <v>6</v>
      </c>
      <c r="J2754">
        <v>47.4</v>
      </c>
      <c r="K2754">
        <v>0.13</v>
      </c>
      <c r="L2754">
        <f t="shared" si="254"/>
        <v>6.1619999999999999</v>
      </c>
      <c r="M2754">
        <f t="shared" si="255"/>
        <v>284.39999999999998</v>
      </c>
      <c r="N2754" t="s">
        <v>18</v>
      </c>
      <c r="O2754" t="str">
        <f t="shared" si="256"/>
        <v>Delayed Delivery</v>
      </c>
      <c r="P2754">
        <v>8</v>
      </c>
      <c r="Q2754" t="str">
        <f t="shared" si="257"/>
        <v>Bad</v>
      </c>
      <c r="R2754">
        <v>1.6</v>
      </c>
      <c r="S2754">
        <v>247.43</v>
      </c>
    </row>
    <row r="2755" spans="1:19" x14ac:dyDescent="0.35">
      <c r="A2755">
        <v>12754</v>
      </c>
      <c r="B2755" s="1">
        <v>47315</v>
      </c>
      <c r="C2755">
        <f t="shared" ref="C2755:C2818" si="258">YEAR(B2755)</f>
        <v>2029</v>
      </c>
      <c r="D2755">
        <f t="shared" ref="D2755:D2818" si="259">MONTH(B2755)</f>
        <v>7</v>
      </c>
      <c r="E2755" t="str">
        <f>TEXT(Table2[[#This Row],[order_date]],"mmmm")</f>
        <v>July</v>
      </c>
      <c r="F2755">
        <v>1641</v>
      </c>
      <c r="G2755" t="s">
        <v>15</v>
      </c>
      <c r="H2755" t="s">
        <v>17</v>
      </c>
      <c r="I2755">
        <v>2</v>
      </c>
      <c r="J2755">
        <v>375.57</v>
      </c>
      <c r="K2755">
        <v>0.03</v>
      </c>
      <c r="L2755">
        <f t="shared" ref="L2755:L2818" si="260">J2755*K2755</f>
        <v>11.267099999999999</v>
      </c>
      <c r="M2755">
        <f t="shared" ref="M2755:M2818" si="261">(J2755*I2755)</f>
        <v>751.14</v>
      </c>
      <c r="N2755" t="s">
        <v>18</v>
      </c>
      <c r="O2755" t="str">
        <f t="shared" ref="O2755:O2818" si="262">IF(P2755&lt;2,"Early Delivery",IF(P2755&lt;5,"On Time Delivery","Delayed Delivery"))</f>
        <v>Delayed Delivery</v>
      </c>
      <c r="P2755">
        <v>5</v>
      </c>
      <c r="Q2755" t="str">
        <f t="shared" ref="Q2755:Q2818" si="263">IF(R2755&lt;2.5,"Bad",IF(R2755 &lt;4,"Good","Excellent"))</f>
        <v>Good</v>
      </c>
      <c r="R2755">
        <v>3.1</v>
      </c>
      <c r="S2755">
        <v>728.61</v>
      </c>
    </row>
    <row r="2756" spans="1:19" x14ac:dyDescent="0.35">
      <c r="A2756">
        <v>12755</v>
      </c>
      <c r="B2756" s="1">
        <v>47316</v>
      </c>
      <c r="C2756">
        <f t="shared" si="258"/>
        <v>2029</v>
      </c>
      <c r="D2756">
        <f t="shared" si="259"/>
        <v>7</v>
      </c>
      <c r="E2756" t="str">
        <f>TEXT(Table2[[#This Row],[order_date]],"mmmm")</f>
        <v>July</v>
      </c>
      <c r="F2756">
        <v>1968</v>
      </c>
      <c r="G2756" t="s">
        <v>12</v>
      </c>
      <c r="H2756" t="s">
        <v>13</v>
      </c>
      <c r="I2756">
        <v>7</v>
      </c>
      <c r="J2756">
        <v>415.74</v>
      </c>
      <c r="K2756">
        <v>0.14000000000000001</v>
      </c>
      <c r="L2756">
        <f t="shared" si="260"/>
        <v>58.203600000000009</v>
      </c>
      <c r="M2756">
        <f t="shared" si="261"/>
        <v>2910.1800000000003</v>
      </c>
      <c r="N2756" t="s">
        <v>16</v>
      </c>
      <c r="O2756" t="str">
        <f t="shared" si="262"/>
        <v>Delayed Delivery</v>
      </c>
      <c r="P2756">
        <v>8</v>
      </c>
      <c r="Q2756" t="str">
        <f t="shared" si="263"/>
        <v>Good</v>
      </c>
      <c r="R2756">
        <v>3.4</v>
      </c>
      <c r="S2756">
        <v>2502.75</v>
      </c>
    </row>
    <row r="2757" spans="1:19" x14ac:dyDescent="0.35">
      <c r="A2757">
        <v>12756</v>
      </c>
      <c r="B2757" s="1">
        <v>47317</v>
      </c>
      <c r="C2757">
        <f t="shared" si="258"/>
        <v>2029</v>
      </c>
      <c r="D2757">
        <f t="shared" si="259"/>
        <v>7</v>
      </c>
      <c r="E2757" t="str">
        <f>TEXT(Table2[[#This Row],[order_date]],"mmmm")</f>
        <v>July</v>
      </c>
      <c r="F2757">
        <v>1510</v>
      </c>
      <c r="G2757" t="s">
        <v>19</v>
      </c>
      <c r="H2757" t="s">
        <v>21</v>
      </c>
      <c r="I2757">
        <v>7</v>
      </c>
      <c r="J2757">
        <v>130.69</v>
      </c>
      <c r="K2757">
        <v>0.21</v>
      </c>
      <c r="L2757">
        <f t="shared" si="260"/>
        <v>27.444899999999997</v>
      </c>
      <c r="M2757">
        <f t="shared" si="261"/>
        <v>914.82999999999993</v>
      </c>
      <c r="N2757" t="s">
        <v>18</v>
      </c>
      <c r="O2757" t="str">
        <f t="shared" si="262"/>
        <v>Delayed Delivery</v>
      </c>
      <c r="P2757">
        <v>6</v>
      </c>
      <c r="Q2757" t="str">
        <f t="shared" si="263"/>
        <v>Bad</v>
      </c>
      <c r="R2757">
        <v>1.5</v>
      </c>
      <c r="S2757">
        <v>722.72</v>
      </c>
    </row>
    <row r="2758" spans="1:19" x14ac:dyDescent="0.35">
      <c r="A2758">
        <v>12757</v>
      </c>
      <c r="B2758" s="1">
        <v>47318</v>
      </c>
      <c r="C2758">
        <f t="shared" si="258"/>
        <v>2029</v>
      </c>
      <c r="D2758">
        <f t="shared" si="259"/>
        <v>7</v>
      </c>
      <c r="E2758" t="str">
        <f>TEXT(Table2[[#This Row],[order_date]],"mmmm")</f>
        <v>July</v>
      </c>
      <c r="F2758">
        <v>1292</v>
      </c>
      <c r="G2758" t="s">
        <v>15</v>
      </c>
      <c r="H2758" t="s">
        <v>17</v>
      </c>
      <c r="I2758">
        <v>7</v>
      </c>
      <c r="J2758">
        <v>494.32</v>
      </c>
      <c r="K2758">
        <v>0.1</v>
      </c>
      <c r="L2758">
        <f t="shared" si="260"/>
        <v>49.432000000000002</v>
      </c>
      <c r="M2758">
        <f t="shared" si="261"/>
        <v>3460.24</v>
      </c>
      <c r="N2758" t="s">
        <v>18</v>
      </c>
      <c r="O2758" t="str">
        <f t="shared" si="262"/>
        <v>Delayed Delivery</v>
      </c>
      <c r="P2758">
        <v>7</v>
      </c>
      <c r="Q2758" t="str">
        <f t="shared" si="263"/>
        <v>Bad</v>
      </c>
      <c r="R2758">
        <v>1.3</v>
      </c>
      <c r="S2758">
        <v>3114.22</v>
      </c>
    </row>
    <row r="2759" spans="1:19" x14ac:dyDescent="0.35">
      <c r="A2759">
        <v>12758</v>
      </c>
      <c r="B2759" s="1">
        <v>47319</v>
      </c>
      <c r="C2759">
        <f t="shared" si="258"/>
        <v>2029</v>
      </c>
      <c r="D2759">
        <f t="shared" si="259"/>
        <v>7</v>
      </c>
      <c r="E2759" t="str">
        <f>TEXT(Table2[[#This Row],[order_date]],"mmmm")</f>
        <v>July</v>
      </c>
      <c r="F2759">
        <v>1019</v>
      </c>
      <c r="G2759" t="s">
        <v>19</v>
      </c>
      <c r="H2759" t="s">
        <v>21</v>
      </c>
      <c r="I2759">
        <v>2</v>
      </c>
      <c r="J2759">
        <v>547.98</v>
      </c>
      <c r="K2759">
        <v>0.3</v>
      </c>
      <c r="L2759">
        <f t="shared" si="260"/>
        <v>164.39400000000001</v>
      </c>
      <c r="M2759">
        <f t="shared" si="261"/>
        <v>1095.96</v>
      </c>
      <c r="N2759" t="s">
        <v>18</v>
      </c>
      <c r="O2759" t="str">
        <f t="shared" si="262"/>
        <v>Delayed Delivery</v>
      </c>
      <c r="P2759">
        <v>8</v>
      </c>
      <c r="Q2759" t="str">
        <f t="shared" si="263"/>
        <v>Bad</v>
      </c>
      <c r="R2759">
        <v>1.7</v>
      </c>
      <c r="S2759">
        <v>767.17</v>
      </c>
    </row>
    <row r="2760" spans="1:19" x14ac:dyDescent="0.35">
      <c r="A2760">
        <v>12759</v>
      </c>
      <c r="B2760" s="1">
        <v>47320</v>
      </c>
      <c r="C2760">
        <f t="shared" si="258"/>
        <v>2029</v>
      </c>
      <c r="D2760">
        <f t="shared" si="259"/>
        <v>7</v>
      </c>
      <c r="E2760" t="str">
        <f>TEXT(Table2[[#This Row],[order_date]],"mmmm")</f>
        <v>July</v>
      </c>
      <c r="F2760">
        <v>1281</v>
      </c>
      <c r="G2760" t="s">
        <v>19</v>
      </c>
      <c r="H2760" t="s">
        <v>20</v>
      </c>
      <c r="I2760">
        <v>4</v>
      </c>
      <c r="J2760">
        <v>490.66</v>
      </c>
      <c r="K2760">
        <v>0.05</v>
      </c>
      <c r="L2760">
        <f t="shared" si="260"/>
        <v>24.533000000000001</v>
      </c>
      <c r="M2760">
        <f t="shared" si="261"/>
        <v>1962.64</v>
      </c>
      <c r="N2760" t="s">
        <v>14</v>
      </c>
      <c r="O2760" t="str">
        <f t="shared" si="262"/>
        <v>On Time Delivery</v>
      </c>
      <c r="P2760">
        <v>3</v>
      </c>
      <c r="Q2760" t="str">
        <f t="shared" si="263"/>
        <v>Good</v>
      </c>
      <c r="R2760">
        <v>3.3</v>
      </c>
      <c r="S2760">
        <v>1864.51</v>
      </c>
    </row>
    <row r="2761" spans="1:19" x14ac:dyDescent="0.35">
      <c r="A2761">
        <v>12760</v>
      </c>
      <c r="B2761" s="1">
        <v>47321</v>
      </c>
      <c r="C2761">
        <f t="shared" si="258"/>
        <v>2029</v>
      </c>
      <c r="D2761">
        <f t="shared" si="259"/>
        <v>7</v>
      </c>
      <c r="E2761" t="str">
        <f>TEXT(Table2[[#This Row],[order_date]],"mmmm")</f>
        <v>July</v>
      </c>
      <c r="F2761">
        <v>1796</v>
      </c>
      <c r="G2761" t="s">
        <v>15</v>
      </c>
      <c r="H2761" t="s">
        <v>13</v>
      </c>
      <c r="I2761">
        <v>1</v>
      </c>
      <c r="J2761">
        <v>193.49</v>
      </c>
      <c r="K2761">
        <v>0.13</v>
      </c>
      <c r="L2761">
        <f t="shared" si="260"/>
        <v>25.153700000000001</v>
      </c>
      <c r="M2761">
        <f t="shared" si="261"/>
        <v>193.49</v>
      </c>
      <c r="N2761" t="s">
        <v>16</v>
      </c>
      <c r="O2761" t="str">
        <f t="shared" si="262"/>
        <v>Delayed Delivery</v>
      </c>
      <c r="P2761">
        <v>5</v>
      </c>
      <c r="Q2761" t="str">
        <f t="shared" si="263"/>
        <v>Bad</v>
      </c>
      <c r="R2761">
        <v>1.8</v>
      </c>
      <c r="S2761">
        <v>168.34</v>
      </c>
    </row>
    <row r="2762" spans="1:19" x14ac:dyDescent="0.35">
      <c r="A2762">
        <v>12761</v>
      </c>
      <c r="B2762" s="1">
        <v>47322</v>
      </c>
      <c r="C2762">
        <f t="shared" si="258"/>
        <v>2029</v>
      </c>
      <c r="D2762">
        <f t="shared" si="259"/>
        <v>7</v>
      </c>
      <c r="E2762" t="str">
        <f>TEXT(Table2[[#This Row],[order_date]],"mmmm")</f>
        <v>July</v>
      </c>
      <c r="F2762">
        <v>1000</v>
      </c>
      <c r="G2762" t="s">
        <v>15</v>
      </c>
      <c r="H2762" t="s">
        <v>20</v>
      </c>
      <c r="I2762">
        <v>4</v>
      </c>
      <c r="J2762">
        <v>358.19</v>
      </c>
      <c r="K2762">
        <v>0.04</v>
      </c>
      <c r="L2762">
        <f t="shared" si="260"/>
        <v>14.3276</v>
      </c>
      <c r="M2762">
        <f t="shared" si="261"/>
        <v>1432.76</v>
      </c>
      <c r="N2762" t="s">
        <v>16</v>
      </c>
      <c r="O2762" t="str">
        <f t="shared" si="262"/>
        <v>Delayed Delivery</v>
      </c>
      <c r="P2762">
        <v>10</v>
      </c>
      <c r="Q2762" t="str">
        <f t="shared" si="263"/>
        <v>Bad</v>
      </c>
      <c r="R2762">
        <v>2.1</v>
      </c>
      <c r="S2762">
        <v>1375.45</v>
      </c>
    </row>
    <row r="2763" spans="1:19" x14ac:dyDescent="0.35">
      <c r="A2763">
        <v>12762</v>
      </c>
      <c r="B2763" s="1">
        <v>47323</v>
      </c>
      <c r="C2763">
        <f t="shared" si="258"/>
        <v>2029</v>
      </c>
      <c r="D2763">
        <f t="shared" si="259"/>
        <v>7</v>
      </c>
      <c r="E2763" t="str">
        <f>TEXT(Table2[[#This Row],[order_date]],"mmmm")</f>
        <v>July</v>
      </c>
      <c r="F2763">
        <v>1118</v>
      </c>
      <c r="G2763" t="s">
        <v>19</v>
      </c>
      <c r="H2763" t="s">
        <v>21</v>
      </c>
      <c r="I2763">
        <v>2</v>
      </c>
      <c r="J2763">
        <v>550.16999999999996</v>
      </c>
      <c r="K2763">
        <v>0.14000000000000001</v>
      </c>
      <c r="L2763">
        <f t="shared" si="260"/>
        <v>77.023800000000008</v>
      </c>
      <c r="M2763">
        <f t="shared" si="261"/>
        <v>1100.3399999999999</v>
      </c>
      <c r="N2763" t="s">
        <v>18</v>
      </c>
      <c r="O2763" t="str">
        <f t="shared" si="262"/>
        <v>Delayed Delivery</v>
      </c>
      <c r="P2763">
        <v>7</v>
      </c>
      <c r="Q2763" t="str">
        <f t="shared" si="263"/>
        <v>Good</v>
      </c>
      <c r="R2763">
        <v>3.8</v>
      </c>
      <c r="S2763">
        <v>946.29</v>
      </c>
    </row>
    <row r="2764" spans="1:19" x14ac:dyDescent="0.35">
      <c r="A2764">
        <v>12763</v>
      </c>
      <c r="B2764" s="1">
        <v>47324</v>
      </c>
      <c r="C2764">
        <f t="shared" si="258"/>
        <v>2029</v>
      </c>
      <c r="D2764">
        <f t="shared" si="259"/>
        <v>7</v>
      </c>
      <c r="E2764" t="str">
        <f>TEXT(Table2[[#This Row],[order_date]],"mmmm")</f>
        <v>July</v>
      </c>
      <c r="F2764">
        <v>1034</v>
      </c>
      <c r="G2764" t="s">
        <v>19</v>
      </c>
      <c r="H2764" t="s">
        <v>20</v>
      </c>
      <c r="I2764">
        <v>3</v>
      </c>
      <c r="J2764">
        <v>202.59</v>
      </c>
      <c r="K2764">
        <v>0.01</v>
      </c>
      <c r="L2764">
        <f t="shared" si="260"/>
        <v>2.0259</v>
      </c>
      <c r="M2764">
        <f t="shared" si="261"/>
        <v>607.77</v>
      </c>
      <c r="N2764" t="s">
        <v>14</v>
      </c>
      <c r="O2764" t="str">
        <f t="shared" si="262"/>
        <v>Delayed Delivery</v>
      </c>
      <c r="P2764">
        <v>9</v>
      </c>
      <c r="Q2764" t="str">
        <f t="shared" si="263"/>
        <v>Bad</v>
      </c>
      <c r="R2764">
        <v>2</v>
      </c>
      <c r="S2764">
        <v>601.69000000000005</v>
      </c>
    </row>
    <row r="2765" spans="1:19" x14ac:dyDescent="0.35">
      <c r="A2765">
        <v>12764</v>
      </c>
      <c r="B2765" s="1">
        <v>47325</v>
      </c>
      <c r="C2765">
        <f t="shared" si="258"/>
        <v>2029</v>
      </c>
      <c r="D2765">
        <f t="shared" si="259"/>
        <v>7</v>
      </c>
      <c r="E2765" t="str">
        <f>TEXT(Table2[[#This Row],[order_date]],"mmmm")</f>
        <v>July</v>
      </c>
      <c r="F2765">
        <v>1197</v>
      </c>
      <c r="G2765" t="s">
        <v>19</v>
      </c>
      <c r="H2765" t="s">
        <v>13</v>
      </c>
      <c r="I2765">
        <v>1</v>
      </c>
      <c r="J2765">
        <v>494.72</v>
      </c>
      <c r="K2765">
        <v>0.1</v>
      </c>
      <c r="L2765">
        <f t="shared" si="260"/>
        <v>49.472000000000008</v>
      </c>
      <c r="M2765">
        <f t="shared" si="261"/>
        <v>494.72</v>
      </c>
      <c r="N2765" t="s">
        <v>16</v>
      </c>
      <c r="O2765" t="str">
        <f t="shared" si="262"/>
        <v>Delayed Delivery</v>
      </c>
      <c r="P2765">
        <v>6</v>
      </c>
      <c r="Q2765" t="str">
        <f t="shared" si="263"/>
        <v>Good</v>
      </c>
      <c r="R2765">
        <v>2.6</v>
      </c>
      <c r="S2765">
        <v>445.25</v>
      </c>
    </row>
    <row r="2766" spans="1:19" x14ac:dyDescent="0.35">
      <c r="A2766">
        <v>12765</v>
      </c>
      <c r="B2766" s="1">
        <v>47326</v>
      </c>
      <c r="C2766">
        <f t="shared" si="258"/>
        <v>2029</v>
      </c>
      <c r="D2766">
        <f t="shared" si="259"/>
        <v>7</v>
      </c>
      <c r="E2766" t="str">
        <f>TEXT(Table2[[#This Row],[order_date]],"mmmm")</f>
        <v>July</v>
      </c>
      <c r="F2766">
        <v>1484</v>
      </c>
      <c r="G2766" t="s">
        <v>19</v>
      </c>
      <c r="H2766" t="s">
        <v>21</v>
      </c>
      <c r="I2766">
        <v>2</v>
      </c>
      <c r="J2766">
        <v>20.54</v>
      </c>
      <c r="K2766">
        <v>0.14000000000000001</v>
      </c>
      <c r="L2766">
        <f t="shared" si="260"/>
        <v>2.8755999999999999</v>
      </c>
      <c r="M2766">
        <f t="shared" si="261"/>
        <v>41.08</v>
      </c>
      <c r="N2766" t="s">
        <v>16</v>
      </c>
      <c r="O2766" t="str">
        <f t="shared" si="262"/>
        <v>Delayed Delivery</v>
      </c>
      <c r="P2766">
        <v>10</v>
      </c>
      <c r="Q2766" t="str">
        <f t="shared" si="263"/>
        <v>Excellent</v>
      </c>
      <c r="R2766">
        <v>4.7</v>
      </c>
      <c r="S2766">
        <v>35.33</v>
      </c>
    </row>
    <row r="2767" spans="1:19" x14ac:dyDescent="0.35">
      <c r="A2767">
        <v>12766</v>
      </c>
      <c r="B2767" s="1">
        <v>47327</v>
      </c>
      <c r="C2767">
        <f t="shared" si="258"/>
        <v>2029</v>
      </c>
      <c r="D2767">
        <f t="shared" si="259"/>
        <v>7</v>
      </c>
      <c r="E2767" t="str">
        <f>TEXT(Table2[[#This Row],[order_date]],"mmmm")</f>
        <v>July</v>
      </c>
      <c r="F2767">
        <v>1756</v>
      </c>
      <c r="G2767" t="s">
        <v>12</v>
      </c>
      <c r="H2767" t="s">
        <v>17</v>
      </c>
      <c r="I2767">
        <v>3</v>
      </c>
      <c r="J2767">
        <v>17.13</v>
      </c>
      <c r="K2767">
        <v>0.17</v>
      </c>
      <c r="L2767">
        <f t="shared" si="260"/>
        <v>2.9121000000000001</v>
      </c>
      <c r="M2767">
        <f t="shared" si="261"/>
        <v>51.39</v>
      </c>
      <c r="N2767" t="s">
        <v>16</v>
      </c>
      <c r="O2767" t="str">
        <f t="shared" si="262"/>
        <v>Early Delivery</v>
      </c>
      <c r="P2767">
        <v>1</v>
      </c>
      <c r="Q2767" t="str">
        <f t="shared" si="263"/>
        <v>Excellent</v>
      </c>
      <c r="R2767">
        <v>4.3</v>
      </c>
      <c r="S2767">
        <v>42.65</v>
      </c>
    </row>
    <row r="2768" spans="1:19" x14ac:dyDescent="0.35">
      <c r="A2768">
        <v>12767</v>
      </c>
      <c r="B2768" s="1">
        <v>47328</v>
      </c>
      <c r="C2768">
        <f t="shared" si="258"/>
        <v>2029</v>
      </c>
      <c r="D2768">
        <f t="shared" si="259"/>
        <v>7</v>
      </c>
      <c r="E2768" t="str">
        <f>TEXT(Table2[[#This Row],[order_date]],"mmmm")</f>
        <v>July</v>
      </c>
      <c r="F2768">
        <v>1058</v>
      </c>
      <c r="G2768" t="s">
        <v>12</v>
      </c>
      <c r="H2768" t="s">
        <v>20</v>
      </c>
      <c r="I2768">
        <v>6</v>
      </c>
      <c r="J2768">
        <v>459.43</v>
      </c>
      <c r="K2768">
        <v>0.19</v>
      </c>
      <c r="L2768">
        <f t="shared" si="260"/>
        <v>87.291700000000006</v>
      </c>
      <c r="M2768">
        <f t="shared" si="261"/>
        <v>2756.58</v>
      </c>
      <c r="N2768" t="s">
        <v>16</v>
      </c>
      <c r="O2768" t="str">
        <f t="shared" si="262"/>
        <v>Delayed Delivery</v>
      </c>
      <c r="P2768">
        <v>11</v>
      </c>
      <c r="Q2768" t="str">
        <f t="shared" si="263"/>
        <v>Bad</v>
      </c>
      <c r="R2768">
        <v>2</v>
      </c>
      <c r="S2768">
        <v>2232.83</v>
      </c>
    </row>
    <row r="2769" spans="1:19" x14ac:dyDescent="0.35">
      <c r="A2769">
        <v>12768</v>
      </c>
      <c r="B2769" s="1">
        <v>47329</v>
      </c>
      <c r="C2769">
        <f t="shared" si="258"/>
        <v>2029</v>
      </c>
      <c r="D2769">
        <f t="shared" si="259"/>
        <v>7</v>
      </c>
      <c r="E2769" t="str">
        <f>TEXT(Table2[[#This Row],[order_date]],"mmmm")</f>
        <v>July</v>
      </c>
      <c r="F2769">
        <v>1836</v>
      </c>
      <c r="G2769" t="s">
        <v>19</v>
      </c>
      <c r="H2769" t="s">
        <v>13</v>
      </c>
      <c r="I2769">
        <v>5</v>
      </c>
      <c r="J2769">
        <v>460.45</v>
      </c>
      <c r="K2769">
        <v>0.1</v>
      </c>
      <c r="L2769">
        <f t="shared" si="260"/>
        <v>46.045000000000002</v>
      </c>
      <c r="M2769">
        <f t="shared" si="261"/>
        <v>2302.25</v>
      </c>
      <c r="N2769" t="s">
        <v>16</v>
      </c>
      <c r="O2769" t="str">
        <f t="shared" si="262"/>
        <v>Delayed Delivery</v>
      </c>
      <c r="P2769">
        <v>8</v>
      </c>
      <c r="Q2769" t="str">
        <f t="shared" si="263"/>
        <v>Good</v>
      </c>
      <c r="R2769">
        <v>3.4</v>
      </c>
      <c r="S2769">
        <v>2072.02</v>
      </c>
    </row>
    <row r="2770" spans="1:19" x14ac:dyDescent="0.35">
      <c r="A2770">
        <v>12769</v>
      </c>
      <c r="B2770" s="1">
        <v>47330</v>
      </c>
      <c r="C2770">
        <f t="shared" si="258"/>
        <v>2029</v>
      </c>
      <c r="D2770">
        <f t="shared" si="259"/>
        <v>7</v>
      </c>
      <c r="E2770" t="str">
        <f>TEXT(Table2[[#This Row],[order_date]],"mmmm")</f>
        <v>July</v>
      </c>
      <c r="F2770">
        <v>1160</v>
      </c>
      <c r="G2770" t="s">
        <v>15</v>
      </c>
      <c r="H2770" t="s">
        <v>17</v>
      </c>
      <c r="I2770">
        <v>7</v>
      </c>
      <c r="J2770">
        <v>476.55</v>
      </c>
      <c r="K2770">
        <v>0.18</v>
      </c>
      <c r="L2770">
        <f t="shared" si="260"/>
        <v>85.778999999999996</v>
      </c>
      <c r="M2770">
        <f t="shared" si="261"/>
        <v>3335.85</v>
      </c>
      <c r="N2770" t="s">
        <v>16</v>
      </c>
      <c r="O2770" t="str">
        <f t="shared" si="262"/>
        <v>Delayed Delivery</v>
      </c>
      <c r="P2770">
        <v>6</v>
      </c>
      <c r="Q2770" t="str">
        <f t="shared" si="263"/>
        <v>Good</v>
      </c>
      <c r="R2770">
        <v>3.7</v>
      </c>
      <c r="S2770">
        <v>2735.4</v>
      </c>
    </row>
    <row r="2771" spans="1:19" x14ac:dyDescent="0.35">
      <c r="A2771">
        <v>12770</v>
      </c>
      <c r="B2771" s="1">
        <v>47331</v>
      </c>
      <c r="C2771">
        <f t="shared" si="258"/>
        <v>2029</v>
      </c>
      <c r="D2771">
        <f t="shared" si="259"/>
        <v>8</v>
      </c>
      <c r="E2771" t="str">
        <f>TEXT(Table2[[#This Row],[order_date]],"mmmm")</f>
        <v>August</v>
      </c>
      <c r="F2771">
        <v>1690</v>
      </c>
      <c r="G2771" t="s">
        <v>12</v>
      </c>
      <c r="H2771" t="s">
        <v>13</v>
      </c>
      <c r="I2771">
        <v>2</v>
      </c>
      <c r="J2771">
        <v>559.07000000000005</v>
      </c>
      <c r="K2771">
        <v>0.18</v>
      </c>
      <c r="L2771">
        <f t="shared" si="260"/>
        <v>100.63260000000001</v>
      </c>
      <c r="M2771">
        <f t="shared" si="261"/>
        <v>1118.1400000000001</v>
      </c>
      <c r="N2771" t="s">
        <v>18</v>
      </c>
      <c r="O2771" t="str">
        <f t="shared" si="262"/>
        <v>Early Delivery</v>
      </c>
      <c r="P2771">
        <v>1</v>
      </c>
      <c r="Q2771" t="str">
        <f t="shared" si="263"/>
        <v>Excellent</v>
      </c>
      <c r="R2771">
        <v>4.5999999999999996</v>
      </c>
      <c r="S2771">
        <v>916.87</v>
      </c>
    </row>
    <row r="2772" spans="1:19" x14ac:dyDescent="0.35">
      <c r="A2772">
        <v>12771</v>
      </c>
      <c r="B2772" s="1">
        <v>47332</v>
      </c>
      <c r="C2772">
        <f t="shared" si="258"/>
        <v>2029</v>
      </c>
      <c r="D2772">
        <f t="shared" si="259"/>
        <v>8</v>
      </c>
      <c r="E2772" t="str">
        <f>TEXT(Table2[[#This Row],[order_date]],"mmmm")</f>
        <v>August</v>
      </c>
      <c r="F2772">
        <v>1205</v>
      </c>
      <c r="G2772" t="s">
        <v>19</v>
      </c>
      <c r="H2772" t="s">
        <v>21</v>
      </c>
      <c r="I2772">
        <v>5</v>
      </c>
      <c r="J2772">
        <v>83.98</v>
      </c>
      <c r="K2772">
        <v>0.11</v>
      </c>
      <c r="L2772">
        <f t="shared" si="260"/>
        <v>9.2378</v>
      </c>
      <c r="M2772">
        <f t="shared" si="261"/>
        <v>419.90000000000003</v>
      </c>
      <c r="N2772" t="s">
        <v>16</v>
      </c>
      <c r="O2772" t="str">
        <f t="shared" si="262"/>
        <v>On Time Delivery</v>
      </c>
      <c r="P2772">
        <v>4</v>
      </c>
      <c r="Q2772" t="str">
        <f t="shared" si="263"/>
        <v>Good</v>
      </c>
      <c r="R2772">
        <v>3.2</v>
      </c>
      <c r="S2772">
        <v>373.71</v>
      </c>
    </row>
    <row r="2773" spans="1:19" x14ac:dyDescent="0.35">
      <c r="A2773">
        <v>12772</v>
      </c>
      <c r="B2773" s="1">
        <v>47333</v>
      </c>
      <c r="C2773">
        <f t="shared" si="258"/>
        <v>2029</v>
      </c>
      <c r="D2773">
        <f t="shared" si="259"/>
        <v>8</v>
      </c>
      <c r="E2773" t="str">
        <f>TEXT(Table2[[#This Row],[order_date]],"mmmm")</f>
        <v>August</v>
      </c>
      <c r="F2773">
        <v>1011</v>
      </c>
      <c r="G2773" t="s">
        <v>22</v>
      </c>
      <c r="H2773" t="s">
        <v>21</v>
      </c>
      <c r="I2773">
        <v>4</v>
      </c>
      <c r="J2773">
        <v>150.71</v>
      </c>
      <c r="K2773">
        <v>0.28999999999999998</v>
      </c>
      <c r="L2773">
        <f t="shared" si="260"/>
        <v>43.7059</v>
      </c>
      <c r="M2773">
        <f t="shared" si="261"/>
        <v>602.84</v>
      </c>
      <c r="N2773" t="s">
        <v>16</v>
      </c>
      <c r="O2773" t="str">
        <f t="shared" si="262"/>
        <v>Delayed Delivery</v>
      </c>
      <c r="P2773">
        <v>6</v>
      </c>
      <c r="Q2773" t="str">
        <f t="shared" si="263"/>
        <v>Good</v>
      </c>
      <c r="R2773">
        <v>3.2</v>
      </c>
      <c r="S2773">
        <v>428.02</v>
      </c>
    </row>
    <row r="2774" spans="1:19" x14ac:dyDescent="0.35">
      <c r="A2774">
        <v>12773</v>
      </c>
      <c r="B2774" s="1">
        <v>47334</v>
      </c>
      <c r="C2774">
        <f t="shared" si="258"/>
        <v>2029</v>
      </c>
      <c r="D2774">
        <f t="shared" si="259"/>
        <v>8</v>
      </c>
      <c r="E2774" t="str">
        <f>TEXT(Table2[[#This Row],[order_date]],"mmmm")</f>
        <v>August</v>
      </c>
      <c r="F2774">
        <v>1489</v>
      </c>
      <c r="G2774" t="s">
        <v>12</v>
      </c>
      <c r="H2774" t="s">
        <v>20</v>
      </c>
      <c r="I2774">
        <v>5</v>
      </c>
      <c r="J2774">
        <v>543.67999999999995</v>
      </c>
      <c r="K2774">
        <v>0.19</v>
      </c>
      <c r="L2774">
        <f t="shared" si="260"/>
        <v>103.29919999999998</v>
      </c>
      <c r="M2774">
        <f t="shared" si="261"/>
        <v>2718.3999999999996</v>
      </c>
      <c r="N2774" t="s">
        <v>16</v>
      </c>
      <c r="O2774" t="str">
        <f t="shared" si="262"/>
        <v>Delayed Delivery</v>
      </c>
      <c r="P2774">
        <v>10</v>
      </c>
      <c r="Q2774" t="str">
        <f t="shared" si="263"/>
        <v>Excellent</v>
      </c>
      <c r="R2774">
        <v>4.5999999999999996</v>
      </c>
      <c r="S2774">
        <v>2201.9</v>
      </c>
    </row>
    <row r="2775" spans="1:19" x14ac:dyDescent="0.35">
      <c r="A2775">
        <v>12774</v>
      </c>
      <c r="B2775" s="1">
        <v>47335</v>
      </c>
      <c r="C2775">
        <f t="shared" si="258"/>
        <v>2029</v>
      </c>
      <c r="D2775">
        <f t="shared" si="259"/>
        <v>8</v>
      </c>
      <c r="E2775" t="str">
        <f>TEXT(Table2[[#This Row],[order_date]],"mmmm")</f>
        <v>August</v>
      </c>
      <c r="F2775">
        <v>1275</v>
      </c>
      <c r="G2775" t="s">
        <v>19</v>
      </c>
      <c r="H2775" t="s">
        <v>13</v>
      </c>
      <c r="I2775">
        <v>2</v>
      </c>
      <c r="J2775">
        <v>118.68</v>
      </c>
      <c r="K2775">
        <v>0.12</v>
      </c>
      <c r="L2775">
        <f t="shared" si="260"/>
        <v>14.2416</v>
      </c>
      <c r="M2775">
        <f t="shared" si="261"/>
        <v>237.36</v>
      </c>
      <c r="N2775" t="s">
        <v>14</v>
      </c>
      <c r="O2775" t="str">
        <f t="shared" si="262"/>
        <v>Early Delivery</v>
      </c>
      <c r="P2775">
        <v>1</v>
      </c>
      <c r="Q2775" t="str">
        <f t="shared" si="263"/>
        <v>Bad</v>
      </c>
      <c r="R2775">
        <v>1.2</v>
      </c>
      <c r="S2775">
        <v>208.88</v>
      </c>
    </row>
    <row r="2776" spans="1:19" x14ac:dyDescent="0.35">
      <c r="A2776">
        <v>12775</v>
      </c>
      <c r="B2776" s="1">
        <v>47336</v>
      </c>
      <c r="C2776">
        <f t="shared" si="258"/>
        <v>2029</v>
      </c>
      <c r="D2776">
        <f t="shared" si="259"/>
        <v>8</v>
      </c>
      <c r="E2776" t="str">
        <f>TEXT(Table2[[#This Row],[order_date]],"mmmm")</f>
        <v>August</v>
      </c>
      <c r="F2776">
        <v>1692</v>
      </c>
      <c r="G2776" t="s">
        <v>19</v>
      </c>
      <c r="H2776" t="s">
        <v>13</v>
      </c>
      <c r="I2776">
        <v>5</v>
      </c>
      <c r="J2776">
        <v>414.1</v>
      </c>
      <c r="K2776">
        <v>0.33</v>
      </c>
      <c r="L2776">
        <f t="shared" si="260"/>
        <v>136.65300000000002</v>
      </c>
      <c r="M2776">
        <f t="shared" si="261"/>
        <v>2070.5</v>
      </c>
      <c r="N2776" t="s">
        <v>18</v>
      </c>
      <c r="O2776" t="str">
        <f t="shared" si="262"/>
        <v>Delayed Delivery</v>
      </c>
      <c r="P2776">
        <v>10</v>
      </c>
      <c r="Q2776" t="str">
        <f t="shared" si="263"/>
        <v>Good</v>
      </c>
      <c r="R2776">
        <v>3.5</v>
      </c>
      <c r="S2776">
        <v>1387.24</v>
      </c>
    </row>
    <row r="2777" spans="1:19" x14ac:dyDescent="0.35">
      <c r="A2777">
        <v>12776</v>
      </c>
      <c r="B2777" s="1">
        <v>47337</v>
      </c>
      <c r="C2777">
        <f t="shared" si="258"/>
        <v>2029</v>
      </c>
      <c r="D2777">
        <f t="shared" si="259"/>
        <v>8</v>
      </c>
      <c r="E2777" t="str">
        <f>TEXT(Table2[[#This Row],[order_date]],"mmmm")</f>
        <v>August</v>
      </c>
      <c r="F2777">
        <v>1241</v>
      </c>
      <c r="G2777" t="s">
        <v>12</v>
      </c>
      <c r="H2777" t="s">
        <v>13</v>
      </c>
      <c r="I2777">
        <v>7</v>
      </c>
      <c r="J2777">
        <v>325.32</v>
      </c>
      <c r="K2777">
        <v>0.3</v>
      </c>
      <c r="L2777">
        <f t="shared" si="260"/>
        <v>97.595999999999989</v>
      </c>
      <c r="M2777">
        <f t="shared" si="261"/>
        <v>2277.2399999999998</v>
      </c>
      <c r="N2777" t="s">
        <v>14</v>
      </c>
      <c r="O2777" t="str">
        <f t="shared" si="262"/>
        <v>Delayed Delivery</v>
      </c>
      <c r="P2777">
        <v>5</v>
      </c>
      <c r="Q2777" t="str">
        <f t="shared" si="263"/>
        <v>Good</v>
      </c>
      <c r="R2777">
        <v>2.7</v>
      </c>
      <c r="S2777">
        <v>1594.07</v>
      </c>
    </row>
    <row r="2778" spans="1:19" x14ac:dyDescent="0.35">
      <c r="A2778">
        <v>12777</v>
      </c>
      <c r="B2778" s="1">
        <v>47338</v>
      </c>
      <c r="C2778">
        <f t="shared" si="258"/>
        <v>2029</v>
      </c>
      <c r="D2778">
        <f t="shared" si="259"/>
        <v>8</v>
      </c>
      <c r="E2778" t="str">
        <f>TEXT(Table2[[#This Row],[order_date]],"mmmm")</f>
        <v>August</v>
      </c>
      <c r="F2778">
        <v>1215</v>
      </c>
      <c r="G2778" t="s">
        <v>15</v>
      </c>
      <c r="H2778" t="s">
        <v>21</v>
      </c>
      <c r="I2778">
        <v>1</v>
      </c>
      <c r="J2778">
        <v>63.67</v>
      </c>
      <c r="K2778">
        <v>0.34</v>
      </c>
      <c r="L2778">
        <f t="shared" si="260"/>
        <v>21.647800000000004</v>
      </c>
      <c r="M2778">
        <f t="shared" si="261"/>
        <v>63.67</v>
      </c>
      <c r="N2778" t="s">
        <v>18</v>
      </c>
      <c r="O2778" t="str">
        <f t="shared" si="262"/>
        <v>On Time Delivery</v>
      </c>
      <c r="P2778">
        <v>3</v>
      </c>
      <c r="Q2778" t="str">
        <f t="shared" si="263"/>
        <v>Excellent</v>
      </c>
      <c r="R2778">
        <v>4.5999999999999996</v>
      </c>
      <c r="S2778">
        <v>42.02</v>
      </c>
    </row>
    <row r="2779" spans="1:19" x14ac:dyDescent="0.35">
      <c r="A2779">
        <v>12778</v>
      </c>
      <c r="B2779" s="1">
        <v>47339</v>
      </c>
      <c r="C2779">
        <f t="shared" si="258"/>
        <v>2029</v>
      </c>
      <c r="D2779">
        <f t="shared" si="259"/>
        <v>8</v>
      </c>
      <c r="E2779" t="str">
        <f>TEXT(Table2[[#This Row],[order_date]],"mmmm")</f>
        <v>August</v>
      </c>
      <c r="F2779">
        <v>1250</v>
      </c>
      <c r="G2779" t="s">
        <v>19</v>
      </c>
      <c r="H2779" t="s">
        <v>20</v>
      </c>
      <c r="I2779">
        <v>2</v>
      </c>
      <c r="J2779">
        <v>181.88</v>
      </c>
      <c r="K2779">
        <v>0.24</v>
      </c>
      <c r="L2779">
        <f t="shared" si="260"/>
        <v>43.651199999999996</v>
      </c>
      <c r="M2779">
        <f t="shared" si="261"/>
        <v>363.76</v>
      </c>
      <c r="N2779" t="s">
        <v>16</v>
      </c>
      <c r="O2779" t="str">
        <f t="shared" si="262"/>
        <v>Delayed Delivery</v>
      </c>
      <c r="P2779">
        <v>7</v>
      </c>
      <c r="Q2779" t="str">
        <f t="shared" si="263"/>
        <v>Excellent</v>
      </c>
      <c r="R2779">
        <v>4.8</v>
      </c>
      <c r="S2779">
        <v>276.45999999999998</v>
      </c>
    </row>
    <row r="2780" spans="1:19" x14ac:dyDescent="0.35">
      <c r="A2780">
        <v>12779</v>
      </c>
      <c r="B2780" s="1">
        <v>47340</v>
      </c>
      <c r="C2780">
        <f t="shared" si="258"/>
        <v>2029</v>
      </c>
      <c r="D2780">
        <f t="shared" si="259"/>
        <v>8</v>
      </c>
      <c r="E2780" t="str">
        <f>TEXT(Table2[[#This Row],[order_date]],"mmmm")</f>
        <v>August</v>
      </c>
      <c r="F2780">
        <v>1810</v>
      </c>
      <c r="G2780" t="s">
        <v>19</v>
      </c>
      <c r="H2780" t="s">
        <v>13</v>
      </c>
      <c r="I2780">
        <v>3</v>
      </c>
      <c r="J2780">
        <v>319.42</v>
      </c>
      <c r="K2780">
        <v>0.13</v>
      </c>
      <c r="L2780">
        <f t="shared" si="260"/>
        <v>41.524600000000007</v>
      </c>
      <c r="M2780">
        <f t="shared" si="261"/>
        <v>958.26</v>
      </c>
      <c r="N2780" t="s">
        <v>16</v>
      </c>
      <c r="O2780" t="str">
        <f t="shared" si="262"/>
        <v>Delayed Delivery</v>
      </c>
      <c r="P2780">
        <v>8</v>
      </c>
      <c r="Q2780" t="str">
        <f t="shared" si="263"/>
        <v>Bad</v>
      </c>
      <c r="R2780">
        <v>1.7</v>
      </c>
      <c r="S2780">
        <v>833.69</v>
      </c>
    </row>
    <row r="2781" spans="1:19" x14ac:dyDescent="0.35">
      <c r="A2781">
        <v>12780</v>
      </c>
      <c r="B2781" s="1">
        <v>47341</v>
      </c>
      <c r="C2781">
        <f t="shared" si="258"/>
        <v>2029</v>
      </c>
      <c r="D2781">
        <f t="shared" si="259"/>
        <v>8</v>
      </c>
      <c r="E2781" t="str">
        <f>TEXT(Table2[[#This Row],[order_date]],"mmmm")</f>
        <v>August</v>
      </c>
      <c r="F2781">
        <v>1125</v>
      </c>
      <c r="G2781" t="s">
        <v>15</v>
      </c>
      <c r="H2781" t="s">
        <v>13</v>
      </c>
      <c r="I2781">
        <v>5</v>
      </c>
      <c r="J2781">
        <v>513.62</v>
      </c>
      <c r="K2781">
        <v>0.1</v>
      </c>
      <c r="L2781">
        <f t="shared" si="260"/>
        <v>51.362000000000002</v>
      </c>
      <c r="M2781">
        <f t="shared" si="261"/>
        <v>2568.1</v>
      </c>
      <c r="N2781" t="s">
        <v>18</v>
      </c>
      <c r="O2781" t="str">
        <f t="shared" si="262"/>
        <v>On Time Delivery</v>
      </c>
      <c r="P2781">
        <v>3</v>
      </c>
      <c r="Q2781" t="str">
        <f t="shared" si="263"/>
        <v>Bad</v>
      </c>
      <c r="R2781">
        <v>2.1</v>
      </c>
      <c r="S2781">
        <v>2311.29</v>
      </c>
    </row>
    <row r="2782" spans="1:19" x14ac:dyDescent="0.35">
      <c r="A2782">
        <v>12781</v>
      </c>
      <c r="B2782" s="1">
        <v>47342</v>
      </c>
      <c r="C2782">
        <f t="shared" si="258"/>
        <v>2029</v>
      </c>
      <c r="D2782">
        <f t="shared" si="259"/>
        <v>8</v>
      </c>
      <c r="E2782" t="str">
        <f>TEXT(Table2[[#This Row],[order_date]],"mmmm")</f>
        <v>August</v>
      </c>
      <c r="F2782">
        <v>1993</v>
      </c>
      <c r="G2782" t="s">
        <v>22</v>
      </c>
      <c r="H2782" t="s">
        <v>17</v>
      </c>
      <c r="I2782">
        <v>1</v>
      </c>
      <c r="J2782">
        <v>428.91</v>
      </c>
      <c r="K2782">
        <v>0.23</v>
      </c>
      <c r="L2782">
        <f t="shared" si="260"/>
        <v>98.649300000000011</v>
      </c>
      <c r="M2782">
        <f t="shared" si="261"/>
        <v>428.91</v>
      </c>
      <c r="N2782" t="s">
        <v>18</v>
      </c>
      <c r="O2782" t="str">
        <f t="shared" si="262"/>
        <v>Delayed Delivery</v>
      </c>
      <c r="P2782">
        <v>10</v>
      </c>
      <c r="Q2782" t="str">
        <f t="shared" si="263"/>
        <v>Bad</v>
      </c>
      <c r="R2782">
        <v>2.1</v>
      </c>
      <c r="S2782">
        <v>330.26</v>
      </c>
    </row>
    <row r="2783" spans="1:19" x14ac:dyDescent="0.35">
      <c r="A2783">
        <v>12782</v>
      </c>
      <c r="B2783" s="1">
        <v>47343</v>
      </c>
      <c r="C2783">
        <f t="shared" si="258"/>
        <v>2029</v>
      </c>
      <c r="D2783">
        <f t="shared" si="259"/>
        <v>8</v>
      </c>
      <c r="E2783" t="str">
        <f>TEXT(Table2[[#This Row],[order_date]],"mmmm")</f>
        <v>August</v>
      </c>
      <c r="F2783">
        <v>1216</v>
      </c>
      <c r="G2783" t="s">
        <v>22</v>
      </c>
      <c r="H2783" t="s">
        <v>13</v>
      </c>
      <c r="I2783">
        <v>7</v>
      </c>
      <c r="J2783">
        <v>378.8</v>
      </c>
      <c r="K2783">
        <v>0.34</v>
      </c>
      <c r="L2783">
        <f t="shared" si="260"/>
        <v>128.792</v>
      </c>
      <c r="M2783">
        <f t="shared" si="261"/>
        <v>2651.6</v>
      </c>
      <c r="N2783" t="s">
        <v>18</v>
      </c>
      <c r="O2783" t="str">
        <f t="shared" si="262"/>
        <v>On Time Delivery</v>
      </c>
      <c r="P2783">
        <v>3</v>
      </c>
      <c r="Q2783" t="str">
        <f t="shared" si="263"/>
        <v>Bad</v>
      </c>
      <c r="R2783">
        <v>1.4</v>
      </c>
      <c r="S2783">
        <v>1750.06</v>
      </c>
    </row>
    <row r="2784" spans="1:19" x14ac:dyDescent="0.35">
      <c r="A2784">
        <v>12783</v>
      </c>
      <c r="B2784" s="1">
        <v>47344</v>
      </c>
      <c r="C2784">
        <f t="shared" si="258"/>
        <v>2029</v>
      </c>
      <c r="D2784">
        <f t="shared" si="259"/>
        <v>8</v>
      </c>
      <c r="E2784" t="str">
        <f>TEXT(Table2[[#This Row],[order_date]],"mmmm")</f>
        <v>August</v>
      </c>
      <c r="F2784">
        <v>1305</v>
      </c>
      <c r="G2784" t="s">
        <v>12</v>
      </c>
      <c r="H2784" t="s">
        <v>20</v>
      </c>
      <c r="I2784">
        <v>4</v>
      </c>
      <c r="J2784">
        <v>305.18</v>
      </c>
      <c r="K2784">
        <v>0.22</v>
      </c>
      <c r="L2784">
        <f t="shared" si="260"/>
        <v>67.139600000000002</v>
      </c>
      <c r="M2784">
        <f t="shared" si="261"/>
        <v>1220.72</v>
      </c>
      <c r="N2784" t="s">
        <v>18</v>
      </c>
      <c r="O2784" t="str">
        <f t="shared" si="262"/>
        <v>Delayed Delivery</v>
      </c>
      <c r="P2784">
        <v>11</v>
      </c>
      <c r="Q2784" t="str">
        <f t="shared" si="263"/>
        <v>Good</v>
      </c>
      <c r="R2784">
        <v>2.9</v>
      </c>
      <c r="S2784">
        <v>952.16</v>
      </c>
    </row>
    <row r="2785" spans="1:19" x14ac:dyDescent="0.35">
      <c r="A2785">
        <v>12784</v>
      </c>
      <c r="B2785" s="1">
        <v>47345</v>
      </c>
      <c r="C2785">
        <f t="shared" si="258"/>
        <v>2029</v>
      </c>
      <c r="D2785">
        <f t="shared" si="259"/>
        <v>8</v>
      </c>
      <c r="E2785" t="str">
        <f>TEXT(Table2[[#This Row],[order_date]],"mmmm")</f>
        <v>August</v>
      </c>
      <c r="F2785">
        <v>1796</v>
      </c>
      <c r="G2785" t="s">
        <v>19</v>
      </c>
      <c r="H2785" t="s">
        <v>17</v>
      </c>
      <c r="I2785">
        <v>4</v>
      </c>
      <c r="J2785">
        <v>189.73</v>
      </c>
      <c r="K2785">
        <v>0.31</v>
      </c>
      <c r="L2785">
        <f t="shared" si="260"/>
        <v>58.816299999999998</v>
      </c>
      <c r="M2785">
        <f t="shared" si="261"/>
        <v>758.92</v>
      </c>
      <c r="N2785" t="s">
        <v>18</v>
      </c>
      <c r="O2785" t="str">
        <f t="shared" si="262"/>
        <v>On Time Delivery</v>
      </c>
      <c r="P2785">
        <v>3</v>
      </c>
      <c r="Q2785" t="str">
        <f t="shared" si="263"/>
        <v>Good</v>
      </c>
      <c r="R2785">
        <v>3.1</v>
      </c>
      <c r="S2785">
        <v>523.65</v>
      </c>
    </row>
    <row r="2786" spans="1:19" x14ac:dyDescent="0.35">
      <c r="A2786">
        <v>12785</v>
      </c>
      <c r="B2786" s="1">
        <v>47346</v>
      </c>
      <c r="C2786">
        <f t="shared" si="258"/>
        <v>2029</v>
      </c>
      <c r="D2786">
        <f t="shared" si="259"/>
        <v>8</v>
      </c>
      <c r="E2786" t="str">
        <f>TEXT(Table2[[#This Row],[order_date]],"mmmm")</f>
        <v>August</v>
      </c>
      <c r="F2786">
        <v>1184</v>
      </c>
      <c r="G2786" t="s">
        <v>15</v>
      </c>
      <c r="H2786" t="s">
        <v>17</v>
      </c>
      <c r="I2786">
        <v>7</v>
      </c>
      <c r="J2786">
        <v>84.76</v>
      </c>
      <c r="K2786">
        <v>0.12</v>
      </c>
      <c r="L2786">
        <f t="shared" si="260"/>
        <v>10.171200000000001</v>
      </c>
      <c r="M2786">
        <f t="shared" si="261"/>
        <v>593.32000000000005</v>
      </c>
      <c r="N2786" t="s">
        <v>16</v>
      </c>
      <c r="O2786" t="str">
        <f t="shared" si="262"/>
        <v>Delayed Delivery</v>
      </c>
      <c r="P2786">
        <v>11</v>
      </c>
      <c r="Q2786" t="str">
        <f t="shared" si="263"/>
        <v>Good</v>
      </c>
      <c r="R2786">
        <v>3.3</v>
      </c>
      <c r="S2786">
        <v>522.12</v>
      </c>
    </row>
    <row r="2787" spans="1:19" x14ac:dyDescent="0.35">
      <c r="A2787">
        <v>12786</v>
      </c>
      <c r="B2787" s="1">
        <v>47347</v>
      </c>
      <c r="C2787">
        <f t="shared" si="258"/>
        <v>2029</v>
      </c>
      <c r="D2787">
        <f t="shared" si="259"/>
        <v>8</v>
      </c>
      <c r="E2787" t="str">
        <f>TEXT(Table2[[#This Row],[order_date]],"mmmm")</f>
        <v>August</v>
      </c>
      <c r="F2787">
        <v>1038</v>
      </c>
      <c r="G2787" t="s">
        <v>15</v>
      </c>
      <c r="H2787" t="s">
        <v>17</v>
      </c>
      <c r="I2787">
        <v>5</v>
      </c>
      <c r="J2787">
        <v>254.31</v>
      </c>
      <c r="K2787">
        <v>0.14000000000000001</v>
      </c>
      <c r="L2787">
        <f t="shared" si="260"/>
        <v>35.603400000000001</v>
      </c>
      <c r="M2787">
        <f t="shared" si="261"/>
        <v>1271.55</v>
      </c>
      <c r="N2787" t="s">
        <v>14</v>
      </c>
      <c r="O2787" t="str">
        <f t="shared" si="262"/>
        <v>Delayed Delivery</v>
      </c>
      <c r="P2787">
        <v>6</v>
      </c>
      <c r="Q2787" t="str">
        <f t="shared" si="263"/>
        <v>Good</v>
      </c>
      <c r="R2787">
        <v>3.7</v>
      </c>
      <c r="S2787">
        <v>1093.53</v>
      </c>
    </row>
    <row r="2788" spans="1:19" x14ac:dyDescent="0.35">
      <c r="A2788">
        <v>12787</v>
      </c>
      <c r="B2788" s="1">
        <v>47348</v>
      </c>
      <c r="C2788">
        <f t="shared" si="258"/>
        <v>2029</v>
      </c>
      <c r="D2788">
        <f t="shared" si="259"/>
        <v>8</v>
      </c>
      <c r="E2788" t="str">
        <f>TEXT(Table2[[#This Row],[order_date]],"mmmm")</f>
        <v>August</v>
      </c>
      <c r="F2788">
        <v>1222</v>
      </c>
      <c r="G2788" t="s">
        <v>15</v>
      </c>
      <c r="H2788" t="s">
        <v>21</v>
      </c>
      <c r="I2788">
        <v>4</v>
      </c>
      <c r="J2788">
        <v>31.68</v>
      </c>
      <c r="K2788">
        <v>0.32</v>
      </c>
      <c r="L2788">
        <f t="shared" si="260"/>
        <v>10.137600000000001</v>
      </c>
      <c r="M2788">
        <f t="shared" si="261"/>
        <v>126.72</v>
      </c>
      <c r="N2788" t="s">
        <v>18</v>
      </c>
      <c r="O2788" t="str">
        <f t="shared" si="262"/>
        <v>Delayed Delivery</v>
      </c>
      <c r="P2788">
        <v>6</v>
      </c>
      <c r="Q2788" t="str">
        <f t="shared" si="263"/>
        <v>Bad</v>
      </c>
      <c r="R2788">
        <v>1.3</v>
      </c>
      <c r="S2788">
        <v>86.17</v>
      </c>
    </row>
    <row r="2789" spans="1:19" x14ac:dyDescent="0.35">
      <c r="A2789">
        <v>12788</v>
      </c>
      <c r="B2789" s="1">
        <v>47349</v>
      </c>
      <c r="C2789">
        <f t="shared" si="258"/>
        <v>2029</v>
      </c>
      <c r="D2789">
        <f t="shared" si="259"/>
        <v>8</v>
      </c>
      <c r="E2789" t="str">
        <f>TEXT(Table2[[#This Row],[order_date]],"mmmm")</f>
        <v>August</v>
      </c>
      <c r="F2789">
        <v>1183</v>
      </c>
      <c r="G2789" t="s">
        <v>19</v>
      </c>
      <c r="H2789" t="s">
        <v>17</v>
      </c>
      <c r="I2789">
        <v>3</v>
      </c>
      <c r="J2789">
        <v>138.47</v>
      </c>
      <c r="K2789">
        <v>0.26</v>
      </c>
      <c r="L2789">
        <f t="shared" si="260"/>
        <v>36.002200000000002</v>
      </c>
      <c r="M2789">
        <f t="shared" si="261"/>
        <v>415.40999999999997</v>
      </c>
      <c r="N2789" t="s">
        <v>16</v>
      </c>
      <c r="O2789" t="str">
        <f t="shared" si="262"/>
        <v>On Time Delivery</v>
      </c>
      <c r="P2789">
        <v>3</v>
      </c>
      <c r="Q2789" t="str">
        <f t="shared" si="263"/>
        <v>Good</v>
      </c>
      <c r="R2789">
        <v>3.5</v>
      </c>
      <c r="S2789">
        <v>307.39999999999998</v>
      </c>
    </row>
    <row r="2790" spans="1:19" x14ac:dyDescent="0.35">
      <c r="A2790">
        <v>12789</v>
      </c>
      <c r="B2790" s="1">
        <v>47350</v>
      </c>
      <c r="C2790">
        <f t="shared" si="258"/>
        <v>2029</v>
      </c>
      <c r="D2790">
        <f t="shared" si="259"/>
        <v>8</v>
      </c>
      <c r="E2790" t="str">
        <f>TEXT(Table2[[#This Row],[order_date]],"mmmm")</f>
        <v>August</v>
      </c>
      <c r="F2790">
        <v>1494</v>
      </c>
      <c r="G2790" t="s">
        <v>12</v>
      </c>
      <c r="H2790" t="s">
        <v>13</v>
      </c>
      <c r="I2790">
        <v>2</v>
      </c>
      <c r="J2790">
        <v>268</v>
      </c>
      <c r="K2790">
        <v>0.34</v>
      </c>
      <c r="L2790">
        <f t="shared" si="260"/>
        <v>91.12</v>
      </c>
      <c r="M2790">
        <f t="shared" si="261"/>
        <v>536</v>
      </c>
      <c r="N2790" t="s">
        <v>18</v>
      </c>
      <c r="O2790" t="str">
        <f t="shared" si="262"/>
        <v>Delayed Delivery</v>
      </c>
      <c r="P2790">
        <v>6</v>
      </c>
      <c r="Q2790" t="str">
        <f t="shared" si="263"/>
        <v>Excellent</v>
      </c>
      <c r="R2790">
        <v>4.7</v>
      </c>
      <c r="S2790">
        <v>353.76</v>
      </c>
    </row>
    <row r="2791" spans="1:19" x14ac:dyDescent="0.35">
      <c r="A2791">
        <v>12790</v>
      </c>
      <c r="B2791" s="1">
        <v>47351</v>
      </c>
      <c r="C2791">
        <f t="shared" si="258"/>
        <v>2029</v>
      </c>
      <c r="D2791">
        <f t="shared" si="259"/>
        <v>8</v>
      </c>
      <c r="E2791" t="str">
        <f>TEXT(Table2[[#This Row],[order_date]],"mmmm")</f>
        <v>August</v>
      </c>
      <c r="F2791">
        <v>1426</v>
      </c>
      <c r="G2791" t="s">
        <v>12</v>
      </c>
      <c r="H2791" t="s">
        <v>21</v>
      </c>
      <c r="I2791">
        <v>1</v>
      </c>
      <c r="J2791">
        <v>259.88</v>
      </c>
      <c r="K2791">
        <v>0.27</v>
      </c>
      <c r="L2791">
        <f t="shared" si="260"/>
        <v>70.167600000000007</v>
      </c>
      <c r="M2791">
        <f t="shared" si="261"/>
        <v>259.88</v>
      </c>
      <c r="N2791" t="s">
        <v>18</v>
      </c>
      <c r="O2791" t="str">
        <f t="shared" si="262"/>
        <v>Delayed Delivery</v>
      </c>
      <c r="P2791">
        <v>9</v>
      </c>
      <c r="Q2791" t="str">
        <f t="shared" si="263"/>
        <v>Good</v>
      </c>
      <c r="R2791">
        <v>2.8</v>
      </c>
      <c r="S2791">
        <v>189.71</v>
      </c>
    </row>
    <row r="2792" spans="1:19" x14ac:dyDescent="0.35">
      <c r="A2792">
        <v>12791</v>
      </c>
      <c r="B2792" s="1">
        <v>47352</v>
      </c>
      <c r="C2792">
        <f t="shared" si="258"/>
        <v>2029</v>
      </c>
      <c r="D2792">
        <f t="shared" si="259"/>
        <v>8</v>
      </c>
      <c r="E2792" t="str">
        <f>TEXT(Table2[[#This Row],[order_date]],"mmmm")</f>
        <v>August</v>
      </c>
      <c r="F2792">
        <v>1177</v>
      </c>
      <c r="G2792" t="s">
        <v>15</v>
      </c>
      <c r="H2792" t="s">
        <v>21</v>
      </c>
      <c r="I2792">
        <v>6</v>
      </c>
      <c r="J2792">
        <v>40.909999999999997</v>
      </c>
      <c r="K2792">
        <v>0.16</v>
      </c>
      <c r="L2792">
        <f t="shared" si="260"/>
        <v>6.5455999999999994</v>
      </c>
      <c r="M2792">
        <f t="shared" si="261"/>
        <v>245.45999999999998</v>
      </c>
      <c r="N2792" t="s">
        <v>16</v>
      </c>
      <c r="O2792" t="str">
        <f t="shared" si="262"/>
        <v>Delayed Delivery</v>
      </c>
      <c r="P2792">
        <v>11</v>
      </c>
      <c r="Q2792" t="str">
        <f t="shared" si="263"/>
        <v>Bad</v>
      </c>
      <c r="R2792">
        <v>1.4</v>
      </c>
      <c r="S2792">
        <v>206.19</v>
      </c>
    </row>
    <row r="2793" spans="1:19" x14ac:dyDescent="0.35">
      <c r="A2793">
        <v>12792</v>
      </c>
      <c r="B2793" s="1">
        <v>47353</v>
      </c>
      <c r="C2793">
        <f t="shared" si="258"/>
        <v>2029</v>
      </c>
      <c r="D2793">
        <f t="shared" si="259"/>
        <v>8</v>
      </c>
      <c r="E2793" t="str">
        <f>TEXT(Table2[[#This Row],[order_date]],"mmmm")</f>
        <v>August</v>
      </c>
      <c r="F2793">
        <v>1918</v>
      </c>
      <c r="G2793" t="s">
        <v>15</v>
      </c>
      <c r="H2793" t="s">
        <v>21</v>
      </c>
      <c r="I2793">
        <v>5</v>
      </c>
      <c r="J2793">
        <v>359.6</v>
      </c>
      <c r="K2793">
        <v>0.19</v>
      </c>
      <c r="L2793">
        <f t="shared" si="260"/>
        <v>68.323999999999998</v>
      </c>
      <c r="M2793">
        <f t="shared" si="261"/>
        <v>1798</v>
      </c>
      <c r="N2793" t="s">
        <v>16</v>
      </c>
      <c r="O2793" t="str">
        <f t="shared" si="262"/>
        <v>Delayed Delivery</v>
      </c>
      <c r="P2793">
        <v>8</v>
      </c>
      <c r="Q2793" t="str">
        <f t="shared" si="263"/>
        <v>Bad</v>
      </c>
      <c r="R2793">
        <v>1.3</v>
      </c>
      <c r="S2793">
        <v>1456.38</v>
      </c>
    </row>
    <row r="2794" spans="1:19" x14ac:dyDescent="0.35">
      <c r="A2794">
        <v>12793</v>
      </c>
      <c r="B2794" s="1">
        <v>47354</v>
      </c>
      <c r="C2794">
        <f t="shared" si="258"/>
        <v>2029</v>
      </c>
      <c r="D2794">
        <f t="shared" si="259"/>
        <v>8</v>
      </c>
      <c r="E2794" t="str">
        <f>TEXT(Table2[[#This Row],[order_date]],"mmmm")</f>
        <v>August</v>
      </c>
      <c r="F2794">
        <v>1427</v>
      </c>
      <c r="G2794" t="s">
        <v>19</v>
      </c>
      <c r="H2794" t="s">
        <v>21</v>
      </c>
      <c r="I2794">
        <v>4</v>
      </c>
      <c r="J2794">
        <v>336.57</v>
      </c>
      <c r="K2794">
        <v>0.32</v>
      </c>
      <c r="L2794">
        <f t="shared" si="260"/>
        <v>107.7024</v>
      </c>
      <c r="M2794">
        <f t="shared" si="261"/>
        <v>1346.28</v>
      </c>
      <c r="N2794" t="s">
        <v>16</v>
      </c>
      <c r="O2794" t="str">
        <f t="shared" si="262"/>
        <v>Delayed Delivery</v>
      </c>
      <c r="P2794">
        <v>11</v>
      </c>
      <c r="Q2794" t="str">
        <f t="shared" si="263"/>
        <v>Bad</v>
      </c>
      <c r="R2794">
        <v>2.1</v>
      </c>
      <c r="S2794">
        <v>915.47</v>
      </c>
    </row>
    <row r="2795" spans="1:19" x14ac:dyDescent="0.35">
      <c r="A2795">
        <v>12794</v>
      </c>
      <c r="B2795" s="1">
        <v>47355</v>
      </c>
      <c r="C2795">
        <f t="shared" si="258"/>
        <v>2029</v>
      </c>
      <c r="D2795">
        <f t="shared" si="259"/>
        <v>8</v>
      </c>
      <c r="E2795" t="str">
        <f>TEXT(Table2[[#This Row],[order_date]],"mmmm")</f>
        <v>August</v>
      </c>
      <c r="F2795">
        <v>1293</v>
      </c>
      <c r="G2795" t="s">
        <v>15</v>
      </c>
      <c r="H2795" t="s">
        <v>21</v>
      </c>
      <c r="I2795">
        <v>2</v>
      </c>
      <c r="J2795">
        <v>60.69</v>
      </c>
      <c r="K2795">
        <v>0.19</v>
      </c>
      <c r="L2795">
        <f t="shared" si="260"/>
        <v>11.5311</v>
      </c>
      <c r="M2795">
        <f t="shared" si="261"/>
        <v>121.38</v>
      </c>
      <c r="N2795" t="s">
        <v>16</v>
      </c>
      <c r="O2795" t="str">
        <f t="shared" si="262"/>
        <v>Delayed Delivery</v>
      </c>
      <c r="P2795">
        <v>7</v>
      </c>
      <c r="Q2795" t="str">
        <f t="shared" si="263"/>
        <v>Excellent</v>
      </c>
      <c r="R2795">
        <v>4</v>
      </c>
      <c r="S2795">
        <v>98.32</v>
      </c>
    </row>
    <row r="2796" spans="1:19" x14ac:dyDescent="0.35">
      <c r="A2796">
        <v>12795</v>
      </c>
      <c r="B2796" s="1">
        <v>47356</v>
      </c>
      <c r="C2796">
        <f t="shared" si="258"/>
        <v>2029</v>
      </c>
      <c r="D2796">
        <f t="shared" si="259"/>
        <v>8</v>
      </c>
      <c r="E2796" t="str">
        <f>TEXT(Table2[[#This Row],[order_date]],"mmmm")</f>
        <v>August</v>
      </c>
      <c r="F2796">
        <v>1851</v>
      </c>
      <c r="G2796" t="s">
        <v>22</v>
      </c>
      <c r="H2796" t="s">
        <v>21</v>
      </c>
      <c r="I2796">
        <v>6</v>
      </c>
      <c r="J2796">
        <v>566.75</v>
      </c>
      <c r="K2796">
        <v>0.09</v>
      </c>
      <c r="L2796">
        <f t="shared" si="260"/>
        <v>51.0075</v>
      </c>
      <c r="M2796">
        <f t="shared" si="261"/>
        <v>3400.5</v>
      </c>
      <c r="N2796" t="s">
        <v>16</v>
      </c>
      <c r="O2796" t="str">
        <f t="shared" si="262"/>
        <v>Delayed Delivery</v>
      </c>
      <c r="P2796">
        <v>7</v>
      </c>
      <c r="Q2796" t="str">
        <f t="shared" si="263"/>
        <v>Bad</v>
      </c>
      <c r="R2796">
        <v>2</v>
      </c>
      <c r="S2796">
        <v>3094.46</v>
      </c>
    </row>
    <row r="2797" spans="1:19" x14ac:dyDescent="0.35">
      <c r="A2797">
        <v>12796</v>
      </c>
      <c r="B2797" s="1">
        <v>47357</v>
      </c>
      <c r="C2797">
        <f t="shared" si="258"/>
        <v>2029</v>
      </c>
      <c r="D2797">
        <f t="shared" si="259"/>
        <v>8</v>
      </c>
      <c r="E2797" t="str">
        <f>TEXT(Table2[[#This Row],[order_date]],"mmmm")</f>
        <v>August</v>
      </c>
      <c r="F2797">
        <v>1150</v>
      </c>
      <c r="G2797" t="s">
        <v>15</v>
      </c>
      <c r="H2797" t="s">
        <v>21</v>
      </c>
      <c r="I2797">
        <v>3</v>
      </c>
      <c r="J2797">
        <v>73.14</v>
      </c>
      <c r="K2797">
        <v>0.15</v>
      </c>
      <c r="L2797">
        <f t="shared" si="260"/>
        <v>10.971</v>
      </c>
      <c r="M2797">
        <f t="shared" si="261"/>
        <v>219.42000000000002</v>
      </c>
      <c r="N2797" t="s">
        <v>16</v>
      </c>
      <c r="O2797" t="str">
        <f t="shared" si="262"/>
        <v>Delayed Delivery</v>
      </c>
      <c r="P2797">
        <v>8</v>
      </c>
      <c r="Q2797" t="str">
        <f t="shared" si="263"/>
        <v>Excellent</v>
      </c>
      <c r="R2797">
        <v>4.3</v>
      </c>
      <c r="S2797">
        <v>186.51</v>
      </c>
    </row>
    <row r="2798" spans="1:19" x14ac:dyDescent="0.35">
      <c r="A2798">
        <v>12797</v>
      </c>
      <c r="B2798" s="1">
        <v>47358</v>
      </c>
      <c r="C2798">
        <f t="shared" si="258"/>
        <v>2029</v>
      </c>
      <c r="D2798">
        <f t="shared" si="259"/>
        <v>8</v>
      </c>
      <c r="E2798" t="str">
        <f>TEXT(Table2[[#This Row],[order_date]],"mmmm")</f>
        <v>August</v>
      </c>
      <c r="F2798">
        <v>1383</v>
      </c>
      <c r="G2798" t="s">
        <v>12</v>
      </c>
      <c r="H2798" t="s">
        <v>17</v>
      </c>
      <c r="I2798">
        <v>4</v>
      </c>
      <c r="J2798">
        <v>515.08000000000004</v>
      </c>
      <c r="K2798">
        <v>0.18</v>
      </c>
      <c r="L2798">
        <f t="shared" si="260"/>
        <v>92.714399999999998</v>
      </c>
      <c r="M2798">
        <f t="shared" si="261"/>
        <v>2060.3200000000002</v>
      </c>
      <c r="N2798" t="s">
        <v>16</v>
      </c>
      <c r="O2798" t="str">
        <f t="shared" si="262"/>
        <v>Delayed Delivery</v>
      </c>
      <c r="P2798">
        <v>7</v>
      </c>
      <c r="Q2798" t="str">
        <f t="shared" si="263"/>
        <v>Excellent</v>
      </c>
      <c r="R2798">
        <v>4.3</v>
      </c>
      <c r="S2798">
        <v>1689.46</v>
      </c>
    </row>
    <row r="2799" spans="1:19" x14ac:dyDescent="0.35">
      <c r="A2799">
        <v>12798</v>
      </c>
      <c r="B2799" s="1">
        <v>47359</v>
      </c>
      <c r="C2799">
        <f t="shared" si="258"/>
        <v>2029</v>
      </c>
      <c r="D2799">
        <f t="shared" si="259"/>
        <v>8</v>
      </c>
      <c r="E2799" t="str">
        <f>TEXT(Table2[[#This Row],[order_date]],"mmmm")</f>
        <v>August</v>
      </c>
      <c r="F2799">
        <v>1637</v>
      </c>
      <c r="G2799" t="s">
        <v>15</v>
      </c>
      <c r="H2799" t="s">
        <v>20</v>
      </c>
      <c r="I2799">
        <v>4</v>
      </c>
      <c r="J2799">
        <v>15.18</v>
      </c>
      <c r="K2799">
        <v>0.03</v>
      </c>
      <c r="L2799">
        <f t="shared" si="260"/>
        <v>0.45539999999999997</v>
      </c>
      <c r="M2799">
        <f t="shared" si="261"/>
        <v>60.72</v>
      </c>
      <c r="N2799" t="s">
        <v>16</v>
      </c>
      <c r="O2799" t="str">
        <f t="shared" si="262"/>
        <v>On Time Delivery</v>
      </c>
      <c r="P2799">
        <v>3</v>
      </c>
      <c r="Q2799" t="str">
        <f t="shared" si="263"/>
        <v>Good</v>
      </c>
      <c r="R2799">
        <v>2.8</v>
      </c>
      <c r="S2799">
        <v>58.9</v>
      </c>
    </row>
    <row r="2800" spans="1:19" x14ac:dyDescent="0.35">
      <c r="A2800">
        <v>12799</v>
      </c>
      <c r="B2800" s="1">
        <v>47360</v>
      </c>
      <c r="C2800">
        <f t="shared" si="258"/>
        <v>2029</v>
      </c>
      <c r="D2800">
        <f t="shared" si="259"/>
        <v>8</v>
      </c>
      <c r="E2800" t="str">
        <f>TEXT(Table2[[#This Row],[order_date]],"mmmm")</f>
        <v>August</v>
      </c>
      <c r="F2800">
        <v>1812</v>
      </c>
      <c r="G2800" t="s">
        <v>15</v>
      </c>
      <c r="H2800" t="s">
        <v>13</v>
      </c>
      <c r="I2800">
        <v>1</v>
      </c>
      <c r="J2800">
        <v>531.13</v>
      </c>
      <c r="K2800">
        <v>0.26</v>
      </c>
      <c r="L2800">
        <f t="shared" si="260"/>
        <v>138.09380000000002</v>
      </c>
      <c r="M2800">
        <f t="shared" si="261"/>
        <v>531.13</v>
      </c>
      <c r="N2800" t="s">
        <v>14</v>
      </c>
      <c r="O2800" t="str">
        <f t="shared" si="262"/>
        <v>Delayed Delivery</v>
      </c>
      <c r="P2800">
        <v>8</v>
      </c>
      <c r="Q2800" t="str">
        <f t="shared" si="263"/>
        <v>Bad</v>
      </c>
      <c r="R2800">
        <v>2.2000000000000002</v>
      </c>
      <c r="S2800">
        <v>393.04</v>
      </c>
    </row>
    <row r="2801" spans="1:19" x14ac:dyDescent="0.35">
      <c r="A2801">
        <v>12800</v>
      </c>
      <c r="B2801" s="1">
        <v>47361</v>
      </c>
      <c r="C2801">
        <f t="shared" si="258"/>
        <v>2029</v>
      </c>
      <c r="D2801">
        <f t="shared" si="259"/>
        <v>8</v>
      </c>
      <c r="E2801" t="str">
        <f>TEXT(Table2[[#This Row],[order_date]],"mmmm")</f>
        <v>August</v>
      </c>
      <c r="F2801">
        <v>1307</v>
      </c>
      <c r="G2801" t="s">
        <v>22</v>
      </c>
      <c r="H2801" t="s">
        <v>13</v>
      </c>
      <c r="I2801">
        <v>3</v>
      </c>
      <c r="J2801">
        <v>26.54</v>
      </c>
      <c r="K2801">
        <v>0.04</v>
      </c>
      <c r="L2801">
        <f t="shared" si="260"/>
        <v>1.0615999999999999</v>
      </c>
      <c r="M2801">
        <f t="shared" si="261"/>
        <v>79.62</v>
      </c>
      <c r="N2801" t="s">
        <v>16</v>
      </c>
      <c r="O2801" t="str">
        <f t="shared" si="262"/>
        <v>Delayed Delivery</v>
      </c>
      <c r="P2801">
        <v>8</v>
      </c>
      <c r="Q2801" t="str">
        <f t="shared" si="263"/>
        <v>Good</v>
      </c>
      <c r="R2801">
        <v>3.4</v>
      </c>
      <c r="S2801">
        <v>76.44</v>
      </c>
    </row>
    <row r="2802" spans="1:19" x14ac:dyDescent="0.35">
      <c r="A2802">
        <v>12801</v>
      </c>
      <c r="B2802" s="1">
        <v>47362</v>
      </c>
      <c r="C2802">
        <f t="shared" si="258"/>
        <v>2029</v>
      </c>
      <c r="D2802">
        <f t="shared" si="259"/>
        <v>9</v>
      </c>
      <c r="E2802" t="str">
        <f>TEXT(Table2[[#This Row],[order_date]],"mmmm")</f>
        <v>September</v>
      </c>
      <c r="F2802">
        <v>1335</v>
      </c>
      <c r="G2802" t="s">
        <v>19</v>
      </c>
      <c r="H2802" t="s">
        <v>17</v>
      </c>
      <c r="I2802">
        <v>3</v>
      </c>
      <c r="J2802">
        <v>458.32</v>
      </c>
      <c r="K2802">
        <v>0.14000000000000001</v>
      </c>
      <c r="L2802">
        <f t="shared" si="260"/>
        <v>64.1648</v>
      </c>
      <c r="M2802">
        <f t="shared" si="261"/>
        <v>1374.96</v>
      </c>
      <c r="N2802" t="s">
        <v>16</v>
      </c>
      <c r="O2802" t="str">
        <f t="shared" si="262"/>
        <v>Early Delivery</v>
      </c>
      <c r="P2802">
        <v>1</v>
      </c>
      <c r="Q2802" t="str">
        <f t="shared" si="263"/>
        <v>Excellent</v>
      </c>
      <c r="R2802">
        <v>4.2</v>
      </c>
      <c r="S2802">
        <v>1182.47</v>
      </c>
    </row>
    <row r="2803" spans="1:19" x14ac:dyDescent="0.35">
      <c r="A2803">
        <v>12802</v>
      </c>
      <c r="B2803" s="1">
        <v>47363</v>
      </c>
      <c r="C2803">
        <f t="shared" si="258"/>
        <v>2029</v>
      </c>
      <c r="D2803">
        <f t="shared" si="259"/>
        <v>9</v>
      </c>
      <c r="E2803" t="str">
        <f>TEXT(Table2[[#This Row],[order_date]],"mmmm")</f>
        <v>September</v>
      </c>
      <c r="F2803">
        <v>1945</v>
      </c>
      <c r="G2803" t="s">
        <v>15</v>
      </c>
      <c r="H2803" t="s">
        <v>17</v>
      </c>
      <c r="I2803">
        <v>5</v>
      </c>
      <c r="J2803">
        <v>226.59</v>
      </c>
      <c r="K2803">
        <v>0.28000000000000003</v>
      </c>
      <c r="L2803">
        <f t="shared" si="260"/>
        <v>63.445200000000007</v>
      </c>
      <c r="M2803">
        <f t="shared" si="261"/>
        <v>1132.95</v>
      </c>
      <c r="N2803" t="s">
        <v>16</v>
      </c>
      <c r="O2803" t="str">
        <f t="shared" si="262"/>
        <v>Delayed Delivery</v>
      </c>
      <c r="P2803">
        <v>10</v>
      </c>
      <c r="Q2803" t="str">
        <f t="shared" si="263"/>
        <v>Bad</v>
      </c>
      <c r="R2803">
        <v>1.3</v>
      </c>
      <c r="S2803">
        <v>815.72</v>
      </c>
    </row>
    <row r="2804" spans="1:19" x14ac:dyDescent="0.35">
      <c r="A2804">
        <v>12803</v>
      </c>
      <c r="B2804" s="1">
        <v>47364</v>
      </c>
      <c r="C2804">
        <f t="shared" si="258"/>
        <v>2029</v>
      </c>
      <c r="D2804">
        <f t="shared" si="259"/>
        <v>9</v>
      </c>
      <c r="E2804" t="str">
        <f>TEXT(Table2[[#This Row],[order_date]],"mmmm")</f>
        <v>September</v>
      </c>
      <c r="F2804">
        <v>1745</v>
      </c>
      <c r="G2804" t="s">
        <v>19</v>
      </c>
      <c r="H2804" t="s">
        <v>21</v>
      </c>
      <c r="I2804">
        <v>6</v>
      </c>
      <c r="J2804">
        <v>446.86</v>
      </c>
      <c r="K2804">
        <v>0.16</v>
      </c>
      <c r="L2804">
        <f t="shared" si="260"/>
        <v>71.497600000000006</v>
      </c>
      <c r="M2804">
        <f t="shared" si="261"/>
        <v>2681.16</v>
      </c>
      <c r="N2804" t="s">
        <v>18</v>
      </c>
      <c r="O2804" t="str">
        <f t="shared" si="262"/>
        <v>Delayed Delivery</v>
      </c>
      <c r="P2804">
        <v>5</v>
      </c>
      <c r="Q2804" t="str">
        <f t="shared" si="263"/>
        <v>Excellent</v>
      </c>
      <c r="R2804">
        <v>4.8</v>
      </c>
      <c r="S2804">
        <v>2252.17</v>
      </c>
    </row>
    <row r="2805" spans="1:19" x14ac:dyDescent="0.35">
      <c r="A2805">
        <v>12804</v>
      </c>
      <c r="B2805" s="1">
        <v>47365</v>
      </c>
      <c r="C2805">
        <f t="shared" si="258"/>
        <v>2029</v>
      </c>
      <c r="D2805">
        <f t="shared" si="259"/>
        <v>9</v>
      </c>
      <c r="E2805" t="str">
        <f>TEXT(Table2[[#This Row],[order_date]],"mmmm")</f>
        <v>September</v>
      </c>
      <c r="F2805">
        <v>1891</v>
      </c>
      <c r="G2805" t="s">
        <v>15</v>
      </c>
      <c r="H2805" t="s">
        <v>20</v>
      </c>
      <c r="I2805">
        <v>1</v>
      </c>
      <c r="J2805">
        <v>250.02</v>
      </c>
      <c r="K2805">
        <v>0.28999999999999998</v>
      </c>
      <c r="L2805">
        <f t="shared" si="260"/>
        <v>72.505799999999994</v>
      </c>
      <c r="M2805">
        <f t="shared" si="261"/>
        <v>250.02</v>
      </c>
      <c r="N2805" t="s">
        <v>16</v>
      </c>
      <c r="O2805" t="str">
        <f t="shared" si="262"/>
        <v>Delayed Delivery</v>
      </c>
      <c r="P2805">
        <v>5</v>
      </c>
      <c r="Q2805" t="str">
        <f t="shared" si="263"/>
        <v>Good</v>
      </c>
      <c r="R2805">
        <v>3.6</v>
      </c>
      <c r="S2805">
        <v>177.51</v>
      </c>
    </row>
    <row r="2806" spans="1:19" x14ac:dyDescent="0.35">
      <c r="A2806">
        <v>12805</v>
      </c>
      <c r="B2806" s="1">
        <v>47366</v>
      </c>
      <c r="C2806">
        <f t="shared" si="258"/>
        <v>2029</v>
      </c>
      <c r="D2806">
        <f t="shared" si="259"/>
        <v>9</v>
      </c>
      <c r="E2806" t="str">
        <f>TEXT(Table2[[#This Row],[order_date]],"mmmm")</f>
        <v>September</v>
      </c>
      <c r="F2806">
        <v>1374</v>
      </c>
      <c r="G2806" t="s">
        <v>22</v>
      </c>
      <c r="H2806" t="s">
        <v>21</v>
      </c>
      <c r="I2806">
        <v>5</v>
      </c>
      <c r="J2806">
        <v>56.48</v>
      </c>
      <c r="K2806">
        <v>0.12</v>
      </c>
      <c r="L2806">
        <f t="shared" si="260"/>
        <v>6.7775999999999996</v>
      </c>
      <c r="M2806">
        <f t="shared" si="261"/>
        <v>282.39999999999998</v>
      </c>
      <c r="N2806" t="s">
        <v>16</v>
      </c>
      <c r="O2806" t="str">
        <f t="shared" si="262"/>
        <v>Early Delivery</v>
      </c>
      <c r="P2806">
        <v>1</v>
      </c>
      <c r="Q2806" t="str">
        <f t="shared" si="263"/>
        <v>Good</v>
      </c>
      <c r="R2806">
        <v>2.6</v>
      </c>
      <c r="S2806">
        <v>248.51</v>
      </c>
    </row>
    <row r="2807" spans="1:19" x14ac:dyDescent="0.35">
      <c r="A2807">
        <v>12806</v>
      </c>
      <c r="B2807" s="1">
        <v>47367</v>
      </c>
      <c r="C2807">
        <f t="shared" si="258"/>
        <v>2029</v>
      </c>
      <c r="D2807">
        <f t="shared" si="259"/>
        <v>9</v>
      </c>
      <c r="E2807" t="str">
        <f>TEXT(Table2[[#This Row],[order_date]],"mmmm")</f>
        <v>September</v>
      </c>
      <c r="F2807">
        <v>1007</v>
      </c>
      <c r="G2807" t="s">
        <v>15</v>
      </c>
      <c r="H2807" t="s">
        <v>17</v>
      </c>
      <c r="I2807">
        <v>1</v>
      </c>
      <c r="J2807">
        <v>463.99</v>
      </c>
      <c r="K2807">
        <v>0.34</v>
      </c>
      <c r="L2807">
        <f t="shared" si="260"/>
        <v>157.75660000000002</v>
      </c>
      <c r="M2807">
        <f t="shared" si="261"/>
        <v>463.99</v>
      </c>
      <c r="N2807" t="s">
        <v>16</v>
      </c>
      <c r="O2807" t="str">
        <f t="shared" si="262"/>
        <v>Delayed Delivery</v>
      </c>
      <c r="P2807">
        <v>6</v>
      </c>
      <c r="Q2807" t="str">
        <f t="shared" si="263"/>
        <v>Good</v>
      </c>
      <c r="R2807">
        <v>3</v>
      </c>
      <c r="S2807">
        <v>306.23</v>
      </c>
    </row>
    <row r="2808" spans="1:19" x14ac:dyDescent="0.35">
      <c r="A2808">
        <v>12807</v>
      </c>
      <c r="B2808" s="1">
        <v>47368</v>
      </c>
      <c r="C2808">
        <f t="shared" si="258"/>
        <v>2029</v>
      </c>
      <c r="D2808">
        <f t="shared" si="259"/>
        <v>9</v>
      </c>
      <c r="E2808" t="str">
        <f>TEXT(Table2[[#This Row],[order_date]],"mmmm")</f>
        <v>September</v>
      </c>
      <c r="F2808">
        <v>1340</v>
      </c>
      <c r="G2808" t="s">
        <v>22</v>
      </c>
      <c r="H2808" t="s">
        <v>21</v>
      </c>
      <c r="I2808">
        <v>3</v>
      </c>
      <c r="J2808">
        <v>56.68</v>
      </c>
      <c r="K2808">
        <v>7.0000000000000007E-2</v>
      </c>
      <c r="L2808">
        <f t="shared" si="260"/>
        <v>3.9676000000000005</v>
      </c>
      <c r="M2808">
        <f t="shared" si="261"/>
        <v>170.04</v>
      </c>
      <c r="N2808" t="s">
        <v>14</v>
      </c>
      <c r="O2808" t="str">
        <f t="shared" si="262"/>
        <v>Delayed Delivery</v>
      </c>
      <c r="P2808">
        <v>6</v>
      </c>
      <c r="Q2808" t="str">
        <f t="shared" si="263"/>
        <v>Good</v>
      </c>
      <c r="R2808">
        <v>2.5</v>
      </c>
      <c r="S2808">
        <v>158.13999999999999</v>
      </c>
    </row>
    <row r="2809" spans="1:19" x14ac:dyDescent="0.35">
      <c r="A2809">
        <v>12808</v>
      </c>
      <c r="B2809" s="1">
        <v>47369</v>
      </c>
      <c r="C2809">
        <f t="shared" si="258"/>
        <v>2029</v>
      </c>
      <c r="D2809">
        <f t="shared" si="259"/>
        <v>9</v>
      </c>
      <c r="E2809" t="str">
        <f>TEXT(Table2[[#This Row],[order_date]],"mmmm")</f>
        <v>September</v>
      </c>
      <c r="F2809">
        <v>1128</v>
      </c>
      <c r="G2809" t="s">
        <v>15</v>
      </c>
      <c r="H2809" t="s">
        <v>13</v>
      </c>
      <c r="I2809">
        <v>1</v>
      </c>
      <c r="J2809">
        <v>554.44000000000005</v>
      </c>
      <c r="K2809">
        <v>0.01</v>
      </c>
      <c r="L2809">
        <f t="shared" si="260"/>
        <v>5.5444000000000004</v>
      </c>
      <c r="M2809">
        <f t="shared" si="261"/>
        <v>554.44000000000005</v>
      </c>
      <c r="N2809" t="s">
        <v>18</v>
      </c>
      <c r="O2809" t="str">
        <f t="shared" si="262"/>
        <v>On Time Delivery</v>
      </c>
      <c r="P2809">
        <v>4</v>
      </c>
      <c r="Q2809" t="str">
        <f t="shared" si="263"/>
        <v>Good</v>
      </c>
      <c r="R2809">
        <v>2.7</v>
      </c>
      <c r="S2809">
        <v>548.9</v>
      </c>
    </row>
    <row r="2810" spans="1:19" x14ac:dyDescent="0.35">
      <c r="A2810">
        <v>12809</v>
      </c>
      <c r="B2810" s="1">
        <v>47370</v>
      </c>
      <c r="C2810">
        <f t="shared" si="258"/>
        <v>2029</v>
      </c>
      <c r="D2810">
        <f t="shared" si="259"/>
        <v>9</v>
      </c>
      <c r="E2810" t="str">
        <f>TEXT(Table2[[#This Row],[order_date]],"mmmm")</f>
        <v>September</v>
      </c>
      <c r="F2810">
        <v>1775</v>
      </c>
      <c r="G2810" t="s">
        <v>19</v>
      </c>
      <c r="H2810" t="s">
        <v>13</v>
      </c>
      <c r="I2810">
        <v>1</v>
      </c>
      <c r="J2810">
        <v>44.82</v>
      </c>
      <c r="K2810">
        <v>0.31</v>
      </c>
      <c r="L2810">
        <f t="shared" si="260"/>
        <v>13.8942</v>
      </c>
      <c r="M2810">
        <f t="shared" si="261"/>
        <v>44.82</v>
      </c>
      <c r="N2810" t="s">
        <v>16</v>
      </c>
      <c r="O2810" t="str">
        <f t="shared" si="262"/>
        <v>Delayed Delivery</v>
      </c>
      <c r="P2810">
        <v>6</v>
      </c>
      <c r="Q2810" t="str">
        <f t="shared" si="263"/>
        <v>Good</v>
      </c>
      <c r="R2810">
        <v>3.4</v>
      </c>
      <c r="S2810">
        <v>30.93</v>
      </c>
    </row>
    <row r="2811" spans="1:19" x14ac:dyDescent="0.35">
      <c r="A2811">
        <v>12810</v>
      </c>
      <c r="B2811" s="1">
        <v>47371</v>
      </c>
      <c r="C2811">
        <f t="shared" si="258"/>
        <v>2029</v>
      </c>
      <c r="D2811">
        <f t="shared" si="259"/>
        <v>9</v>
      </c>
      <c r="E2811" t="str">
        <f>TEXT(Table2[[#This Row],[order_date]],"mmmm")</f>
        <v>September</v>
      </c>
      <c r="F2811">
        <v>1668</v>
      </c>
      <c r="G2811" t="s">
        <v>22</v>
      </c>
      <c r="H2811" t="s">
        <v>21</v>
      </c>
      <c r="I2811">
        <v>1</v>
      </c>
      <c r="J2811">
        <v>295.41000000000003</v>
      </c>
      <c r="K2811">
        <v>0.26</v>
      </c>
      <c r="L2811">
        <f t="shared" si="260"/>
        <v>76.806600000000003</v>
      </c>
      <c r="M2811">
        <f t="shared" si="261"/>
        <v>295.41000000000003</v>
      </c>
      <c r="N2811" t="s">
        <v>16</v>
      </c>
      <c r="O2811" t="str">
        <f t="shared" si="262"/>
        <v>Delayed Delivery</v>
      </c>
      <c r="P2811">
        <v>6</v>
      </c>
      <c r="Q2811" t="str">
        <f t="shared" si="263"/>
        <v>Bad</v>
      </c>
      <c r="R2811">
        <v>1.2</v>
      </c>
      <c r="S2811">
        <v>218.6</v>
      </c>
    </row>
    <row r="2812" spans="1:19" x14ac:dyDescent="0.35">
      <c r="A2812">
        <v>12811</v>
      </c>
      <c r="B2812" s="1">
        <v>47372</v>
      </c>
      <c r="C2812">
        <f t="shared" si="258"/>
        <v>2029</v>
      </c>
      <c r="D2812">
        <f t="shared" si="259"/>
        <v>9</v>
      </c>
      <c r="E2812" t="str">
        <f>TEXT(Table2[[#This Row],[order_date]],"mmmm")</f>
        <v>September</v>
      </c>
      <c r="F2812">
        <v>1351</v>
      </c>
      <c r="G2812" t="s">
        <v>19</v>
      </c>
      <c r="H2812" t="s">
        <v>20</v>
      </c>
      <c r="I2812">
        <v>2</v>
      </c>
      <c r="J2812">
        <v>437.98</v>
      </c>
      <c r="K2812">
        <v>0.08</v>
      </c>
      <c r="L2812">
        <f t="shared" si="260"/>
        <v>35.038400000000003</v>
      </c>
      <c r="M2812">
        <f t="shared" si="261"/>
        <v>875.96</v>
      </c>
      <c r="N2812" t="s">
        <v>16</v>
      </c>
      <c r="O2812" t="str">
        <f t="shared" si="262"/>
        <v>Early Delivery</v>
      </c>
      <c r="P2812">
        <v>1</v>
      </c>
      <c r="Q2812" t="str">
        <f t="shared" si="263"/>
        <v>Bad</v>
      </c>
      <c r="R2812">
        <v>1.7</v>
      </c>
      <c r="S2812">
        <v>805.88</v>
      </c>
    </row>
    <row r="2813" spans="1:19" x14ac:dyDescent="0.35">
      <c r="A2813">
        <v>12812</v>
      </c>
      <c r="B2813" s="1">
        <v>47373</v>
      </c>
      <c r="C2813">
        <f t="shared" si="258"/>
        <v>2029</v>
      </c>
      <c r="D2813">
        <f t="shared" si="259"/>
        <v>9</v>
      </c>
      <c r="E2813" t="str">
        <f>TEXT(Table2[[#This Row],[order_date]],"mmmm")</f>
        <v>September</v>
      </c>
      <c r="F2813">
        <v>1357</v>
      </c>
      <c r="G2813" t="s">
        <v>19</v>
      </c>
      <c r="H2813" t="s">
        <v>21</v>
      </c>
      <c r="I2813">
        <v>2</v>
      </c>
      <c r="J2813">
        <v>245.05</v>
      </c>
      <c r="K2813">
        <v>0.34</v>
      </c>
      <c r="L2813">
        <f t="shared" si="260"/>
        <v>83.317000000000007</v>
      </c>
      <c r="M2813">
        <f t="shared" si="261"/>
        <v>490.1</v>
      </c>
      <c r="N2813" t="s">
        <v>16</v>
      </c>
      <c r="O2813" t="str">
        <f t="shared" si="262"/>
        <v>Delayed Delivery</v>
      </c>
      <c r="P2813">
        <v>5</v>
      </c>
      <c r="Q2813" t="str">
        <f t="shared" si="263"/>
        <v>Bad</v>
      </c>
      <c r="R2813">
        <v>1.9</v>
      </c>
      <c r="S2813">
        <v>323.47000000000003</v>
      </c>
    </row>
    <row r="2814" spans="1:19" x14ac:dyDescent="0.35">
      <c r="A2814">
        <v>12813</v>
      </c>
      <c r="B2814" s="1">
        <v>47374</v>
      </c>
      <c r="C2814">
        <f t="shared" si="258"/>
        <v>2029</v>
      </c>
      <c r="D2814">
        <f t="shared" si="259"/>
        <v>9</v>
      </c>
      <c r="E2814" t="str">
        <f>TEXT(Table2[[#This Row],[order_date]],"mmmm")</f>
        <v>September</v>
      </c>
      <c r="F2814">
        <v>1516</v>
      </c>
      <c r="G2814" t="s">
        <v>15</v>
      </c>
      <c r="H2814" t="s">
        <v>21</v>
      </c>
      <c r="I2814">
        <v>6</v>
      </c>
      <c r="J2814">
        <v>142.08000000000001</v>
      </c>
      <c r="K2814">
        <v>0.18</v>
      </c>
      <c r="L2814">
        <f t="shared" si="260"/>
        <v>25.574400000000001</v>
      </c>
      <c r="M2814">
        <f t="shared" si="261"/>
        <v>852.48</v>
      </c>
      <c r="N2814" t="s">
        <v>18</v>
      </c>
      <c r="O2814" t="str">
        <f t="shared" si="262"/>
        <v>On Time Delivery</v>
      </c>
      <c r="P2814">
        <v>2</v>
      </c>
      <c r="Q2814" t="str">
        <f t="shared" si="263"/>
        <v>Good</v>
      </c>
      <c r="R2814">
        <v>2.6</v>
      </c>
      <c r="S2814">
        <v>699.03</v>
      </c>
    </row>
    <row r="2815" spans="1:19" x14ac:dyDescent="0.35">
      <c r="A2815">
        <v>12814</v>
      </c>
      <c r="B2815" s="1">
        <v>47375</v>
      </c>
      <c r="C2815">
        <f t="shared" si="258"/>
        <v>2029</v>
      </c>
      <c r="D2815">
        <f t="shared" si="259"/>
        <v>9</v>
      </c>
      <c r="E2815" t="str">
        <f>TEXT(Table2[[#This Row],[order_date]],"mmmm")</f>
        <v>September</v>
      </c>
      <c r="F2815">
        <v>1494</v>
      </c>
      <c r="G2815" t="s">
        <v>19</v>
      </c>
      <c r="H2815" t="s">
        <v>20</v>
      </c>
      <c r="I2815">
        <v>6</v>
      </c>
      <c r="J2815">
        <v>459.07</v>
      </c>
      <c r="K2815">
        <v>0.33</v>
      </c>
      <c r="L2815">
        <f t="shared" si="260"/>
        <v>151.4931</v>
      </c>
      <c r="M2815">
        <f t="shared" si="261"/>
        <v>2754.42</v>
      </c>
      <c r="N2815" t="s">
        <v>18</v>
      </c>
      <c r="O2815" t="str">
        <f t="shared" si="262"/>
        <v>Delayed Delivery</v>
      </c>
      <c r="P2815">
        <v>7</v>
      </c>
      <c r="Q2815" t="str">
        <f t="shared" si="263"/>
        <v>Good</v>
      </c>
      <c r="R2815">
        <v>2.5</v>
      </c>
      <c r="S2815">
        <v>1845.46</v>
      </c>
    </row>
    <row r="2816" spans="1:19" x14ac:dyDescent="0.35">
      <c r="A2816">
        <v>12815</v>
      </c>
      <c r="B2816" s="1">
        <v>47376</v>
      </c>
      <c r="C2816">
        <f t="shared" si="258"/>
        <v>2029</v>
      </c>
      <c r="D2816">
        <f t="shared" si="259"/>
        <v>9</v>
      </c>
      <c r="E2816" t="str">
        <f>TEXT(Table2[[#This Row],[order_date]],"mmmm")</f>
        <v>September</v>
      </c>
      <c r="F2816">
        <v>1085</v>
      </c>
      <c r="G2816" t="s">
        <v>19</v>
      </c>
      <c r="H2816" t="s">
        <v>20</v>
      </c>
      <c r="I2816">
        <v>7</v>
      </c>
      <c r="J2816">
        <v>473.81</v>
      </c>
      <c r="K2816">
        <v>0.18</v>
      </c>
      <c r="L2816">
        <f t="shared" si="260"/>
        <v>85.285799999999995</v>
      </c>
      <c r="M2816">
        <f t="shared" si="261"/>
        <v>3316.67</v>
      </c>
      <c r="N2816" t="s">
        <v>18</v>
      </c>
      <c r="O2816" t="str">
        <f t="shared" si="262"/>
        <v>Delayed Delivery</v>
      </c>
      <c r="P2816">
        <v>9</v>
      </c>
      <c r="Q2816" t="str">
        <f t="shared" si="263"/>
        <v>Good</v>
      </c>
      <c r="R2816">
        <v>3.9</v>
      </c>
      <c r="S2816">
        <v>2719.67</v>
      </c>
    </row>
    <row r="2817" spans="1:19" x14ac:dyDescent="0.35">
      <c r="A2817">
        <v>12816</v>
      </c>
      <c r="B2817" s="1">
        <v>47377</v>
      </c>
      <c r="C2817">
        <f t="shared" si="258"/>
        <v>2029</v>
      </c>
      <c r="D2817">
        <f t="shared" si="259"/>
        <v>9</v>
      </c>
      <c r="E2817" t="str">
        <f>TEXT(Table2[[#This Row],[order_date]],"mmmm")</f>
        <v>September</v>
      </c>
      <c r="F2817">
        <v>1174</v>
      </c>
      <c r="G2817" t="s">
        <v>15</v>
      </c>
      <c r="H2817" t="s">
        <v>20</v>
      </c>
      <c r="I2817">
        <v>3</v>
      </c>
      <c r="J2817">
        <v>554.78</v>
      </c>
      <c r="K2817">
        <v>0.17</v>
      </c>
      <c r="L2817">
        <f t="shared" si="260"/>
        <v>94.312600000000003</v>
      </c>
      <c r="M2817">
        <f t="shared" si="261"/>
        <v>1664.34</v>
      </c>
      <c r="N2817" t="s">
        <v>16</v>
      </c>
      <c r="O2817" t="str">
        <f t="shared" si="262"/>
        <v>Delayed Delivery</v>
      </c>
      <c r="P2817">
        <v>9</v>
      </c>
      <c r="Q2817" t="str">
        <f t="shared" si="263"/>
        <v>Bad</v>
      </c>
      <c r="R2817">
        <v>2</v>
      </c>
      <c r="S2817">
        <v>1381.4</v>
      </c>
    </row>
    <row r="2818" spans="1:19" x14ac:dyDescent="0.35">
      <c r="A2818">
        <v>12817</v>
      </c>
      <c r="B2818" s="1">
        <v>47378</v>
      </c>
      <c r="C2818">
        <f t="shared" si="258"/>
        <v>2029</v>
      </c>
      <c r="D2818">
        <f t="shared" si="259"/>
        <v>9</v>
      </c>
      <c r="E2818" t="str">
        <f>TEXT(Table2[[#This Row],[order_date]],"mmmm")</f>
        <v>September</v>
      </c>
      <c r="F2818">
        <v>1801</v>
      </c>
      <c r="G2818" t="s">
        <v>15</v>
      </c>
      <c r="H2818" t="s">
        <v>13</v>
      </c>
      <c r="I2818">
        <v>1</v>
      </c>
      <c r="J2818">
        <v>235.06</v>
      </c>
      <c r="K2818">
        <v>0.16</v>
      </c>
      <c r="L2818">
        <f t="shared" si="260"/>
        <v>37.6096</v>
      </c>
      <c r="M2818">
        <f t="shared" si="261"/>
        <v>235.06</v>
      </c>
      <c r="N2818" t="s">
        <v>18</v>
      </c>
      <c r="O2818" t="str">
        <f t="shared" si="262"/>
        <v>Delayed Delivery</v>
      </c>
      <c r="P2818">
        <v>11</v>
      </c>
      <c r="Q2818" t="str">
        <f t="shared" si="263"/>
        <v>Bad</v>
      </c>
      <c r="R2818">
        <v>1.2</v>
      </c>
      <c r="S2818">
        <v>197.45</v>
      </c>
    </row>
    <row r="2819" spans="1:19" x14ac:dyDescent="0.35">
      <c r="A2819">
        <v>12818</v>
      </c>
      <c r="B2819" s="1">
        <v>47379</v>
      </c>
      <c r="C2819">
        <f t="shared" ref="C2819:C2882" si="264">YEAR(B2819)</f>
        <v>2029</v>
      </c>
      <c r="D2819">
        <f t="shared" ref="D2819:D2882" si="265">MONTH(B2819)</f>
        <v>9</v>
      </c>
      <c r="E2819" t="str">
        <f>TEXT(Table2[[#This Row],[order_date]],"mmmm")</f>
        <v>September</v>
      </c>
      <c r="F2819">
        <v>1192</v>
      </c>
      <c r="G2819" t="s">
        <v>15</v>
      </c>
      <c r="H2819" t="s">
        <v>21</v>
      </c>
      <c r="I2819">
        <v>3</v>
      </c>
      <c r="J2819">
        <v>311.16000000000003</v>
      </c>
      <c r="K2819">
        <v>0.12</v>
      </c>
      <c r="L2819">
        <f t="shared" ref="L2819:L2882" si="266">J2819*K2819</f>
        <v>37.339199999999998</v>
      </c>
      <c r="M2819">
        <f t="shared" ref="M2819:M2882" si="267">(J2819*I2819)</f>
        <v>933.48</v>
      </c>
      <c r="N2819" t="s">
        <v>16</v>
      </c>
      <c r="O2819" t="str">
        <f t="shared" ref="O2819:O2882" si="268">IF(P2819&lt;2,"Early Delivery",IF(P2819&lt;5,"On Time Delivery","Delayed Delivery"))</f>
        <v>Delayed Delivery</v>
      </c>
      <c r="P2819">
        <v>9</v>
      </c>
      <c r="Q2819" t="str">
        <f t="shared" ref="Q2819:Q2882" si="269">IF(R2819&lt;2.5,"Bad",IF(R2819 &lt;4,"Good","Excellent"))</f>
        <v>Bad</v>
      </c>
      <c r="R2819">
        <v>1.2</v>
      </c>
      <c r="S2819">
        <v>821.46</v>
      </c>
    </row>
    <row r="2820" spans="1:19" x14ac:dyDescent="0.35">
      <c r="A2820">
        <v>12819</v>
      </c>
      <c r="B2820" s="1">
        <v>47380</v>
      </c>
      <c r="C2820">
        <f t="shared" si="264"/>
        <v>2029</v>
      </c>
      <c r="D2820">
        <f t="shared" si="265"/>
        <v>9</v>
      </c>
      <c r="E2820" t="str">
        <f>TEXT(Table2[[#This Row],[order_date]],"mmmm")</f>
        <v>September</v>
      </c>
      <c r="F2820">
        <v>1310</v>
      </c>
      <c r="G2820" t="s">
        <v>12</v>
      </c>
      <c r="H2820" t="s">
        <v>17</v>
      </c>
      <c r="I2820">
        <v>2</v>
      </c>
      <c r="J2820">
        <v>227.43</v>
      </c>
      <c r="K2820">
        <v>0.19</v>
      </c>
      <c r="L2820">
        <f t="shared" si="266"/>
        <v>43.2117</v>
      </c>
      <c r="M2820">
        <f t="shared" si="267"/>
        <v>454.86</v>
      </c>
      <c r="N2820" t="s">
        <v>16</v>
      </c>
      <c r="O2820" t="str">
        <f t="shared" si="268"/>
        <v>Delayed Delivery</v>
      </c>
      <c r="P2820">
        <v>11</v>
      </c>
      <c r="Q2820" t="str">
        <f t="shared" si="269"/>
        <v>Bad</v>
      </c>
      <c r="R2820">
        <v>1</v>
      </c>
      <c r="S2820">
        <v>368.44</v>
      </c>
    </row>
    <row r="2821" spans="1:19" x14ac:dyDescent="0.35">
      <c r="A2821">
        <v>12820</v>
      </c>
      <c r="B2821" s="1">
        <v>47381</v>
      </c>
      <c r="C2821">
        <f t="shared" si="264"/>
        <v>2029</v>
      </c>
      <c r="D2821">
        <f t="shared" si="265"/>
        <v>9</v>
      </c>
      <c r="E2821" t="str">
        <f>TEXT(Table2[[#This Row],[order_date]],"mmmm")</f>
        <v>September</v>
      </c>
      <c r="F2821">
        <v>1118</v>
      </c>
      <c r="G2821" t="s">
        <v>15</v>
      </c>
      <c r="H2821" t="s">
        <v>20</v>
      </c>
      <c r="I2821">
        <v>1</v>
      </c>
      <c r="J2821">
        <v>165.39</v>
      </c>
      <c r="K2821">
        <v>0.16</v>
      </c>
      <c r="L2821">
        <f t="shared" si="266"/>
        <v>26.462399999999999</v>
      </c>
      <c r="M2821">
        <f t="shared" si="267"/>
        <v>165.39</v>
      </c>
      <c r="N2821" t="s">
        <v>18</v>
      </c>
      <c r="O2821" t="str">
        <f t="shared" si="268"/>
        <v>Delayed Delivery</v>
      </c>
      <c r="P2821">
        <v>7</v>
      </c>
      <c r="Q2821" t="str">
        <f t="shared" si="269"/>
        <v>Bad</v>
      </c>
      <c r="R2821">
        <v>1.2</v>
      </c>
      <c r="S2821">
        <v>138.93</v>
      </c>
    </row>
    <row r="2822" spans="1:19" x14ac:dyDescent="0.35">
      <c r="A2822">
        <v>12821</v>
      </c>
      <c r="B2822" s="1">
        <v>47382</v>
      </c>
      <c r="C2822">
        <f t="shared" si="264"/>
        <v>2029</v>
      </c>
      <c r="D2822">
        <f t="shared" si="265"/>
        <v>9</v>
      </c>
      <c r="E2822" t="str">
        <f>TEXT(Table2[[#This Row],[order_date]],"mmmm")</f>
        <v>September</v>
      </c>
      <c r="F2822">
        <v>1217</v>
      </c>
      <c r="G2822" t="s">
        <v>12</v>
      </c>
      <c r="H2822" t="s">
        <v>20</v>
      </c>
      <c r="I2822">
        <v>5</v>
      </c>
      <c r="J2822">
        <v>454.35</v>
      </c>
      <c r="K2822">
        <v>0.01</v>
      </c>
      <c r="L2822">
        <f t="shared" si="266"/>
        <v>4.5435000000000008</v>
      </c>
      <c r="M2822">
        <f t="shared" si="267"/>
        <v>2271.75</v>
      </c>
      <c r="N2822" t="s">
        <v>16</v>
      </c>
      <c r="O2822" t="str">
        <f t="shared" si="268"/>
        <v>Delayed Delivery</v>
      </c>
      <c r="P2822">
        <v>7</v>
      </c>
      <c r="Q2822" t="str">
        <f t="shared" si="269"/>
        <v>Excellent</v>
      </c>
      <c r="R2822">
        <v>4.4000000000000004</v>
      </c>
      <c r="S2822">
        <v>2249.0300000000002</v>
      </c>
    </row>
    <row r="2823" spans="1:19" x14ac:dyDescent="0.35">
      <c r="A2823">
        <v>12822</v>
      </c>
      <c r="B2823" s="1">
        <v>47383</v>
      </c>
      <c r="C2823">
        <f t="shared" si="264"/>
        <v>2029</v>
      </c>
      <c r="D2823">
        <f t="shared" si="265"/>
        <v>9</v>
      </c>
      <c r="E2823" t="str">
        <f>TEXT(Table2[[#This Row],[order_date]],"mmmm")</f>
        <v>September</v>
      </c>
      <c r="F2823">
        <v>1426</v>
      </c>
      <c r="G2823" t="s">
        <v>19</v>
      </c>
      <c r="H2823" t="s">
        <v>21</v>
      </c>
      <c r="I2823">
        <v>2</v>
      </c>
      <c r="J2823">
        <v>213.7</v>
      </c>
      <c r="K2823">
        <v>0.09</v>
      </c>
      <c r="L2823">
        <f t="shared" si="266"/>
        <v>19.232999999999997</v>
      </c>
      <c r="M2823">
        <f t="shared" si="267"/>
        <v>427.4</v>
      </c>
      <c r="N2823" t="s">
        <v>18</v>
      </c>
      <c r="O2823" t="str">
        <f t="shared" si="268"/>
        <v>Early Delivery</v>
      </c>
      <c r="P2823">
        <v>1</v>
      </c>
      <c r="Q2823" t="str">
        <f t="shared" si="269"/>
        <v>Good</v>
      </c>
      <c r="R2823">
        <v>3.8</v>
      </c>
      <c r="S2823">
        <v>388.93</v>
      </c>
    </row>
    <row r="2824" spans="1:19" x14ac:dyDescent="0.35">
      <c r="A2824">
        <v>12823</v>
      </c>
      <c r="B2824" s="1">
        <v>47384</v>
      </c>
      <c r="C2824">
        <f t="shared" si="264"/>
        <v>2029</v>
      </c>
      <c r="D2824">
        <f t="shared" si="265"/>
        <v>9</v>
      </c>
      <c r="E2824" t="str">
        <f>TEXT(Table2[[#This Row],[order_date]],"mmmm")</f>
        <v>September</v>
      </c>
      <c r="F2824">
        <v>1969</v>
      </c>
      <c r="G2824" t="s">
        <v>15</v>
      </c>
      <c r="H2824" t="s">
        <v>17</v>
      </c>
      <c r="I2824">
        <v>2</v>
      </c>
      <c r="J2824">
        <v>265.47000000000003</v>
      </c>
      <c r="K2824">
        <v>7.0000000000000007E-2</v>
      </c>
      <c r="L2824">
        <f t="shared" si="266"/>
        <v>18.582900000000002</v>
      </c>
      <c r="M2824">
        <f t="shared" si="267"/>
        <v>530.94000000000005</v>
      </c>
      <c r="N2824" t="s">
        <v>14</v>
      </c>
      <c r="O2824" t="str">
        <f t="shared" si="268"/>
        <v>Delayed Delivery</v>
      </c>
      <c r="P2824">
        <v>11</v>
      </c>
      <c r="Q2824" t="str">
        <f t="shared" si="269"/>
        <v>Excellent</v>
      </c>
      <c r="R2824">
        <v>5</v>
      </c>
      <c r="S2824">
        <v>493.77</v>
      </c>
    </row>
    <row r="2825" spans="1:19" x14ac:dyDescent="0.35">
      <c r="A2825">
        <v>12824</v>
      </c>
      <c r="B2825" s="1">
        <v>47385</v>
      </c>
      <c r="C2825">
        <f t="shared" si="264"/>
        <v>2029</v>
      </c>
      <c r="D2825">
        <f t="shared" si="265"/>
        <v>9</v>
      </c>
      <c r="E2825" t="str">
        <f>TEXT(Table2[[#This Row],[order_date]],"mmmm")</f>
        <v>September</v>
      </c>
      <c r="F2825">
        <v>1413</v>
      </c>
      <c r="G2825" t="s">
        <v>12</v>
      </c>
      <c r="H2825" t="s">
        <v>21</v>
      </c>
      <c r="I2825">
        <v>2</v>
      </c>
      <c r="J2825">
        <v>251.15</v>
      </c>
      <c r="K2825">
        <v>0.3</v>
      </c>
      <c r="L2825">
        <f t="shared" si="266"/>
        <v>75.344999999999999</v>
      </c>
      <c r="M2825">
        <f t="shared" si="267"/>
        <v>502.3</v>
      </c>
      <c r="N2825" t="s">
        <v>16</v>
      </c>
      <c r="O2825" t="str">
        <f t="shared" si="268"/>
        <v>Delayed Delivery</v>
      </c>
      <c r="P2825">
        <v>11</v>
      </c>
      <c r="Q2825" t="str">
        <f t="shared" si="269"/>
        <v>Bad</v>
      </c>
      <c r="R2825">
        <v>1.1000000000000001</v>
      </c>
      <c r="S2825">
        <v>351.61</v>
      </c>
    </row>
    <row r="2826" spans="1:19" x14ac:dyDescent="0.35">
      <c r="A2826">
        <v>12825</v>
      </c>
      <c r="B2826" s="1">
        <v>47386</v>
      </c>
      <c r="C2826">
        <f t="shared" si="264"/>
        <v>2029</v>
      </c>
      <c r="D2826">
        <f t="shared" si="265"/>
        <v>9</v>
      </c>
      <c r="E2826" t="str">
        <f>TEXT(Table2[[#This Row],[order_date]],"mmmm")</f>
        <v>September</v>
      </c>
      <c r="F2826">
        <v>1113</v>
      </c>
      <c r="G2826" t="s">
        <v>15</v>
      </c>
      <c r="H2826" t="s">
        <v>21</v>
      </c>
      <c r="I2826">
        <v>7</v>
      </c>
      <c r="J2826">
        <v>431.91</v>
      </c>
      <c r="K2826">
        <v>0.21</v>
      </c>
      <c r="L2826">
        <f t="shared" si="266"/>
        <v>90.701099999999997</v>
      </c>
      <c r="M2826">
        <f t="shared" si="267"/>
        <v>3023.3700000000003</v>
      </c>
      <c r="N2826" t="s">
        <v>14</v>
      </c>
      <c r="O2826" t="str">
        <f t="shared" si="268"/>
        <v>Delayed Delivery</v>
      </c>
      <c r="P2826">
        <v>6</v>
      </c>
      <c r="Q2826" t="str">
        <f t="shared" si="269"/>
        <v>Excellent</v>
      </c>
      <c r="R2826">
        <v>4.4000000000000004</v>
      </c>
      <c r="S2826">
        <v>2388.46</v>
      </c>
    </row>
    <row r="2827" spans="1:19" x14ac:dyDescent="0.35">
      <c r="A2827">
        <v>12826</v>
      </c>
      <c r="B2827" s="1">
        <v>47387</v>
      </c>
      <c r="C2827">
        <f t="shared" si="264"/>
        <v>2029</v>
      </c>
      <c r="D2827">
        <f t="shared" si="265"/>
        <v>9</v>
      </c>
      <c r="E2827" t="str">
        <f>TEXT(Table2[[#This Row],[order_date]],"mmmm")</f>
        <v>September</v>
      </c>
      <c r="F2827">
        <v>1977</v>
      </c>
      <c r="G2827" t="s">
        <v>22</v>
      </c>
      <c r="H2827" t="s">
        <v>20</v>
      </c>
      <c r="I2827">
        <v>1</v>
      </c>
      <c r="J2827">
        <v>551.91</v>
      </c>
      <c r="K2827">
        <v>0.27</v>
      </c>
      <c r="L2827">
        <f t="shared" si="266"/>
        <v>149.01570000000001</v>
      </c>
      <c r="M2827">
        <f t="shared" si="267"/>
        <v>551.91</v>
      </c>
      <c r="N2827" t="s">
        <v>16</v>
      </c>
      <c r="O2827" t="str">
        <f t="shared" si="268"/>
        <v>Delayed Delivery</v>
      </c>
      <c r="P2827">
        <v>5</v>
      </c>
      <c r="Q2827" t="str">
        <f t="shared" si="269"/>
        <v>Good</v>
      </c>
      <c r="R2827">
        <v>3.8</v>
      </c>
      <c r="S2827">
        <v>402.89</v>
      </c>
    </row>
    <row r="2828" spans="1:19" x14ac:dyDescent="0.35">
      <c r="A2828">
        <v>12827</v>
      </c>
      <c r="B2828" s="1">
        <v>47388</v>
      </c>
      <c r="C2828">
        <f t="shared" si="264"/>
        <v>2029</v>
      </c>
      <c r="D2828">
        <f t="shared" si="265"/>
        <v>9</v>
      </c>
      <c r="E2828" t="str">
        <f>TEXT(Table2[[#This Row],[order_date]],"mmmm")</f>
        <v>September</v>
      </c>
      <c r="F2828">
        <v>1144</v>
      </c>
      <c r="G2828" t="s">
        <v>15</v>
      </c>
      <c r="H2828" t="s">
        <v>20</v>
      </c>
      <c r="I2828">
        <v>6</v>
      </c>
      <c r="J2828">
        <v>405.05</v>
      </c>
      <c r="K2828">
        <v>0.33</v>
      </c>
      <c r="L2828">
        <f t="shared" si="266"/>
        <v>133.66650000000001</v>
      </c>
      <c r="M2828">
        <f t="shared" si="267"/>
        <v>2430.3000000000002</v>
      </c>
      <c r="N2828" t="s">
        <v>16</v>
      </c>
      <c r="O2828" t="str">
        <f t="shared" si="268"/>
        <v>Delayed Delivery</v>
      </c>
      <c r="P2828">
        <v>8</v>
      </c>
      <c r="Q2828" t="str">
        <f t="shared" si="269"/>
        <v>Good</v>
      </c>
      <c r="R2828">
        <v>3.6</v>
      </c>
      <c r="S2828">
        <v>1628.3</v>
      </c>
    </row>
    <row r="2829" spans="1:19" x14ac:dyDescent="0.35">
      <c r="A2829">
        <v>12828</v>
      </c>
      <c r="B2829" s="1">
        <v>47389</v>
      </c>
      <c r="C2829">
        <f t="shared" si="264"/>
        <v>2029</v>
      </c>
      <c r="D2829">
        <f t="shared" si="265"/>
        <v>9</v>
      </c>
      <c r="E2829" t="str">
        <f>TEXT(Table2[[#This Row],[order_date]],"mmmm")</f>
        <v>September</v>
      </c>
      <c r="F2829">
        <v>1537</v>
      </c>
      <c r="G2829" t="s">
        <v>19</v>
      </c>
      <c r="H2829" t="s">
        <v>13</v>
      </c>
      <c r="I2829">
        <v>4</v>
      </c>
      <c r="J2829">
        <v>290.88</v>
      </c>
      <c r="K2829">
        <v>0.23</v>
      </c>
      <c r="L2829">
        <f t="shared" si="266"/>
        <v>66.9024</v>
      </c>
      <c r="M2829">
        <f t="shared" si="267"/>
        <v>1163.52</v>
      </c>
      <c r="N2829" t="s">
        <v>18</v>
      </c>
      <c r="O2829" t="str">
        <f t="shared" si="268"/>
        <v>Delayed Delivery</v>
      </c>
      <c r="P2829">
        <v>8</v>
      </c>
      <c r="Q2829" t="str">
        <f t="shared" si="269"/>
        <v>Bad</v>
      </c>
      <c r="R2829">
        <v>2.4</v>
      </c>
      <c r="S2829">
        <v>895.91</v>
      </c>
    </row>
    <row r="2830" spans="1:19" x14ac:dyDescent="0.35">
      <c r="A2830">
        <v>12829</v>
      </c>
      <c r="B2830" s="1">
        <v>47390</v>
      </c>
      <c r="C2830">
        <f t="shared" si="264"/>
        <v>2029</v>
      </c>
      <c r="D2830">
        <f t="shared" si="265"/>
        <v>9</v>
      </c>
      <c r="E2830" t="str">
        <f>TEXT(Table2[[#This Row],[order_date]],"mmmm")</f>
        <v>September</v>
      </c>
      <c r="F2830">
        <v>1647</v>
      </c>
      <c r="G2830" t="s">
        <v>15</v>
      </c>
      <c r="H2830" t="s">
        <v>17</v>
      </c>
      <c r="I2830">
        <v>5</v>
      </c>
      <c r="J2830">
        <v>470.83</v>
      </c>
      <c r="K2830">
        <v>0.34</v>
      </c>
      <c r="L2830">
        <f t="shared" si="266"/>
        <v>160.0822</v>
      </c>
      <c r="M2830">
        <f t="shared" si="267"/>
        <v>2354.15</v>
      </c>
      <c r="N2830" t="s">
        <v>18</v>
      </c>
      <c r="O2830" t="str">
        <f t="shared" si="268"/>
        <v>Delayed Delivery</v>
      </c>
      <c r="P2830">
        <v>11</v>
      </c>
      <c r="Q2830" t="str">
        <f t="shared" si="269"/>
        <v>Good</v>
      </c>
      <c r="R2830">
        <v>2.5</v>
      </c>
      <c r="S2830">
        <v>1553.74</v>
      </c>
    </row>
    <row r="2831" spans="1:19" x14ac:dyDescent="0.35">
      <c r="A2831">
        <v>12830</v>
      </c>
      <c r="B2831" s="1">
        <v>47391</v>
      </c>
      <c r="C2831">
        <f t="shared" si="264"/>
        <v>2029</v>
      </c>
      <c r="D2831">
        <f t="shared" si="265"/>
        <v>9</v>
      </c>
      <c r="E2831" t="str">
        <f>TEXT(Table2[[#This Row],[order_date]],"mmmm")</f>
        <v>September</v>
      </c>
      <c r="F2831">
        <v>1302</v>
      </c>
      <c r="G2831" t="s">
        <v>15</v>
      </c>
      <c r="H2831" t="s">
        <v>17</v>
      </c>
      <c r="I2831">
        <v>5</v>
      </c>
      <c r="J2831">
        <v>389.97</v>
      </c>
      <c r="K2831">
        <v>0.11</v>
      </c>
      <c r="L2831">
        <f t="shared" si="266"/>
        <v>42.896700000000003</v>
      </c>
      <c r="M2831">
        <f t="shared" si="267"/>
        <v>1949.8500000000001</v>
      </c>
      <c r="N2831" t="s">
        <v>16</v>
      </c>
      <c r="O2831" t="str">
        <f t="shared" si="268"/>
        <v>On Time Delivery</v>
      </c>
      <c r="P2831">
        <v>4</v>
      </c>
      <c r="Q2831" t="str">
        <f t="shared" si="269"/>
        <v>Excellent</v>
      </c>
      <c r="R2831">
        <v>4.4000000000000004</v>
      </c>
      <c r="S2831">
        <v>1735.37</v>
      </c>
    </row>
    <row r="2832" spans="1:19" x14ac:dyDescent="0.35">
      <c r="A2832">
        <v>12831</v>
      </c>
      <c r="B2832" s="1">
        <v>47392</v>
      </c>
      <c r="C2832">
        <f t="shared" si="264"/>
        <v>2029</v>
      </c>
      <c r="D2832">
        <f t="shared" si="265"/>
        <v>10</v>
      </c>
      <c r="E2832" t="str">
        <f>TEXT(Table2[[#This Row],[order_date]],"mmmm")</f>
        <v>October</v>
      </c>
      <c r="F2832">
        <v>1743</v>
      </c>
      <c r="G2832" t="s">
        <v>12</v>
      </c>
      <c r="H2832" t="s">
        <v>20</v>
      </c>
      <c r="I2832">
        <v>3</v>
      </c>
      <c r="J2832">
        <v>50.46</v>
      </c>
      <c r="K2832">
        <v>7.0000000000000007E-2</v>
      </c>
      <c r="L2832">
        <f t="shared" si="266"/>
        <v>3.5322000000000005</v>
      </c>
      <c r="M2832">
        <f t="shared" si="267"/>
        <v>151.38</v>
      </c>
      <c r="N2832" t="s">
        <v>18</v>
      </c>
      <c r="O2832" t="str">
        <f t="shared" si="268"/>
        <v>Early Delivery</v>
      </c>
      <c r="P2832">
        <v>1</v>
      </c>
      <c r="Q2832" t="str">
        <f t="shared" si="269"/>
        <v>Good</v>
      </c>
      <c r="R2832">
        <v>3.9</v>
      </c>
      <c r="S2832">
        <v>140.78</v>
      </c>
    </row>
    <row r="2833" spans="1:19" x14ac:dyDescent="0.35">
      <c r="A2833">
        <v>12832</v>
      </c>
      <c r="B2833" s="1">
        <v>47393</v>
      </c>
      <c r="C2833">
        <f t="shared" si="264"/>
        <v>2029</v>
      </c>
      <c r="D2833">
        <f t="shared" si="265"/>
        <v>10</v>
      </c>
      <c r="E2833" t="str">
        <f>TEXT(Table2[[#This Row],[order_date]],"mmmm")</f>
        <v>October</v>
      </c>
      <c r="F2833">
        <v>1880</v>
      </c>
      <c r="G2833" t="s">
        <v>19</v>
      </c>
      <c r="H2833" t="s">
        <v>20</v>
      </c>
      <c r="I2833">
        <v>1</v>
      </c>
      <c r="J2833">
        <v>70.959999999999994</v>
      </c>
      <c r="K2833">
        <v>0.14000000000000001</v>
      </c>
      <c r="L2833">
        <f t="shared" si="266"/>
        <v>9.9344000000000001</v>
      </c>
      <c r="M2833">
        <f t="shared" si="267"/>
        <v>70.959999999999994</v>
      </c>
      <c r="N2833" t="s">
        <v>14</v>
      </c>
      <c r="O2833" t="str">
        <f t="shared" si="268"/>
        <v>Delayed Delivery</v>
      </c>
      <c r="P2833">
        <v>6</v>
      </c>
      <c r="Q2833" t="str">
        <f t="shared" si="269"/>
        <v>Good</v>
      </c>
      <c r="R2833">
        <v>3.7</v>
      </c>
      <c r="S2833">
        <v>61.03</v>
      </c>
    </row>
    <row r="2834" spans="1:19" x14ac:dyDescent="0.35">
      <c r="A2834">
        <v>12833</v>
      </c>
      <c r="B2834" s="1">
        <v>47394</v>
      </c>
      <c r="C2834">
        <f t="shared" si="264"/>
        <v>2029</v>
      </c>
      <c r="D2834">
        <f t="shared" si="265"/>
        <v>10</v>
      </c>
      <c r="E2834" t="str">
        <f>TEXT(Table2[[#This Row],[order_date]],"mmmm")</f>
        <v>October</v>
      </c>
      <c r="F2834">
        <v>1587</v>
      </c>
      <c r="G2834" t="s">
        <v>12</v>
      </c>
      <c r="H2834" t="s">
        <v>20</v>
      </c>
      <c r="I2834">
        <v>6</v>
      </c>
      <c r="J2834">
        <v>37.18</v>
      </c>
      <c r="K2834">
        <v>0.16</v>
      </c>
      <c r="L2834">
        <f t="shared" si="266"/>
        <v>5.9488000000000003</v>
      </c>
      <c r="M2834">
        <f t="shared" si="267"/>
        <v>223.07999999999998</v>
      </c>
      <c r="N2834" t="s">
        <v>16</v>
      </c>
      <c r="O2834" t="str">
        <f t="shared" si="268"/>
        <v>Delayed Delivery</v>
      </c>
      <c r="P2834">
        <v>10</v>
      </c>
      <c r="Q2834" t="str">
        <f t="shared" si="269"/>
        <v>Bad</v>
      </c>
      <c r="R2834">
        <v>1.1000000000000001</v>
      </c>
      <c r="S2834">
        <v>187.39</v>
      </c>
    </row>
    <row r="2835" spans="1:19" x14ac:dyDescent="0.35">
      <c r="A2835">
        <v>12834</v>
      </c>
      <c r="B2835" s="1">
        <v>47395</v>
      </c>
      <c r="C2835">
        <f t="shared" si="264"/>
        <v>2029</v>
      </c>
      <c r="D2835">
        <f t="shared" si="265"/>
        <v>10</v>
      </c>
      <c r="E2835" t="str">
        <f>TEXT(Table2[[#This Row],[order_date]],"mmmm")</f>
        <v>October</v>
      </c>
      <c r="F2835">
        <v>1986</v>
      </c>
      <c r="G2835" t="s">
        <v>12</v>
      </c>
      <c r="H2835" t="s">
        <v>17</v>
      </c>
      <c r="I2835">
        <v>2</v>
      </c>
      <c r="J2835">
        <v>282.24</v>
      </c>
      <c r="K2835">
        <v>0.31</v>
      </c>
      <c r="L2835">
        <f t="shared" si="266"/>
        <v>87.494399999999999</v>
      </c>
      <c r="M2835">
        <f t="shared" si="267"/>
        <v>564.48</v>
      </c>
      <c r="N2835" t="s">
        <v>14</v>
      </c>
      <c r="O2835" t="str">
        <f t="shared" si="268"/>
        <v>Early Delivery</v>
      </c>
      <c r="P2835">
        <v>1</v>
      </c>
      <c r="Q2835" t="str">
        <f t="shared" si="269"/>
        <v>Bad</v>
      </c>
      <c r="R2835">
        <v>1.7</v>
      </c>
      <c r="S2835">
        <v>389.49</v>
      </c>
    </row>
    <row r="2836" spans="1:19" x14ac:dyDescent="0.35">
      <c r="A2836">
        <v>12835</v>
      </c>
      <c r="B2836" s="1">
        <v>47396</v>
      </c>
      <c r="C2836">
        <f t="shared" si="264"/>
        <v>2029</v>
      </c>
      <c r="D2836">
        <f t="shared" si="265"/>
        <v>10</v>
      </c>
      <c r="E2836" t="str">
        <f>TEXT(Table2[[#This Row],[order_date]],"mmmm")</f>
        <v>October</v>
      </c>
      <c r="F2836">
        <v>1839</v>
      </c>
      <c r="G2836" t="s">
        <v>19</v>
      </c>
      <c r="H2836" t="s">
        <v>13</v>
      </c>
      <c r="I2836">
        <v>4</v>
      </c>
      <c r="J2836">
        <v>498.12</v>
      </c>
      <c r="K2836">
        <v>0.2</v>
      </c>
      <c r="L2836">
        <f t="shared" si="266"/>
        <v>99.624000000000009</v>
      </c>
      <c r="M2836">
        <f t="shared" si="267"/>
        <v>1992.48</v>
      </c>
      <c r="N2836" t="s">
        <v>18</v>
      </c>
      <c r="O2836" t="str">
        <f t="shared" si="268"/>
        <v>Delayed Delivery</v>
      </c>
      <c r="P2836">
        <v>5</v>
      </c>
      <c r="Q2836" t="str">
        <f t="shared" si="269"/>
        <v>Excellent</v>
      </c>
      <c r="R2836">
        <v>4.9000000000000004</v>
      </c>
      <c r="S2836">
        <v>1593.98</v>
      </c>
    </row>
    <row r="2837" spans="1:19" x14ac:dyDescent="0.35">
      <c r="A2837">
        <v>12836</v>
      </c>
      <c r="B2837" s="1">
        <v>47397</v>
      </c>
      <c r="C2837">
        <f t="shared" si="264"/>
        <v>2029</v>
      </c>
      <c r="D2837">
        <f t="shared" si="265"/>
        <v>10</v>
      </c>
      <c r="E2837" t="str">
        <f>TEXT(Table2[[#This Row],[order_date]],"mmmm")</f>
        <v>October</v>
      </c>
      <c r="F2837">
        <v>1344</v>
      </c>
      <c r="G2837" t="s">
        <v>19</v>
      </c>
      <c r="H2837" t="s">
        <v>17</v>
      </c>
      <c r="I2837">
        <v>1</v>
      </c>
      <c r="J2837">
        <v>198.15</v>
      </c>
      <c r="K2837">
        <v>0.1</v>
      </c>
      <c r="L2837">
        <f t="shared" si="266"/>
        <v>19.815000000000001</v>
      </c>
      <c r="M2837">
        <f t="shared" si="267"/>
        <v>198.15</v>
      </c>
      <c r="N2837" t="s">
        <v>14</v>
      </c>
      <c r="O2837" t="str">
        <f t="shared" si="268"/>
        <v>Delayed Delivery</v>
      </c>
      <c r="P2837">
        <v>5</v>
      </c>
      <c r="Q2837" t="str">
        <f t="shared" si="269"/>
        <v>Good</v>
      </c>
      <c r="R2837">
        <v>2.8</v>
      </c>
      <c r="S2837">
        <v>178.34</v>
      </c>
    </row>
    <row r="2838" spans="1:19" x14ac:dyDescent="0.35">
      <c r="A2838">
        <v>12837</v>
      </c>
      <c r="B2838" s="1">
        <v>47398</v>
      </c>
      <c r="C2838">
        <f t="shared" si="264"/>
        <v>2029</v>
      </c>
      <c r="D2838">
        <f t="shared" si="265"/>
        <v>10</v>
      </c>
      <c r="E2838" t="str">
        <f>TEXT(Table2[[#This Row],[order_date]],"mmmm")</f>
        <v>October</v>
      </c>
      <c r="F2838">
        <v>1813</v>
      </c>
      <c r="G2838" t="s">
        <v>12</v>
      </c>
      <c r="H2838" t="s">
        <v>20</v>
      </c>
      <c r="I2838">
        <v>1</v>
      </c>
      <c r="J2838">
        <v>239.73</v>
      </c>
      <c r="K2838">
        <v>0.26</v>
      </c>
      <c r="L2838">
        <f t="shared" si="266"/>
        <v>62.329799999999999</v>
      </c>
      <c r="M2838">
        <f t="shared" si="267"/>
        <v>239.73</v>
      </c>
      <c r="N2838" t="s">
        <v>16</v>
      </c>
      <c r="O2838" t="str">
        <f t="shared" si="268"/>
        <v>On Time Delivery</v>
      </c>
      <c r="P2838">
        <v>3</v>
      </c>
      <c r="Q2838" t="str">
        <f t="shared" si="269"/>
        <v>Excellent</v>
      </c>
      <c r="R2838">
        <v>4.0999999999999996</v>
      </c>
      <c r="S2838">
        <v>177.4</v>
      </c>
    </row>
    <row r="2839" spans="1:19" x14ac:dyDescent="0.35">
      <c r="A2839">
        <v>12838</v>
      </c>
      <c r="B2839" s="1">
        <v>47399</v>
      </c>
      <c r="C2839">
        <f t="shared" si="264"/>
        <v>2029</v>
      </c>
      <c r="D2839">
        <f t="shared" si="265"/>
        <v>10</v>
      </c>
      <c r="E2839" t="str">
        <f>TEXT(Table2[[#This Row],[order_date]],"mmmm")</f>
        <v>October</v>
      </c>
      <c r="F2839">
        <v>1963</v>
      </c>
      <c r="G2839" t="s">
        <v>12</v>
      </c>
      <c r="H2839" t="s">
        <v>20</v>
      </c>
      <c r="I2839">
        <v>7</v>
      </c>
      <c r="J2839">
        <v>547.04</v>
      </c>
      <c r="K2839">
        <v>0.18</v>
      </c>
      <c r="L2839">
        <f t="shared" si="266"/>
        <v>98.467199999999991</v>
      </c>
      <c r="M2839">
        <f t="shared" si="267"/>
        <v>3829.2799999999997</v>
      </c>
      <c r="N2839" t="s">
        <v>18</v>
      </c>
      <c r="O2839" t="str">
        <f t="shared" si="268"/>
        <v>Delayed Delivery</v>
      </c>
      <c r="P2839">
        <v>5</v>
      </c>
      <c r="Q2839" t="str">
        <f t="shared" si="269"/>
        <v>Good</v>
      </c>
      <c r="R2839">
        <v>2.6</v>
      </c>
      <c r="S2839">
        <v>3140.01</v>
      </c>
    </row>
    <row r="2840" spans="1:19" x14ac:dyDescent="0.35">
      <c r="A2840">
        <v>12839</v>
      </c>
      <c r="B2840" s="1">
        <v>47400</v>
      </c>
      <c r="C2840">
        <f t="shared" si="264"/>
        <v>2029</v>
      </c>
      <c r="D2840">
        <f t="shared" si="265"/>
        <v>10</v>
      </c>
      <c r="E2840" t="str">
        <f>TEXT(Table2[[#This Row],[order_date]],"mmmm")</f>
        <v>October</v>
      </c>
      <c r="F2840">
        <v>1800</v>
      </c>
      <c r="G2840" t="s">
        <v>15</v>
      </c>
      <c r="H2840" t="s">
        <v>13</v>
      </c>
      <c r="I2840">
        <v>6</v>
      </c>
      <c r="J2840">
        <v>504.59</v>
      </c>
      <c r="K2840">
        <v>0.06</v>
      </c>
      <c r="L2840">
        <f t="shared" si="266"/>
        <v>30.275399999999998</v>
      </c>
      <c r="M2840">
        <f t="shared" si="267"/>
        <v>3027.54</v>
      </c>
      <c r="N2840" t="s">
        <v>16</v>
      </c>
      <c r="O2840" t="str">
        <f t="shared" si="268"/>
        <v>Delayed Delivery</v>
      </c>
      <c r="P2840">
        <v>6</v>
      </c>
      <c r="Q2840" t="str">
        <f t="shared" si="269"/>
        <v>Excellent</v>
      </c>
      <c r="R2840">
        <v>4.0999999999999996</v>
      </c>
      <c r="S2840">
        <v>2845.89</v>
      </c>
    </row>
    <row r="2841" spans="1:19" x14ac:dyDescent="0.35">
      <c r="A2841">
        <v>12840</v>
      </c>
      <c r="B2841" s="1">
        <v>47401</v>
      </c>
      <c r="C2841">
        <f t="shared" si="264"/>
        <v>2029</v>
      </c>
      <c r="D2841">
        <f t="shared" si="265"/>
        <v>10</v>
      </c>
      <c r="E2841" t="str">
        <f>TEXT(Table2[[#This Row],[order_date]],"mmmm")</f>
        <v>October</v>
      </c>
      <c r="F2841">
        <v>1000</v>
      </c>
      <c r="G2841" t="s">
        <v>19</v>
      </c>
      <c r="H2841" t="s">
        <v>21</v>
      </c>
      <c r="I2841">
        <v>4</v>
      </c>
      <c r="J2841">
        <v>404.05</v>
      </c>
      <c r="K2841">
        <v>0.2</v>
      </c>
      <c r="L2841">
        <f t="shared" si="266"/>
        <v>80.81</v>
      </c>
      <c r="M2841">
        <f t="shared" si="267"/>
        <v>1616.2</v>
      </c>
      <c r="N2841" t="s">
        <v>14</v>
      </c>
      <c r="O2841" t="str">
        <f t="shared" si="268"/>
        <v>Delayed Delivery</v>
      </c>
      <c r="P2841">
        <v>5</v>
      </c>
      <c r="Q2841" t="str">
        <f t="shared" si="269"/>
        <v>Bad</v>
      </c>
      <c r="R2841">
        <v>1.5</v>
      </c>
      <c r="S2841">
        <v>1292.96</v>
      </c>
    </row>
    <row r="2842" spans="1:19" x14ac:dyDescent="0.35">
      <c r="A2842">
        <v>12841</v>
      </c>
      <c r="B2842" s="1">
        <v>47402</v>
      </c>
      <c r="C2842">
        <f t="shared" si="264"/>
        <v>2029</v>
      </c>
      <c r="D2842">
        <f t="shared" si="265"/>
        <v>10</v>
      </c>
      <c r="E2842" t="str">
        <f>TEXT(Table2[[#This Row],[order_date]],"mmmm")</f>
        <v>October</v>
      </c>
      <c r="F2842">
        <v>1146</v>
      </c>
      <c r="G2842" t="s">
        <v>15</v>
      </c>
      <c r="H2842" t="s">
        <v>21</v>
      </c>
      <c r="I2842">
        <v>2</v>
      </c>
      <c r="J2842">
        <v>171.08</v>
      </c>
      <c r="K2842">
        <v>0.32</v>
      </c>
      <c r="L2842">
        <f t="shared" si="266"/>
        <v>54.745600000000003</v>
      </c>
      <c r="M2842">
        <f t="shared" si="267"/>
        <v>342.16</v>
      </c>
      <c r="N2842" t="s">
        <v>18</v>
      </c>
      <c r="O2842" t="str">
        <f t="shared" si="268"/>
        <v>Early Delivery</v>
      </c>
      <c r="P2842">
        <v>1</v>
      </c>
      <c r="Q2842" t="str">
        <f t="shared" si="269"/>
        <v>Bad</v>
      </c>
      <c r="R2842">
        <v>1.2</v>
      </c>
      <c r="S2842">
        <v>232.67</v>
      </c>
    </row>
    <row r="2843" spans="1:19" x14ac:dyDescent="0.35">
      <c r="A2843">
        <v>12842</v>
      </c>
      <c r="B2843" s="1">
        <v>47403</v>
      </c>
      <c r="C2843">
        <f t="shared" si="264"/>
        <v>2029</v>
      </c>
      <c r="D2843">
        <f t="shared" si="265"/>
        <v>10</v>
      </c>
      <c r="E2843" t="str">
        <f>TEXT(Table2[[#This Row],[order_date]],"mmmm")</f>
        <v>October</v>
      </c>
      <c r="F2843">
        <v>1286</v>
      </c>
      <c r="G2843" t="s">
        <v>22</v>
      </c>
      <c r="H2843" t="s">
        <v>17</v>
      </c>
      <c r="I2843">
        <v>1</v>
      </c>
      <c r="J2843">
        <v>83.47</v>
      </c>
      <c r="K2843">
        <v>0.28999999999999998</v>
      </c>
      <c r="L2843">
        <f t="shared" si="266"/>
        <v>24.206299999999999</v>
      </c>
      <c r="M2843">
        <f t="shared" si="267"/>
        <v>83.47</v>
      </c>
      <c r="N2843" t="s">
        <v>16</v>
      </c>
      <c r="O2843" t="str">
        <f t="shared" si="268"/>
        <v>Delayed Delivery</v>
      </c>
      <c r="P2843">
        <v>7</v>
      </c>
      <c r="Q2843" t="str">
        <f t="shared" si="269"/>
        <v>Good</v>
      </c>
      <c r="R2843">
        <v>2.9</v>
      </c>
      <c r="S2843">
        <v>59.26</v>
      </c>
    </row>
    <row r="2844" spans="1:19" x14ac:dyDescent="0.35">
      <c r="A2844">
        <v>12843</v>
      </c>
      <c r="B2844" s="1">
        <v>47404</v>
      </c>
      <c r="C2844">
        <f t="shared" si="264"/>
        <v>2029</v>
      </c>
      <c r="D2844">
        <f t="shared" si="265"/>
        <v>10</v>
      </c>
      <c r="E2844" t="str">
        <f>TEXT(Table2[[#This Row],[order_date]],"mmmm")</f>
        <v>October</v>
      </c>
      <c r="F2844">
        <v>1975</v>
      </c>
      <c r="G2844" t="s">
        <v>19</v>
      </c>
      <c r="H2844" t="s">
        <v>21</v>
      </c>
      <c r="I2844">
        <v>5</v>
      </c>
      <c r="J2844">
        <v>24.39</v>
      </c>
      <c r="K2844">
        <v>0.21</v>
      </c>
      <c r="L2844">
        <f t="shared" si="266"/>
        <v>5.1219000000000001</v>
      </c>
      <c r="M2844">
        <f t="shared" si="267"/>
        <v>121.95</v>
      </c>
      <c r="N2844" t="s">
        <v>16</v>
      </c>
      <c r="O2844" t="str">
        <f t="shared" si="268"/>
        <v>On Time Delivery</v>
      </c>
      <c r="P2844">
        <v>3</v>
      </c>
      <c r="Q2844" t="str">
        <f t="shared" si="269"/>
        <v>Good</v>
      </c>
      <c r="R2844">
        <v>3.4</v>
      </c>
      <c r="S2844">
        <v>96.34</v>
      </c>
    </row>
    <row r="2845" spans="1:19" x14ac:dyDescent="0.35">
      <c r="A2845">
        <v>12844</v>
      </c>
      <c r="B2845" s="1">
        <v>47405</v>
      </c>
      <c r="C2845">
        <f t="shared" si="264"/>
        <v>2029</v>
      </c>
      <c r="D2845">
        <f t="shared" si="265"/>
        <v>10</v>
      </c>
      <c r="E2845" t="str">
        <f>TEXT(Table2[[#This Row],[order_date]],"mmmm")</f>
        <v>October</v>
      </c>
      <c r="F2845">
        <v>1653</v>
      </c>
      <c r="G2845" t="s">
        <v>22</v>
      </c>
      <c r="H2845" t="s">
        <v>21</v>
      </c>
      <c r="I2845">
        <v>5</v>
      </c>
      <c r="J2845">
        <v>77.599999999999994</v>
      </c>
      <c r="K2845">
        <v>0.13</v>
      </c>
      <c r="L2845">
        <f t="shared" si="266"/>
        <v>10.087999999999999</v>
      </c>
      <c r="M2845">
        <f t="shared" si="267"/>
        <v>388</v>
      </c>
      <c r="N2845" t="s">
        <v>14</v>
      </c>
      <c r="O2845" t="str">
        <f t="shared" si="268"/>
        <v>Delayed Delivery</v>
      </c>
      <c r="P2845">
        <v>7</v>
      </c>
      <c r="Q2845" t="str">
        <f t="shared" si="269"/>
        <v>Bad</v>
      </c>
      <c r="R2845">
        <v>2.2999999999999998</v>
      </c>
      <c r="S2845">
        <v>337.56</v>
      </c>
    </row>
    <row r="2846" spans="1:19" x14ac:dyDescent="0.35">
      <c r="A2846">
        <v>12845</v>
      </c>
      <c r="B2846" s="1">
        <v>47406</v>
      </c>
      <c r="C2846">
        <f t="shared" si="264"/>
        <v>2029</v>
      </c>
      <c r="D2846">
        <f t="shared" si="265"/>
        <v>10</v>
      </c>
      <c r="E2846" t="str">
        <f>TEXT(Table2[[#This Row],[order_date]],"mmmm")</f>
        <v>October</v>
      </c>
      <c r="F2846">
        <v>1052</v>
      </c>
      <c r="G2846" t="s">
        <v>19</v>
      </c>
      <c r="H2846" t="s">
        <v>17</v>
      </c>
      <c r="I2846">
        <v>4</v>
      </c>
      <c r="J2846">
        <v>186.17</v>
      </c>
      <c r="K2846">
        <v>0.03</v>
      </c>
      <c r="L2846">
        <f t="shared" si="266"/>
        <v>5.5850999999999997</v>
      </c>
      <c r="M2846">
        <f t="shared" si="267"/>
        <v>744.68</v>
      </c>
      <c r="N2846" t="s">
        <v>18</v>
      </c>
      <c r="O2846" t="str">
        <f t="shared" si="268"/>
        <v>Delayed Delivery</v>
      </c>
      <c r="P2846">
        <v>5</v>
      </c>
      <c r="Q2846" t="str">
        <f t="shared" si="269"/>
        <v>Good</v>
      </c>
      <c r="R2846">
        <v>3.9</v>
      </c>
      <c r="S2846">
        <v>722.34</v>
      </c>
    </row>
    <row r="2847" spans="1:19" x14ac:dyDescent="0.35">
      <c r="A2847">
        <v>12846</v>
      </c>
      <c r="B2847" s="1">
        <v>47407</v>
      </c>
      <c r="C2847">
        <f t="shared" si="264"/>
        <v>2029</v>
      </c>
      <c r="D2847">
        <f t="shared" si="265"/>
        <v>10</v>
      </c>
      <c r="E2847" t="str">
        <f>TEXT(Table2[[#This Row],[order_date]],"mmmm")</f>
        <v>October</v>
      </c>
      <c r="F2847">
        <v>1303</v>
      </c>
      <c r="G2847" t="s">
        <v>19</v>
      </c>
      <c r="H2847" t="s">
        <v>20</v>
      </c>
      <c r="I2847">
        <v>2</v>
      </c>
      <c r="J2847">
        <v>337.8</v>
      </c>
      <c r="K2847">
        <v>0.16</v>
      </c>
      <c r="L2847">
        <f t="shared" si="266"/>
        <v>54.048000000000002</v>
      </c>
      <c r="M2847">
        <f t="shared" si="267"/>
        <v>675.6</v>
      </c>
      <c r="N2847" t="s">
        <v>16</v>
      </c>
      <c r="O2847" t="str">
        <f t="shared" si="268"/>
        <v>On Time Delivery</v>
      </c>
      <c r="P2847">
        <v>3</v>
      </c>
      <c r="Q2847" t="str">
        <f t="shared" si="269"/>
        <v>Good</v>
      </c>
      <c r="R2847">
        <v>3</v>
      </c>
      <c r="S2847">
        <v>567.5</v>
      </c>
    </row>
    <row r="2848" spans="1:19" x14ac:dyDescent="0.35">
      <c r="A2848">
        <v>12847</v>
      </c>
      <c r="B2848" s="1">
        <v>47408</v>
      </c>
      <c r="C2848">
        <f t="shared" si="264"/>
        <v>2029</v>
      </c>
      <c r="D2848">
        <f t="shared" si="265"/>
        <v>10</v>
      </c>
      <c r="E2848" t="str">
        <f>TEXT(Table2[[#This Row],[order_date]],"mmmm")</f>
        <v>October</v>
      </c>
      <c r="F2848">
        <v>1068</v>
      </c>
      <c r="G2848" t="s">
        <v>15</v>
      </c>
      <c r="H2848" t="s">
        <v>21</v>
      </c>
      <c r="I2848">
        <v>4</v>
      </c>
      <c r="J2848">
        <v>52.44</v>
      </c>
      <c r="K2848">
        <v>0.26</v>
      </c>
      <c r="L2848">
        <f t="shared" si="266"/>
        <v>13.634399999999999</v>
      </c>
      <c r="M2848">
        <f t="shared" si="267"/>
        <v>209.76</v>
      </c>
      <c r="N2848" t="s">
        <v>16</v>
      </c>
      <c r="O2848" t="str">
        <f t="shared" si="268"/>
        <v>Delayed Delivery</v>
      </c>
      <c r="P2848">
        <v>11</v>
      </c>
      <c r="Q2848" t="str">
        <f t="shared" si="269"/>
        <v>Excellent</v>
      </c>
      <c r="R2848">
        <v>4.7</v>
      </c>
      <c r="S2848">
        <v>155.22</v>
      </c>
    </row>
    <row r="2849" spans="1:19" x14ac:dyDescent="0.35">
      <c r="A2849">
        <v>12848</v>
      </c>
      <c r="B2849" s="1">
        <v>47409</v>
      </c>
      <c r="C2849">
        <f t="shared" si="264"/>
        <v>2029</v>
      </c>
      <c r="D2849">
        <f t="shared" si="265"/>
        <v>10</v>
      </c>
      <c r="E2849" t="str">
        <f>TEXT(Table2[[#This Row],[order_date]],"mmmm")</f>
        <v>October</v>
      </c>
      <c r="F2849">
        <v>1360</v>
      </c>
      <c r="G2849" t="s">
        <v>15</v>
      </c>
      <c r="H2849" t="s">
        <v>20</v>
      </c>
      <c r="I2849">
        <v>1</v>
      </c>
      <c r="J2849">
        <v>94.69</v>
      </c>
      <c r="K2849">
        <v>0.13</v>
      </c>
      <c r="L2849">
        <f t="shared" si="266"/>
        <v>12.309699999999999</v>
      </c>
      <c r="M2849">
        <f t="shared" si="267"/>
        <v>94.69</v>
      </c>
      <c r="N2849" t="s">
        <v>14</v>
      </c>
      <c r="O2849" t="str">
        <f t="shared" si="268"/>
        <v>Delayed Delivery</v>
      </c>
      <c r="P2849">
        <v>6</v>
      </c>
      <c r="Q2849" t="str">
        <f t="shared" si="269"/>
        <v>Bad</v>
      </c>
      <c r="R2849">
        <v>1.3</v>
      </c>
      <c r="S2849">
        <v>82.38</v>
      </c>
    </row>
    <row r="2850" spans="1:19" x14ac:dyDescent="0.35">
      <c r="A2850">
        <v>12849</v>
      </c>
      <c r="B2850" s="1">
        <v>47410</v>
      </c>
      <c r="C2850">
        <f t="shared" si="264"/>
        <v>2029</v>
      </c>
      <c r="D2850">
        <f t="shared" si="265"/>
        <v>10</v>
      </c>
      <c r="E2850" t="str">
        <f>TEXT(Table2[[#This Row],[order_date]],"mmmm")</f>
        <v>October</v>
      </c>
      <c r="F2850">
        <v>1601</v>
      </c>
      <c r="G2850" t="s">
        <v>19</v>
      </c>
      <c r="H2850" t="s">
        <v>17</v>
      </c>
      <c r="I2850">
        <v>7</v>
      </c>
      <c r="J2850">
        <v>120.93</v>
      </c>
      <c r="K2850">
        <v>0.08</v>
      </c>
      <c r="L2850">
        <f t="shared" si="266"/>
        <v>9.6744000000000003</v>
      </c>
      <c r="M2850">
        <f t="shared" si="267"/>
        <v>846.51</v>
      </c>
      <c r="N2850" t="s">
        <v>16</v>
      </c>
      <c r="O2850" t="str">
        <f t="shared" si="268"/>
        <v>Early Delivery</v>
      </c>
      <c r="P2850">
        <v>1</v>
      </c>
      <c r="Q2850" t="str">
        <f t="shared" si="269"/>
        <v>Bad</v>
      </c>
      <c r="R2850">
        <v>1.3</v>
      </c>
      <c r="S2850">
        <v>778.79</v>
      </c>
    </row>
    <row r="2851" spans="1:19" x14ac:dyDescent="0.35">
      <c r="A2851">
        <v>12850</v>
      </c>
      <c r="B2851" s="1">
        <v>47411</v>
      </c>
      <c r="C2851">
        <f t="shared" si="264"/>
        <v>2029</v>
      </c>
      <c r="D2851">
        <f t="shared" si="265"/>
        <v>10</v>
      </c>
      <c r="E2851" t="str">
        <f>TEXT(Table2[[#This Row],[order_date]],"mmmm")</f>
        <v>October</v>
      </c>
      <c r="F2851">
        <v>1957</v>
      </c>
      <c r="G2851" t="s">
        <v>15</v>
      </c>
      <c r="H2851" t="s">
        <v>20</v>
      </c>
      <c r="I2851">
        <v>7</v>
      </c>
      <c r="J2851">
        <v>384.71</v>
      </c>
      <c r="K2851">
        <v>0.33</v>
      </c>
      <c r="L2851">
        <f t="shared" si="266"/>
        <v>126.9543</v>
      </c>
      <c r="M2851">
        <f t="shared" si="267"/>
        <v>2692.97</v>
      </c>
      <c r="N2851" t="s">
        <v>16</v>
      </c>
      <c r="O2851" t="str">
        <f t="shared" si="268"/>
        <v>Delayed Delivery</v>
      </c>
      <c r="P2851">
        <v>6</v>
      </c>
      <c r="Q2851" t="str">
        <f t="shared" si="269"/>
        <v>Excellent</v>
      </c>
      <c r="R2851">
        <v>4.5999999999999996</v>
      </c>
      <c r="S2851">
        <v>1804.29</v>
      </c>
    </row>
    <row r="2852" spans="1:19" x14ac:dyDescent="0.35">
      <c r="A2852">
        <v>12851</v>
      </c>
      <c r="B2852" s="1">
        <v>47412</v>
      </c>
      <c r="C2852">
        <f t="shared" si="264"/>
        <v>2029</v>
      </c>
      <c r="D2852">
        <f t="shared" si="265"/>
        <v>10</v>
      </c>
      <c r="E2852" t="str">
        <f>TEXT(Table2[[#This Row],[order_date]],"mmmm")</f>
        <v>October</v>
      </c>
      <c r="F2852">
        <v>1219</v>
      </c>
      <c r="G2852" t="s">
        <v>19</v>
      </c>
      <c r="H2852" t="s">
        <v>20</v>
      </c>
      <c r="I2852">
        <v>5</v>
      </c>
      <c r="J2852">
        <v>375.24</v>
      </c>
      <c r="K2852">
        <v>0.28999999999999998</v>
      </c>
      <c r="L2852">
        <f t="shared" si="266"/>
        <v>108.81959999999999</v>
      </c>
      <c r="M2852">
        <f t="shared" si="267"/>
        <v>1876.2</v>
      </c>
      <c r="N2852" t="s">
        <v>14</v>
      </c>
      <c r="O2852" t="str">
        <f t="shared" si="268"/>
        <v>On Time Delivery</v>
      </c>
      <c r="P2852">
        <v>4</v>
      </c>
      <c r="Q2852" t="str">
        <f t="shared" si="269"/>
        <v>Good</v>
      </c>
      <c r="R2852">
        <v>3.7</v>
      </c>
      <c r="S2852">
        <v>1332.1</v>
      </c>
    </row>
    <row r="2853" spans="1:19" x14ac:dyDescent="0.35">
      <c r="A2853">
        <v>12852</v>
      </c>
      <c r="B2853" s="1">
        <v>47413</v>
      </c>
      <c r="C2853">
        <f t="shared" si="264"/>
        <v>2029</v>
      </c>
      <c r="D2853">
        <f t="shared" si="265"/>
        <v>10</v>
      </c>
      <c r="E2853" t="str">
        <f>TEXT(Table2[[#This Row],[order_date]],"mmmm")</f>
        <v>October</v>
      </c>
      <c r="F2853">
        <v>1961</v>
      </c>
      <c r="G2853" t="s">
        <v>19</v>
      </c>
      <c r="H2853" t="s">
        <v>17</v>
      </c>
      <c r="I2853">
        <v>7</v>
      </c>
      <c r="J2853">
        <v>337.2</v>
      </c>
      <c r="K2853">
        <v>0.22</v>
      </c>
      <c r="L2853">
        <f t="shared" si="266"/>
        <v>74.183999999999997</v>
      </c>
      <c r="M2853">
        <f t="shared" si="267"/>
        <v>2360.4</v>
      </c>
      <c r="N2853" t="s">
        <v>16</v>
      </c>
      <c r="O2853" t="str">
        <f t="shared" si="268"/>
        <v>On Time Delivery</v>
      </c>
      <c r="P2853">
        <v>4</v>
      </c>
      <c r="Q2853" t="str">
        <f t="shared" si="269"/>
        <v>Good</v>
      </c>
      <c r="R2853">
        <v>3.7</v>
      </c>
      <c r="S2853">
        <v>1841.11</v>
      </c>
    </row>
    <row r="2854" spans="1:19" x14ac:dyDescent="0.35">
      <c r="A2854">
        <v>12853</v>
      </c>
      <c r="B2854" s="1">
        <v>47414</v>
      </c>
      <c r="C2854">
        <f t="shared" si="264"/>
        <v>2029</v>
      </c>
      <c r="D2854">
        <f t="shared" si="265"/>
        <v>10</v>
      </c>
      <c r="E2854" t="str">
        <f>TEXT(Table2[[#This Row],[order_date]],"mmmm")</f>
        <v>October</v>
      </c>
      <c r="F2854">
        <v>1703</v>
      </c>
      <c r="G2854" t="s">
        <v>19</v>
      </c>
      <c r="H2854" t="s">
        <v>20</v>
      </c>
      <c r="I2854">
        <v>3</v>
      </c>
      <c r="J2854">
        <v>161.54</v>
      </c>
      <c r="K2854">
        <v>0.05</v>
      </c>
      <c r="L2854">
        <f t="shared" si="266"/>
        <v>8.077</v>
      </c>
      <c r="M2854">
        <f t="shared" si="267"/>
        <v>484.62</v>
      </c>
      <c r="N2854" t="s">
        <v>16</v>
      </c>
      <c r="O2854" t="str">
        <f t="shared" si="268"/>
        <v>Delayed Delivery</v>
      </c>
      <c r="P2854">
        <v>5</v>
      </c>
      <c r="Q2854" t="str">
        <f t="shared" si="269"/>
        <v>Bad</v>
      </c>
      <c r="R2854">
        <v>1.1000000000000001</v>
      </c>
      <c r="S2854">
        <v>460.39</v>
      </c>
    </row>
    <row r="2855" spans="1:19" x14ac:dyDescent="0.35">
      <c r="A2855">
        <v>12854</v>
      </c>
      <c r="B2855" s="1">
        <v>47415</v>
      </c>
      <c r="C2855">
        <f t="shared" si="264"/>
        <v>2029</v>
      </c>
      <c r="D2855">
        <f t="shared" si="265"/>
        <v>10</v>
      </c>
      <c r="E2855" t="str">
        <f>TEXT(Table2[[#This Row],[order_date]],"mmmm")</f>
        <v>October</v>
      </c>
      <c r="F2855">
        <v>1965</v>
      </c>
      <c r="G2855" t="s">
        <v>12</v>
      </c>
      <c r="H2855" t="s">
        <v>21</v>
      </c>
      <c r="I2855">
        <v>4</v>
      </c>
      <c r="J2855">
        <v>232.11</v>
      </c>
      <c r="K2855">
        <v>0.05</v>
      </c>
      <c r="L2855">
        <f t="shared" si="266"/>
        <v>11.605500000000001</v>
      </c>
      <c r="M2855">
        <f t="shared" si="267"/>
        <v>928.44</v>
      </c>
      <c r="N2855" t="s">
        <v>16</v>
      </c>
      <c r="O2855" t="str">
        <f t="shared" si="268"/>
        <v>Delayed Delivery</v>
      </c>
      <c r="P2855">
        <v>9</v>
      </c>
      <c r="Q2855" t="str">
        <f t="shared" si="269"/>
        <v>Excellent</v>
      </c>
      <c r="R2855">
        <v>4.8</v>
      </c>
      <c r="S2855">
        <v>882.02</v>
      </c>
    </row>
    <row r="2856" spans="1:19" x14ac:dyDescent="0.35">
      <c r="A2856">
        <v>12855</v>
      </c>
      <c r="B2856" s="1">
        <v>47416</v>
      </c>
      <c r="C2856">
        <f t="shared" si="264"/>
        <v>2029</v>
      </c>
      <c r="D2856">
        <f t="shared" si="265"/>
        <v>10</v>
      </c>
      <c r="E2856" t="str">
        <f>TEXT(Table2[[#This Row],[order_date]],"mmmm")</f>
        <v>October</v>
      </c>
      <c r="F2856">
        <v>1574</v>
      </c>
      <c r="G2856" t="s">
        <v>15</v>
      </c>
      <c r="H2856" t="s">
        <v>21</v>
      </c>
      <c r="I2856">
        <v>7</v>
      </c>
      <c r="J2856">
        <v>71.56</v>
      </c>
      <c r="K2856">
        <v>0.04</v>
      </c>
      <c r="L2856">
        <f t="shared" si="266"/>
        <v>2.8624000000000001</v>
      </c>
      <c r="M2856">
        <f t="shared" si="267"/>
        <v>500.92</v>
      </c>
      <c r="N2856" t="s">
        <v>14</v>
      </c>
      <c r="O2856" t="str">
        <f t="shared" si="268"/>
        <v>Early Delivery</v>
      </c>
      <c r="P2856">
        <v>1</v>
      </c>
      <c r="Q2856" t="str">
        <f t="shared" si="269"/>
        <v>Excellent</v>
      </c>
      <c r="R2856">
        <v>4.0999999999999996</v>
      </c>
      <c r="S2856">
        <v>480.88</v>
      </c>
    </row>
    <row r="2857" spans="1:19" x14ac:dyDescent="0.35">
      <c r="A2857">
        <v>12856</v>
      </c>
      <c r="B2857" s="1">
        <v>47417</v>
      </c>
      <c r="C2857">
        <f t="shared" si="264"/>
        <v>2029</v>
      </c>
      <c r="D2857">
        <f t="shared" si="265"/>
        <v>10</v>
      </c>
      <c r="E2857" t="str">
        <f>TEXT(Table2[[#This Row],[order_date]],"mmmm")</f>
        <v>October</v>
      </c>
      <c r="F2857">
        <v>1584</v>
      </c>
      <c r="G2857" t="s">
        <v>15</v>
      </c>
      <c r="H2857" t="s">
        <v>21</v>
      </c>
      <c r="I2857">
        <v>3</v>
      </c>
      <c r="J2857">
        <v>147.47999999999999</v>
      </c>
      <c r="K2857">
        <v>0.22</v>
      </c>
      <c r="L2857">
        <f t="shared" si="266"/>
        <v>32.445599999999999</v>
      </c>
      <c r="M2857">
        <f t="shared" si="267"/>
        <v>442.43999999999994</v>
      </c>
      <c r="N2857" t="s">
        <v>16</v>
      </c>
      <c r="O2857" t="str">
        <f t="shared" si="268"/>
        <v>On Time Delivery</v>
      </c>
      <c r="P2857">
        <v>3</v>
      </c>
      <c r="Q2857" t="str">
        <f t="shared" si="269"/>
        <v>Excellent</v>
      </c>
      <c r="R2857">
        <v>4.0999999999999996</v>
      </c>
      <c r="S2857">
        <v>345.1</v>
      </c>
    </row>
    <row r="2858" spans="1:19" x14ac:dyDescent="0.35">
      <c r="A2858">
        <v>12857</v>
      </c>
      <c r="B2858" s="1">
        <v>47418</v>
      </c>
      <c r="C2858">
        <f t="shared" si="264"/>
        <v>2029</v>
      </c>
      <c r="D2858">
        <f t="shared" si="265"/>
        <v>10</v>
      </c>
      <c r="E2858" t="str">
        <f>TEXT(Table2[[#This Row],[order_date]],"mmmm")</f>
        <v>October</v>
      </c>
      <c r="F2858">
        <v>1160</v>
      </c>
      <c r="G2858" t="s">
        <v>15</v>
      </c>
      <c r="H2858" t="s">
        <v>21</v>
      </c>
      <c r="I2858">
        <v>3</v>
      </c>
      <c r="J2858">
        <v>540.16</v>
      </c>
      <c r="K2858">
        <v>0.04</v>
      </c>
      <c r="L2858">
        <f t="shared" si="266"/>
        <v>21.606400000000001</v>
      </c>
      <c r="M2858">
        <f t="shared" si="267"/>
        <v>1620.48</v>
      </c>
      <c r="N2858" t="s">
        <v>18</v>
      </c>
      <c r="O2858" t="str">
        <f t="shared" si="268"/>
        <v>Delayed Delivery</v>
      </c>
      <c r="P2858">
        <v>11</v>
      </c>
      <c r="Q2858" t="str">
        <f t="shared" si="269"/>
        <v>Excellent</v>
      </c>
      <c r="R2858">
        <v>4.5999999999999996</v>
      </c>
      <c r="S2858">
        <v>1555.66</v>
      </c>
    </row>
    <row r="2859" spans="1:19" x14ac:dyDescent="0.35">
      <c r="A2859">
        <v>12858</v>
      </c>
      <c r="B2859" s="1">
        <v>47419</v>
      </c>
      <c r="C2859">
        <f t="shared" si="264"/>
        <v>2029</v>
      </c>
      <c r="D2859">
        <f t="shared" si="265"/>
        <v>10</v>
      </c>
      <c r="E2859" t="str">
        <f>TEXT(Table2[[#This Row],[order_date]],"mmmm")</f>
        <v>October</v>
      </c>
      <c r="F2859">
        <v>1680</v>
      </c>
      <c r="G2859" t="s">
        <v>12</v>
      </c>
      <c r="H2859" t="s">
        <v>20</v>
      </c>
      <c r="I2859">
        <v>6</v>
      </c>
      <c r="J2859">
        <v>588.12</v>
      </c>
      <c r="K2859">
        <v>0.28999999999999998</v>
      </c>
      <c r="L2859">
        <f t="shared" si="266"/>
        <v>170.5548</v>
      </c>
      <c r="M2859">
        <f t="shared" si="267"/>
        <v>3528.7200000000003</v>
      </c>
      <c r="N2859" t="s">
        <v>14</v>
      </c>
      <c r="O2859" t="str">
        <f t="shared" si="268"/>
        <v>On Time Delivery</v>
      </c>
      <c r="P2859">
        <v>4</v>
      </c>
      <c r="Q2859" t="str">
        <f t="shared" si="269"/>
        <v>Good</v>
      </c>
      <c r="R2859">
        <v>3.3</v>
      </c>
      <c r="S2859">
        <v>2505.39</v>
      </c>
    </row>
    <row r="2860" spans="1:19" x14ac:dyDescent="0.35">
      <c r="A2860">
        <v>12859</v>
      </c>
      <c r="B2860" s="1">
        <v>47420</v>
      </c>
      <c r="C2860">
        <f t="shared" si="264"/>
        <v>2029</v>
      </c>
      <c r="D2860">
        <f t="shared" si="265"/>
        <v>10</v>
      </c>
      <c r="E2860" t="str">
        <f>TEXT(Table2[[#This Row],[order_date]],"mmmm")</f>
        <v>October</v>
      </c>
      <c r="F2860">
        <v>1088</v>
      </c>
      <c r="G2860" t="s">
        <v>19</v>
      </c>
      <c r="H2860" t="s">
        <v>21</v>
      </c>
      <c r="I2860">
        <v>5</v>
      </c>
      <c r="J2860">
        <v>393.88</v>
      </c>
      <c r="K2860">
        <v>0.35</v>
      </c>
      <c r="L2860">
        <f t="shared" si="266"/>
        <v>137.85799999999998</v>
      </c>
      <c r="M2860">
        <f t="shared" si="267"/>
        <v>1969.4</v>
      </c>
      <c r="N2860" t="s">
        <v>16</v>
      </c>
      <c r="O2860" t="str">
        <f t="shared" si="268"/>
        <v>On Time Delivery</v>
      </c>
      <c r="P2860">
        <v>2</v>
      </c>
      <c r="Q2860" t="str">
        <f t="shared" si="269"/>
        <v>Good</v>
      </c>
      <c r="R2860">
        <v>2.6</v>
      </c>
      <c r="S2860">
        <v>1280.1099999999999</v>
      </c>
    </row>
    <row r="2861" spans="1:19" x14ac:dyDescent="0.35">
      <c r="A2861">
        <v>12860</v>
      </c>
      <c r="B2861" s="1">
        <v>47421</v>
      </c>
      <c r="C2861">
        <f t="shared" si="264"/>
        <v>2029</v>
      </c>
      <c r="D2861">
        <f t="shared" si="265"/>
        <v>10</v>
      </c>
      <c r="E2861" t="str">
        <f>TEXT(Table2[[#This Row],[order_date]],"mmmm")</f>
        <v>October</v>
      </c>
      <c r="F2861">
        <v>1687</v>
      </c>
      <c r="G2861" t="s">
        <v>22</v>
      </c>
      <c r="H2861" t="s">
        <v>20</v>
      </c>
      <c r="I2861">
        <v>4</v>
      </c>
      <c r="J2861">
        <v>551.34</v>
      </c>
      <c r="K2861">
        <v>0.13</v>
      </c>
      <c r="L2861">
        <f t="shared" si="266"/>
        <v>71.674200000000013</v>
      </c>
      <c r="M2861">
        <f t="shared" si="267"/>
        <v>2205.36</v>
      </c>
      <c r="N2861" t="s">
        <v>14</v>
      </c>
      <c r="O2861" t="str">
        <f t="shared" si="268"/>
        <v>Delayed Delivery</v>
      </c>
      <c r="P2861">
        <v>9</v>
      </c>
      <c r="Q2861" t="str">
        <f t="shared" si="269"/>
        <v>Good</v>
      </c>
      <c r="R2861">
        <v>2.9</v>
      </c>
      <c r="S2861">
        <v>1918.66</v>
      </c>
    </row>
    <row r="2862" spans="1:19" x14ac:dyDescent="0.35">
      <c r="A2862">
        <v>12861</v>
      </c>
      <c r="B2862" s="1">
        <v>47422</v>
      </c>
      <c r="C2862">
        <f t="shared" si="264"/>
        <v>2029</v>
      </c>
      <c r="D2862">
        <f t="shared" si="265"/>
        <v>10</v>
      </c>
      <c r="E2862" t="str">
        <f>TEXT(Table2[[#This Row],[order_date]],"mmmm")</f>
        <v>October</v>
      </c>
      <c r="F2862">
        <v>1780</v>
      </c>
      <c r="G2862" t="s">
        <v>22</v>
      </c>
      <c r="H2862" t="s">
        <v>13</v>
      </c>
      <c r="I2862">
        <v>3</v>
      </c>
      <c r="J2862">
        <v>391</v>
      </c>
      <c r="K2862">
        <v>0.16</v>
      </c>
      <c r="L2862">
        <f t="shared" si="266"/>
        <v>62.56</v>
      </c>
      <c r="M2862">
        <f t="shared" si="267"/>
        <v>1173</v>
      </c>
      <c r="N2862" t="s">
        <v>16</v>
      </c>
      <c r="O2862" t="str">
        <f t="shared" si="268"/>
        <v>Delayed Delivery</v>
      </c>
      <c r="P2862">
        <v>11</v>
      </c>
      <c r="Q2862" t="str">
        <f t="shared" si="269"/>
        <v>Excellent</v>
      </c>
      <c r="R2862">
        <v>4.0999999999999996</v>
      </c>
      <c r="S2862">
        <v>985.32</v>
      </c>
    </row>
    <row r="2863" spans="1:19" x14ac:dyDescent="0.35">
      <c r="A2863">
        <v>12862</v>
      </c>
      <c r="B2863" s="1">
        <v>47423</v>
      </c>
      <c r="C2863">
        <f t="shared" si="264"/>
        <v>2029</v>
      </c>
      <c r="D2863">
        <f t="shared" si="265"/>
        <v>11</v>
      </c>
      <c r="E2863" t="str">
        <f>TEXT(Table2[[#This Row],[order_date]],"mmmm")</f>
        <v>November</v>
      </c>
      <c r="F2863">
        <v>1584</v>
      </c>
      <c r="G2863" t="s">
        <v>15</v>
      </c>
      <c r="H2863" t="s">
        <v>20</v>
      </c>
      <c r="I2863">
        <v>1</v>
      </c>
      <c r="J2863">
        <v>34.42</v>
      </c>
      <c r="K2863">
        <v>0.25</v>
      </c>
      <c r="L2863">
        <f t="shared" si="266"/>
        <v>8.6050000000000004</v>
      </c>
      <c r="M2863">
        <f t="shared" si="267"/>
        <v>34.42</v>
      </c>
      <c r="N2863" t="s">
        <v>18</v>
      </c>
      <c r="O2863" t="str">
        <f t="shared" si="268"/>
        <v>Delayed Delivery</v>
      </c>
      <c r="P2863">
        <v>7</v>
      </c>
      <c r="Q2863" t="str">
        <f t="shared" si="269"/>
        <v>Excellent</v>
      </c>
      <c r="R2863">
        <v>4.0999999999999996</v>
      </c>
      <c r="S2863">
        <v>25.82</v>
      </c>
    </row>
    <row r="2864" spans="1:19" x14ac:dyDescent="0.35">
      <c r="A2864">
        <v>12863</v>
      </c>
      <c r="B2864" s="1">
        <v>47424</v>
      </c>
      <c r="C2864">
        <f t="shared" si="264"/>
        <v>2029</v>
      </c>
      <c r="D2864">
        <f t="shared" si="265"/>
        <v>11</v>
      </c>
      <c r="E2864" t="str">
        <f>TEXT(Table2[[#This Row],[order_date]],"mmmm")</f>
        <v>November</v>
      </c>
      <c r="F2864">
        <v>1756</v>
      </c>
      <c r="G2864" t="s">
        <v>19</v>
      </c>
      <c r="H2864" t="s">
        <v>21</v>
      </c>
      <c r="I2864">
        <v>7</v>
      </c>
      <c r="J2864">
        <v>598.11</v>
      </c>
      <c r="K2864">
        <v>0.33</v>
      </c>
      <c r="L2864">
        <f t="shared" si="266"/>
        <v>197.37630000000001</v>
      </c>
      <c r="M2864">
        <f t="shared" si="267"/>
        <v>4186.7700000000004</v>
      </c>
      <c r="N2864" t="s">
        <v>16</v>
      </c>
      <c r="O2864" t="str">
        <f t="shared" si="268"/>
        <v>Early Delivery</v>
      </c>
      <c r="P2864">
        <v>1</v>
      </c>
      <c r="Q2864" t="str">
        <f t="shared" si="269"/>
        <v>Good</v>
      </c>
      <c r="R2864">
        <v>3.4</v>
      </c>
      <c r="S2864">
        <v>2805.14</v>
      </c>
    </row>
    <row r="2865" spans="1:19" x14ac:dyDescent="0.35">
      <c r="A2865">
        <v>12864</v>
      </c>
      <c r="B2865" s="1">
        <v>47425</v>
      </c>
      <c r="C2865">
        <f t="shared" si="264"/>
        <v>2029</v>
      </c>
      <c r="D2865">
        <f t="shared" si="265"/>
        <v>11</v>
      </c>
      <c r="E2865" t="str">
        <f>TEXT(Table2[[#This Row],[order_date]],"mmmm")</f>
        <v>November</v>
      </c>
      <c r="F2865">
        <v>1588</v>
      </c>
      <c r="G2865" t="s">
        <v>22</v>
      </c>
      <c r="H2865" t="s">
        <v>13</v>
      </c>
      <c r="I2865">
        <v>6</v>
      </c>
      <c r="J2865">
        <v>72.89</v>
      </c>
      <c r="K2865">
        <v>0.31</v>
      </c>
      <c r="L2865">
        <f t="shared" si="266"/>
        <v>22.5959</v>
      </c>
      <c r="M2865">
        <f t="shared" si="267"/>
        <v>437.34000000000003</v>
      </c>
      <c r="N2865" t="s">
        <v>18</v>
      </c>
      <c r="O2865" t="str">
        <f t="shared" si="268"/>
        <v>Delayed Delivery</v>
      </c>
      <c r="P2865">
        <v>9</v>
      </c>
      <c r="Q2865" t="str">
        <f t="shared" si="269"/>
        <v>Bad</v>
      </c>
      <c r="R2865">
        <v>1.9</v>
      </c>
      <c r="S2865">
        <v>301.76</v>
      </c>
    </row>
    <row r="2866" spans="1:19" x14ac:dyDescent="0.35">
      <c r="A2866">
        <v>12865</v>
      </c>
      <c r="B2866" s="1">
        <v>47426</v>
      </c>
      <c r="C2866">
        <f t="shared" si="264"/>
        <v>2029</v>
      </c>
      <c r="D2866">
        <f t="shared" si="265"/>
        <v>11</v>
      </c>
      <c r="E2866" t="str">
        <f>TEXT(Table2[[#This Row],[order_date]],"mmmm")</f>
        <v>November</v>
      </c>
      <c r="F2866">
        <v>1158</v>
      </c>
      <c r="G2866" t="s">
        <v>19</v>
      </c>
      <c r="H2866" t="s">
        <v>17</v>
      </c>
      <c r="I2866">
        <v>2</v>
      </c>
      <c r="J2866">
        <v>414.35</v>
      </c>
      <c r="K2866">
        <v>0.02</v>
      </c>
      <c r="L2866">
        <f t="shared" si="266"/>
        <v>8.2870000000000008</v>
      </c>
      <c r="M2866">
        <f t="shared" si="267"/>
        <v>828.7</v>
      </c>
      <c r="N2866" t="s">
        <v>16</v>
      </c>
      <c r="O2866" t="str">
        <f t="shared" si="268"/>
        <v>Delayed Delivery</v>
      </c>
      <c r="P2866">
        <v>6</v>
      </c>
      <c r="Q2866" t="str">
        <f t="shared" si="269"/>
        <v>Excellent</v>
      </c>
      <c r="R2866">
        <v>4.3</v>
      </c>
      <c r="S2866">
        <v>812.13</v>
      </c>
    </row>
    <row r="2867" spans="1:19" x14ac:dyDescent="0.35">
      <c r="A2867">
        <v>12866</v>
      </c>
      <c r="B2867" s="1">
        <v>47427</v>
      </c>
      <c r="C2867">
        <f t="shared" si="264"/>
        <v>2029</v>
      </c>
      <c r="D2867">
        <f t="shared" si="265"/>
        <v>11</v>
      </c>
      <c r="E2867" t="str">
        <f>TEXT(Table2[[#This Row],[order_date]],"mmmm")</f>
        <v>November</v>
      </c>
      <c r="F2867">
        <v>1488</v>
      </c>
      <c r="G2867" t="s">
        <v>15</v>
      </c>
      <c r="H2867" t="s">
        <v>20</v>
      </c>
      <c r="I2867">
        <v>7</v>
      </c>
      <c r="J2867">
        <v>162.91</v>
      </c>
      <c r="K2867">
        <v>0.06</v>
      </c>
      <c r="L2867">
        <f t="shared" si="266"/>
        <v>9.7745999999999995</v>
      </c>
      <c r="M2867">
        <f t="shared" si="267"/>
        <v>1140.3699999999999</v>
      </c>
      <c r="N2867" t="s">
        <v>16</v>
      </c>
      <c r="O2867" t="str">
        <f t="shared" si="268"/>
        <v>On Time Delivery</v>
      </c>
      <c r="P2867">
        <v>2</v>
      </c>
      <c r="Q2867" t="str">
        <f t="shared" si="269"/>
        <v>Good</v>
      </c>
      <c r="R2867">
        <v>3.6</v>
      </c>
      <c r="S2867">
        <v>1071.95</v>
      </c>
    </row>
    <row r="2868" spans="1:19" x14ac:dyDescent="0.35">
      <c r="A2868">
        <v>12867</v>
      </c>
      <c r="B2868" s="1">
        <v>47428</v>
      </c>
      <c r="C2868">
        <f t="shared" si="264"/>
        <v>2029</v>
      </c>
      <c r="D2868">
        <f t="shared" si="265"/>
        <v>11</v>
      </c>
      <c r="E2868" t="str">
        <f>TEXT(Table2[[#This Row],[order_date]],"mmmm")</f>
        <v>November</v>
      </c>
      <c r="F2868">
        <v>1970</v>
      </c>
      <c r="G2868" t="s">
        <v>22</v>
      </c>
      <c r="H2868" t="s">
        <v>21</v>
      </c>
      <c r="I2868">
        <v>7</v>
      </c>
      <c r="J2868">
        <v>244.31</v>
      </c>
      <c r="K2868">
        <v>0.26</v>
      </c>
      <c r="L2868">
        <f t="shared" si="266"/>
        <v>63.520600000000002</v>
      </c>
      <c r="M2868">
        <f t="shared" si="267"/>
        <v>1710.17</v>
      </c>
      <c r="N2868" t="s">
        <v>14</v>
      </c>
      <c r="O2868" t="str">
        <f t="shared" si="268"/>
        <v>Early Delivery</v>
      </c>
      <c r="P2868">
        <v>1</v>
      </c>
      <c r="Q2868" t="str">
        <f t="shared" si="269"/>
        <v>Bad</v>
      </c>
      <c r="R2868">
        <v>1.9</v>
      </c>
      <c r="S2868">
        <v>1265.53</v>
      </c>
    </row>
    <row r="2869" spans="1:19" x14ac:dyDescent="0.35">
      <c r="A2869">
        <v>12868</v>
      </c>
      <c r="B2869" s="1">
        <v>47429</v>
      </c>
      <c r="C2869">
        <f t="shared" si="264"/>
        <v>2029</v>
      </c>
      <c r="D2869">
        <f t="shared" si="265"/>
        <v>11</v>
      </c>
      <c r="E2869" t="str">
        <f>TEXT(Table2[[#This Row],[order_date]],"mmmm")</f>
        <v>November</v>
      </c>
      <c r="F2869">
        <v>1323</v>
      </c>
      <c r="G2869" t="s">
        <v>19</v>
      </c>
      <c r="H2869" t="s">
        <v>21</v>
      </c>
      <c r="I2869">
        <v>7</v>
      </c>
      <c r="J2869">
        <v>392.87</v>
      </c>
      <c r="K2869">
        <v>0.24</v>
      </c>
      <c r="L2869">
        <f t="shared" si="266"/>
        <v>94.288799999999995</v>
      </c>
      <c r="M2869">
        <f t="shared" si="267"/>
        <v>2750.09</v>
      </c>
      <c r="N2869" t="s">
        <v>16</v>
      </c>
      <c r="O2869" t="str">
        <f t="shared" si="268"/>
        <v>Delayed Delivery</v>
      </c>
      <c r="P2869">
        <v>6</v>
      </c>
      <c r="Q2869" t="str">
        <f t="shared" si="269"/>
        <v>Good</v>
      </c>
      <c r="R2869">
        <v>2.9</v>
      </c>
      <c r="S2869">
        <v>2090.0700000000002</v>
      </c>
    </row>
    <row r="2870" spans="1:19" x14ac:dyDescent="0.35">
      <c r="A2870">
        <v>12869</v>
      </c>
      <c r="B2870" s="1">
        <v>47430</v>
      </c>
      <c r="C2870">
        <f t="shared" si="264"/>
        <v>2029</v>
      </c>
      <c r="D2870">
        <f t="shared" si="265"/>
        <v>11</v>
      </c>
      <c r="E2870" t="str">
        <f>TEXT(Table2[[#This Row],[order_date]],"mmmm")</f>
        <v>November</v>
      </c>
      <c r="F2870">
        <v>1609</v>
      </c>
      <c r="G2870" t="s">
        <v>22</v>
      </c>
      <c r="H2870" t="s">
        <v>21</v>
      </c>
      <c r="I2870">
        <v>6</v>
      </c>
      <c r="J2870">
        <v>270.35000000000002</v>
      </c>
      <c r="K2870">
        <v>0.05</v>
      </c>
      <c r="L2870">
        <f t="shared" si="266"/>
        <v>13.517500000000002</v>
      </c>
      <c r="M2870">
        <f t="shared" si="267"/>
        <v>1622.1000000000001</v>
      </c>
      <c r="N2870" t="s">
        <v>14</v>
      </c>
      <c r="O2870" t="str">
        <f t="shared" si="268"/>
        <v>Delayed Delivery</v>
      </c>
      <c r="P2870">
        <v>7</v>
      </c>
      <c r="Q2870" t="str">
        <f t="shared" si="269"/>
        <v>Excellent</v>
      </c>
      <c r="R2870">
        <v>5</v>
      </c>
      <c r="S2870">
        <v>1541</v>
      </c>
    </row>
    <row r="2871" spans="1:19" x14ac:dyDescent="0.35">
      <c r="A2871">
        <v>12870</v>
      </c>
      <c r="B2871" s="1">
        <v>47431</v>
      </c>
      <c r="C2871">
        <f t="shared" si="264"/>
        <v>2029</v>
      </c>
      <c r="D2871">
        <f t="shared" si="265"/>
        <v>11</v>
      </c>
      <c r="E2871" t="str">
        <f>TEXT(Table2[[#This Row],[order_date]],"mmmm")</f>
        <v>November</v>
      </c>
      <c r="F2871">
        <v>1380</v>
      </c>
      <c r="G2871" t="s">
        <v>19</v>
      </c>
      <c r="H2871" t="s">
        <v>17</v>
      </c>
      <c r="I2871">
        <v>2</v>
      </c>
      <c r="J2871">
        <v>161.57</v>
      </c>
      <c r="K2871">
        <v>0.18</v>
      </c>
      <c r="L2871">
        <f t="shared" si="266"/>
        <v>29.082599999999999</v>
      </c>
      <c r="M2871">
        <f t="shared" si="267"/>
        <v>323.14</v>
      </c>
      <c r="N2871" t="s">
        <v>16</v>
      </c>
      <c r="O2871" t="str">
        <f t="shared" si="268"/>
        <v>Delayed Delivery</v>
      </c>
      <c r="P2871">
        <v>10</v>
      </c>
      <c r="Q2871" t="str">
        <f t="shared" si="269"/>
        <v>Bad</v>
      </c>
      <c r="R2871">
        <v>2.2999999999999998</v>
      </c>
      <c r="S2871">
        <v>264.97000000000003</v>
      </c>
    </row>
    <row r="2872" spans="1:19" x14ac:dyDescent="0.35">
      <c r="A2872">
        <v>12871</v>
      </c>
      <c r="B2872" s="1">
        <v>47432</v>
      </c>
      <c r="C2872">
        <f t="shared" si="264"/>
        <v>2029</v>
      </c>
      <c r="D2872">
        <f t="shared" si="265"/>
        <v>11</v>
      </c>
      <c r="E2872" t="str">
        <f>TEXT(Table2[[#This Row],[order_date]],"mmmm")</f>
        <v>November</v>
      </c>
      <c r="F2872">
        <v>1101</v>
      </c>
      <c r="G2872" t="s">
        <v>22</v>
      </c>
      <c r="H2872" t="s">
        <v>13</v>
      </c>
      <c r="I2872">
        <v>5</v>
      </c>
      <c r="J2872">
        <v>210.65</v>
      </c>
      <c r="K2872">
        <v>0.27</v>
      </c>
      <c r="L2872">
        <f t="shared" si="266"/>
        <v>56.875500000000002</v>
      </c>
      <c r="M2872">
        <f t="shared" si="267"/>
        <v>1053.25</v>
      </c>
      <c r="N2872" t="s">
        <v>16</v>
      </c>
      <c r="O2872" t="str">
        <f t="shared" si="268"/>
        <v>Delayed Delivery</v>
      </c>
      <c r="P2872">
        <v>6</v>
      </c>
      <c r="Q2872" t="str">
        <f t="shared" si="269"/>
        <v>Bad</v>
      </c>
      <c r="R2872">
        <v>1.5</v>
      </c>
      <c r="S2872">
        <v>768.87</v>
      </c>
    </row>
    <row r="2873" spans="1:19" x14ac:dyDescent="0.35">
      <c r="A2873">
        <v>12872</v>
      </c>
      <c r="B2873" s="1">
        <v>47433</v>
      </c>
      <c r="C2873">
        <f t="shared" si="264"/>
        <v>2029</v>
      </c>
      <c r="D2873">
        <f t="shared" si="265"/>
        <v>11</v>
      </c>
      <c r="E2873" t="str">
        <f>TEXT(Table2[[#This Row],[order_date]],"mmmm")</f>
        <v>November</v>
      </c>
      <c r="F2873">
        <v>1493</v>
      </c>
      <c r="G2873" t="s">
        <v>15</v>
      </c>
      <c r="H2873" t="s">
        <v>13</v>
      </c>
      <c r="I2873">
        <v>4</v>
      </c>
      <c r="J2873">
        <v>214.81</v>
      </c>
      <c r="K2873">
        <v>0.08</v>
      </c>
      <c r="L2873">
        <f t="shared" si="266"/>
        <v>17.184799999999999</v>
      </c>
      <c r="M2873">
        <f t="shared" si="267"/>
        <v>859.24</v>
      </c>
      <c r="N2873" t="s">
        <v>14</v>
      </c>
      <c r="O2873" t="str">
        <f t="shared" si="268"/>
        <v>Delayed Delivery</v>
      </c>
      <c r="P2873">
        <v>7</v>
      </c>
      <c r="Q2873" t="str">
        <f t="shared" si="269"/>
        <v>Bad</v>
      </c>
      <c r="R2873">
        <v>1.1000000000000001</v>
      </c>
      <c r="S2873">
        <v>790.5</v>
      </c>
    </row>
    <row r="2874" spans="1:19" x14ac:dyDescent="0.35">
      <c r="A2874">
        <v>12873</v>
      </c>
      <c r="B2874" s="1">
        <v>47434</v>
      </c>
      <c r="C2874">
        <f t="shared" si="264"/>
        <v>2029</v>
      </c>
      <c r="D2874">
        <f t="shared" si="265"/>
        <v>11</v>
      </c>
      <c r="E2874" t="str">
        <f>TEXT(Table2[[#This Row],[order_date]],"mmmm")</f>
        <v>November</v>
      </c>
      <c r="F2874">
        <v>1643</v>
      </c>
      <c r="G2874" t="s">
        <v>19</v>
      </c>
      <c r="H2874" t="s">
        <v>21</v>
      </c>
      <c r="I2874">
        <v>4</v>
      </c>
      <c r="J2874">
        <v>576.20000000000005</v>
      </c>
      <c r="K2874">
        <v>0.3</v>
      </c>
      <c r="L2874">
        <f t="shared" si="266"/>
        <v>172.86</v>
      </c>
      <c r="M2874">
        <f t="shared" si="267"/>
        <v>2304.8000000000002</v>
      </c>
      <c r="N2874" t="s">
        <v>16</v>
      </c>
      <c r="O2874" t="str">
        <f t="shared" si="268"/>
        <v>Delayed Delivery</v>
      </c>
      <c r="P2874">
        <v>6</v>
      </c>
      <c r="Q2874" t="str">
        <f t="shared" si="269"/>
        <v>Bad</v>
      </c>
      <c r="R2874">
        <v>1.7</v>
      </c>
      <c r="S2874">
        <v>1613.36</v>
      </c>
    </row>
    <row r="2875" spans="1:19" x14ac:dyDescent="0.35">
      <c r="A2875">
        <v>12874</v>
      </c>
      <c r="B2875" s="1">
        <v>47435</v>
      </c>
      <c r="C2875">
        <f t="shared" si="264"/>
        <v>2029</v>
      </c>
      <c r="D2875">
        <f t="shared" si="265"/>
        <v>11</v>
      </c>
      <c r="E2875" t="str">
        <f>TEXT(Table2[[#This Row],[order_date]],"mmmm")</f>
        <v>November</v>
      </c>
      <c r="F2875">
        <v>1613</v>
      </c>
      <c r="G2875" t="s">
        <v>19</v>
      </c>
      <c r="H2875" t="s">
        <v>20</v>
      </c>
      <c r="I2875">
        <v>2</v>
      </c>
      <c r="J2875">
        <v>482.19</v>
      </c>
      <c r="K2875">
        <v>0.02</v>
      </c>
      <c r="L2875">
        <f t="shared" si="266"/>
        <v>9.6438000000000006</v>
      </c>
      <c r="M2875">
        <f t="shared" si="267"/>
        <v>964.38</v>
      </c>
      <c r="N2875" t="s">
        <v>14</v>
      </c>
      <c r="O2875" t="str">
        <f t="shared" si="268"/>
        <v>Delayed Delivery</v>
      </c>
      <c r="P2875">
        <v>8</v>
      </c>
      <c r="Q2875" t="str">
        <f t="shared" si="269"/>
        <v>Bad</v>
      </c>
      <c r="R2875">
        <v>1.7</v>
      </c>
      <c r="S2875">
        <v>945.09</v>
      </c>
    </row>
    <row r="2876" spans="1:19" x14ac:dyDescent="0.35">
      <c r="A2876">
        <v>12875</v>
      </c>
      <c r="B2876" s="1">
        <v>47436</v>
      </c>
      <c r="C2876">
        <f t="shared" si="264"/>
        <v>2029</v>
      </c>
      <c r="D2876">
        <f t="shared" si="265"/>
        <v>11</v>
      </c>
      <c r="E2876" t="str">
        <f>TEXT(Table2[[#This Row],[order_date]],"mmmm")</f>
        <v>November</v>
      </c>
      <c r="F2876">
        <v>1018</v>
      </c>
      <c r="G2876" t="s">
        <v>12</v>
      </c>
      <c r="H2876" t="s">
        <v>21</v>
      </c>
      <c r="I2876">
        <v>7</v>
      </c>
      <c r="J2876">
        <v>283.25</v>
      </c>
      <c r="K2876">
        <v>0.27</v>
      </c>
      <c r="L2876">
        <f t="shared" si="266"/>
        <v>76.477500000000006</v>
      </c>
      <c r="M2876">
        <f t="shared" si="267"/>
        <v>1982.75</v>
      </c>
      <c r="N2876" t="s">
        <v>18</v>
      </c>
      <c r="O2876" t="str">
        <f t="shared" si="268"/>
        <v>On Time Delivery</v>
      </c>
      <c r="P2876">
        <v>2</v>
      </c>
      <c r="Q2876" t="str">
        <f t="shared" si="269"/>
        <v>Excellent</v>
      </c>
      <c r="R2876">
        <v>4.4000000000000004</v>
      </c>
      <c r="S2876">
        <v>1447.41</v>
      </c>
    </row>
    <row r="2877" spans="1:19" x14ac:dyDescent="0.35">
      <c r="A2877">
        <v>12876</v>
      </c>
      <c r="B2877" s="1">
        <v>47437</v>
      </c>
      <c r="C2877">
        <f t="shared" si="264"/>
        <v>2029</v>
      </c>
      <c r="D2877">
        <f t="shared" si="265"/>
        <v>11</v>
      </c>
      <c r="E2877" t="str">
        <f>TEXT(Table2[[#This Row],[order_date]],"mmmm")</f>
        <v>November</v>
      </c>
      <c r="F2877">
        <v>1453</v>
      </c>
      <c r="G2877" t="s">
        <v>19</v>
      </c>
      <c r="H2877" t="s">
        <v>21</v>
      </c>
      <c r="I2877">
        <v>1</v>
      </c>
      <c r="J2877">
        <v>131.9</v>
      </c>
      <c r="K2877">
        <v>0.22</v>
      </c>
      <c r="L2877">
        <f t="shared" si="266"/>
        <v>29.018000000000001</v>
      </c>
      <c r="M2877">
        <f t="shared" si="267"/>
        <v>131.9</v>
      </c>
      <c r="N2877" t="s">
        <v>16</v>
      </c>
      <c r="O2877" t="str">
        <f t="shared" si="268"/>
        <v>Delayed Delivery</v>
      </c>
      <c r="P2877">
        <v>9</v>
      </c>
      <c r="Q2877" t="str">
        <f t="shared" si="269"/>
        <v>Bad</v>
      </c>
      <c r="R2877">
        <v>1.6</v>
      </c>
      <c r="S2877">
        <v>102.88</v>
      </c>
    </row>
    <row r="2878" spans="1:19" x14ac:dyDescent="0.35">
      <c r="A2878">
        <v>12877</v>
      </c>
      <c r="B2878" s="1">
        <v>47438</v>
      </c>
      <c r="C2878">
        <f t="shared" si="264"/>
        <v>2029</v>
      </c>
      <c r="D2878">
        <f t="shared" si="265"/>
        <v>11</v>
      </c>
      <c r="E2878" t="str">
        <f>TEXT(Table2[[#This Row],[order_date]],"mmmm")</f>
        <v>November</v>
      </c>
      <c r="F2878">
        <v>1481</v>
      </c>
      <c r="G2878" t="s">
        <v>19</v>
      </c>
      <c r="H2878" t="s">
        <v>20</v>
      </c>
      <c r="I2878">
        <v>2</v>
      </c>
      <c r="J2878">
        <v>489.44</v>
      </c>
      <c r="K2878">
        <v>0.11</v>
      </c>
      <c r="L2878">
        <f t="shared" si="266"/>
        <v>53.8384</v>
      </c>
      <c r="M2878">
        <f t="shared" si="267"/>
        <v>978.88</v>
      </c>
      <c r="N2878" t="s">
        <v>18</v>
      </c>
      <c r="O2878" t="str">
        <f t="shared" si="268"/>
        <v>Delayed Delivery</v>
      </c>
      <c r="P2878">
        <v>9</v>
      </c>
      <c r="Q2878" t="str">
        <f t="shared" si="269"/>
        <v>Excellent</v>
      </c>
      <c r="R2878">
        <v>4.5</v>
      </c>
      <c r="S2878">
        <v>871.2</v>
      </c>
    </row>
    <row r="2879" spans="1:19" x14ac:dyDescent="0.35">
      <c r="A2879">
        <v>12878</v>
      </c>
      <c r="B2879" s="1">
        <v>47439</v>
      </c>
      <c r="C2879">
        <f t="shared" si="264"/>
        <v>2029</v>
      </c>
      <c r="D2879">
        <f t="shared" si="265"/>
        <v>11</v>
      </c>
      <c r="E2879" t="str">
        <f>TEXT(Table2[[#This Row],[order_date]],"mmmm")</f>
        <v>November</v>
      </c>
      <c r="F2879">
        <v>1593</v>
      </c>
      <c r="G2879" t="s">
        <v>19</v>
      </c>
      <c r="H2879" t="s">
        <v>21</v>
      </c>
      <c r="I2879">
        <v>2</v>
      </c>
      <c r="J2879">
        <v>106.95</v>
      </c>
      <c r="K2879">
        <v>0.25</v>
      </c>
      <c r="L2879">
        <f t="shared" si="266"/>
        <v>26.737500000000001</v>
      </c>
      <c r="M2879">
        <f t="shared" si="267"/>
        <v>213.9</v>
      </c>
      <c r="N2879" t="s">
        <v>16</v>
      </c>
      <c r="O2879" t="str">
        <f t="shared" si="268"/>
        <v>Delayed Delivery</v>
      </c>
      <c r="P2879">
        <v>11</v>
      </c>
      <c r="Q2879" t="str">
        <f t="shared" si="269"/>
        <v>Bad</v>
      </c>
      <c r="R2879">
        <v>1.3</v>
      </c>
      <c r="S2879">
        <v>160.43</v>
      </c>
    </row>
    <row r="2880" spans="1:19" x14ac:dyDescent="0.35">
      <c r="A2880">
        <v>12879</v>
      </c>
      <c r="B2880" s="1">
        <v>47440</v>
      </c>
      <c r="C2880">
        <f t="shared" si="264"/>
        <v>2029</v>
      </c>
      <c r="D2880">
        <f t="shared" si="265"/>
        <v>11</v>
      </c>
      <c r="E2880" t="str">
        <f>TEXT(Table2[[#This Row],[order_date]],"mmmm")</f>
        <v>November</v>
      </c>
      <c r="F2880">
        <v>1396</v>
      </c>
      <c r="G2880" t="s">
        <v>15</v>
      </c>
      <c r="H2880" t="s">
        <v>17</v>
      </c>
      <c r="I2880">
        <v>4</v>
      </c>
      <c r="J2880">
        <v>138.12</v>
      </c>
      <c r="K2880">
        <v>0.27</v>
      </c>
      <c r="L2880">
        <f t="shared" si="266"/>
        <v>37.292400000000001</v>
      </c>
      <c r="M2880">
        <f t="shared" si="267"/>
        <v>552.48</v>
      </c>
      <c r="N2880" t="s">
        <v>16</v>
      </c>
      <c r="O2880" t="str">
        <f t="shared" si="268"/>
        <v>Delayed Delivery</v>
      </c>
      <c r="P2880">
        <v>9</v>
      </c>
      <c r="Q2880" t="str">
        <f t="shared" si="269"/>
        <v>Excellent</v>
      </c>
      <c r="R2880">
        <v>4.5999999999999996</v>
      </c>
      <c r="S2880">
        <v>403.31</v>
      </c>
    </row>
    <row r="2881" spans="1:19" x14ac:dyDescent="0.35">
      <c r="A2881">
        <v>12880</v>
      </c>
      <c r="B2881" s="1">
        <v>47441</v>
      </c>
      <c r="C2881">
        <f t="shared" si="264"/>
        <v>2029</v>
      </c>
      <c r="D2881">
        <f t="shared" si="265"/>
        <v>11</v>
      </c>
      <c r="E2881" t="str">
        <f>TEXT(Table2[[#This Row],[order_date]],"mmmm")</f>
        <v>November</v>
      </c>
      <c r="F2881">
        <v>1278</v>
      </c>
      <c r="G2881" t="s">
        <v>15</v>
      </c>
      <c r="H2881" t="s">
        <v>21</v>
      </c>
      <c r="I2881">
        <v>3</v>
      </c>
      <c r="J2881">
        <v>229.12</v>
      </c>
      <c r="K2881">
        <v>0.33</v>
      </c>
      <c r="L2881">
        <f t="shared" si="266"/>
        <v>75.6096</v>
      </c>
      <c r="M2881">
        <f t="shared" si="267"/>
        <v>687.36</v>
      </c>
      <c r="N2881" t="s">
        <v>18</v>
      </c>
      <c r="O2881" t="str">
        <f t="shared" si="268"/>
        <v>Delayed Delivery</v>
      </c>
      <c r="P2881">
        <v>7</v>
      </c>
      <c r="Q2881" t="str">
        <f t="shared" si="269"/>
        <v>Bad</v>
      </c>
      <c r="R2881">
        <v>2</v>
      </c>
      <c r="S2881">
        <v>460.53</v>
      </c>
    </row>
    <row r="2882" spans="1:19" x14ac:dyDescent="0.35">
      <c r="A2882">
        <v>12881</v>
      </c>
      <c r="B2882" s="1">
        <v>47442</v>
      </c>
      <c r="C2882">
        <f t="shared" si="264"/>
        <v>2029</v>
      </c>
      <c r="D2882">
        <f t="shared" si="265"/>
        <v>11</v>
      </c>
      <c r="E2882" t="str">
        <f>TEXT(Table2[[#This Row],[order_date]],"mmmm")</f>
        <v>November</v>
      </c>
      <c r="F2882">
        <v>1850</v>
      </c>
      <c r="G2882" t="s">
        <v>19</v>
      </c>
      <c r="H2882" t="s">
        <v>17</v>
      </c>
      <c r="I2882">
        <v>1</v>
      </c>
      <c r="J2882">
        <v>530</v>
      </c>
      <c r="K2882">
        <v>0.13</v>
      </c>
      <c r="L2882">
        <f t="shared" si="266"/>
        <v>68.900000000000006</v>
      </c>
      <c r="M2882">
        <f t="shared" si="267"/>
        <v>530</v>
      </c>
      <c r="N2882" t="s">
        <v>16</v>
      </c>
      <c r="O2882" t="str">
        <f t="shared" si="268"/>
        <v>Delayed Delivery</v>
      </c>
      <c r="P2882">
        <v>9</v>
      </c>
      <c r="Q2882" t="str">
        <f t="shared" si="269"/>
        <v>Good</v>
      </c>
      <c r="R2882">
        <v>3.4</v>
      </c>
      <c r="S2882">
        <v>461.1</v>
      </c>
    </row>
    <row r="2883" spans="1:19" x14ac:dyDescent="0.35">
      <c r="A2883">
        <v>12882</v>
      </c>
      <c r="B2883" s="1">
        <v>47443</v>
      </c>
      <c r="C2883">
        <f t="shared" ref="C2883:C2946" si="270">YEAR(B2883)</f>
        <v>2029</v>
      </c>
      <c r="D2883">
        <f t="shared" ref="D2883:D2946" si="271">MONTH(B2883)</f>
        <v>11</v>
      </c>
      <c r="E2883" t="str">
        <f>TEXT(Table2[[#This Row],[order_date]],"mmmm")</f>
        <v>November</v>
      </c>
      <c r="F2883">
        <v>1364</v>
      </c>
      <c r="G2883" t="s">
        <v>19</v>
      </c>
      <c r="H2883" t="s">
        <v>21</v>
      </c>
      <c r="I2883">
        <v>4</v>
      </c>
      <c r="J2883">
        <v>92.1</v>
      </c>
      <c r="K2883">
        <v>0.24</v>
      </c>
      <c r="L2883">
        <f t="shared" ref="L2883:L2946" si="272">J2883*K2883</f>
        <v>22.103999999999999</v>
      </c>
      <c r="M2883">
        <f t="shared" ref="M2883:M2946" si="273">(J2883*I2883)</f>
        <v>368.4</v>
      </c>
      <c r="N2883" t="s">
        <v>16</v>
      </c>
      <c r="O2883" t="str">
        <f t="shared" ref="O2883:O2946" si="274">IF(P2883&lt;2,"Early Delivery",IF(P2883&lt;5,"On Time Delivery","Delayed Delivery"))</f>
        <v>Early Delivery</v>
      </c>
      <c r="P2883">
        <v>1</v>
      </c>
      <c r="Q2883" t="str">
        <f t="shared" ref="Q2883:Q2946" si="275">IF(R2883&lt;2.5,"Bad",IF(R2883 &lt;4,"Good","Excellent"))</f>
        <v>Bad</v>
      </c>
      <c r="R2883">
        <v>1.6</v>
      </c>
      <c r="S2883">
        <v>279.98</v>
      </c>
    </row>
    <row r="2884" spans="1:19" x14ac:dyDescent="0.35">
      <c r="A2884">
        <v>12883</v>
      </c>
      <c r="B2884" s="1">
        <v>47444</v>
      </c>
      <c r="C2884">
        <f t="shared" si="270"/>
        <v>2029</v>
      </c>
      <c r="D2884">
        <f t="shared" si="271"/>
        <v>11</v>
      </c>
      <c r="E2884" t="str">
        <f>TEXT(Table2[[#This Row],[order_date]],"mmmm")</f>
        <v>November</v>
      </c>
      <c r="F2884">
        <v>1330</v>
      </c>
      <c r="G2884" t="s">
        <v>19</v>
      </c>
      <c r="H2884" t="s">
        <v>13</v>
      </c>
      <c r="I2884">
        <v>6</v>
      </c>
      <c r="J2884">
        <v>86.51</v>
      </c>
      <c r="K2884">
        <v>0.21</v>
      </c>
      <c r="L2884">
        <f t="shared" si="272"/>
        <v>18.167100000000001</v>
      </c>
      <c r="M2884">
        <f t="shared" si="273"/>
        <v>519.06000000000006</v>
      </c>
      <c r="N2884" t="s">
        <v>14</v>
      </c>
      <c r="O2884" t="str">
        <f t="shared" si="274"/>
        <v>On Time Delivery</v>
      </c>
      <c r="P2884">
        <v>3</v>
      </c>
      <c r="Q2884" t="str">
        <f t="shared" si="275"/>
        <v>Good</v>
      </c>
      <c r="R2884">
        <v>2.6</v>
      </c>
      <c r="S2884">
        <v>410.06</v>
      </c>
    </row>
    <row r="2885" spans="1:19" x14ac:dyDescent="0.35">
      <c r="A2885">
        <v>12884</v>
      </c>
      <c r="B2885" s="1">
        <v>47445</v>
      </c>
      <c r="C2885">
        <f t="shared" si="270"/>
        <v>2029</v>
      </c>
      <c r="D2885">
        <f t="shared" si="271"/>
        <v>11</v>
      </c>
      <c r="E2885" t="str">
        <f>TEXT(Table2[[#This Row],[order_date]],"mmmm")</f>
        <v>November</v>
      </c>
      <c r="F2885">
        <v>1640</v>
      </c>
      <c r="G2885" t="s">
        <v>19</v>
      </c>
      <c r="H2885" t="s">
        <v>20</v>
      </c>
      <c r="I2885">
        <v>2</v>
      </c>
      <c r="J2885">
        <v>303.98</v>
      </c>
      <c r="K2885">
        <v>0.18</v>
      </c>
      <c r="L2885">
        <f t="shared" si="272"/>
        <v>54.7164</v>
      </c>
      <c r="M2885">
        <f t="shared" si="273"/>
        <v>607.96</v>
      </c>
      <c r="N2885" t="s">
        <v>14</v>
      </c>
      <c r="O2885" t="str">
        <f t="shared" si="274"/>
        <v>On Time Delivery</v>
      </c>
      <c r="P2885">
        <v>2</v>
      </c>
      <c r="Q2885" t="str">
        <f t="shared" si="275"/>
        <v>Bad</v>
      </c>
      <c r="R2885">
        <v>1.3</v>
      </c>
      <c r="S2885">
        <v>498.53</v>
      </c>
    </row>
    <row r="2886" spans="1:19" x14ac:dyDescent="0.35">
      <c r="A2886">
        <v>12885</v>
      </c>
      <c r="B2886" s="1">
        <v>47446</v>
      </c>
      <c r="C2886">
        <f t="shared" si="270"/>
        <v>2029</v>
      </c>
      <c r="D2886">
        <f t="shared" si="271"/>
        <v>11</v>
      </c>
      <c r="E2886" t="str">
        <f>TEXT(Table2[[#This Row],[order_date]],"mmmm")</f>
        <v>November</v>
      </c>
      <c r="F2886">
        <v>1343</v>
      </c>
      <c r="G2886" t="s">
        <v>15</v>
      </c>
      <c r="H2886" t="s">
        <v>13</v>
      </c>
      <c r="I2886">
        <v>3</v>
      </c>
      <c r="J2886">
        <v>176.7</v>
      </c>
      <c r="K2886">
        <v>0.31</v>
      </c>
      <c r="L2886">
        <f t="shared" si="272"/>
        <v>54.776999999999994</v>
      </c>
      <c r="M2886">
        <f t="shared" si="273"/>
        <v>530.09999999999991</v>
      </c>
      <c r="N2886" t="s">
        <v>18</v>
      </c>
      <c r="O2886" t="str">
        <f t="shared" si="274"/>
        <v>Delayed Delivery</v>
      </c>
      <c r="P2886">
        <v>11</v>
      </c>
      <c r="Q2886" t="str">
        <f t="shared" si="275"/>
        <v>Good</v>
      </c>
      <c r="R2886">
        <v>3.3</v>
      </c>
      <c r="S2886">
        <v>365.77</v>
      </c>
    </row>
    <row r="2887" spans="1:19" x14ac:dyDescent="0.35">
      <c r="A2887">
        <v>12886</v>
      </c>
      <c r="B2887" s="1">
        <v>47447</v>
      </c>
      <c r="C2887">
        <f t="shared" si="270"/>
        <v>2029</v>
      </c>
      <c r="D2887">
        <f t="shared" si="271"/>
        <v>11</v>
      </c>
      <c r="E2887" t="str">
        <f>TEXT(Table2[[#This Row],[order_date]],"mmmm")</f>
        <v>November</v>
      </c>
      <c r="F2887">
        <v>1821</v>
      </c>
      <c r="G2887" t="s">
        <v>22</v>
      </c>
      <c r="H2887" t="s">
        <v>21</v>
      </c>
      <c r="I2887">
        <v>1</v>
      </c>
      <c r="J2887">
        <v>347.71</v>
      </c>
      <c r="K2887">
        <v>0</v>
      </c>
      <c r="L2887">
        <f t="shared" si="272"/>
        <v>0</v>
      </c>
      <c r="M2887">
        <f t="shared" si="273"/>
        <v>347.71</v>
      </c>
      <c r="N2887" t="s">
        <v>18</v>
      </c>
      <c r="O2887" t="str">
        <f t="shared" si="274"/>
        <v>Early Delivery</v>
      </c>
      <c r="P2887">
        <v>1</v>
      </c>
      <c r="Q2887" t="str">
        <f t="shared" si="275"/>
        <v>Bad</v>
      </c>
      <c r="R2887">
        <v>2.4</v>
      </c>
      <c r="S2887">
        <v>347.71</v>
      </c>
    </row>
    <row r="2888" spans="1:19" x14ac:dyDescent="0.35">
      <c r="A2888">
        <v>12887</v>
      </c>
      <c r="B2888" s="1">
        <v>47448</v>
      </c>
      <c r="C2888">
        <f t="shared" si="270"/>
        <v>2029</v>
      </c>
      <c r="D2888">
        <f t="shared" si="271"/>
        <v>11</v>
      </c>
      <c r="E2888" t="str">
        <f>TEXT(Table2[[#This Row],[order_date]],"mmmm")</f>
        <v>November</v>
      </c>
      <c r="F2888">
        <v>1454</v>
      </c>
      <c r="G2888" t="s">
        <v>19</v>
      </c>
      <c r="H2888" t="s">
        <v>21</v>
      </c>
      <c r="I2888">
        <v>5</v>
      </c>
      <c r="J2888">
        <v>279.20999999999998</v>
      </c>
      <c r="K2888">
        <v>0.1</v>
      </c>
      <c r="L2888">
        <f t="shared" si="272"/>
        <v>27.920999999999999</v>
      </c>
      <c r="M2888">
        <f t="shared" si="273"/>
        <v>1396.05</v>
      </c>
      <c r="N2888" t="s">
        <v>18</v>
      </c>
      <c r="O2888" t="str">
        <f t="shared" si="274"/>
        <v>Delayed Delivery</v>
      </c>
      <c r="P2888">
        <v>5</v>
      </c>
      <c r="Q2888" t="str">
        <f t="shared" si="275"/>
        <v>Excellent</v>
      </c>
      <c r="R2888">
        <v>4.4000000000000004</v>
      </c>
      <c r="S2888">
        <v>1256.44</v>
      </c>
    </row>
    <row r="2889" spans="1:19" x14ac:dyDescent="0.35">
      <c r="A2889">
        <v>12888</v>
      </c>
      <c r="B2889" s="1">
        <v>47449</v>
      </c>
      <c r="C2889">
        <f t="shared" si="270"/>
        <v>2029</v>
      </c>
      <c r="D2889">
        <f t="shared" si="271"/>
        <v>11</v>
      </c>
      <c r="E2889" t="str">
        <f>TEXT(Table2[[#This Row],[order_date]],"mmmm")</f>
        <v>November</v>
      </c>
      <c r="F2889">
        <v>1600</v>
      </c>
      <c r="G2889" t="s">
        <v>15</v>
      </c>
      <c r="H2889" t="s">
        <v>17</v>
      </c>
      <c r="I2889">
        <v>1</v>
      </c>
      <c r="J2889">
        <v>269.45</v>
      </c>
      <c r="K2889">
        <v>0.19</v>
      </c>
      <c r="L2889">
        <f t="shared" si="272"/>
        <v>51.195499999999996</v>
      </c>
      <c r="M2889">
        <f t="shared" si="273"/>
        <v>269.45</v>
      </c>
      <c r="N2889" t="s">
        <v>18</v>
      </c>
      <c r="O2889" t="str">
        <f t="shared" si="274"/>
        <v>Early Delivery</v>
      </c>
      <c r="P2889">
        <v>1</v>
      </c>
      <c r="Q2889" t="str">
        <f t="shared" si="275"/>
        <v>Bad</v>
      </c>
      <c r="R2889">
        <v>1.7</v>
      </c>
      <c r="S2889">
        <v>218.25</v>
      </c>
    </row>
    <row r="2890" spans="1:19" x14ac:dyDescent="0.35">
      <c r="A2890">
        <v>12889</v>
      </c>
      <c r="B2890" s="1">
        <v>47450</v>
      </c>
      <c r="C2890">
        <f t="shared" si="270"/>
        <v>2029</v>
      </c>
      <c r="D2890">
        <f t="shared" si="271"/>
        <v>11</v>
      </c>
      <c r="E2890" t="str">
        <f>TEXT(Table2[[#This Row],[order_date]],"mmmm")</f>
        <v>November</v>
      </c>
      <c r="F2890">
        <v>1724</v>
      </c>
      <c r="G2890" t="s">
        <v>15</v>
      </c>
      <c r="H2890" t="s">
        <v>21</v>
      </c>
      <c r="I2890">
        <v>1</v>
      </c>
      <c r="J2890">
        <v>80.5</v>
      </c>
      <c r="K2890">
        <v>0.06</v>
      </c>
      <c r="L2890">
        <f t="shared" si="272"/>
        <v>4.83</v>
      </c>
      <c r="M2890">
        <f t="shared" si="273"/>
        <v>80.5</v>
      </c>
      <c r="N2890" t="s">
        <v>16</v>
      </c>
      <c r="O2890" t="str">
        <f t="shared" si="274"/>
        <v>On Time Delivery</v>
      </c>
      <c r="P2890">
        <v>3</v>
      </c>
      <c r="Q2890" t="str">
        <f t="shared" si="275"/>
        <v>Bad</v>
      </c>
      <c r="R2890">
        <v>2.1</v>
      </c>
      <c r="S2890">
        <v>75.67</v>
      </c>
    </row>
    <row r="2891" spans="1:19" x14ac:dyDescent="0.35">
      <c r="A2891">
        <v>12890</v>
      </c>
      <c r="B2891" s="1">
        <v>47451</v>
      </c>
      <c r="C2891">
        <f t="shared" si="270"/>
        <v>2029</v>
      </c>
      <c r="D2891">
        <f t="shared" si="271"/>
        <v>11</v>
      </c>
      <c r="E2891" t="str">
        <f>TEXT(Table2[[#This Row],[order_date]],"mmmm")</f>
        <v>November</v>
      </c>
      <c r="F2891">
        <v>1654</v>
      </c>
      <c r="G2891" t="s">
        <v>12</v>
      </c>
      <c r="H2891" t="s">
        <v>21</v>
      </c>
      <c r="I2891">
        <v>7</v>
      </c>
      <c r="J2891">
        <v>97.51</v>
      </c>
      <c r="K2891">
        <v>0.32</v>
      </c>
      <c r="L2891">
        <f t="shared" si="272"/>
        <v>31.203200000000002</v>
      </c>
      <c r="M2891">
        <f t="shared" si="273"/>
        <v>682.57</v>
      </c>
      <c r="N2891" t="s">
        <v>14</v>
      </c>
      <c r="O2891" t="str">
        <f t="shared" si="274"/>
        <v>Delayed Delivery</v>
      </c>
      <c r="P2891">
        <v>6</v>
      </c>
      <c r="Q2891" t="str">
        <f t="shared" si="275"/>
        <v>Bad</v>
      </c>
      <c r="R2891">
        <v>1.7</v>
      </c>
      <c r="S2891">
        <v>464.15</v>
      </c>
    </row>
    <row r="2892" spans="1:19" x14ac:dyDescent="0.35">
      <c r="A2892">
        <v>12891</v>
      </c>
      <c r="B2892" s="1">
        <v>47452</v>
      </c>
      <c r="C2892">
        <f t="shared" si="270"/>
        <v>2029</v>
      </c>
      <c r="D2892">
        <f t="shared" si="271"/>
        <v>11</v>
      </c>
      <c r="E2892" t="str">
        <f>TEXT(Table2[[#This Row],[order_date]],"mmmm")</f>
        <v>November</v>
      </c>
      <c r="F2892">
        <v>1064</v>
      </c>
      <c r="G2892" t="s">
        <v>12</v>
      </c>
      <c r="H2892" t="s">
        <v>21</v>
      </c>
      <c r="I2892">
        <v>2</v>
      </c>
      <c r="J2892">
        <v>495.33</v>
      </c>
      <c r="K2892">
        <v>0.23</v>
      </c>
      <c r="L2892">
        <f t="shared" si="272"/>
        <v>113.9259</v>
      </c>
      <c r="M2892">
        <f t="shared" si="273"/>
        <v>990.66</v>
      </c>
      <c r="N2892" t="s">
        <v>16</v>
      </c>
      <c r="O2892" t="str">
        <f t="shared" si="274"/>
        <v>Delayed Delivery</v>
      </c>
      <c r="P2892">
        <v>6</v>
      </c>
      <c r="Q2892" t="str">
        <f t="shared" si="275"/>
        <v>Good</v>
      </c>
      <c r="R2892">
        <v>3.3</v>
      </c>
      <c r="S2892">
        <v>762.81</v>
      </c>
    </row>
    <row r="2893" spans="1:19" x14ac:dyDescent="0.35">
      <c r="A2893">
        <v>12892</v>
      </c>
      <c r="B2893" s="1">
        <v>47453</v>
      </c>
      <c r="C2893">
        <f t="shared" si="270"/>
        <v>2029</v>
      </c>
      <c r="D2893">
        <f t="shared" si="271"/>
        <v>12</v>
      </c>
      <c r="E2893" t="str">
        <f>TEXT(Table2[[#This Row],[order_date]],"mmmm")</f>
        <v>December</v>
      </c>
      <c r="F2893">
        <v>1075</v>
      </c>
      <c r="G2893" t="s">
        <v>22</v>
      </c>
      <c r="H2893" t="s">
        <v>13</v>
      </c>
      <c r="I2893">
        <v>2</v>
      </c>
      <c r="J2893">
        <v>533.24</v>
      </c>
      <c r="K2893">
        <v>0.17</v>
      </c>
      <c r="L2893">
        <f t="shared" si="272"/>
        <v>90.650800000000004</v>
      </c>
      <c r="M2893">
        <f t="shared" si="273"/>
        <v>1066.48</v>
      </c>
      <c r="N2893" t="s">
        <v>18</v>
      </c>
      <c r="O2893" t="str">
        <f t="shared" si="274"/>
        <v>On Time Delivery</v>
      </c>
      <c r="P2893">
        <v>3</v>
      </c>
      <c r="Q2893" t="str">
        <f t="shared" si="275"/>
        <v>Bad</v>
      </c>
      <c r="R2893">
        <v>1.4</v>
      </c>
      <c r="S2893">
        <v>885.18</v>
      </c>
    </row>
    <row r="2894" spans="1:19" x14ac:dyDescent="0.35">
      <c r="A2894">
        <v>12893</v>
      </c>
      <c r="B2894" s="1">
        <v>47454</v>
      </c>
      <c r="C2894">
        <f t="shared" si="270"/>
        <v>2029</v>
      </c>
      <c r="D2894">
        <f t="shared" si="271"/>
        <v>12</v>
      </c>
      <c r="E2894" t="str">
        <f>TEXT(Table2[[#This Row],[order_date]],"mmmm")</f>
        <v>December</v>
      </c>
      <c r="F2894">
        <v>1710</v>
      </c>
      <c r="G2894" t="s">
        <v>19</v>
      </c>
      <c r="H2894" t="s">
        <v>17</v>
      </c>
      <c r="I2894">
        <v>5</v>
      </c>
      <c r="J2894">
        <v>152.29</v>
      </c>
      <c r="K2894">
        <v>0.28999999999999998</v>
      </c>
      <c r="L2894">
        <f t="shared" si="272"/>
        <v>44.164099999999998</v>
      </c>
      <c r="M2894">
        <f t="shared" si="273"/>
        <v>761.44999999999993</v>
      </c>
      <c r="N2894" t="s">
        <v>14</v>
      </c>
      <c r="O2894" t="str">
        <f t="shared" si="274"/>
        <v>On Time Delivery</v>
      </c>
      <c r="P2894">
        <v>4</v>
      </c>
      <c r="Q2894" t="str">
        <f t="shared" si="275"/>
        <v>Bad</v>
      </c>
      <c r="R2894">
        <v>1.8</v>
      </c>
      <c r="S2894">
        <v>540.63</v>
      </c>
    </row>
    <row r="2895" spans="1:19" x14ac:dyDescent="0.35">
      <c r="A2895">
        <v>12894</v>
      </c>
      <c r="B2895" s="1">
        <v>47455</v>
      </c>
      <c r="C2895">
        <f t="shared" si="270"/>
        <v>2029</v>
      </c>
      <c r="D2895">
        <f t="shared" si="271"/>
        <v>12</v>
      </c>
      <c r="E2895" t="str">
        <f>TEXT(Table2[[#This Row],[order_date]],"mmmm")</f>
        <v>December</v>
      </c>
      <c r="F2895">
        <v>1142</v>
      </c>
      <c r="G2895" t="s">
        <v>19</v>
      </c>
      <c r="H2895" t="s">
        <v>13</v>
      </c>
      <c r="I2895">
        <v>5</v>
      </c>
      <c r="J2895">
        <v>81.37</v>
      </c>
      <c r="K2895">
        <v>0.16</v>
      </c>
      <c r="L2895">
        <f t="shared" si="272"/>
        <v>13.019200000000001</v>
      </c>
      <c r="M2895">
        <f t="shared" si="273"/>
        <v>406.85</v>
      </c>
      <c r="N2895" t="s">
        <v>18</v>
      </c>
      <c r="O2895" t="str">
        <f t="shared" si="274"/>
        <v>Delayed Delivery</v>
      </c>
      <c r="P2895">
        <v>7</v>
      </c>
      <c r="Q2895" t="str">
        <f t="shared" si="275"/>
        <v>Good</v>
      </c>
      <c r="R2895">
        <v>3.7</v>
      </c>
      <c r="S2895">
        <v>341.75</v>
      </c>
    </row>
    <row r="2896" spans="1:19" x14ac:dyDescent="0.35">
      <c r="A2896">
        <v>12895</v>
      </c>
      <c r="B2896" s="1">
        <v>47456</v>
      </c>
      <c r="C2896">
        <f t="shared" si="270"/>
        <v>2029</v>
      </c>
      <c r="D2896">
        <f t="shared" si="271"/>
        <v>12</v>
      </c>
      <c r="E2896" t="str">
        <f>TEXT(Table2[[#This Row],[order_date]],"mmmm")</f>
        <v>December</v>
      </c>
      <c r="F2896">
        <v>1916</v>
      </c>
      <c r="G2896" t="s">
        <v>19</v>
      </c>
      <c r="H2896" t="s">
        <v>17</v>
      </c>
      <c r="I2896">
        <v>5</v>
      </c>
      <c r="J2896">
        <v>46.25</v>
      </c>
      <c r="K2896">
        <v>0.2</v>
      </c>
      <c r="L2896">
        <f t="shared" si="272"/>
        <v>9.25</v>
      </c>
      <c r="M2896">
        <f t="shared" si="273"/>
        <v>231.25</v>
      </c>
      <c r="N2896" t="s">
        <v>14</v>
      </c>
      <c r="O2896" t="str">
        <f t="shared" si="274"/>
        <v>Delayed Delivery</v>
      </c>
      <c r="P2896">
        <v>6</v>
      </c>
      <c r="Q2896" t="str">
        <f t="shared" si="275"/>
        <v>Bad</v>
      </c>
      <c r="R2896">
        <v>1.3</v>
      </c>
      <c r="S2896">
        <v>185</v>
      </c>
    </row>
    <row r="2897" spans="1:19" x14ac:dyDescent="0.35">
      <c r="A2897">
        <v>12896</v>
      </c>
      <c r="B2897" s="1">
        <v>47457</v>
      </c>
      <c r="C2897">
        <f t="shared" si="270"/>
        <v>2029</v>
      </c>
      <c r="D2897">
        <f t="shared" si="271"/>
        <v>12</v>
      </c>
      <c r="E2897" t="str">
        <f>TEXT(Table2[[#This Row],[order_date]],"mmmm")</f>
        <v>December</v>
      </c>
      <c r="F2897">
        <v>1914</v>
      </c>
      <c r="G2897" t="s">
        <v>19</v>
      </c>
      <c r="H2897" t="s">
        <v>13</v>
      </c>
      <c r="I2897">
        <v>4</v>
      </c>
      <c r="J2897">
        <v>370.85</v>
      </c>
      <c r="K2897">
        <v>0</v>
      </c>
      <c r="L2897">
        <f t="shared" si="272"/>
        <v>0</v>
      </c>
      <c r="M2897">
        <f t="shared" si="273"/>
        <v>1483.4</v>
      </c>
      <c r="N2897" t="s">
        <v>16</v>
      </c>
      <c r="O2897" t="str">
        <f t="shared" si="274"/>
        <v>Delayed Delivery</v>
      </c>
      <c r="P2897">
        <v>11</v>
      </c>
      <c r="Q2897" t="str">
        <f t="shared" si="275"/>
        <v>Excellent</v>
      </c>
      <c r="R2897">
        <v>4</v>
      </c>
      <c r="S2897">
        <v>1483.4</v>
      </c>
    </row>
    <row r="2898" spans="1:19" x14ac:dyDescent="0.35">
      <c r="A2898">
        <v>12897</v>
      </c>
      <c r="B2898" s="1">
        <v>47458</v>
      </c>
      <c r="C2898">
        <f t="shared" si="270"/>
        <v>2029</v>
      </c>
      <c r="D2898">
        <f t="shared" si="271"/>
        <v>12</v>
      </c>
      <c r="E2898" t="str">
        <f>TEXT(Table2[[#This Row],[order_date]],"mmmm")</f>
        <v>December</v>
      </c>
      <c r="F2898">
        <v>1827</v>
      </c>
      <c r="G2898" t="s">
        <v>15</v>
      </c>
      <c r="H2898" t="s">
        <v>21</v>
      </c>
      <c r="I2898">
        <v>4</v>
      </c>
      <c r="J2898">
        <v>433.48</v>
      </c>
      <c r="K2898">
        <v>0.13</v>
      </c>
      <c r="L2898">
        <f t="shared" si="272"/>
        <v>56.352400000000003</v>
      </c>
      <c r="M2898">
        <f t="shared" si="273"/>
        <v>1733.92</v>
      </c>
      <c r="N2898" t="s">
        <v>16</v>
      </c>
      <c r="O2898" t="str">
        <f t="shared" si="274"/>
        <v>On Time Delivery</v>
      </c>
      <c r="P2898">
        <v>2</v>
      </c>
      <c r="Q2898" t="str">
        <f t="shared" si="275"/>
        <v>Bad</v>
      </c>
      <c r="R2898">
        <v>1.4</v>
      </c>
      <c r="S2898">
        <v>1508.51</v>
      </c>
    </row>
    <row r="2899" spans="1:19" x14ac:dyDescent="0.35">
      <c r="A2899">
        <v>12898</v>
      </c>
      <c r="B2899" s="1">
        <v>47459</v>
      </c>
      <c r="C2899">
        <f t="shared" si="270"/>
        <v>2029</v>
      </c>
      <c r="D2899">
        <f t="shared" si="271"/>
        <v>12</v>
      </c>
      <c r="E2899" t="str">
        <f>TEXT(Table2[[#This Row],[order_date]],"mmmm")</f>
        <v>December</v>
      </c>
      <c r="F2899">
        <v>1604</v>
      </c>
      <c r="G2899" t="s">
        <v>22</v>
      </c>
      <c r="H2899" t="s">
        <v>13</v>
      </c>
      <c r="I2899">
        <v>2</v>
      </c>
      <c r="J2899">
        <v>233.09</v>
      </c>
      <c r="K2899">
        <v>0.05</v>
      </c>
      <c r="L2899">
        <f t="shared" si="272"/>
        <v>11.654500000000001</v>
      </c>
      <c r="M2899">
        <f t="shared" si="273"/>
        <v>466.18</v>
      </c>
      <c r="N2899" t="s">
        <v>14</v>
      </c>
      <c r="O2899" t="str">
        <f t="shared" si="274"/>
        <v>Delayed Delivery</v>
      </c>
      <c r="P2899">
        <v>9</v>
      </c>
      <c r="Q2899" t="str">
        <f t="shared" si="275"/>
        <v>Good</v>
      </c>
      <c r="R2899">
        <v>3.3</v>
      </c>
      <c r="S2899">
        <v>442.87</v>
      </c>
    </row>
    <row r="2900" spans="1:19" x14ac:dyDescent="0.35">
      <c r="A2900">
        <v>12899</v>
      </c>
      <c r="B2900" s="1">
        <v>47460</v>
      </c>
      <c r="C2900">
        <f t="shared" si="270"/>
        <v>2029</v>
      </c>
      <c r="D2900">
        <f t="shared" si="271"/>
        <v>12</v>
      </c>
      <c r="E2900" t="str">
        <f>TEXT(Table2[[#This Row],[order_date]],"mmmm")</f>
        <v>December</v>
      </c>
      <c r="F2900">
        <v>1472</v>
      </c>
      <c r="G2900" t="s">
        <v>12</v>
      </c>
      <c r="H2900" t="s">
        <v>13</v>
      </c>
      <c r="I2900">
        <v>2</v>
      </c>
      <c r="J2900">
        <v>412.61</v>
      </c>
      <c r="K2900">
        <v>0.24</v>
      </c>
      <c r="L2900">
        <f t="shared" si="272"/>
        <v>99.026399999999995</v>
      </c>
      <c r="M2900">
        <f t="shared" si="273"/>
        <v>825.22</v>
      </c>
      <c r="N2900" t="s">
        <v>16</v>
      </c>
      <c r="O2900" t="str">
        <f t="shared" si="274"/>
        <v>Delayed Delivery</v>
      </c>
      <c r="P2900">
        <v>6</v>
      </c>
      <c r="Q2900" t="str">
        <f t="shared" si="275"/>
        <v>Excellent</v>
      </c>
      <c r="R2900">
        <v>5</v>
      </c>
      <c r="S2900">
        <v>627.16999999999996</v>
      </c>
    </row>
    <row r="2901" spans="1:19" x14ac:dyDescent="0.35">
      <c r="A2901">
        <v>12900</v>
      </c>
      <c r="B2901" s="1">
        <v>47461</v>
      </c>
      <c r="C2901">
        <f t="shared" si="270"/>
        <v>2029</v>
      </c>
      <c r="D2901">
        <f t="shared" si="271"/>
        <v>12</v>
      </c>
      <c r="E2901" t="str">
        <f>TEXT(Table2[[#This Row],[order_date]],"mmmm")</f>
        <v>December</v>
      </c>
      <c r="F2901">
        <v>1416</v>
      </c>
      <c r="G2901" t="s">
        <v>22</v>
      </c>
      <c r="H2901" t="s">
        <v>17</v>
      </c>
      <c r="I2901">
        <v>5</v>
      </c>
      <c r="J2901">
        <v>432.08</v>
      </c>
      <c r="K2901">
        <v>0.17</v>
      </c>
      <c r="L2901">
        <f t="shared" si="272"/>
        <v>73.453600000000009</v>
      </c>
      <c r="M2901">
        <f t="shared" si="273"/>
        <v>2160.4</v>
      </c>
      <c r="N2901" t="s">
        <v>18</v>
      </c>
      <c r="O2901" t="str">
        <f t="shared" si="274"/>
        <v>On Time Delivery</v>
      </c>
      <c r="P2901">
        <v>2</v>
      </c>
      <c r="Q2901" t="str">
        <f t="shared" si="275"/>
        <v>Bad</v>
      </c>
      <c r="R2901">
        <v>1.7</v>
      </c>
      <c r="S2901">
        <v>1793.13</v>
      </c>
    </row>
    <row r="2902" spans="1:19" x14ac:dyDescent="0.35">
      <c r="A2902">
        <v>12901</v>
      </c>
      <c r="B2902" s="1">
        <v>47462</v>
      </c>
      <c r="C2902">
        <f t="shared" si="270"/>
        <v>2029</v>
      </c>
      <c r="D2902">
        <f t="shared" si="271"/>
        <v>12</v>
      </c>
      <c r="E2902" t="str">
        <f>TEXT(Table2[[#This Row],[order_date]],"mmmm")</f>
        <v>December</v>
      </c>
      <c r="F2902">
        <v>1304</v>
      </c>
      <c r="G2902" t="s">
        <v>15</v>
      </c>
      <c r="H2902" t="s">
        <v>17</v>
      </c>
      <c r="I2902">
        <v>4</v>
      </c>
      <c r="J2902">
        <v>562.17999999999995</v>
      </c>
      <c r="K2902">
        <v>0.11</v>
      </c>
      <c r="L2902">
        <f t="shared" si="272"/>
        <v>61.839799999999997</v>
      </c>
      <c r="M2902">
        <f t="shared" si="273"/>
        <v>2248.7199999999998</v>
      </c>
      <c r="N2902" t="s">
        <v>16</v>
      </c>
      <c r="O2902" t="str">
        <f t="shared" si="274"/>
        <v>Delayed Delivery</v>
      </c>
      <c r="P2902">
        <v>7</v>
      </c>
      <c r="Q2902" t="str">
        <f t="shared" si="275"/>
        <v>Bad</v>
      </c>
      <c r="R2902">
        <v>2</v>
      </c>
      <c r="S2902">
        <v>2001.36</v>
      </c>
    </row>
    <row r="2903" spans="1:19" x14ac:dyDescent="0.35">
      <c r="A2903">
        <v>12902</v>
      </c>
      <c r="B2903" s="1">
        <v>47463</v>
      </c>
      <c r="C2903">
        <f t="shared" si="270"/>
        <v>2029</v>
      </c>
      <c r="D2903">
        <f t="shared" si="271"/>
        <v>12</v>
      </c>
      <c r="E2903" t="str">
        <f>TEXT(Table2[[#This Row],[order_date]],"mmmm")</f>
        <v>December</v>
      </c>
      <c r="F2903">
        <v>1735</v>
      </c>
      <c r="G2903" t="s">
        <v>22</v>
      </c>
      <c r="H2903" t="s">
        <v>13</v>
      </c>
      <c r="I2903">
        <v>3</v>
      </c>
      <c r="J2903">
        <v>52.95</v>
      </c>
      <c r="K2903">
        <v>0.16</v>
      </c>
      <c r="L2903">
        <f t="shared" si="272"/>
        <v>8.4720000000000013</v>
      </c>
      <c r="M2903">
        <f t="shared" si="273"/>
        <v>158.85000000000002</v>
      </c>
      <c r="N2903" t="s">
        <v>18</v>
      </c>
      <c r="O2903" t="str">
        <f t="shared" si="274"/>
        <v>Delayed Delivery</v>
      </c>
      <c r="P2903">
        <v>11</v>
      </c>
      <c r="Q2903" t="str">
        <f t="shared" si="275"/>
        <v>Excellent</v>
      </c>
      <c r="R2903">
        <v>4.5999999999999996</v>
      </c>
      <c r="S2903">
        <v>133.43</v>
      </c>
    </row>
    <row r="2904" spans="1:19" x14ac:dyDescent="0.35">
      <c r="A2904">
        <v>12903</v>
      </c>
      <c r="B2904" s="1">
        <v>47464</v>
      </c>
      <c r="C2904">
        <f t="shared" si="270"/>
        <v>2029</v>
      </c>
      <c r="D2904">
        <f t="shared" si="271"/>
        <v>12</v>
      </c>
      <c r="E2904" t="str">
        <f>TEXT(Table2[[#This Row],[order_date]],"mmmm")</f>
        <v>December</v>
      </c>
      <c r="F2904">
        <v>1496</v>
      </c>
      <c r="G2904" t="s">
        <v>19</v>
      </c>
      <c r="H2904" t="s">
        <v>17</v>
      </c>
      <c r="I2904">
        <v>4</v>
      </c>
      <c r="J2904">
        <v>127.49</v>
      </c>
      <c r="K2904">
        <v>7.0000000000000007E-2</v>
      </c>
      <c r="L2904">
        <f t="shared" si="272"/>
        <v>8.9243000000000006</v>
      </c>
      <c r="M2904">
        <f t="shared" si="273"/>
        <v>509.96</v>
      </c>
      <c r="N2904" t="s">
        <v>18</v>
      </c>
      <c r="O2904" t="str">
        <f t="shared" si="274"/>
        <v>Delayed Delivery</v>
      </c>
      <c r="P2904">
        <v>11</v>
      </c>
      <c r="Q2904" t="str">
        <f t="shared" si="275"/>
        <v>Good</v>
      </c>
      <c r="R2904">
        <v>3.5</v>
      </c>
      <c r="S2904">
        <v>474.26</v>
      </c>
    </row>
    <row r="2905" spans="1:19" x14ac:dyDescent="0.35">
      <c r="A2905">
        <v>12904</v>
      </c>
      <c r="B2905" s="1">
        <v>47465</v>
      </c>
      <c r="C2905">
        <f t="shared" si="270"/>
        <v>2029</v>
      </c>
      <c r="D2905">
        <f t="shared" si="271"/>
        <v>12</v>
      </c>
      <c r="E2905" t="str">
        <f>TEXT(Table2[[#This Row],[order_date]],"mmmm")</f>
        <v>December</v>
      </c>
      <c r="F2905">
        <v>1290</v>
      </c>
      <c r="G2905" t="s">
        <v>19</v>
      </c>
      <c r="H2905" t="s">
        <v>17</v>
      </c>
      <c r="I2905">
        <v>2</v>
      </c>
      <c r="J2905">
        <v>55.09</v>
      </c>
      <c r="K2905">
        <v>0.32</v>
      </c>
      <c r="L2905">
        <f t="shared" si="272"/>
        <v>17.628800000000002</v>
      </c>
      <c r="M2905">
        <f t="shared" si="273"/>
        <v>110.18</v>
      </c>
      <c r="N2905" t="s">
        <v>16</v>
      </c>
      <c r="O2905" t="str">
        <f t="shared" si="274"/>
        <v>Delayed Delivery</v>
      </c>
      <c r="P2905">
        <v>10</v>
      </c>
      <c r="Q2905" t="str">
        <f t="shared" si="275"/>
        <v>Good</v>
      </c>
      <c r="R2905">
        <v>3</v>
      </c>
      <c r="S2905">
        <v>74.92</v>
      </c>
    </row>
    <row r="2906" spans="1:19" x14ac:dyDescent="0.35">
      <c r="A2906">
        <v>12905</v>
      </c>
      <c r="B2906" s="1">
        <v>47466</v>
      </c>
      <c r="C2906">
        <f t="shared" si="270"/>
        <v>2029</v>
      </c>
      <c r="D2906">
        <f t="shared" si="271"/>
        <v>12</v>
      </c>
      <c r="E2906" t="str">
        <f>TEXT(Table2[[#This Row],[order_date]],"mmmm")</f>
        <v>December</v>
      </c>
      <c r="F2906">
        <v>1939</v>
      </c>
      <c r="G2906" t="s">
        <v>22</v>
      </c>
      <c r="H2906" t="s">
        <v>17</v>
      </c>
      <c r="I2906">
        <v>4</v>
      </c>
      <c r="J2906">
        <v>522.78</v>
      </c>
      <c r="K2906">
        <v>0.02</v>
      </c>
      <c r="L2906">
        <f t="shared" si="272"/>
        <v>10.4556</v>
      </c>
      <c r="M2906">
        <f t="shared" si="273"/>
        <v>2091.12</v>
      </c>
      <c r="N2906" t="s">
        <v>18</v>
      </c>
      <c r="O2906" t="str">
        <f t="shared" si="274"/>
        <v>Delayed Delivery</v>
      </c>
      <c r="P2906">
        <v>10</v>
      </c>
      <c r="Q2906" t="str">
        <f t="shared" si="275"/>
        <v>Good</v>
      </c>
      <c r="R2906">
        <v>3.3</v>
      </c>
      <c r="S2906">
        <v>2049.3000000000002</v>
      </c>
    </row>
    <row r="2907" spans="1:19" x14ac:dyDescent="0.35">
      <c r="A2907">
        <v>12906</v>
      </c>
      <c r="B2907" s="1">
        <v>47467</v>
      </c>
      <c r="C2907">
        <f t="shared" si="270"/>
        <v>2029</v>
      </c>
      <c r="D2907">
        <f t="shared" si="271"/>
        <v>12</v>
      </c>
      <c r="E2907" t="str">
        <f>TEXT(Table2[[#This Row],[order_date]],"mmmm")</f>
        <v>December</v>
      </c>
      <c r="F2907">
        <v>1101</v>
      </c>
      <c r="G2907" t="s">
        <v>19</v>
      </c>
      <c r="H2907" t="s">
        <v>20</v>
      </c>
      <c r="I2907">
        <v>2</v>
      </c>
      <c r="J2907">
        <v>478.66</v>
      </c>
      <c r="K2907">
        <v>0.3</v>
      </c>
      <c r="L2907">
        <f t="shared" si="272"/>
        <v>143.59800000000001</v>
      </c>
      <c r="M2907">
        <f t="shared" si="273"/>
        <v>957.32</v>
      </c>
      <c r="N2907" t="s">
        <v>18</v>
      </c>
      <c r="O2907" t="str">
        <f t="shared" si="274"/>
        <v>On Time Delivery</v>
      </c>
      <c r="P2907">
        <v>4</v>
      </c>
      <c r="Q2907" t="str">
        <f t="shared" si="275"/>
        <v>Bad</v>
      </c>
      <c r="R2907">
        <v>2.2000000000000002</v>
      </c>
      <c r="S2907">
        <v>670.12</v>
      </c>
    </row>
    <row r="2908" spans="1:19" x14ac:dyDescent="0.35">
      <c r="A2908">
        <v>12907</v>
      </c>
      <c r="B2908" s="1">
        <v>47468</v>
      </c>
      <c r="C2908">
        <f t="shared" si="270"/>
        <v>2029</v>
      </c>
      <c r="D2908">
        <f t="shared" si="271"/>
        <v>12</v>
      </c>
      <c r="E2908" t="str">
        <f>TEXT(Table2[[#This Row],[order_date]],"mmmm")</f>
        <v>December</v>
      </c>
      <c r="F2908">
        <v>1985</v>
      </c>
      <c r="G2908" t="s">
        <v>15</v>
      </c>
      <c r="H2908" t="s">
        <v>17</v>
      </c>
      <c r="I2908">
        <v>5</v>
      </c>
      <c r="J2908">
        <v>351.17</v>
      </c>
      <c r="K2908">
        <v>0.18</v>
      </c>
      <c r="L2908">
        <f t="shared" si="272"/>
        <v>63.210599999999999</v>
      </c>
      <c r="M2908">
        <f t="shared" si="273"/>
        <v>1755.8500000000001</v>
      </c>
      <c r="N2908" t="s">
        <v>16</v>
      </c>
      <c r="O2908" t="str">
        <f t="shared" si="274"/>
        <v>Early Delivery</v>
      </c>
      <c r="P2908">
        <v>1</v>
      </c>
      <c r="Q2908" t="str">
        <f t="shared" si="275"/>
        <v>Excellent</v>
      </c>
      <c r="R2908">
        <v>4.4000000000000004</v>
      </c>
      <c r="S2908">
        <v>1439.8</v>
      </c>
    </row>
    <row r="2909" spans="1:19" x14ac:dyDescent="0.35">
      <c r="A2909">
        <v>12908</v>
      </c>
      <c r="B2909" s="1">
        <v>47469</v>
      </c>
      <c r="C2909">
        <f t="shared" si="270"/>
        <v>2029</v>
      </c>
      <c r="D2909">
        <f t="shared" si="271"/>
        <v>12</v>
      </c>
      <c r="E2909" t="str">
        <f>TEXT(Table2[[#This Row],[order_date]],"mmmm")</f>
        <v>December</v>
      </c>
      <c r="F2909">
        <v>1266</v>
      </c>
      <c r="G2909" t="s">
        <v>19</v>
      </c>
      <c r="H2909" t="s">
        <v>20</v>
      </c>
      <c r="I2909">
        <v>7</v>
      </c>
      <c r="J2909">
        <v>63.94</v>
      </c>
      <c r="K2909">
        <v>0.22</v>
      </c>
      <c r="L2909">
        <f t="shared" si="272"/>
        <v>14.066799999999999</v>
      </c>
      <c r="M2909">
        <f t="shared" si="273"/>
        <v>447.58</v>
      </c>
      <c r="N2909" t="s">
        <v>18</v>
      </c>
      <c r="O2909" t="str">
        <f t="shared" si="274"/>
        <v>Delayed Delivery</v>
      </c>
      <c r="P2909">
        <v>10</v>
      </c>
      <c r="Q2909" t="str">
        <f t="shared" si="275"/>
        <v>Excellent</v>
      </c>
      <c r="R2909">
        <v>4</v>
      </c>
      <c r="S2909">
        <v>349.11</v>
      </c>
    </row>
    <row r="2910" spans="1:19" x14ac:dyDescent="0.35">
      <c r="A2910">
        <v>12909</v>
      </c>
      <c r="B2910" s="1">
        <v>47470</v>
      </c>
      <c r="C2910">
        <f t="shared" si="270"/>
        <v>2029</v>
      </c>
      <c r="D2910">
        <f t="shared" si="271"/>
        <v>12</v>
      </c>
      <c r="E2910" t="str">
        <f>TEXT(Table2[[#This Row],[order_date]],"mmmm")</f>
        <v>December</v>
      </c>
      <c r="F2910">
        <v>1866</v>
      </c>
      <c r="G2910" t="s">
        <v>22</v>
      </c>
      <c r="H2910" t="s">
        <v>20</v>
      </c>
      <c r="I2910">
        <v>5</v>
      </c>
      <c r="J2910">
        <v>174.89</v>
      </c>
      <c r="K2910">
        <v>0.11</v>
      </c>
      <c r="L2910">
        <f t="shared" si="272"/>
        <v>19.2379</v>
      </c>
      <c r="M2910">
        <f t="shared" si="273"/>
        <v>874.44999999999993</v>
      </c>
      <c r="N2910" t="s">
        <v>18</v>
      </c>
      <c r="O2910" t="str">
        <f t="shared" si="274"/>
        <v>Delayed Delivery</v>
      </c>
      <c r="P2910">
        <v>9</v>
      </c>
      <c r="Q2910" t="str">
        <f t="shared" si="275"/>
        <v>Good</v>
      </c>
      <c r="R2910">
        <v>3.6</v>
      </c>
      <c r="S2910">
        <v>778.26</v>
      </c>
    </row>
    <row r="2911" spans="1:19" x14ac:dyDescent="0.35">
      <c r="A2911">
        <v>12910</v>
      </c>
      <c r="B2911" s="1">
        <v>47471</v>
      </c>
      <c r="C2911">
        <f t="shared" si="270"/>
        <v>2029</v>
      </c>
      <c r="D2911">
        <f t="shared" si="271"/>
        <v>12</v>
      </c>
      <c r="E2911" t="str">
        <f>TEXT(Table2[[#This Row],[order_date]],"mmmm")</f>
        <v>December</v>
      </c>
      <c r="F2911">
        <v>1967</v>
      </c>
      <c r="G2911" t="s">
        <v>22</v>
      </c>
      <c r="H2911" t="s">
        <v>17</v>
      </c>
      <c r="I2911">
        <v>5</v>
      </c>
      <c r="J2911">
        <v>189.17</v>
      </c>
      <c r="K2911">
        <v>0.34</v>
      </c>
      <c r="L2911">
        <f t="shared" si="272"/>
        <v>64.317800000000005</v>
      </c>
      <c r="M2911">
        <f t="shared" si="273"/>
        <v>945.84999999999991</v>
      </c>
      <c r="N2911" t="s">
        <v>16</v>
      </c>
      <c r="O2911" t="str">
        <f t="shared" si="274"/>
        <v>Delayed Delivery</v>
      </c>
      <c r="P2911">
        <v>11</v>
      </c>
      <c r="Q2911" t="str">
        <f t="shared" si="275"/>
        <v>Excellent</v>
      </c>
      <c r="R2911">
        <v>4.7</v>
      </c>
      <c r="S2911">
        <v>624.26</v>
      </c>
    </row>
    <row r="2912" spans="1:19" x14ac:dyDescent="0.35">
      <c r="A2912">
        <v>12911</v>
      </c>
      <c r="B2912" s="1">
        <v>47472</v>
      </c>
      <c r="C2912">
        <f t="shared" si="270"/>
        <v>2029</v>
      </c>
      <c r="D2912">
        <f t="shared" si="271"/>
        <v>12</v>
      </c>
      <c r="E2912" t="str">
        <f>TEXT(Table2[[#This Row],[order_date]],"mmmm")</f>
        <v>December</v>
      </c>
      <c r="F2912">
        <v>1621</v>
      </c>
      <c r="G2912" t="s">
        <v>19</v>
      </c>
      <c r="H2912" t="s">
        <v>13</v>
      </c>
      <c r="I2912">
        <v>3</v>
      </c>
      <c r="J2912">
        <v>343.03</v>
      </c>
      <c r="K2912">
        <v>0.1</v>
      </c>
      <c r="L2912">
        <f t="shared" si="272"/>
        <v>34.302999999999997</v>
      </c>
      <c r="M2912">
        <f t="shared" si="273"/>
        <v>1029.0899999999999</v>
      </c>
      <c r="N2912" t="s">
        <v>18</v>
      </c>
      <c r="O2912" t="str">
        <f t="shared" si="274"/>
        <v>Delayed Delivery</v>
      </c>
      <c r="P2912">
        <v>10</v>
      </c>
      <c r="Q2912" t="str">
        <f t="shared" si="275"/>
        <v>Good</v>
      </c>
      <c r="R2912">
        <v>3.3</v>
      </c>
      <c r="S2912">
        <v>926.18</v>
      </c>
    </row>
    <row r="2913" spans="1:19" x14ac:dyDescent="0.35">
      <c r="A2913">
        <v>12912</v>
      </c>
      <c r="B2913" s="1">
        <v>47473</v>
      </c>
      <c r="C2913">
        <f t="shared" si="270"/>
        <v>2029</v>
      </c>
      <c r="D2913">
        <f t="shared" si="271"/>
        <v>12</v>
      </c>
      <c r="E2913" t="str">
        <f>TEXT(Table2[[#This Row],[order_date]],"mmmm")</f>
        <v>December</v>
      </c>
      <c r="F2913">
        <v>1973</v>
      </c>
      <c r="G2913" t="s">
        <v>22</v>
      </c>
      <c r="H2913" t="s">
        <v>17</v>
      </c>
      <c r="I2913">
        <v>7</v>
      </c>
      <c r="J2913">
        <v>165.96</v>
      </c>
      <c r="K2913">
        <v>0.21</v>
      </c>
      <c r="L2913">
        <f t="shared" si="272"/>
        <v>34.851599999999998</v>
      </c>
      <c r="M2913">
        <f t="shared" si="273"/>
        <v>1161.72</v>
      </c>
      <c r="N2913" t="s">
        <v>16</v>
      </c>
      <c r="O2913" t="str">
        <f t="shared" si="274"/>
        <v>Delayed Delivery</v>
      </c>
      <c r="P2913">
        <v>8</v>
      </c>
      <c r="Q2913" t="str">
        <f t="shared" si="275"/>
        <v>Good</v>
      </c>
      <c r="R2913">
        <v>3</v>
      </c>
      <c r="S2913">
        <v>917.76</v>
      </c>
    </row>
    <row r="2914" spans="1:19" x14ac:dyDescent="0.35">
      <c r="A2914">
        <v>12913</v>
      </c>
      <c r="B2914" s="1">
        <v>47474</v>
      </c>
      <c r="C2914">
        <f t="shared" si="270"/>
        <v>2029</v>
      </c>
      <c r="D2914">
        <f t="shared" si="271"/>
        <v>12</v>
      </c>
      <c r="E2914" t="str">
        <f>TEXT(Table2[[#This Row],[order_date]],"mmmm")</f>
        <v>December</v>
      </c>
      <c r="F2914">
        <v>1841</v>
      </c>
      <c r="G2914" t="s">
        <v>19</v>
      </c>
      <c r="H2914" t="s">
        <v>21</v>
      </c>
      <c r="I2914">
        <v>3</v>
      </c>
      <c r="J2914">
        <v>57.68</v>
      </c>
      <c r="K2914">
        <v>0.35</v>
      </c>
      <c r="L2914">
        <f t="shared" si="272"/>
        <v>20.187999999999999</v>
      </c>
      <c r="M2914">
        <f t="shared" si="273"/>
        <v>173.04</v>
      </c>
      <c r="N2914" t="s">
        <v>16</v>
      </c>
      <c r="O2914" t="str">
        <f t="shared" si="274"/>
        <v>Delayed Delivery</v>
      </c>
      <c r="P2914">
        <v>5</v>
      </c>
      <c r="Q2914" t="str">
        <f t="shared" si="275"/>
        <v>Excellent</v>
      </c>
      <c r="R2914">
        <v>4.9000000000000004</v>
      </c>
      <c r="S2914">
        <v>112.48</v>
      </c>
    </row>
    <row r="2915" spans="1:19" x14ac:dyDescent="0.35">
      <c r="A2915">
        <v>12914</v>
      </c>
      <c r="B2915" s="1">
        <v>47475</v>
      </c>
      <c r="C2915">
        <f t="shared" si="270"/>
        <v>2029</v>
      </c>
      <c r="D2915">
        <f t="shared" si="271"/>
        <v>12</v>
      </c>
      <c r="E2915" t="str">
        <f>TEXT(Table2[[#This Row],[order_date]],"mmmm")</f>
        <v>December</v>
      </c>
      <c r="F2915">
        <v>1961</v>
      </c>
      <c r="G2915" t="s">
        <v>15</v>
      </c>
      <c r="H2915" t="s">
        <v>13</v>
      </c>
      <c r="I2915">
        <v>2</v>
      </c>
      <c r="J2915">
        <v>442.5</v>
      </c>
      <c r="K2915">
        <v>0.31</v>
      </c>
      <c r="L2915">
        <f t="shared" si="272"/>
        <v>137.17500000000001</v>
      </c>
      <c r="M2915">
        <f t="shared" si="273"/>
        <v>885</v>
      </c>
      <c r="N2915" t="s">
        <v>18</v>
      </c>
      <c r="O2915" t="str">
        <f t="shared" si="274"/>
        <v>On Time Delivery</v>
      </c>
      <c r="P2915">
        <v>3</v>
      </c>
      <c r="Q2915" t="str">
        <f t="shared" si="275"/>
        <v>Bad</v>
      </c>
      <c r="R2915">
        <v>1.8</v>
      </c>
      <c r="S2915">
        <v>610.65</v>
      </c>
    </row>
    <row r="2916" spans="1:19" x14ac:dyDescent="0.35">
      <c r="A2916">
        <v>12915</v>
      </c>
      <c r="B2916" s="1">
        <v>47476</v>
      </c>
      <c r="C2916">
        <f t="shared" si="270"/>
        <v>2029</v>
      </c>
      <c r="D2916">
        <f t="shared" si="271"/>
        <v>12</v>
      </c>
      <c r="E2916" t="str">
        <f>TEXT(Table2[[#This Row],[order_date]],"mmmm")</f>
        <v>December</v>
      </c>
      <c r="F2916">
        <v>1941</v>
      </c>
      <c r="G2916" t="s">
        <v>22</v>
      </c>
      <c r="H2916" t="s">
        <v>20</v>
      </c>
      <c r="I2916">
        <v>1</v>
      </c>
      <c r="J2916">
        <v>189.96</v>
      </c>
      <c r="K2916">
        <v>0.19</v>
      </c>
      <c r="L2916">
        <f t="shared" si="272"/>
        <v>36.092400000000005</v>
      </c>
      <c r="M2916">
        <f t="shared" si="273"/>
        <v>189.96</v>
      </c>
      <c r="N2916" t="s">
        <v>18</v>
      </c>
      <c r="O2916" t="str">
        <f t="shared" si="274"/>
        <v>On Time Delivery</v>
      </c>
      <c r="P2916">
        <v>4</v>
      </c>
      <c r="Q2916" t="str">
        <f t="shared" si="275"/>
        <v>Bad</v>
      </c>
      <c r="R2916">
        <v>1.6</v>
      </c>
      <c r="S2916">
        <v>153.87</v>
      </c>
    </row>
    <row r="2917" spans="1:19" x14ac:dyDescent="0.35">
      <c r="A2917">
        <v>12916</v>
      </c>
      <c r="B2917" s="1">
        <v>47477</v>
      </c>
      <c r="C2917">
        <f t="shared" si="270"/>
        <v>2029</v>
      </c>
      <c r="D2917">
        <f t="shared" si="271"/>
        <v>12</v>
      </c>
      <c r="E2917" t="str">
        <f>TEXT(Table2[[#This Row],[order_date]],"mmmm")</f>
        <v>December</v>
      </c>
      <c r="F2917">
        <v>1776</v>
      </c>
      <c r="G2917" t="s">
        <v>22</v>
      </c>
      <c r="H2917" t="s">
        <v>20</v>
      </c>
      <c r="I2917">
        <v>6</v>
      </c>
      <c r="J2917">
        <v>279.64</v>
      </c>
      <c r="K2917">
        <v>0.35</v>
      </c>
      <c r="L2917">
        <f t="shared" si="272"/>
        <v>97.873999999999995</v>
      </c>
      <c r="M2917">
        <f t="shared" si="273"/>
        <v>1677.84</v>
      </c>
      <c r="N2917" t="s">
        <v>14</v>
      </c>
      <c r="O2917" t="str">
        <f t="shared" si="274"/>
        <v>On Time Delivery</v>
      </c>
      <c r="P2917">
        <v>3</v>
      </c>
      <c r="Q2917" t="str">
        <f t="shared" si="275"/>
        <v>Bad</v>
      </c>
      <c r="R2917">
        <v>1.6</v>
      </c>
      <c r="S2917">
        <v>1090.5999999999999</v>
      </c>
    </row>
    <row r="2918" spans="1:19" x14ac:dyDescent="0.35">
      <c r="A2918">
        <v>12917</v>
      </c>
      <c r="B2918" s="1">
        <v>47478</v>
      </c>
      <c r="C2918">
        <f t="shared" si="270"/>
        <v>2029</v>
      </c>
      <c r="D2918">
        <f t="shared" si="271"/>
        <v>12</v>
      </c>
      <c r="E2918" t="str">
        <f>TEXT(Table2[[#This Row],[order_date]],"mmmm")</f>
        <v>December</v>
      </c>
      <c r="F2918">
        <v>1002</v>
      </c>
      <c r="G2918" t="s">
        <v>12</v>
      </c>
      <c r="H2918" t="s">
        <v>13</v>
      </c>
      <c r="I2918">
        <v>3</v>
      </c>
      <c r="J2918">
        <v>89.68</v>
      </c>
      <c r="K2918">
        <v>0.25</v>
      </c>
      <c r="L2918">
        <f t="shared" si="272"/>
        <v>22.42</v>
      </c>
      <c r="M2918">
        <f t="shared" si="273"/>
        <v>269.04000000000002</v>
      </c>
      <c r="N2918" t="s">
        <v>16</v>
      </c>
      <c r="O2918" t="str">
        <f t="shared" si="274"/>
        <v>Delayed Delivery</v>
      </c>
      <c r="P2918">
        <v>10</v>
      </c>
      <c r="Q2918" t="str">
        <f t="shared" si="275"/>
        <v>Excellent</v>
      </c>
      <c r="R2918">
        <v>5</v>
      </c>
      <c r="S2918">
        <v>201.78</v>
      </c>
    </row>
    <row r="2919" spans="1:19" x14ac:dyDescent="0.35">
      <c r="A2919">
        <v>12918</v>
      </c>
      <c r="B2919" s="1">
        <v>47479</v>
      </c>
      <c r="C2919">
        <f t="shared" si="270"/>
        <v>2029</v>
      </c>
      <c r="D2919">
        <f t="shared" si="271"/>
        <v>12</v>
      </c>
      <c r="E2919" t="str">
        <f>TEXT(Table2[[#This Row],[order_date]],"mmmm")</f>
        <v>December</v>
      </c>
      <c r="F2919">
        <v>1084</v>
      </c>
      <c r="G2919" t="s">
        <v>19</v>
      </c>
      <c r="H2919" t="s">
        <v>13</v>
      </c>
      <c r="I2919">
        <v>2</v>
      </c>
      <c r="J2919">
        <v>484.49</v>
      </c>
      <c r="K2919">
        <v>7.0000000000000007E-2</v>
      </c>
      <c r="L2919">
        <f t="shared" si="272"/>
        <v>33.914300000000004</v>
      </c>
      <c r="M2919">
        <f t="shared" si="273"/>
        <v>968.98</v>
      </c>
      <c r="N2919" t="s">
        <v>16</v>
      </c>
      <c r="O2919" t="str">
        <f t="shared" si="274"/>
        <v>Delayed Delivery</v>
      </c>
      <c r="P2919">
        <v>8</v>
      </c>
      <c r="Q2919" t="str">
        <f t="shared" si="275"/>
        <v>Good</v>
      </c>
      <c r="R2919">
        <v>3.6</v>
      </c>
      <c r="S2919">
        <v>901.15</v>
      </c>
    </row>
    <row r="2920" spans="1:19" x14ac:dyDescent="0.35">
      <c r="A2920">
        <v>12919</v>
      </c>
      <c r="B2920" s="1">
        <v>47480</v>
      </c>
      <c r="C2920">
        <f t="shared" si="270"/>
        <v>2029</v>
      </c>
      <c r="D2920">
        <f t="shared" si="271"/>
        <v>12</v>
      </c>
      <c r="E2920" t="str">
        <f>TEXT(Table2[[#This Row],[order_date]],"mmmm")</f>
        <v>December</v>
      </c>
      <c r="F2920">
        <v>1793</v>
      </c>
      <c r="G2920" t="s">
        <v>22</v>
      </c>
      <c r="H2920" t="s">
        <v>17</v>
      </c>
      <c r="I2920">
        <v>7</v>
      </c>
      <c r="J2920">
        <v>345.84</v>
      </c>
      <c r="K2920">
        <v>0.14000000000000001</v>
      </c>
      <c r="L2920">
        <f t="shared" si="272"/>
        <v>48.4176</v>
      </c>
      <c r="M2920">
        <f t="shared" si="273"/>
        <v>2420.8799999999997</v>
      </c>
      <c r="N2920" t="s">
        <v>16</v>
      </c>
      <c r="O2920" t="str">
        <f t="shared" si="274"/>
        <v>Delayed Delivery</v>
      </c>
      <c r="P2920">
        <v>5</v>
      </c>
      <c r="Q2920" t="str">
        <f t="shared" si="275"/>
        <v>Bad</v>
      </c>
      <c r="R2920">
        <v>2.2000000000000002</v>
      </c>
      <c r="S2920">
        <v>2081.96</v>
      </c>
    </row>
    <row r="2921" spans="1:19" x14ac:dyDescent="0.35">
      <c r="A2921">
        <v>12920</v>
      </c>
      <c r="B2921" s="1">
        <v>47481</v>
      </c>
      <c r="C2921">
        <f t="shared" si="270"/>
        <v>2029</v>
      </c>
      <c r="D2921">
        <f t="shared" si="271"/>
        <v>12</v>
      </c>
      <c r="E2921" t="str">
        <f>TEXT(Table2[[#This Row],[order_date]],"mmmm")</f>
        <v>December</v>
      </c>
      <c r="F2921">
        <v>1327</v>
      </c>
      <c r="G2921" t="s">
        <v>15</v>
      </c>
      <c r="H2921" t="s">
        <v>20</v>
      </c>
      <c r="I2921">
        <v>4</v>
      </c>
      <c r="J2921">
        <v>542.42999999999995</v>
      </c>
      <c r="K2921">
        <v>0.12</v>
      </c>
      <c r="L2921">
        <f t="shared" si="272"/>
        <v>65.091599999999985</v>
      </c>
      <c r="M2921">
        <f t="shared" si="273"/>
        <v>2169.7199999999998</v>
      </c>
      <c r="N2921" t="s">
        <v>18</v>
      </c>
      <c r="O2921" t="str">
        <f t="shared" si="274"/>
        <v>Delayed Delivery</v>
      </c>
      <c r="P2921">
        <v>11</v>
      </c>
      <c r="Q2921" t="str">
        <f t="shared" si="275"/>
        <v>Bad</v>
      </c>
      <c r="R2921">
        <v>2</v>
      </c>
      <c r="S2921">
        <v>1909.35</v>
      </c>
    </row>
    <row r="2922" spans="1:19" x14ac:dyDescent="0.35">
      <c r="A2922">
        <v>12921</v>
      </c>
      <c r="B2922" s="1">
        <v>47482</v>
      </c>
      <c r="C2922">
        <f t="shared" si="270"/>
        <v>2029</v>
      </c>
      <c r="D2922">
        <f t="shared" si="271"/>
        <v>12</v>
      </c>
      <c r="E2922" t="str">
        <f>TEXT(Table2[[#This Row],[order_date]],"mmmm")</f>
        <v>December</v>
      </c>
      <c r="F2922">
        <v>1815</v>
      </c>
      <c r="G2922" t="s">
        <v>12</v>
      </c>
      <c r="H2922" t="s">
        <v>21</v>
      </c>
      <c r="I2922">
        <v>7</v>
      </c>
      <c r="J2922">
        <v>304.85000000000002</v>
      </c>
      <c r="K2922">
        <v>0.12</v>
      </c>
      <c r="L2922">
        <f t="shared" si="272"/>
        <v>36.582000000000001</v>
      </c>
      <c r="M2922">
        <f t="shared" si="273"/>
        <v>2133.9500000000003</v>
      </c>
      <c r="N2922" t="s">
        <v>16</v>
      </c>
      <c r="O2922" t="str">
        <f t="shared" si="274"/>
        <v>Delayed Delivery</v>
      </c>
      <c r="P2922">
        <v>8</v>
      </c>
      <c r="Q2922" t="str">
        <f t="shared" si="275"/>
        <v>Bad</v>
      </c>
      <c r="R2922">
        <v>1.2</v>
      </c>
      <c r="S2922">
        <v>1877.88</v>
      </c>
    </row>
    <row r="2923" spans="1:19" x14ac:dyDescent="0.35">
      <c r="A2923">
        <v>12922</v>
      </c>
      <c r="B2923" s="1">
        <v>47483</v>
      </c>
      <c r="C2923">
        <f t="shared" si="270"/>
        <v>2029</v>
      </c>
      <c r="D2923">
        <f t="shared" si="271"/>
        <v>12</v>
      </c>
      <c r="E2923" t="str">
        <f>TEXT(Table2[[#This Row],[order_date]],"mmmm")</f>
        <v>December</v>
      </c>
      <c r="F2923">
        <v>1449</v>
      </c>
      <c r="G2923" t="s">
        <v>19</v>
      </c>
      <c r="H2923" t="s">
        <v>17</v>
      </c>
      <c r="I2923">
        <v>5</v>
      </c>
      <c r="J2923">
        <v>565.73</v>
      </c>
      <c r="K2923">
        <v>0.27</v>
      </c>
      <c r="L2923">
        <f t="shared" si="272"/>
        <v>152.74710000000002</v>
      </c>
      <c r="M2923">
        <f t="shared" si="273"/>
        <v>2828.65</v>
      </c>
      <c r="N2923" t="s">
        <v>18</v>
      </c>
      <c r="O2923" t="str">
        <f t="shared" si="274"/>
        <v>Early Delivery</v>
      </c>
      <c r="P2923">
        <v>1</v>
      </c>
      <c r="Q2923" t="str">
        <f t="shared" si="275"/>
        <v>Bad</v>
      </c>
      <c r="R2923">
        <v>1.5</v>
      </c>
      <c r="S2923">
        <v>2064.91</v>
      </c>
    </row>
    <row r="2924" spans="1:19" x14ac:dyDescent="0.35">
      <c r="A2924">
        <v>12923</v>
      </c>
      <c r="B2924" s="1">
        <v>47484</v>
      </c>
      <c r="C2924">
        <f t="shared" si="270"/>
        <v>2030</v>
      </c>
      <c r="D2924">
        <f t="shared" si="271"/>
        <v>1</v>
      </c>
      <c r="E2924" t="str">
        <f>TEXT(Table2[[#This Row],[order_date]],"mmmm")</f>
        <v>January</v>
      </c>
      <c r="F2924">
        <v>1453</v>
      </c>
      <c r="G2924" t="s">
        <v>22</v>
      </c>
      <c r="H2924" t="s">
        <v>13</v>
      </c>
      <c r="I2924">
        <v>5</v>
      </c>
      <c r="J2924">
        <v>536.74</v>
      </c>
      <c r="K2924">
        <v>0.2</v>
      </c>
      <c r="L2924">
        <f t="shared" si="272"/>
        <v>107.34800000000001</v>
      </c>
      <c r="M2924">
        <f t="shared" si="273"/>
        <v>2683.7</v>
      </c>
      <c r="N2924" t="s">
        <v>16</v>
      </c>
      <c r="O2924" t="str">
        <f t="shared" si="274"/>
        <v>Delayed Delivery</v>
      </c>
      <c r="P2924">
        <v>9</v>
      </c>
      <c r="Q2924" t="str">
        <f t="shared" si="275"/>
        <v>Excellent</v>
      </c>
      <c r="R2924">
        <v>4.5999999999999996</v>
      </c>
      <c r="S2924">
        <v>2146.96</v>
      </c>
    </row>
    <row r="2925" spans="1:19" x14ac:dyDescent="0.35">
      <c r="A2925">
        <v>12924</v>
      </c>
      <c r="B2925" s="1">
        <v>47485</v>
      </c>
      <c r="C2925">
        <f t="shared" si="270"/>
        <v>2030</v>
      </c>
      <c r="D2925">
        <f t="shared" si="271"/>
        <v>1</v>
      </c>
      <c r="E2925" t="str">
        <f>TEXT(Table2[[#This Row],[order_date]],"mmmm")</f>
        <v>January</v>
      </c>
      <c r="F2925">
        <v>1923</v>
      </c>
      <c r="G2925" t="s">
        <v>15</v>
      </c>
      <c r="H2925" t="s">
        <v>20</v>
      </c>
      <c r="I2925">
        <v>5</v>
      </c>
      <c r="J2925">
        <v>352.23</v>
      </c>
      <c r="K2925">
        <v>0.01</v>
      </c>
      <c r="L2925">
        <f t="shared" si="272"/>
        <v>3.5223000000000004</v>
      </c>
      <c r="M2925">
        <f t="shared" si="273"/>
        <v>1761.15</v>
      </c>
      <c r="N2925" t="s">
        <v>14</v>
      </c>
      <c r="O2925" t="str">
        <f t="shared" si="274"/>
        <v>Delayed Delivery</v>
      </c>
      <c r="P2925">
        <v>11</v>
      </c>
      <c r="Q2925" t="str">
        <f t="shared" si="275"/>
        <v>Excellent</v>
      </c>
      <c r="R2925">
        <v>4</v>
      </c>
      <c r="S2925">
        <v>1743.54</v>
      </c>
    </row>
    <row r="2926" spans="1:19" x14ac:dyDescent="0.35">
      <c r="A2926">
        <v>12925</v>
      </c>
      <c r="B2926" s="1">
        <v>47486</v>
      </c>
      <c r="C2926">
        <f t="shared" si="270"/>
        <v>2030</v>
      </c>
      <c r="D2926">
        <f t="shared" si="271"/>
        <v>1</v>
      </c>
      <c r="E2926" t="str">
        <f>TEXT(Table2[[#This Row],[order_date]],"mmmm")</f>
        <v>January</v>
      </c>
      <c r="F2926">
        <v>1628</v>
      </c>
      <c r="G2926" t="s">
        <v>19</v>
      </c>
      <c r="H2926" t="s">
        <v>13</v>
      </c>
      <c r="I2926">
        <v>2</v>
      </c>
      <c r="J2926">
        <v>561.33000000000004</v>
      </c>
      <c r="K2926">
        <v>0.31</v>
      </c>
      <c r="L2926">
        <f t="shared" si="272"/>
        <v>174.01230000000001</v>
      </c>
      <c r="M2926">
        <f t="shared" si="273"/>
        <v>1122.6600000000001</v>
      </c>
      <c r="N2926" t="s">
        <v>18</v>
      </c>
      <c r="O2926" t="str">
        <f t="shared" si="274"/>
        <v>Delayed Delivery</v>
      </c>
      <c r="P2926">
        <v>10</v>
      </c>
      <c r="Q2926" t="str">
        <f t="shared" si="275"/>
        <v>Excellent</v>
      </c>
      <c r="R2926">
        <v>4.8</v>
      </c>
      <c r="S2926">
        <v>774.64</v>
      </c>
    </row>
    <row r="2927" spans="1:19" x14ac:dyDescent="0.35">
      <c r="A2927">
        <v>12926</v>
      </c>
      <c r="B2927" s="1">
        <v>47487</v>
      </c>
      <c r="C2927">
        <f t="shared" si="270"/>
        <v>2030</v>
      </c>
      <c r="D2927">
        <f t="shared" si="271"/>
        <v>1</v>
      </c>
      <c r="E2927" t="str">
        <f>TEXT(Table2[[#This Row],[order_date]],"mmmm")</f>
        <v>January</v>
      </c>
      <c r="F2927">
        <v>1220</v>
      </c>
      <c r="G2927" t="s">
        <v>15</v>
      </c>
      <c r="H2927" t="s">
        <v>13</v>
      </c>
      <c r="I2927">
        <v>5</v>
      </c>
      <c r="J2927">
        <v>204.01</v>
      </c>
      <c r="K2927">
        <v>0.1</v>
      </c>
      <c r="L2927">
        <f t="shared" si="272"/>
        <v>20.401</v>
      </c>
      <c r="M2927">
        <f t="shared" si="273"/>
        <v>1020.05</v>
      </c>
      <c r="N2927" t="s">
        <v>14</v>
      </c>
      <c r="O2927" t="str">
        <f t="shared" si="274"/>
        <v>On Time Delivery</v>
      </c>
      <c r="P2927">
        <v>3</v>
      </c>
      <c r="Q2927" t="str">
        <f t="shared" si="275"/>
        <v>Good</v>
      </c>
      <c r="R2927">
        <v>2.7</v>
      </c>
      <c r="S2927">
        <v>918.04</v>
      </c>
    </row>
    <row r="2928" spans="1:19" x14ac:dyDescent="0.35">
      <c r="A2928">
        <v>12927</v>
      </c>
      <c r="B2928" s="1">
        <v>47488</v>
      </c>
      <c r="C2928">
        <f t="shared" si="270"/>
        <v>2030</v>
      </c>
      <c r="D2928">
        <f t="shared" si="271"/>
        <v>1</v>
      </c>
      <c r="E2928" t="str">
        <f>TEXT(Table2[[#This Row],[order_date]],"mmmm")</f>
        <v>January</v>
      </c>
      <c r="F2928">
        <v>1153</v>
      </c>
      <c r="G2928" t="s">
        <v>19</v>
      </c>
      <c r="H2928" t="s">
        <v>13</v>
      </c>
      <c r="I2928">
        <v>3</v>
      </c>
      <c r="J2928">
        <v>228.9</v>
      </c>
      <c r="K2928">
        <v>0.35</v>
      </c>
      <c r="L2928">
        <f t="shared" si="272"/>
        <v>80.114999999999995</v>
      </c>
      <c r="M2928">
        <f t="shared" si="273"/>
        <v>686.7</v>
      </c>
      <c r="N2928" t="s">
        <v>16</v>
      </c>
      <c r="O2928" t="str">
        <f t="shared" si="274"/>
        <v>Early Delivery</v>
      </c>
      <c r="P2928">
        <v>1</v>
      </c>
      <c r="Q2928" t="str">
        <f t="shared" si="275"/>
        <v>Good</v>
      </c>
      <c r="R2928">
        <v>3.4</v>
      </c>
      <c r="S2928">
        <v>446.36</v>
      </c>
    </row>
    <row r="2929" spans="1:19" x14ac:dyDescent="0.35">
      <c r="A2929">
        <v>12928</v>
      </c>
      <c r="B2929" s="1">
        <v>47489</v>
      </c>
      <c r="C2929">
        <f t="shared" si="270"/>
        <v>2030</v>
      </c>
      <c r="D2929">
        <f t="shared" si="271"/>
        <v>1</v>
      </c>
      <c r="E2929" t="str">
        <f>TEXT(Table2[[#This Row],[order_date]],"mmmm")</f>
        <v>January</v>
      </c>
      <c r="F2929">
        <v>1664</v>
      </c>
      <c r="G2929" t="s">
        <v>15</v>
      </c>
      <c r="H2929" t="s">
        <v>17</v>
      </c>
      <c r="I2929">
        <v>4</v>
      </c>
      <c r="J2929">
        <v>41.6</v>
      </c>
      <c r="K2929">
        <v>0.33</v>
      </c>
      <c r="L2929">
        <f t="shared" si="272"/>
        <v>13.728000000000002</v>
      </c>
      <c r="M2929">
        <f t="shared" si="273"/>
        <v>166.4</v>
      </c>
      <c r="N2929" t="s">
        <v>18</v>
      </c>
      <c r="O2929" t="str">
        <f t="shared" si="274"/>
        <v>On Time Delivery</v>
      </c>
      <c r="P2929">
        <v>3</v>
      </c>
      <c r="Q2929" t="str">
        <f t="shared" si="275"/>
        <v>Good</v>
      </c>
      <c r="R2929">
        <v>2.9</v>
      </c>
      <c r="S2929">
        <v>111.49</v>
      </c>
    </row>
    <row r="2930" spans="1:19" x14ac:dyDescent="0.35">
      <c r="A2930">
        <v>12929</v>
      </c>
      <c r="B2930" s="1">
        <v>47490</v>
      </c>
      <c r="C2930">
        <f t="shared" si="270"/>
        <v>2030</v>
      </c>
      <c r="D2930">
        <f t="shared" si="271"/>
        <v>1</v>
      </c>
      <c r="E2930" t="str">
        <f>TEXT(Table2[[#This Row],[order_date]],"mmmm")</f>
        <v>January</v>
      </c>
      <c r="F2930">
        <v>1011</v>
      </c>
      <c r="G2930" t="s">
        <v>12</v>
      </c>
      <c r="H2930" t="s">
        <v>21</v>
      </c>
      <c r="I2930">
        <v>5</v>
      </c>
      <c r="J2930">
        <v>359.68</v>
      </c>
      <c r="K2930">
        <v>0.33</v>
      </c>
      <c r="L2930">
        <f t="shared" si="272"/>
        <v>118.6944</v>
      </c>
      <c r="M2930">
        <f t="shared" si="273"/>
        <v>1798.4</v>
      </c>
      <c r="N2930" t="s">
        <v>18</v>
      </c>
      <c r="O2930" t="str">
        <f t="shared" si="274"/>
        <v>On Time Delivery</v>
      </c>
      <c r="P2930">
        <v>2</v>
      </c>
      <c r="Q2930" t="str">
        <f t="shared" si="275"/>
        <v>Excellent</v>
      </c>
      <c r="R2930">
        <v>4.5</v>
      </c>
      <c r="S2930">
        <v>1204.93</v>
      </c>
    </row>
    <row r="2931" spans="1:19" x14ac:dyDescent="0.35">
      <c r="A2931">
        <v>12930</v>
      </c>
      <c r="B2931" s="1">
        <v>47491</v>
      </c>
      <c r="C2931">
        <f t="shared" si="270"/>
        <v>2030</v>
      </c>
      <c r="D2931">
        <f t="shared" si="271"/>
        <v>1</v>
      </c>
      <c r="E2931" t="str">
        <f>TEXT(Table2[[#This Row],[order_date]],"mmmm")</f>
        <v>January</v>
      </c>
      <c r="F2931">
        <v>1132</v>
      </c>
      <c r="G2931" t="s">
        <v>15</v>
      </c>
      <c r="H2931" t="s">
        <v>21</v>
      </c>
      <c r="I2931">
        <v>2</v>
      </c>
      <c r="J2931">
        <v>437.33</v>
      </c>
      <c r="K2931">
        <v>0.28000000000000003</v>
      </c>
      <c r="L2931">
        <f t="shared" si="272"/>
        <v>122.45240000000001</v>
      </c>
      <c r="M2931">
        <f t="shared" si="273"/>
        <v>874.66</v>
      </c>
      <c r="N2931" t="s">
        <v>18</v>
      </c>
      <c r="O2931" t="str">
        <f t="shared" si="274"/>
        <v>Delayed Delivery</v>
      </c>
      <c r="P2931">
        <v>7</v>
      </c>
      <c r="Q2931" t="str">
        <f t="shared" si="275"/>
        <v>Excellent</v>
      </c>
      <c r="R2931">
        <v>5</v>
      </c>
      <c r="S2931">
        <v>629.76</v>
      </c>
    </row>
    <row r="2932" spans="1:19" x14ac:dyDescent="0.35">
      <c r="A2932">
        <v>12931</v>
      </c>
      <c r="B2932" s="1">
        <v>47492</v>
      </c>
      <c r="C2932">
        <f t="shared" si="270"/>
        <v>2030</v>
      </c>
      <c r="D2932">
        <f t="shared" si="271"/>
        <v>1</v>
      </c>
      <c r="E2932" t="str">
        <f>TEXT(Table2[[#This Row],[order_date]],"mmmm")</f>
        <v>January</v>
      </c>
      <c r="F2932">
        <v>1993</v>
      </c>
      <c r="G2932" t="s">
        <v>15</v>
      </c>
      <c r="H2932" t="s">
        <v>20</v>
      </c>
      <c r="I2932">
        <v>4</v>
      </c>
      <c r="J2932">
        <v>467.51</v>
      </c>
      <c r="K2932">
        <v>0.08</v>
      </c>
      <c r="L2932">
        <f t="shared" si="272"/>
        <v>37.400799999999997</v>
      </c>
      <c r="M2932">
        <f t="shared" si="273"/>
        <v>1870.04</v>
      </c>
      <c r="N2932" t="s">
        <v>16</v>
      </c>
      <c r="O2932" t="str">
        <f t="shared" si="274"/>
        <v>Delayed Delivery</v>
      </c>
      <c r="P2932">
        <v>10</v>
      </c>
      <c r="Q2932" t="str">
        <f t="shared" si="275"/>
        <v>Excellent</v>
      </c>
      <c r="R2932">
        <v>4.7</v>
      </c>
      <c r="S2932">
        <v>1720.44</v>
      </c>
    </row>
    <row r="2933" spans="1:19" x14ac:dyDescent="0.35">
      <c r="A2933">
        <v>12932</v>
      </c>
      <c r="B2933" s="1">
        <v>47493</v>
      </c>
      <c r="C2933">
        <f t="shared" si="270"/>
        <v>2030</v>
      </c>
      <c r="D2933">
        <f t="shared" si="271"/>
        <v>1</v>
      </c>
      <c r="E2933" t="str">
        <f>TEXT(Table2[[#This Row],[order_date]],"mmmm")</f>
        <v>January</v>
      </c>
      <c r="F2933">
        <v>1303</v>
      </c>
      <c r="G2933" t="s">
        <v>15</v>
      </c>
      <c r="H2933" t="s">
        <v>13</v>
      </c>
      <c r="I2933">
        <v>5</v>
      </c>
      <c r="J2933">
        <v>102.64</v>
      </c>
      <c r="K2933">
        <v>0.19</v>
      </c>
      <c r="L2933">
        <f t="shared" si="272"/>
        <v>19.5016</v>
      </c>
      <c r="M2933">
        <f t="shared" si="273"/>
        <v>513.20000000000005</v>
      </c>
      <c r="N2933" t="s">
        <v>14</v>
      </c>
      <c r="O2933" t="str">
        <f t="shared" si="274"/>
        <v>On Time Delivery</v>
      </c>
      <c r="P2933">
        <v>4</v>
      </c>
      <c r="Q2933" t="str">
        <f t="shared" si="275"/>
        <v>Good</v>
      </c>
      <c r="R2933">
        <v>3.4</v>
      </c>
      <c r="S2933">
        <v>415.69</v>
      </c>
    </row>
    <row r="2934" spans="1:19" x14ac:dyDescent="0.35">
      <c r="A2934">
        <v>12933</v>
      </c>
      <c r="B2934" s="1">
        <v>47494</v>
      </c>
      <c r="C2934">
        <f t="shared" si="270"/>
        <v>2030</v>
      </c>
      <c r="D2934">
        <f t="shared" si="271"/>
        <v>1</v>
      </c>
      <c r="E2934" t="str">
        <f>TEXT(Table2[[#This Row],[order_date]],"mmmm")</f>
        <v>January</v>
      </c>
      <c r="F2934">
        <v>1292</v>
      </c>
      <c r="G2934" t="s">
        <v>19</v>
      </c>
      <c r="H2934" t="s">
        <v>21</v>
      </c>
      <c r="I2934">
        <v>1</v>
      </c>
      <c r="J2934">
        <v>274.83</v>
      </c>
      <c r="K2934">
        <v>0.08</v>
      </c>
      <c r="L2934">
        <f t="shared" si="272"/>
        <v>21.9864</v>
      </c>
      <c r="M2934">
        <f t="shared" si="273"/>
        <v>274.83</v>
      </c>
      <c r="N2934" t="s">
        <v>16</v>
      </c>
      <c r="O2934" t="str">
        <f t="shared" si="274"/>
        <v>Delayed Delivery</v>
      </c>
      <c r="P2934">
        <v>7</v>
      </c>
      <c r="Q2934" t="str">
        <f t="shared" si="275"/>
        <v>Bad</v>
      </c>
      <c r="R2934">
        <v>1.2</v>
      </c>
      <c r="S2934">
        <v>252.84</v>
      </c>
    </row>
    <row r="2935" spans="1:19" x14ac:dyDescent="0.35">
      <c r="A2935">
        <v>12934</v>
      </c>
      <c r="B2935" s="1">
        <v>47495</v>
      </c>
      <c r="C2935">
        <f t="shared" si="270"/>
        <v>2030</v>
      </c>
      <c r="D2935">
        <f t="shared" si="271"/>
        <v>1</v>
      </c>
      <c r="E2935" t="str">
        <f>TEXT(Table2[[#This Row],[order_date]],"mmmm")</f>
        <v>January</v>
      </c>
      <c r="F2935">
        <v>1974</v>
      </c>
      <c r="G2935" t="s">
        <v>19</v>
      </c>
      <c r="H2935" t="s">
        <v>13</v>
      </c>
      <c r="I2935">
        <v>5</v>
      </c>
      <c r="J2935">
        <v>118.46</v>
      </c>
      <c r="K2935">
        <v>0.09</v>
      </c>
      <c r="L2935">
        <f t="shared" si="272"/>
        <v>10.661399999999999</v>
      </c>
      <c r="M2935">
        <f t="shared" si="273"/>
        <v>592.29999999999995</v>
      </c>
      <c r="N2935" t="s">
        <v>16</v>
      </c>
      <c r="O2935" t="str">
        <f t="shared" si="274"/>
        <v>On Time Delivery</v>
      </c>
      <c r="P2935">
        <v>3</v>
      </c>
      <c r="Q2935" t="str">
        <f t="shared" si="275"/>
        <v>Good</v>
      </c>
      <c r="R2935">
        <v>3.5</v>
      </c>
      <c r="S2935">
        <v>538.99</v>
      </c>
    </row>
    <row r="2936" spans="1:19" x14ac:dyDescent="0.35">
      <c r="A2936">
        <v>12935</v>
      </c>
      <c r="B2936" s="1">
        <v>47496</v>
      </c>
      <c r="C2936">
        <f t="shared" si="270"/>
        <v>2030</v>
      </c>
      <c r="D2936">
        <f t="shared" si="271"/>
        <v>1</v>
      </c>
      <c r="E2936" t="str">
        <f>TEXT(Table2[[#This Row],[order_date]],"mmmm")</f>
        <v>January</v>
      </c>
      <c r="F2936">
        <v>1299</v>
      </c>
      <c r="G2936" t="s">
        <v>15</v>
      </c>
      <c r="H2936" t="s">
        <v>20</v>
      </c>
      <c r="I2936">
        <v>6</v>
      </c>
      <c r="J2936">
        <v>402.34</v>
      </c>
      <c r="K2936">
        <v>0.21</v>
      </c>
      <c r="L2936">
        <f t="shared" si="272"/>
        <v>84.491399999999999</v>
      </c>
      <c r="M2936">
        <f t="shared" si="273"/>
        <v>2414.04</v>
      </c>
      <c r="N2936" t="s">
        <v>18</v>
      </c>
      <c r="O2936" t="str">
        <f t="shared" si="274"/>
        <v>Delayed Delivery</v>
      </c>
      <c r="P2936">
        <v>6</v>
      </c>
      <c r="Q2936" t="str">
        <f t="shared" si="275"/>
        <v>Bad</v>
      </c>
      <c r="R2936">
        <v>1.4</v>
      </c>
      <c r="S2936">
        <v>1907.09</v>
      </c>
    </row>
    <row r="2937" spans="1:19" x14ac:dyDescent="0.35">
      <c r="A2937">
        <v>12936</v>
      </c>
      <c r="B2937" s="1">
        <v>47497</v>
      </c>
      <c r="C2937">
        <f t="shared" si="270"/>
        <v>2030</v>
      </c>
      <c r="D2937">
        <f t="shared" si="271"/>
        <v>1</v>
      </c>
      <c r="E2937" t="str">
        <f>TEXT(Table2[[#This Row],[order_date]],"mmmm")</f>
        <v>January</v>
      </c>
      <c r="F2937">
        <v>1739</v>
      </c>
      <c r="G2937" t="s">
        <v>19</v>
      </c>
      <c r="H2937" t="s">
        <v>13</v>
      </c>
      <c r="I2937">
        <v>7</v>
      </c>
      <c r="J2937">
        <v>107.4</v>
      </c>
      <c r="K2937">
        <v>0.01</v>
      </c>
      <c r="L2937">
        <f t="shared" si="272"/>
        <v>1.0740000000000001</v>
      </c>
      <c r="M2937">
        <f t="shared" si="273"/>
        <v>751.80000000000007</v>
      </c>
      <c r="N2937" t="s">
        <v>18</v>
      </c>
      <c r="O2937" t="str">
        <f t="shared" si="274"/>
        <v>Delayed Delivery</v>
      </c>
      <c r="P2937">
        <v>7</v>
      </c>
      <c r="Q2937" t="str">
        <f t="shared" si="275"/>
        <v>Bad</v>
      </c>
      <c r="R2937">
        <v>1.6</v>
      </c>
      <c r="S2937">
        <v>744.28</v>
      </c>
    </row>
    <row r="2938" spans="1:19" x14ac:dyDescent="0.35">
      <c r="A2938">
        <v>12937</v>
      </c>
      <c r="B2938" s="1">
        <v>47498</v>
      </c>
      <c r="C2938">
        <f t="shared" si="270"/>
        <v>2030</v>
      </c>
      <c r="D2938">
        <f t="shared" si="271"/>
        <v>1</v>
      </c>
      <c r="E2938" t="str">
        <f>TEXT(Table2[[#This Row],[order_date]],"mmmm")</f>
        <v>January</v>
      </c>
      <c r="F2938">
        <v>1782</v>
      </c>
      <c r="G2938" t="s">
        <v>19</v>
      </c>
      <c r="H2938" t="s">
        <v>21</v>
      </c>
      <c r="I2938">
        <v>3</v>
      </c>
      <c r="J2938">
        <v>543.94000000000005</v>
      </c>
      <c r="K2938">
        <v>0.34</v>
      </c>
      <c r="L2938">
        <f t="shared" si="272"/>
        <v>184.93960000000004</v>
      </c>
      <c r="M2938">
        <f t="shared" si="273"/>
        <v>1631.8200000000002</v>
      </c>
      <c r="N2938" t="s">
        <v>18</v>
      </c>
      <c r="O2938" t="str">
        <f t="shared" si="274"/>
        <v>Delayed Delivery</v>
      </c>
      <c r="P2938">
        <v>7</v>
      </c>
      <c r="Q2938" t="str">
        <f t="shared" si="275"/>
        <v>Bad</v>
      </c>
      <c r="R2938">
        <v>1.8</v>
      </c>
      <c r="S2938">
        <v>1077</v>
      </c>
    </row>
    <row r="2939" spans="1:19" x14ac:dyDescent="0.35">
      <c r="A2939">
        <v>12938</v>
      </c>
      <c r="B2939" s="1">
        <v>47499</v>
      </c>
      <c r="C2939">
        <f t="shared" si="270"/>
        <v>2030</v>
      </c>
      <c r="D2939">
        <f t="shared" si="271"/>
        <v>1</v>
      </c>
      <c r="E2939" t="str">
        <f>TEXT(Table2[[#This Row],[order_date]],"mmmm")</f>
        <v>January</v>
      </c>
      <c r="F2939">
        <v>1042</v>
      </c>
      <c r="G2939" t="s">
        <v>15</v>
      </c>
      <c r="H2939" t="s">
        <v>13</v>
      </c>
      <c r="I2939">
        <v>4</v>
      </c>
      <c r="J2939">
        <v>149.91999999999999</v>
      </c>
      <c r="K2939">
        <v>0.32</v>
      </c>
      <c r="L2939">
        <f t="shared" si="272"/>
        <v>47.974399999999996</v>
      </c>
      <c r="M2939">
        <f t="shared" si="273"/>
        <v>599.67999999999995</v>
      </c>
      <c r="N2939" t="s">
        <v>16</v>
      </c>
      <c r="O2939" t="str">
        <f t="shared" si="274"/>
        <v>Delayed Delivery</v>
      </c>
      <c r="P2939">
        <v>5</v>
      </c>
      <c r="Q2939" t="str">
        <f t="shared" si="275"/>
        <v>Good</v>
      </c>
      <c r="R2939">
        <v>2.5</v>
      </c>
      <c r="S2939">
        <v>407.78</v>
      </c>
    </row>
    <row r="2940" spans="1:19" x14ac:dyDescent="0.35">
      <c r="A2940">
        <v>12939</v>
      </c>
      <c r="B2940" s="1">
        <v>47500</v>
      </c>
      <c r="C2940">
        <f t="shared" si="270"/>
        <v>2030</v>
      </c>
      <c r="D2940">
        <f t="shared" si="271"/>
        <v>1</v>
      </c>
      <c r="E2940" t="str">
        <f>TEXT(Table2[[#This Row],[order_date]],"mmmm")</f>
        <v>January</v>
      </c>
      <c r="F2940">
        <v>1943</v>
      </c>
      <c r="G2940" t="s">
        <v>19</v>
      </c>
      <c r="H2940" t="s">
        <v>21</v>
      </c>
      <c r="I2940">
        <v>3</v>
      </c>
      <c r="J2940">
        <v>185.47</v>
      </c>
      <c r="K2940">
        <v>0.13</v>
      </c>
      <c r="L2940">
        <f t="shared" si="272"/>
        <v>24.1111</v>
      </c>
      <c r="M2940">
        <f t="shared" si="273"/>
        <v>556.41</v>
      </c>
      <c r="N2940" t="s">
        <v>16</v>
      </c>
      <c r="O2940" t="str">
        <f t="shared" si="274"/>
        <v>Delayed Delivery</v>
      </c>
      <c r="P2940">
        <v>6</v>
      </c>
      <c r="Q2940" t="str">
        <f t="shared" si="275"/>
        <v>Good</v>
      </c>
      <c r="R2940">
        <v>3.4</v>
      </c>
      <c r="S2940">
        <v>484.08</v>
      </c>
    </row>
    <row r="2941" spans="1:19" x14ac:dyDescent="0.35">
      <c r="A2941">
        <v>12940</v>
      </c>
      <c r="B2941" s="1">
        <v>47501</v>
      </c>
      <c r="C2941">
        <f t="shared" si="270"/>
        <v>2030</v>
      </c>
      <c r="D2941">
        <f t="shared" si="271"/>
        <v>1</v>
      </c>
      <c r="E2941" t="str">
        <f>TEXT(Table2[[#This Row],[order_date]],"mmmm")</f>
        <v>January</v>
      </c>
      <c r="F2941">
        <v>1342</v>
      </c>
      <c r="G2941" t="s">
        <v>19</v>
      </c>
      <c r="H2941" t="s">
        <v>20</v>
      </c>
      <c r="I2941">
        <v>1</v>
      </c>
      <c r="J2941">
        <v>512.78</v>
      </c>
      <c r="K2941">
        <v>0.18</v>
      </c>
      <c r="L2941">
        <f t="shared" si="272"/>
        <v>92.300399999999996</v>
      </c>
      <c r="M2941">
        <f t="shared" si="273"/>
        <v>512.78</v>
      </c>
      <c r="N2941" t="s">
        <v>18</v>
      </c>
      <c r="O2941" t="str">
        <f t="shared" si="274"/>
        <v>On Time Delivery</v>
      </c>
      <c r="P2941">
        <v>3</v>
      </c>
      <c r="Q2941" t="str">
        <f t="shared" si="275"/>
        <v>Bad</v>
      </c>
      <c r="R2941">
        <v>2.2999999999999998</v>
      </c>
      <c r="S2941">
        <v>420.48</v>
      </c>
    </row>
    <row r="2942" spans="1:19" x14ac:dyDescent="0.35">
      <c r="A2942">
        <v>12941</v>
      </c>
      <c r="B2942" s="1">
        <v>47502</v>
      </c>
      <c r="C2942">
        <f t="shared" si="270"/>
        <v>2030</v>
      </c>
      <c r="D2942">
        <f t="shared" si="271"/>
        <v>1</v>
      </c>
      <c r="E2942" t="str">
        <f>TEXT(Table2[[#This Row],[order_date]],"mmmm")</f>
        <v>January</v>
      </c>
      <c r="F2942">
        <v>1325</v>
      </c>
      <c r="G2942" t="s">
        <v>15</v>
      </c>
      <c r="H2942" t="s">
        <v>13</v>
      </c>
      <c r="I2942">
        <v>1</v>
      </c>
      <c r="J2942">
        <v>283.2</v>
      </c>
      <c r="K2942">
        <v>0.16</v>
      </c>
      <c r="L2942">
        <f t="shared" si="272"/>
        <v>45.311999999999998</v>
      </c>
      <c r="M2942">
        <f t="shared" si="273"/>
        <v>283.2</v>
      </c>
      <c r="N2942" t="s">
        <v>16</v>
      </c>
      <c r="O2942" t="str">
        <f t="shared" si="274"/>
        <v>On Time Delivery</v>
      </c>
      <c r="P2942">
        <v>4</v>
      </c>
      <c r="Q2942" t="str">
        <f t="shared" si="275"/>
        <v>Good</v>
      </c>
      <c r="R2942">
        <v>2.8</v>
      </c>
      <c r="S2942">
        <v>237.89</v>
      </c>
    </row>
    <row r="2943" spans="1:19" x14ac:dyDescent="0.35">
      <c r="A2943">
        <v>12942</v>
      </c>
      <c r="B2943" s="1">
        <v>47503</v>
      </c>
      <c r="C2943">
        <f t="shared" si="270"/>
        <v>2030</v>
      </c>
      <c r="D2943">
        <f t="shared" si="271"/>
        <v>1</v>
      </c>
      <c r="E2943" t="str">
        <f>TEXT(Table2[[#This Row],[order_date]],"mmmm")</f>
        <v>January</v>
      </c>
      <c r="F2943">
        <v>1813</v>
      </c>
      <c r="G2943" t="s">
        <v>19</v>
      </c>
      <c r="H2943" t="s">
        <v>21</v>
      </c>
      <c r="I2943">
        <v>6</v>
      </c>
      <c r="J2943">
        <v>29.04</v>
      </c>
      <c r="K2943">
        <v>0.31</v>
      </c>
      <c r="L2943">
        <f t="shared" si="272"/>
        <v>9.0023999999999997</v>
      </c>
      <c r="M2943">
        <f t="shared" si="273"/>
        <v>174.24</v>
      </c>
      <c r="N2943" t="s">
        <v>14</v>
      </c>
      <c r="O2943" t="str">
        <f t="shared" si="274"/>
        <v>Delayed Delivery</v>
      </c>
      <c r="P2943">
        <v>11</v>
      </c>
      <c r="Q2943" t="str">
        <f t="shared" si="275"/>
        <v>Bad</v>
      </c>
      <c r="R2943">
        <v>1.2</v>
      </c>
      <c r="S2943">
        <v>120.23</v>
      </c>
    </row>
    <row r="2944" spans="1:19" x14ac:dyDescent="0.35">
      <c r="A2944">
        <v>12943</v>
      </c>
      <c r="B2944" s="1">
        <v>47504</v>
      </c>
      <c r="C2944">
        <f t="shared" si="270"/>
        <v>2030</v>
      </c>
      <c r="D2944">
        <f t="shared" si="271"/>
        <v>1</v>
      </c>
      <c r="E2944" t="str">
        <f>TEXT(Table2[[#This Row],[order_date]],"mmmm")</f>
        <v>January</v>
      </c>
      <c r="F2944">
        <v>1497</v>
      </c>
      <c r="G2944" t="s">
        <v>12</v>
      </c>
      <c r="H2944" t="s">
        <v>20</v>
      </c>
      <c r="I2944">
        <v>3</v>
      </c>
      <c r="J2944">
        <v>304.33</v>
      </c>
      <c r="K2944">
        <v>0.24</v>
      </c>
      <c r="L2944">
        <f t="shared" si="272"/>
        <v>73.039199999999994</v>
      </c>
      <c r="M2944">
        <f t="shared" si="273"/>
        <v>912.99</v>
      </c>
      <c r="N2944" t="s">
        <v>14</v>
      </c>
      <c r="O2944" t="str">
        <f t="shared" si="274"/>
        <v>Delayed Delivery</v>
      </c>
      <c r="P2944">
        <v>6</v>
      </c>
      <c r="Q2944" t="str">
        <f t="shared" si="275"/>
        <v>Good</v>
      </c>
      <c r="R2944">
        <v>3.5</v>
      </c>
      <c r="S2944">
        <v>693.87</v>
      </c>
    </row>
    <row r="2945" spans="1:19" x14ac:dyDescent="0.35">
      <c r="A2945">
        <v>12944</v>
      </c>
      <c r="B2945" s="1">
        <v>47505</v>
      </c>
      <c r="C2945">
        <f t="shared" si="270"/>
        <v>2030</v>
      </c>
      <c r="D2945">
        <f t="shared" si="271"/>
        <v>1</v>
      </c>
      <c r="E2945" t="str">
        <f>TEXT(Table2[[#This Row],[order_date]],"mmmm")</f>
        <v>January</v>
      </c>
      <c r="F2945">
        <v>1363</v>
      </c>
      <c r="G2945" t="s">
        <v>12</v>
      </c>
      <c r="H2945" t="s">
        <v>13</v>
      </c>
      <c r="I2945">
        <v>4</v>
      </c>
      <c r="J2945">
        <v>64.459999999999994</v>
      </c>
      <c r="K2945">
        <v>0.1</v>
      </c>
      <c r="L2945">
        <f t="shared" si="272"/>
        <v>6.4459999999999997</v>
      </c>
      <c r="M2945">
        <f t="shared" si="273"/>
        <v>257.83999999999997</v>
      </c>
      <c r="N2945" t="s">
        <v>18</v>
      </c>
      <c r="O2945" t="str">
        <f t="shared" si="274"/>
        <v>On Time Delivery</v>
      </c>
      <c r="P2945">
        <v>3</v>
      </c>
      <c r="Q2945" t="str">
        <f t="shared" si="275"/>
        <v>Good</v>
      </c>
      <c r="R2945">
        <v>3.6</v>
      </c>
      <c r="S2945">
        <v>232.06</v>
      </c>
    </row>
    <row r="2946" spans="1:19" x14ac:dyDescent="0.35">
      <c r="A2946">
        <v>12945</v>
      </c>
      <c r="B2946" s="1">
        <v>47506</v>
      </c>
      <c r="C2946">
        <f t="shared" si="270"/>
        <v>2030</v>
      </c>
      <c r="D2946">
        <f t="shared" si="271"/>
        <v>1</v>
      </c>
      <c r="E2946" t="str">
        <f>TEXT(Table2[[#This Row],[order_date]],"mmmm")</f>
        <v>January</v>
      </c>
      <c r="F2946">
        <v>1890</v>
      </c>
      <c r="G2946" t="s">
        <v>22</v>
      </c>
      <c r="H2946" t="s">
        <v>20</v>
      </c>
      <c r="I2946">
        <v>1</v>
      </c>
      <c r="J2946">
        <v>591.42999999999995</v>
      </c>
      <c r="K2946">
        <v>0.16</v>
      </c>
      <c r="L2946">
        <f t="shared" si="272"/>
        <v>94.628799999999998</v>
      </c>
      <c r="M2946">
        <f t="shared" si="273"/>
        <v>591.42999999999995</v>
      </c>
      <c r="N2946" t="s">
        <v>16</v>
      </c>
      <c r="O2946" t="str">
        <f t="shared" si="274"/>
        <v>Delayed Delivery</v>
      </c>
      <c r="P2946">
        <v>7</v>
      </c>
      <c r="Q2946" t="str">
        <f t="shared" si="275"/>
        <v>Bad</v>
      </c>
      <c r="R2946">
        <v>1.4</v>
      </c>
      <c r="S2946">
        <v>496.8</v>
      </c>
    </row>
    <row r="2947" spans="1:19" x14ac:dyDescent="0.35">
      <c r="A2947">
        <v>12946</v>
      </c>
      <c r="B2947" s="1">
        <v>47507</v>
      </c>
      <c r="C2947">
        <f t="shared" ref="C2947:C3010" si="276">YEAR(B2947)</f>
        <v>2030</v>
      </c>
      <c r="D2947">
        <f t="shared" ref="D2947:D3010" si="277">MONTH(B2947)</f>
        <v>1</v>
      </c>
      <c r="E2947" t="str">
        <f>TEXT(Table2[[#This Row],[order_date]],"mmmm")</f>
        <v>January</v>
      </c>
      <c r="F2947">
        <v>1426</v>
      </c>
      <c r="G2947" t="s">
        <v>19</v>
      </c>
      <c r="H2947" t="s">
        <v>21</v>
      </c>
      <c r="I2947">
        <v>1</v>
      </c>
      <c r="J2947">
        <v>359.05</v>
      </c>
      <c r="K2947">
        <v>0.15</v>
      </c>
      <c r="L2947">
        <f t="shared" ref="L2947:L3010" si="278">J2947*K2947</f>
        <v>53.857500000000002</v>
      </c>
      <c r="M2947">
        <f t="shared" ref="M2947:M3010" si="279">(J2947*I2947)</f>
        <v>359.05</v>
      </c>
      <c r="N2947" t="s">
        <v>14</v>
      </c>
      <c r="O2947" t="str">
        <f t="shared" ref="O2947:O3010" si="280">IF(P2947&lt;2,"Early Delivery",IF(P2947&lt;5,"On Time Delivery","Delayed Delivery"))</f>
        <v>On Time Delivery</v>
      </c>
      <c r="P2947">
        <v>3</v>
      </c>
      <c r="Q2947" t="str">
        <f t="shared" ref="Q2947:Q3010" si="281">IF(R2947&lt;2.5,"Bad",IF(R2947 &lt;4,"Good","Excellent"))</f>
        <v>Excellent</v>
      </c>
      <c r="R2947">
        <v>4.0999999999999996</v>
      </c>
      <c r="S2947">
        <v>305.19</v>
      </c>
    </row>
    <row r="2948" spans="1:19" x14ac:dyDescent="0.35">
      <c r="A2948">
        <v>12947</v>
      </c>
      <c r="B2948" s="1">
        <v>47508</v>
      </c>
      <c r="C2948">
        <f t="shared" si="276"/>
        <v>2030</v>
      </c>
      <c r="D2948">
        <f t="shared" si="277"/>
        <v>1</v>
      </c>
      <c r="E2948" t="str">
        <f>TEXT(Table2[[#This Row],[order_date]],"mmmm")</f>
        <v>January</v>
      </c>
      <c r="F2948">
        <v>1020</v>
      </c>
      <c r="G2948" t="s">
        <v>22</v>
      </c>
      <c r="H2948" t="s">
        <v>13</v>
      </c>
      <c r="I2948">
        <v>5</v>
      </c>
      <c r="J2948">
        <v>165.07</v>
      </c>
      <c r="K2948">
        <v>0.34</v>
      </c>
      <c r="L2948">
        <f t="shared" si="278"/>
        <v>56.123800000000003</v>
      </c>
      <c r="M2948">
        <f t="shared" si="279"/>
        <v>825.34999999999991</v>
      </c>
      <c r="N2948" t="s">
        <v>16</v>
      </c>
      <c r="O2948" t="str">
        <f t="shared" si="280"/>
        <v>Delayed Delivery</v>
      </c>
      <c r="P2948">
        <v>9</v>
      </c>
      <c r="Q2948" t="str">
        <f t="shared" si="281"/>
        <v>Good</v>
      </c>
      <c r="R2948">
        <v>3.6</v>
      </c>
      <c r="S2948">
        <v>544.73</v>
      </c>
    </row>
    <row r="2949" spans="1:19" x14ac:dyDescent="0.35">
      <c r="A2949">
        <v>12948</v>
      </c>
      <c r="B2949" s="1">
        <v>47509</v>
      </c>
      <c r="C2949">
        <f t="shared" si="276"/>
        <v>2030</v>
      </c>
      <c r="D2949">
        <f t="shared" si="277"/>
        <v>1</v>
      </c>
      <c r="E2949" t="str">
        <f>TEXT(Table2[[#This Row],[order_date]],"mmmm")</f>
        <v>January</v>
      </c>
      <c r="F2949">
        <v>1406</v>
      </c>
      <c r="G2949" t="s">
        <v>22</v>
      </c>
      <c r="H2949" t="s">
        <v>13</v>
      </c>
      <c r="I2949">
        <v>6</v>
      </c>
      <c r="J2949">
        <v>344.77</v>
      </c>
      <c r="K2949">
        <v>0.06</v>
      </c>
      <c r="L2949">
        <f t="shared" si="278"/>
        <v>20.686199999999999</v>
      </c>
      <c r="M2949">
        <f t="shared" si="279"/>
        <v>2068.62</v>
      </c>
      <c r="N2949" t="s">
        <v>16</v>
      </c>
      <c r="O2949" t="str">
        <f t="shared" si="280"/>
        <v>On Time Delivery</v>
      </c>
      <c r="P2949">
        <v>4</v>
      </c>
      <c r="Q2949" t="str">
        <f t="shared" si="281"/>
        <v>Good</v>
      </c>
      <c r="R2949">
        <v>3</v>
      </c>
      <c r="S2949">
        <v>1944.5</v>
      </c>
    </row>
    <row r="2950" spans="1:19" x14ac:dyDescent="0.35">
      <c r="A2950">
        <v>12949</v>
      </c>
      <c r="B2950" s="1">
        <v>47510</v>
      </c>
      <c r="C2950">
        <f t="shared" si="276"/>
        <v>2030</v>
      </c>
      <c r="D2950">
        <f t="shared" si="277"/>
        <v>1</v>
      </c>
      <c r="E2950" t="str">
        <f>TEXT(Table2[[#This Row],[order_date]],"mmmm")</f>
        <v>January</v>
      </c>
      <c r="F2950">
        <v>1618</v>
      </c>
      <c r="G2950" t="s">
        <v>22</v>
      </c>
      <c r="H2950" t="s">
        <v>13</v>
      </c>
      <c r="I2950">
        <v>7</v>
      </c>
      <c r="J2950">
        <v>59.97</v>
      </c>
      <c r="K2950">
        <v>0.03</v>
      </c>
      <c r="L2950">
        <f t="shared" si="278"/>
        <v>1.7990999999999999</v>
      </c>
      <c r="M2950">
        <f t="shared" si="279"/>
        <v>419.78999999999996</v>
      </c>
      <c r="N2950" t="s">
        <v>16</v>
      </c>
      <c r="O2950" t="str">
        <f t="shared" si="280"/>
        <v>On Time Delivery</v>
      </c>
      <c r="P2950">
        <v>2</v>
      </c>
      <c r="Q2950" t="str">
        <f t="shared" si="281"/>
        <v>Good</v>
      </c>
      <c r="R2950">
        <v>3.2</v>
      </c>
      <c r="S2950">
        <v>407.2</v>
      </c>
    </row>
    <row r="2951" spans="1:19" x14ac:dyDescent="0.35">
      <c r="A2951">
        <v>12950</v>
      </c>
      <c r="B2951" s="1">
        <v>47511</v>
      </c>
      <c r="C2951">
        <f t="shared" si="276"/>
        <v>2030</v>
      </c>
      <c r="D2951">
        <f t="shared" si="277"/>
        <v>1</v>
      </c>
      <c r="E2951" t="str">
        <f>TEXT(Table2[[#This Row],[order_date]],"mmmm")</f>
        <v>January</v>
      </c>
      <c r="F2951">
        <v>1335</v>
      </c>
      <c r="G2951" t="s">
        <v>19</v>
      </c>
      <c r="H2951" t="s">
        <v>20</v>
      </c>
      <c r="I2951">
        <v>2</v>
      </c>
      <c r="J2951">
        <v>482.94</v>
      </c>
      <c r="K2951">
        <v>0.31</v>
      </c>
      <c r="L2951">
        <f t="shared" si="278"/>
        <v>149.7114</v>
      </c>
      <c r="M2951">
        <f t="shared" si="279"/>
        <v>965.88</v>
      </c>
      <c r="N2951" t="s">
        <v>16</v>
      </c>
      <c r="O2951" t="str">
        <f t="shared" si="280"/>
        <v>Delayed Delivery</v>
      </c>
      <c r="P2951">
        <v>6</v>
      </c>
      <c r="Q2951" t="str">
        <f t="shared" si="281"/>
        <v>Good</v>
      </c>
      <c r="R2951">
        <v>3</v>
      </c>
      <c r="S2951">
        <v>666.46</v>
      </c>
    </row>
    <row r="2952" spans="1:19" x14ac:dyDescent="0.35">
      <c r="A2952">
        <v>12951</v>
      </c>
      <c r="B2952" s="1">
        <v>47512</v>
      </c>
      <c r="C2952">
        <f t="shared" si="276"/>
        <v>2030</v>
      </c>
      <c r="D2952">
        <f t="shared" si="277"/>
        <v>1</v>
      </c>
      <c r="E2952" t="str">
        <f>TEXT(Table2[[#This Row],[order_date]],"mmmm")</f>
        <v>January</v>
      </c>
      <c r="F2952">
        <v>1814</v>
      </c>
      <c r="G2952" t="s">
        <v>15</v>
      </c>
      <c r="H2952" t="s">
        <v>20</v>
      </c>
      <c r="I2952">
        <v>7</v>
      </c>
      <c r="J2952">
        <v>556.32000000000005</v>
      </c>
      <c r="K2952">
        <v>0.31</v>
      </c>
      <c r="L2952">
        <f t="shared" si="278"/>
        <v>172.45920000000001</v>
      </c>
      <c r="M2952">
        <f t="shared" si="279"/>
        <v>3894.2400000000002</v>
      </c>
      <c r="N2952" t="s">
        <v>14</v>
      </c>
      <c r="O2952" t="str">
        <f t="shared" si="280"/>
        <v>Delayed Delivery</v>
      </c>
      <c r="P2952">
        <v>9</v>
      </c>
      <c r="Q2952" t="str">
        <f t="shared" si="281"/>
        <v>Bad</v>
      </c>
      <c r="R2952">
        <v>1.2</v>
      </c>
      <c r="S2952">
        <v>2687.03</v>
      </c>
    </row>
    <row r="2953" spans="1:19" x14ac:dyDescent="0.35">
      <c r="A2953">
        <v>12952</v>
      </c>
      <c r="B2953" s="1">
        <v>47513</v>
      </c>
      <c r="C2953">
        <f t="shared" si="276"/>
        <v>2030</v>
      </c>
      <c r="D2953">
        <f t="shared" si="277"/>
        <v>1</v>
      </c>
      <c r="E2953" t="str">
        <f>TEXT(Table2[[#This Row],[order_date]],"mmmm")</f>
        <v>January</v>
      </c>
      <c r="F2953">
        <v>1116</v>
      </c>
      <c r="G2953" t="s">
        <v>22</v>
      </c>
      <c r="H2953" t="s">
        <v>21</v>
      </c>
      <c r="I2953">
        <v>7</v>
      </c>
      <c r="J2953">
        <v>526.54999999999995</v>
      </c>
      <c r="K2953">
        <v>0.31</v>
      </c>
      <c r="L2953">
        <f t="shared" si="278"/>
        <v>163.23049999999998</v>
      </c>
      <c r="M2953">
        <f t="shared" si="279"/>
        <v>3685.8499999999995</v>
      </c>
      <c r="N2953" t="s">
        <v>18</v>
      </c>
      <c r="O2953" t="str">
        <f t="shared" si="280"/>
        <v>Delayed Delivery</v>
      </c>
      <c r="P2953">
        <v>10</v>
      </c>
      <c r="Q2953" t="str">
        <f t="shared" si="281"/>
        <v>Good</v>
      </c>
      <c r="R2953">
        <v>3.9</v>
      </c>
      <c r="S2953">
        <v>2543.2399999999998</v>
      </c>
    </row>
    <row r="2954" spans="1:19" x14ac:dyDescent="0.35">
      <c r="A2954">
        <v>12953</v>
      </c>
      <c r="B2954" s="1">
        <v>47514</v>
      </c>
      <c r="C2954">
        <f t="shared" si="276"/>
        <v>2030</v>
      </c>
      <c r="D2954">
        <f t="shared" si="277"/>
        <v>1</v>
      </c>
      <c r="E2954" t="str">
        <f>TEXT(Table2[[#This Row],[order_date]],"mmmm")</f>
        <v>January</v>
      </c>
      <c r="F2954">
        <v>1123</v>
      </c>
      <c r="G2954" t="s">
        <v>15</v>
      </c>
      <c r="H2954" t="s">
        <v>17</v>
      </c>
      <c r="I2954">
        <v>1</v>
      </c>
      <c r="J2954">
        <v>214.93</v>
      </c>
      <c r="K2954">
        <v>0.18</v>
      </c>
      <c r="L2954">
        <f t="shared" si="278"/>
        <v>38.687399999999997</v>
      </c>
      <c r="M2954">
        <f t="shared" si="279"/>
        <v>214.93</v>
      </c>
      <c r="N2954" t="s">
        <v>14</v>
      </c>
      <c r="O2954" t="str">
        <f t="shared" si="280"/>
        <v>Delayed Delivery</v>
      </c>
      <c r="P2954">
        <v>10</v>
      </c>
      <c r="Q2954" t="str">
        <f t="shared" si="281"/>
        <v>Good</v>
      </c>
      <c r="R2954">
        <v>3</v>
      </c>
      <c r="S2954">
        <v>176.24</v>
      </c>
    </row>
    <row r="2955" spans="1:19" x14ac:dyDescent="0.35">
      <c r="A2955">
        <v>12954</v>
      </c>
      <c r="B2955" s="1">
        <v>47515</v>
      </c>
      <c r="C2955">
        <f t="shared" si="276"/>
        <v>2030</v>
      </c>
      <c r="D2955">
        <f t="shared" si="277"/>
        <v>2</v>
      </c>
      <c r="E2955" t="str">
        <f>TEXT(Table2[[#This Row],[order_date]],"mmmm")</f>
        <v>February</v>
      </c>
      <c r="F2955">
        <v>1398</v>
      </c>
      <c r="G2955" t="s">
        <v>15</v>
      </c>
      <c r="H2955" t="s">
        <v>13</v>
      </c>
      <c r="I2955">
        <v>4</v>
      </c>
      <c r="J2955">
        <v>205.57</v>
      </c>
      <c r="K2955">
        <v>0.23</v>
      </c>
      <c r="L2955">
        <f t="shared" si="278"/>
        <v>47.281100000000002</v>
      </c>
      <c r="M2955">
        <f t="shared" si="279"/>
        <v>822.28</v>
      </c>
      <c r="N2955" t="s">
        <v>16</v>
      </c>
      <c r="O2955" t="str">
        <f t="shared" si="280"/>
        <v>On Time Delivery</v>
      </c>
      <c r="P2955">
        <v>2</v>
      </c>
      <c r="Q2955" t="str">
        <f t="shared" si="281"/>
        <v>Bad</v>
      </c>
      <c r="R2955">
        <v>1.7</v>
      </c>
      <c r="S2955">
        <v>633.16</v>
      </c>
    </row>
    <row r="2956" spans="1:19" x14ac:dyDescent="0.35">
      <c r="A2956">
        <v>12955</v>
      </c>
      <c r="B2956" s="1">
        <v>47516</v>
      </c>
      <c r="C2956">
        <f t="shared" si="276"/>
        <v>2030</v>
      </c>
      <c r="D2956">
        <f t="shared" si="277"/>
        <v>2</v>
      </c>
      <c r="E2956" t="str">
        <f>TEXT(Table2[[#This Row],[order_date]],"mmmm")</f>
        <v>February</v>
      </c>
      <c r="F2956">
        <v>1792</v>
      </c>
      <c r="G2956" t="s">
        <v>15</v>
      </c>
      <c r="H2956" t="s">
        <v>13</v>
      </c>
      <c r="I2956">
        <v>4</v>
      </c>
      <c r="J2956">
        <v>35.53</v>
      </c>
      <c r="K2956">
        <v>0.2</v>
      </c>
      <c r="L2956">
        <f t="shared" si="278"/>
        <v>7.1060000000000008</v>
      </c>
      <c r="M2956">
        <f t="shared" si="279"/>
        <v>142.12</v>
      </c>
      <c r="N2956" t="s">
        <v>18</v>
      </c>
      <c r="O2956" t="str">
        <f t="shared" si="280"/>
        <v>On Time Delivery</v>
      </c>
      <c r="P2956">
        <v>4</v>
      </c>
      <c r="Q2956" t="str">
        <f t="shared" si="281"/>
        <v>Good</v>
      </c>
      <c r="R2956">
        <v>3.7</v>
      </c>
      <c r="S2956">
        <v>113.7</v>
      </c>
    </row>
    <row r="2957" spans="1:19" x14ac:dyDescent="0.35">
      <c r="A2957">
        <v>12956</v>
      </c>
      <c r="B2957" s="1">
        <v>47517</v>
      </c>
      <c r="C2957">
        <f t="shared" si="276"/>
        <v>2030</v>
      </c>
      <c r="D2957">
        <f t="shared" si="277"/>
        <v>2</v>
      </c>
      <c r="E2957" t="str">
        <f>TEXT(Table2[[#This Row],[order_date]],"mmmm")</f>
        <v>February</v>
      </c>
      <c r="F2957">
        <v>1803</v>
      </c>
      <c r="G2957" t="s">
        <v>15</v>
      </c>
      <c r="H2957" t="s">
        <v>21</v>
      </c>
      <c r="I2957">
        <v>5</v>
      </c>
      <c r="J2957">
        <v>396.07</v>
      </c>
      <c r="K2957">
        <v>0.02</v>
      </c>
      <c r="L2957">
        <f t="shared" si="278"/>
        <v>7.9214000000000002</v>
      </c>
      <c r="M2957">
        <f t="shared" si="279"/>
        <v>1980.35</v>
      </c>
      <c r="N2957" t="s">
        <v>14</v>
      </c>
      <c r="O2957" t="str">
        <f t="shared" si="280"/>
        <v>Delayed Delivery</v>
      </c>
      <c r="P2957">
        <v>5</v>
      </c>
      <c r="Q2957" t="str">
        <f t="shared" si="281"/>
        <v>Good</v>
      </c>
      <c r="R2957">
        <v>3.8</v>
      </c>
      <c r="S2957">
        <v>1940.74</v>
      </c>
    </row>
    <row r="2958" spans="1:19" x14ac:dyDescent="0.35">
      <c r="A2958">
        <v>12957</v>
      </c>
      <c r="B2958" s="1">
        <v>47518</v>
      </c>
      <c r="C2958">
        <f t="shared" si="276"/>
        <v>2030</v>
      </c>
      <c r="D2958">
        <f t="shared" si="277"/>
        <v>2</v>
      </c>
      <c r="E2958" t="str">
        <f>TEXT(Table2[[#This Row],[order_date]],"mmmm")</f>
        <v>February</v>
      </c>
      <c r="F2958">
        <v>1714</v>
      </c>
      <c r="G2958" t="s">
        <v>19</v>
      </c>
      <c r="H2958" t="s">
        <v>13</v>
      </c>
      <c r="I2958">
        <v>4</v>
      </c>
      <c r="J2958">
        <v>327.92</v>
      </c>
      <c r="K2958">
        <v>0.21</v>
      </c>
      <c r="L2958">
        <f t="shared" si="278"/>
        <v>68.863200000000006</v>
      </c>
      <c r="M2958">
        <f t="shared" si="279"/>
        <v>1311.68</v>
      </c>
      <c r="N2958" t="s">
        <v>14</v>
      </c>
      <c r="O2958" t="str">
        <f t="shared" si="280"/>
        <v>Delayed Delivery</v>
      </c>
      <c r="P2958">
        <v>9</v>
      </c>
      <c r="Q2958" t="str">
        <f t="shared" si="281"/>
        <v>Bad</v>
      </c>
      <c r="R2958">
        <v>1.9</v>
      </c>
      <c r="S2958">
        <v>1036.23</v>
      </c>
    </row>
    <row r="2959" spans="1:19" x14ac:dyDescent="0.35">
      <c r="A2959">
        <v>12958</v>
      </c>
      <c r="B2959" s="1">
        <v>47519</v>
      </c>
      <c r="C2959">
        <f t="shared" si="276"/>
        <v>2030</v>
      </c>
      <c r="D2959">
        <f t="shared" si="277"/>
        <v>2</v>
      </c>
      <c r="E2959" t="str">
        <f>TEXT(Table2[[#This Row],[order_date]],"mmmm")</f>
        <v>February</v>
      </c>
      <c r="F2959">
        <v>1050</v>
      </c>
      <c r="G2959" t="s">
        <v>15</v>
      </c>
      <c r="H2959" t="s">
        <v>20</v>
      </c>
      <c r="I2959">
        <v>5</v>
      </c>
      <c r="J2959">
        <v>283.72000000000003</v>
      </c>
      <c r="K2959">
        <v>0</v>
      </c>
      <c r="L2959">
        <f t="shared" si="278"/>
        <v>0</v>
      </c>
      <c r="M2959">
        <f t="shared" si="279"/>
        <v>1418.6000000000001</v>
      </c>
      <c r="N2959" t="s">
        <v>18</v>
      </c>
      <c r="O2959" t="str">
        <f t="shared" si="280"/>
        <v>Delayed Delivery</v>
      </c>
      <c r="P2959">
        <v>7</v>
      </c>
      <c r="Q2959" t="str">
        <f t="shared" si="281"/>
        <v>Excellent</v>
      </c>
      <c r="R2959">
        <v>4.2</v>
      </c>
      <c r="S2959">
        <v>1418.6</v>
      </c>
    </row>
    <row r="2960" spans="1:19" x14ac:dyDescent="0.35">
      <c r="A2960">
        <v>12959</v>
      </c>
      <c r="B2960" s="1">
        <v>47520</v>
      </c>
      <c r="C2960">
        <f t="shared" si="276"/>
        <v>2030</v>
      </c>
      <c r="D2960">
        <f t="shared" si="277"/>
        <v>2</v>
      </c>
      <c r="E2960" t="str">
        <f>TEXT(Table2[[#This Row],[order_date]],"mmmm")</f>
        <v>February</v>
      </c>
      <c r="F2960">
        <v>1782</v>
      </c>
      <c r="G2960" t="s">
        <v>19</v>
      </c>
      <c r="H2960" t="s">
        <v>20</v>
      </c>
      <c r="I2960">
        <v>1</v>
      </c>
      <c r="J2960">
        <v>545.96</v>
      </c>
      <c r="K2960">
        <v>0.11</v>
      </c>
      <c r="L2960">
        <f t="shared" si="278"/>
        <v>60.055600000000005</v>
      </c>
      <c r="M2960">
        <f t="shared" si="279"/>
        <v>545.96</v>
      </c>
      <c r="N2960" t="s">
        <v>16</v>
      </c>
      <c r="O2960" t="str">
        <f t="shared" si="280"/>
        <v>Delayed Delivery</v>
      </c>
      <c r="P2960">
        <v>5</v>
      </c>
      <c r="Q2960" t="str">
        <f t="shared" si="281"/>
        <v>Good</v>
      </c>
      <c r="R2960">
        <v>2.8</v>
      </c>
      <c r="S2960">
        <v>485.9</v>
      </c>
    </row>
    <row r="2961" spans="1:19" x14ac:dyDescent="0.35">
      <c r="A2961">
        <v>12960</v>
      </c>
      <c r="B2961" s="1">
        <v>47521</v>
      </c>
      <c r="C2961">
        <f t="shared" si="276"/>
        <v>2030</v>
      </c>
      <c r="D2961">
        <f t="shared" si="277"/>
        <v>2</v>
      </c>
      <c r="E2961" t="str">
        <f>TEXT(Table2[[#This Row],[order_date]],"mmmm")</f>
        <v>February</v>
      </c>
      <c r="F2961">
        <v>1323</v>
      </c>
      <c r="G2961" t="s">
        <v>15</v>
      </c>
      <c r="H2961" t="s">
        <v>13</v>
      </c>
      <c r="I2961">
        <v>1</v>
      </c>
      <c r="J2961">
        <v>113.21</v>
      </c>
      <c r="K2961">
        <v>0.33</v>
      </c>
      <c r="L2961">
        <f t="shared" si="278"/>
        <v>37.359299999999998</v>
      </c>
      <c r="M2961">
        <f t="shared" si="279"/>
        <v>113.21</v>
      </c>
      <c r="N2961" t="s">
        <v>18</v>
      </c>
      <c r="O2961" t="str">
        <f t="shared" si="280"/>
        <v>Delayed Delivery</v>
      </c>
      <c r="P2961">
        <v>6</v>
      </c>
      <c r="Q2961" t="str">
        <f t="shared" si="281"/>
        <v>Bad</v>
      </c>
      <c r="R2961">
        <v>1.7</v>
      </c>
      <c r="S2961">
        <v>75.849999999999994</v>
      </c>
    </row>
    <row r="2962" spans="1:19" x14ac:dyDescent="0.35">
      <c r="A2962">
        <v>12961</v>
      </c>
      <c r="B2962" s="1">
        <v>47522</v>
      </c>
      <c r="C2962">
        <f t="shared" si="276"/>
        <v>2030</v>
      </c>
      <c r="D2962">
        <f t="shared" si="277"/>
        <v>2</v>
      </c>
      <c r="E2962" t="str">
        <f>TEXT(Table2[[#This Row],[order_date]],"mmmm")</f>
        <v>February</v>
      </c>
      <c r="F2962">
        <v>1788</v>
      </c>
      <c r="G2962" t="s">
        <v>19</v>
      </c>
      <c r="H2962" t="s">
        <v>13</v>
      </c>
      <c r="I2962">
        <v>7</v>
      </c>
      <c r="J2962">
        <v>20.65</v>
      </c>
      <c r="K2962">
        <v>0.11</v>
      </c>
      <c r="L2962">
        <f t="shared" si="278"/>
        <v>2.2715000000000001</v>
      </c>
      <c r="M2962">
        <f t="shared" si="279"/>
        <v>144.54999999999998</v>
      </c>
      <c r="N2962" t="s">
        <v>16</v>
      </c>
      <c r="O2962" t="str">
        <f t="shared" si="280"/>
        <v>Delayed Delivery</v>
      </c>
      <c r="P2962">
        <v>9</v>
      </c>
      <c r="Q2962" t="str">
        <f t="shared" si="281"/>
        <v>Good</v>
      </c>
      <c r="R2962">
        <v>3.6</v>
      </c>
      <c r="S2962">
        <v>128.65</v>
      </c>
    </row>
    <row r="2963" spans="1:19" x14ac:dyDescent="0.35">
      <c r="A2963">
        <v>12962</v>
      </c>
      <c r="B2963" s="1">
        <v>47523</v>
      </c>
      <c r="C2963">
        <f t="shared" si="276"/>
        <v>2030</v>
      </c>
      <c r="D2963">
        <f t="shared" si="277"/>
        <v>2</v>
      </c>
      <c r="E2963" t="str">
        <f>TEXT(Table2[[#This Row],[order_date]],"mmmm")</f>
        <v>February</v>
      </c>
      <c r="F2963">
        <v>1140</v>
      </c>
      <c r="G2963" t="s">
        <v>15</v>
      </c>
      <c r="H2963" t="s">
        <v>20</v>
      </c>
      <c r="I2963">
        <v>1</v>
      </c>
      <c r="J2963">
        <v>57.89</v>
      </c>
      <c r="K2963">
        <v>0.33</v>
      </c>
      <c r="L2963">
        <f t="shared" si="278"/>
        <v>19.1037</v>
      </c>
      <c r="M2963">
        <f t="shared" si="279"/>
        <v>57.89</v>
      </c>
      <c r="N2963" t="s">
        <v>18</v>
      </c>
      <c r="O2963" t="str">
        <f t="shared" si="280"/>
        <v>On Time Delivery</v>
      </c>
      <c r="P2963">
        <v>4</v>
      </c>
      <c r="Q2963" t="str">
        <f t="shared" si="281"/>
        <v>Good</v>
      </c>
      <c r="R2963">
        <v>3.4</v>
      </c>
      <c r="S2963">
        <v>38.79</v>
      </c>
    </row>
    <row r="2964" spans="1:19" x14ac:dyDescent="0.35">
      <c r="A2964">
        <v>12963</v>
      </c>
      <c r="B2964" s="1">
        <v>47524</v>
      </c>
      <c r="C2964">
        <f t="shared" si="276"/>
        <v>2030</v>
      </c>
      <c r="D2964">
        <f t="shared" si="277"/>
        <v>2</v>
      </c>
      <c r="E2964" t="str">
        <f>TEXT(Table2[[#This Row],[order_date]],"mmmm")</f>
        <v>February</v>
      </c>
      <c r="F2964">
        <v>1469</v>
      </c>
      <c r="G2964" t="s">
        <v>19</v>
      </c>
      <c r="H2964" t="s">
        <v>13</v>
      </c>
      <c r="I2964">
        <v>1</v>
      </c>
      <c r="J2964">
        <v>145.66999999999999</v>
      </c>
      <c r="K2964">
        <v>0.09</v>
      </c>
      <c r="L2964">
        <f t="shared" si="278"/>
        <v>13.110299999999999</v>
      </c>
      <c r="M2964">
        <f t="shared" si="279"/>
        <v>145.66999999999999</v>
      </c>
      <c r="N2964" t="s">
        <v>18</v>
      </c>
      <c r="O2964" t="str">
        <f t="shared" si="280"/>
        <v>On Time Delivery</v>
      </c>
      <c r="P2964">
        <v>2</v>
      </c>
      <c r="Q2964" t="str">
        <f t="shared" si="281"/>
        <v>Bad</v>
      </c>
      <c r="R2964">
        <v>1.7</v>
      </c>
      <c r="S2964">
        <v>132.56</v>
      </c>
    </row>
    <row r="2965" spans="1:19" x14ac:dyDescent="0.35">
      <c r="A2965">
        <v>12964</v>
      </c>
      <c r="B2965" s="1">
        <v>47525</v>
      </c>
      <c r="C2965">
        <f t="shared" si="276"/>
        <v>2030</v>
      </c>
      <c r="D2965">
        <f t="shared" si="277"/>
        <v>2</v>
      </c>
      <c r="E2965" t="str">
        <f>TEXT(Table2[[#This Row],[order_date]],"mmmm")</f>
        <v>February</v>
      </c>
      <c r="F2965">
        <v>1786</v>
      </c>
      <c r="G2965" t="s">
        <v>22</v>
      </c>
      <c r="H2965" t="s">
        <v>20</v>
      </c>
      <c r="I2965">
        <v>2</v>
      </c>
      <c r="J2965">
        <v>34.47</v>
      </c>
      <c r="K2965">
        <v>0.11</v>
      </c>
      <c r="L2965">
        <f t="shared" si="278"/>
        <v>3.7917000000000001</v>
      </c>
      <c r="M2965">
        <f t="shared" si="279"/>
        <v>68.94</v>
      </c>
      <c r="N2965" t="s">
        <v>18</v>
      </c>
      <c r="O2965" t="str">
        <f t="shared" si="280"/>
        <v>Delayed Delivery</v>
      </c>
      <c r="P2965">
        <v>5</v>
      </c>
      <c r="Q2965" t="str">
        <f t="shared" si="281"/>
        <v>Excellent</v>
      </c>
      <c r="R2965">
        <v>4.5</v>
      </c>
      <c r="S2965">
        <v>61.36</v>
      </c>
    </row>
    <row r="2966" spans="1:19" x14ac:dyDescent="0.35">
      <c r="A2966">
        <v>12965</v>
      </c>
      <c r="B2966" s="1">
        <v>47526</v>
      </c>
      <c r="C2966">
        <f t="shared" si="276"/>
        <v>2030</v>
      </c>
      <c r="D2966">
        <f t="shared" si="277"/>
        <v>2</v>
      </c>
      <c r="E2966" t="str">
        <f>TEXT(Table2[[#This Row],[order_date]],"mmmm")</f>
        <v>February</v>
      </c>
      <c r="F2966">
        <v>1801</v>
      </c>
      <c r="G2966" t="s">
        <v>22</v>
      </c>
      <c r="H2966" t="s">
        <v>17</v>
      </c>
      <c r="I2966">
        <v>6</v>
      </c>
      <c r="J2966">
        <v>309.16000000000003</v>
      </c>
      <c r="K2966">
        <v>0.22</v>
      </c>
      <c r="L2966">
        <f t="shared" si="278"/>
        <v>68.015200000000007</v>
      </c>
      <c r="M2966">
        <f t="shared" si="279"/>
        <v>1854.96</v>
      </c>
      <c r="N2966" t="s">
        <v>18</v>
      </c>
      <c r="O2966" t="str">
        <f t="shared" si="280"/>
        <v>Delayed Delivery</v>
      </c>
      <c r="P2966">
        <v>7</v>
      </c>
      <c r="Q2966" t="str">
        <f t="shared" si="281"/>
        <v>Excellent</v>
      </c>
      <c r="R2966">
        <v>4.4000000000000004</v>
      </c>
      <c r="S2966">
        <v>1446.87</v>
      </c>
    </row>
    <row r="2967" spans="1:19" x14ac:dyDescent="0.35">
      <c r="A2967">
        <v>12966</v>
      </c>
      <c r="B2967" s="1">
        <v>47527</v>
      </c>
      <c r="C2967">
        <f t="shared" si="276"/>
        <v>2030</v>
      </c>
      <c r="D2967">
        <f t="shared" si="277"/>
        <v>2</v>
      </c>
      <c r="E2967" t="str">
        <f>TEXT(Table2[[#This Row],[order_date]],"mmmm")</f>
        <v>February</v>
      </c>
      <c r="F2967">
        <v>1333</v>
      </c>
      <c r="G2967" t="s">
        <v>19</v>
      </c>
      <c r="H2967" t="s">
        <v>17</v>
      </c>
      <c r="I2967">
        <v>7</v>
      </c>
      <c r="J2967">
        <v>198.74</v>
      </c>
      <c r="K2967">
        <v>0.27</v>
      </c>
      <c r="L2967">
        <f t="shared" si="278"/>
        <v>53.659800000000004</v>
      </c>
      <c r="M2967">
        <f t="shared" si="279"/>
        <v>1391.18</v>
      </c>
      <c r="N2967" t="s">
        <v>18</v>
      </c>
      <c r="O2967" t="str">
        <f t="shared" si="280"/>
        <v>On Time Delivery</v>
      </c>
      <c r="P2967">
        <v>4</v>
      </c>
      <c r="Q2967" t="str">
        <f t="shared" si="281"/>
        <v>Excellent</v>
      </c>
      <c r="R2967">
        <v>4.3</v>
      </c>
      <c r="S2967">
        <v>1015.56</v>
      </c>
    </row>
    <row r="2968" spans="1:19" x14ac:dyDescent="0.35">
      <c r="A2968">
        <v>12967</v>
      </c>
      <c r="B2968" s="1">
        <v>47528</v>
      </c>
      <c r="C2968">
        <f t="shared" si="276"/>
        <v>2030</v>
      </c>
      <c r="D2968">
        <f t="shared" si="277"/>
        <v>2</v>
      </c>
      <c r="E2968" t="str">
        <f>TEXT(Table2[[#This Row],[order_date]],"mmmm")</f>
        <v>February</v>
      </c>
      <c r="F2968">
        <v>1892</v>
      </c>
      <c r="G2968" t="s">
        <v>19</v>
      </c>
      <c r="H2968" t="s">
        <v>13</v>
      </c>
      <c r="I2968">
        <v>7</v>
      </c>
      <c r="J2968">
        <v>120.58</v>
      </c>
      <c r="K2968">
        <v>0.18</v>
      </c>
      <c r="L2968">
        <f t="shared" si="278"/>
        <v>21.7044</v>
      </c>
      <c r="M2968">
        <f t="shared" si="279"/>
        <v>844.06</v>
      </c>
      <c r="N2968" t="s">
        <v>16</v>
      </c>
      <c r="O2968" t="str">
        <f t="shared" si="280"/>
        <v>Early Delivery</v>
      </c>
      <c r="P2968">
        <v>1</v>
      </c>
      <c r="Q2968" t="str">
        <f t="shared" si="281"/>
        <v>Good</v>
      </c>
      <c r="R2968">
        <v>2.6</v>
      </c>
      <c r="S2968">
        <v>692.13</v>
      </c>
    </row>
    <row r="2969" spans="1:19" x14ac:dyDescent="0.35">
      <c r="A2969">
        <v>12968</v>
      </c>
      <c r="B2969" s="1">
        <v>47529</v>
      </c>
      <c r="C2969">
        <f t="shared" si="276"/>
        <v>2030</v>
      </c>
      <c r="D2969">
        <f t="shared" si="277"/>
        <v>2</v>
      </c>
      <c r="E2969" t="str">
        <f>TEXT(Table2[[#This Row],[order_date]],"mmmm")</f>
        <v>February</v>
      </c>
      <c r="F2969">
        <v>1963</v>
      </c>
      <c r="G2969" t="s">
        <v>19</v>
      </c>
      <c r="H2969" t="s">
        <v>13</v>
      </c>
      <c r="I2969">
        <v>6</v>
      </c>
      <c r="J2969">
        <v>453.8</v>
      </c>
      <c r="K2969">
        <v>0.31</v>
      </c>
      <c r="L2969">
        <f t="shared" si="278"/>
        <v>140.678</v>
      </c>
      <c r="M2969">
        <f t="shared" si="279"/>
        <v>2722.8</v>
      </c>
      <c r="N2969" t="s">
        <v>18</v>
      </c>
      <c r="O2969" t="str">
        <f t="shared" si="280"/>
        <v>Delayed Delivery</v>
      </c>
      <c r="P2969">
        <v>8</v>
      </c>
      <c r="Q2969" t="str">
        <f t="shared" si="281"/>
        <v>Excellent</v>
      </c>
      <c r="R2969">
        <v>4.3</v>
      </c>
      <c r="S2969">
        <v>1878.73</v>
      </c>
    </row>
    <row r="2970" spans="1:19" x14ac:dyDescent="0.35">
      <c r="A2970">
        <v>12969</v>
      </c>
      <c r="B2970" s="1">
        <v>47530</v>
      </c>
      <c r="C2970">
        <f t="shared" si="276"/>
        <v>2030</v>
      </c>
      <c r="D2970">
        <f t="shared" si="277"/>
        <v>2</v>
      </c>
      <c r="E2970" t="str">
        <f>TEXT(Table2[[#This Row],[order_date]],"mmmm")</f>
        <v>February</v>
      </c>
      <c r="F2970">
        <v>1372</v>
      </c>
      <c r="G2970" t="s">
        <v>12</v>
      </c>
      <c r="H2970" t="s">
        <v>13</v>
      </c>
      <c r="I2970">
        <v>2</v>
      </c>
      <c r="J2970">
        <v>134.6</v>
      </c>
      <c r="K2970">
        <v>0.01</v>
      </c>
      <c r="L2970">
        <f t="shared" si="278"/>
        <v>1.3459999999999999</v>
      </c>
      <c r="M2970">
        <f t="shared" si="279"/>
        <v>269.2</v>
      </c>
      <c r="N2970" t="s">
        <v>18</v>
      </c>
      <c r="O2970" t="str">
        <f t="shared" si="280"/>
        <v>Delayed Delivery</v>
      </c>
      <c r="P2970">
        <v>5</v>
      </c>
      <c r="Q2970" t="str">
        <f t="shared" si="281"/>
        <v>Excellent</v>
      </c>
      <c r="R2970">
        <v>4.4000000000000004</v>
      </c>
      <c r="S2970">
        <v>266.51</v>
      </c>
    </row>
    <row r="2971" spans="1:19" x14ac:dyDescent="0.35">
      <c r="A2971">
        <v>12970</v>
      </c>
      <c r="B2971" s="1">
        <v>47531</v>
      </c>
      <c r="C2971">
        <f t="shared" si="276"/>
        <v>2030</v>
      </c>
      <c r="D2971">
        <f t="shared" si="277"/>
        <v>2</v>
      </c>
      <c r="E2971" t="str">
        <f>TEXT(Table2[[#This Row],[order_date]],"mmmm")</f>
        <v>February</v>
      </c>
      <c r="F2971">
        <v>1563</v>
      </c>
      <c r="G2971" t="s">
        <v>15</v>
      </c>
      <c r="H2971" t="s">
        <v>20</v>
      </c>
      <c r="I2971">
        <v>1</v>
      </c>
      <c r="J2971">
        <v>417.25</v>
      </c>
      <c r="K2971">
        <v>0.32</v>
      </c>
      <c r="L2971">
        <f t="shared" si="278"/>
        <v>133.52000000000001</v>
      </c>
      <c r="M2971">
        <f t="shared" si="279"/>
        <v>417.25</v>
      </c>
      <c r="N2971" t="s">
        <v>16</v>
      </c>
      <c r="O2971" t="str">
        <f t="shared" si="280"/>
        <v>Delayed Delivery</v>
      </c>
      <c r="P2971">
        <v>10</v>
      </c>
      <c r="Q2971" t="str">
        <f t="shared" si="281"/>
        <v>Excellent</v>
      </c>
      <c r="R2971">
        <v>5</v>
      </c>
      <c r="S2971">
        <v>283.73</v>
      </c>
    </row>
    <row r="2972" spans="1:19" x14ac:dyDescent="0.35">
      <c r="A2972">
        <v>12971</v>
      </c>
      <c r="B2972" s="1">
        <v>47532</v>
      </c>
      <c r="C2972">
        <f t="shared" si="276"/>
        <v>2030</v>
      </c>
      <c r="D2972">
        <f t="shared" si="277"/>
        <v>2</v>
      </c>
      <c r="E2972" t="str">
        <f>TEXT(Table2[[#This Row],[order_date]],"mmmm")</f>
        <v>February</v>
      </c>
      <c r="F2972">
        <v>1493</v>
      </c>
      <c r="G2972" t="s">
        <v>15</v>
      </c>
      <c r="H2972" t="s">
        <v>17</v>
      </c>
      <c r="I2972">
        <v>4</v>
      </c>
      <c r="J2972">
        <v>219.32</v>
      </c>
      <c r="K2972">
        <v>7.0000000000000007E-2</v>
      </c>
      <c r="L2972">
        <f t="shared" si="278"/>
        <v>15.352400000000001</v>
      </c>
      <c r="M2972">
        <f t="shared" si="279"/>
        <v>877.28</v>
      </c>
      <c r="N2972" t="s">
        <v>16</v>
      </c>
      <c r="O2972" t="str">
        <f t="shared" si="280"/>
        <v>On Time Delivery</v>
      </c>
      <c r="P2972">
        <v>2</v>
      </c>
      <c r="Q2972" t="str">
        <f t="shared" si="281"/>
        <v>Excellent</v>
      </c>
      <c r="R2972">
        <v>4.8</v>
      </c>
      <c r="S2972">
        <v>815.87</v>
      </c>
    </row>
    <row r="2973" spans="1:19" x14ac:dyDescent="0.35">
      <c r="A2973">
        <v>12972</v>
      </c>
      <c r="B2973" s="1">
        <v>47533</v>
      </c>
      <c r="C2973">
        <f t="shared" si="276"/>
        <v>2030</v>
      </c>
      <c r="D2973">
        <f t="shared" si="277"/>
        <v>2</v>
      </c>
      <c r="E2973" t="str">
        <f>TEXT(Table2[[#This Row],[order_date]],"mmmm")</f>
        <v>February</v>
      </c>
      <c r="F2973">
        <v>1538</v>
      </c>
      <c r="G2973" t="s">
        <v>19</v>
      </c>
      <c r="H2973" t="s">
        <v>17</v>
      </c>
      <c r="I2973">
        <v>5</v>
      </c>
      <c r="J2973">
        <v>314.42</v>
      </c>
      <c r="K2973">
        <v>0.31</v>
      </c>
      <c r="L2973">
        <f t="shared" si="278"/>
        <v>97.470200000000006</v>
      </c>
      <c r="M2973">
        <f t="shared" si="279"/>
        <v>1572.1000000000001</v>
      </c>
      <c r="N2973" t="s">
        <v>16</v>
      </c>
      <c r="O2973" t="str">
        <f t="shared" si="280"/>
        <v>On Time Delivery</v>
      </c>
      <c r="P2973">
        <v>3</v>
      </c>
      <c r="Q2973" t="str">
        <f t="shared" si="281"/>
        <v>Good</v>
      </c>
      <c r="R2973">
        <v>2.5</v>
      </c>
      <c r="S2973">
        <v>1084.75</v>
      </c>
    </row>
    <row r="2974" spans="1:19" x14ac:dyDescent="0.35">
      <c r="A2974">
        <v>12973</v>
      </c>
      <c r="B2974" s="1">
        <v>47534</v>
      </c>
      <c r="C2974">
        <f t="shared" si="276"/>
        <v>2030</v>
      </c>
      <c r="D2974">
        <f t="shared" si="277"/>
        <v>2</v>
      </c>
      <c r="E2974" t="str">
        <f>TEXT(Table2[[#This Row],[order_date]],"mmmm")</f>
        <v>February</v>
      </c>
      <c r="F2974">
        <v>1668</v>
      </c>
      <c r="G2974" t="s">
        <v>15</v>
      </c>
      <c r="H2974" t="s">
        <v>21</v>
      </c>
      <c r="I2974">
        <v>7</v>
      </c>
      <c r="J2974">
        <v>561.30999999999995</v>
      </c>
      <c r="K2974">
        <v>0.14000000000000001</v>
      </c>
      <c r="L2974">
        <f t="shared" si="278"/>
        <v>78.583399999999997</v>
      </c>
      <c r="M2974">
        <f t="shared" si="279"/>
        <v>3929.1699999999996</v>
      </c>
      <c r="N2974" t="s">
        <v>16</v>
      </c>
      <c r="O2974" t="str">
        <f t="shared" si="280"/>
        <v>Delayed Delivery</v>
      </c>
      <c r="P2974">
        <v>10</v>
      </c>
      <c r="Q2974" t="str">
        <f t="shared" si="281"/>
        <v>Bad</v>
      </c>
      <c r="R2974">
        <v>1.8</v>
      </c>
      <c r="S2974">
        <v>3379.09</v>
      </c>
    </row>
    <row r="2975" spans="1:19" x14ac:dyDescent="0.35">
      <c r="A2975">
        <v>12974</v>
      </c>
      <c r="B2975" s="1">
        <v>47535</v>
      </c>
      <c r="C2975">
        <f t="shared" si="276"/>
        <v>2030</v>
      </c>
      <c r="D2975">
        <f t="shared" si="277"/>
        <v>2</v>
      </c>
      <c r="E2975" t="str">
        <f>TEXT(Table2[[#This Row],[order_date]],"mmmm")</f>
        <v>February</v>
      </c>
      <c r="F2975">
        <v>1750</v>
      </c>
      <c r="G2975" t="s">
        <v>12</v>
      </c>
      <c r="H2975" t="s">
        <v>21</v>
      </c>
      <c r="I2975">
        <v>6</v>
      </c>
      <c r="J2975">
        <v>36.85</v>
      </c>
      <c r="K2975">
        <v>0.28999999999999998</v>
      </c>
      <c r="L2975">
        <f t="shared" si="278"/>
        <v>10.686500000000001</v>
      </c>
      <c r="M2975">
        <f t="shared" si="279"/>
        <v>221.10000000000002</v>
      </c>
      <c r="N2975" t="s">
        <v>14</v>
      </c>
      <c r="O2975" t="str">
        <f t="shared" si="280"/>
        <v>Delayed Delivery</v>
      </c>
      <c r="P2975">
        <v>10</v>
      </c>
      <c r="Q2975" t="str">
        <f t="shared" si="281"/>
        <v>Bad</v>
      </c>
      <c r="R2975">
        <v>2.2000000000000002</v>
      </c>
      <c r="S2975">
        <v>156.97999999999999</v>
      </c>
    </row>
    <row r="2976" spans="1:19" x14ac:dyDescent="0.35">
      <c r="A2976">
        <v>12975</v>
      </c>
      <c r="B2976" s="1">
        <v>47536</v>
      </c>
      <c r="C2976">
        <f t="shared" si="276"/>
        <v>2030</v>
      </c>
      <c r="D2976">
        <f t="shared" si="277"/>
        <v>2</v>
      </c>
      <c r="E2976" t="str">
        <f>TEXT(Table2[[#This Row],[order_date]],"mmmm")</f>
        <v>February</v>
      </c>
      <c r="F2976">
        <v>1155</v>
      </c>
      <c r="G2976" t="s">
        <v>22</v>
      </c>
      <c r="H2976" t="s">
        <v>13</v>
      </c>
      <c r="I2976">
        <v>3</v>
      </c>
      <c r="J2976">
        <v>307.64999999999998</v>
      </c>
      <c r="K2976">
        <v>0.24</v>
      </c>
      <c r="L2976">
        <f t="shared" si="278"/>
        <v>73.835999999999999</v>
      </c>
      <c r="M2976">
        <f t="shared" si="279"/>
        <v>922.94999999999993</v>
      </c>
      <c r="N2976" t="s">
        <v>16</v>
      </c>
      <c r="O2976" t="str">
        <f t="shared" si="280"/>
        <v>Delayed Delivery</v>
      </c>
      <c r="P2976">
        <v>5</v>
      </c>
      <c r="Q2976" t="str">
        <f t="shared" si="281"/>
        <v>Good</v>
      </c>
      <c r="R2976">
        <v>3</v>
      </c>
      <c r="S2976">
        <v>701.44</v>
      </c>
    </row>
    <row r="2977" spans="1:19" x14ac:dyDescent="0.35">
      <c r="A2977">
        <v>12976</v>
      </c>
      <c r="B2977" s="1">
        <v>47537</v>
      </c>
      <c r="C2977">
        <f t="shared" si="276"/>
        <v>2030</v>
      </c>
      <c r="D2977">
        <f t="shared" si="277"/>
        <v>2</v>
      </c>
      <c r="E2977" t="str">
        <f>TEXT(Table2[[#This Row],[order_date]],"mmmm")</f>
        <v>February</v>
      </c>
      <c r="F2977">
        <v>1290</v>
      </c>
      <c r="G2977" t="s">
        <v>15</v>
      </c>
      <c r="H2977" t="s">
        <v>20</v>
      </c>
      <c r="I2977">
        <v>5</v>
      </c>
      <c r="J2977">
        <v>514.84</v>
      </c>
      <c r="K2977">
        <v>0.06</v>
      </c>
      <c r="L2977">
        <f t="shared" si="278"/>
        <v>30.8904</v>
      </c>
      <c r="M2977">
        <f t="shared" si="279"/>
        <v>2574.2000000000003</v>
      </c>
      <c r="N2977" t="s">
        <v>18</v>
      </c>
      <c r="O2977" t="str">
        <f t="shared" si="280"/>
        <v>Delayed Delivery</v>
      </c>
      <c r="P2977">
        <v>11</v>
      </c>
      <c r="Q2977" t="str">
        <f t="shared" si="281"/>
        <v>Excellent</v>
      </c>
      <c r="R2977">
        <v>4.2</v>
      </c>
      <c r="S2977">
        <v>2419.75</v>
      </c>
    </row>
    <row r="2978" spans="1:19" x14ac:dyDescent="0.35">
      <c r="A2978">
        <v>12977</v>
      </c>
      <c r="B2978" s="1">
        <v>47538</v>
      </c>
      <c r="C2978">
        <f t="shared" si="276"/>
        <v>2030</v>
      </c>
      <c r="D2978">
        <f t="shared" si="277"/>
        <v>2</v>
      </c>
      <c r="E2978" t="str">
        <f>TEXT(Table2[[#This Row],[order_date]],"mmmm")</f>
        <v>February</v>
      </c>
      <c r="F2978">
        <v>1647</v>
      </c>
      <c r="G2978" t="s">
        <v>19</v>
      </c>
      <c r="H2978" t="s">
        <v>13</v>
      </c>
      <c r="I2978">
        <v>3</v>
      </c>
      <c r="J2978">
        <v>358.96</v>
      </c>
      <c r="K2978">
        <v>0.32</v>
      </c>
      <c r="L2978">
        <f t="shared" si="278"/>
        <v>114.8672</v>
      </c>
      <c r="M2978">
        <f t="shared" si="279"/>
        <v>1076.8799999999999</v>
      </c>
      <c r="N2978" t="s">
        <v>18</v>
      </c>
      <c r="O2978" t="str">
        <f t="shared" si="280"/>
        <v>On Time Delivery</v>
      </c>
      <c r="P2978">
        <v>4</v>
      </c>
      <c r="Q2978" t="str">
        <f t="shared" si="281"/>
        <v>Good</v>
      </c>
      <c r="R2978">
        <v>3.9</v>
      </c>
      <c r="S2978">
        <v>732.28</v>
      </c>
    </row>
    <row r="2979" spans="1:19" x14ac:dyDescent="0.35">
      <c r="A2979">
        <v>12978</v>
      </c>
      <c r="B2979" s="1">
        <v>47539</v>
      </c>
      <c r="C2979">
        <f t="shared" si="276"/>
        <v>2030</v>
      </c>
      <c r="D2979">
        <f t="shared" si="277"/>
        <v>2</v>
      </c>
      <c r="E2979" t="str">
        <f>TEXT(Table2[[#This Row],[order_date]],"mmmm")</f>
        <v>February</v>
      </c>
      <c r="F2979">
        <v>1143</v>
      </c>
      <c r="G2979" t="s">
        <v>19</v>
      </c>
      <c r="H2979" t="s">
        <v>17</v>
      </c>
      <c r="I2979">
        <v>3</v>
      </c>
      <c r="J2979">
        <v>176.97</v>
      </c>
      <c r="K2979">
        <v>0.09</v>
      </c>
      <c r="L2979">
        <f t="shared" si="278"/>
        <v>15.927299999999999</v>
      </c>
      <c r="M2979">
        <f t="shared" si="279"/>
        <v>530.91</v>
      </c>
      <c r="N2979" t="s">
        <v>16</v>
      </c>
      <c r="O2979" t="str">
        <f t="shared" si="280"/>
        <v>Delayed Delivery</v>
      </c>
      <c r="P2979">
        <v>9</v>
      </c>
      <c r="Q2979" t="str">
        <f t="shared" si="281"/>
        <v>Excellent</v>
      </c>
      <c r="R2979">
        <v>4.2</v>
      </c>
      <c r="S2979">
        <v>483.13</v>
      </c>
    </row>
    <row r="2980" spans="1:19" x14ac:dyDescent="0.35">
      <c r="A2980">
        <v>12979</v>
      </c>
      <c r="B2980" s="1">
        <v>47540</v>
      </c>
      <c r="C2980">
        <f t="shared" si="276"/>
        <v>2030</v>
      </c>
      <c r="D2980">
        <f t="shared" si="277"/>
        <v>2</v>
      </c>
      <c r="E2980" t="str">
        <f>TEXT(Table2[[#This Row],[order_date]],"mmmm")</f>
        <v>February</v>
      </c>
      <c r="F2980">
        <v>1105</v>
      </c>
      <c r="G2980" t="s">
        <v>19</v>
      </c>
      <c r="H2980" t="s">
        <v>13</v>
      </c>
      <c r="I2980">
        <v>7</v>
      </c>
      <c r="J2980">
        <v>247.64</v>
      </c>
      <c r="K2980">
        <v>0.09</v>
      </c>
      <c r="L2980">
        <f t="shared" si="278"/>
        <v>22.287599999999998</v>
      </c>
      <c r="M2980">
        <f t="shared" si="279"/>
        <v>1733.48</v>
      </c>
      <c r="N2980" t="s">
        <v>14</v>
      </c>
      <c r="O2980" t="str">
        <f t="shared" si="280"/>
        <v>Delayed Delivery</v>
      </c>
      <c r="P2980">
        <v>9</v>
      </c>
      <c r="Q2980" t="str">
        <f t="shared" si="281"/>
        <v>Good</v>
      </c>
      <c r="R2980">
        <v>2.5</v>
      </c>
      <c r="S2980">
        <v>1577.47</v>
      </c>
    </row>
    <row r="2981" spans="1:19" x14ac:dyDescent="0.35">
      <c r="A2981">
        <v>12980</v>
      </c>
      <c r="B2981" s="1">
        <v>47541</v>
      </c>
      <c r="C2981">
        <f t="shared" si="276"/>
        <v>2030</v>
      </c>
      <c r="D2981">
        <f t="shared" si="277"/>
        <v>2</v>
      </c>
      <c r="E2981" t="str">
        <f>TEXT(Table2[[#This Row],[order_date]],"mmmm")</f>
        <v>February</v>
      </c>
      <c r="F2981">
        <v>1419</v>
      </c>
      <c r="G2981" t="s">
        <v>19</v>
      </c>
      <c r="H2981" t="s">
        <v>13</v>
      </c>
      <c r="I2981">
        <v>1</v>
      </c>
      <c r="J2981">
        <v>412.96</v>
      </c>
      <c r="K2981">
        <v>0.28000000000000003</v>
      </c>
      <c r="L2981">
        <f t="shared" si="278"/>
        <v>115.6288</v>
      </c>
      <c r="M2981">
        <f t="shared" si="279"/>
        <v>412.96</v>
      </c>
      <c r="N2981" t="s">
        <v>16</v>
      </c>
      <c r="O2981" t="str">
        <f t="shared" si="280"/>
        <v>Delayed Delivery</v>
      </c>
      <c r="P2981">
        <v>8</v>
      </c>
      <c r="Q2981" t="str">
        <f t="shared" si="281"/>
        <v>Bad</v>
      </c>
      <c r="R2981">
        <v>2</v>
      </c>
      <c r="S2981">
        <v>297.33</v>
      </c>
    </row>
    <row r="2982" spans="1:19" x14ac:dyDescent="0.35">
      <c r="A2982">
        <v>12981</v>
      </c>
      <c r="B2982" s="1">
        <v>47542</v>
      </c>
      <c r="C2982">
        <f t="shared" si="276"/>
        <v>2030</v>
      </c>
      <c r="D2982">
        <f t="shared" si="277"/>
        <v>2</v>
      </c>
      <c r="E2982" t="str">
        <f>TEXT(Table2[[#This Row],[order_date]],"mmmm")</f>
        <v>February</v>
      </c>
      <c r="F2982">
        <v>1669</v>
      </c>
      <c r="G2982" t="s">
        <v>19</v>
      </c>
      <c r="H2982" t="s">
        <v>17</v>
      </c>
      <c r="I2982">
        <v>3</v>
      </c>
      <c r="J2982">
        <v>536.12</v>
      </c>
      <c r="K2982">
        <v>0.04</v>
      </c>
      <c r="L2982">
        <f t="shared" si="278"/>
        <v>21.444800000000001</v>
      </c>
      <c r="M2982">
        <f t="shared" si="279"/>
        <v>1608.3600000000001</v>
      </c>
      <c r="N2982" t="s">
        <v>14</v>
      </c>
      <c r="O2982" t="str">
        <f t="shared" si="280"/>
        <v>On Time Delivery</v>
      </c>
      <c r="P2982">
        <v>2</v>
      </c>
      <c r="Q2982" t="str">
        <f t="shared" si="281"/>
        <v>Bad</v>
      </c>
      <c r="R2982">
        <v>1.1000000000000001</v>
      </c>
      <c r="S2982">
        <v>1544.03</v>
      </c>
    </row>
    <row r="2983" spans="1:19" x14ac:dyDescent="0.35">
      <c r="A2983">
        <v>12982</v>
      </c>
      <c r="B2983" s="1">
        <v>47543</v>
      </c>
      <c r="C2983">
        <f t="shared" si="276"/>
        <v>2030</v>
      </c>
      <c r="D2983">
        <f t="shared" si="277"/>
        <v>3</v>
      </c>
      <c r="E2983" t="str">
        <f>TEXT(Table2[[#This Row],[order_date]],"mmmm")</f>
        <v>March</v>
      </c>
      <c r="F2983">
        <v>1657</v>
      </c>
      <c r="G2983" t="s">
        <v>19</v>
      </c>
      <c r="H2983" t="s">
        <v>17</v>
      </c>
      <c r="I2983">
        <v>1</v>
      </c>
      <c r="J2983">
        <v>39.020000000000003</v>
      </c>
      <c r="K2983">
        <v>0.08</v>
      </c>
      <c r="L2983">
        <f t="shared" si="278"/>
        <v>3.1216000000000004</v>
      </c>
      <c r="M2983">
        <f t="shared" si="279"/>
        <v>39.020000000000003</v>
      </c>
      <c r="N2983" t="s">
        <v>16</v>
      </c>
      <c r="O2983" t="str">
        <f t="shared" si="280"/>
        <v>Delayed Delivery</v>
      </c>
      <c r="P2983">
        <v>5</v>
      </c>
      <c r="Q2983" t="str">
        <f t="shared" si="281"/>
        <v>Good</v>
      </c>
      <c r="R2983">
        <v>3.5</v>
      </c>
      <c r="S2983">
        <v>35.9</v>
      </c>
    </row>
    <row r="2984" spans="1:19" x14ac:dyDescent="0.35">
      <c r="A2984">
        <v>12983</v>
      </c>
      <c r="B2984" s="1">
        <v>47544</v>
      </c>
      <c r="C2984">
        <f t="shared" si="276"/>
        <v>2030</v>
      </c>
      <c r="D2984">
        <f t="shared" si="277"/>
        <v>3</v>
      </c>
      <c r="E2984" t="str">
        <f>TEXT(Table2[[#This Row],[order_date]],"mmmm")</f>
        <v>March</v>
      </c>
      <c r="F2984">
        <v>1001</v>
      </c>
      <c r="G2984" t="s">
        <v>15</v>
      </c>
      <c r="H2984" t="s">
        <v>17</v>
      </c>
      <c r="I2984">
        <v>2</v>
      </c>
      <c r="J2984">
        <v>56.85</v>
      </c>
      <c r="K2984">
        <v>0.18</v>
      </c>
      <c r="L2984">
        <f t="shared" si="278"/>
        <v>10.233000000000001</v>
      </c>
      <c r="M2984">
        <f t="shared" si="279"/>
        <v>113.7</v>
      </c>
      <c r="N2984" t="s">
        <v>16</v>
      </c>
      <c r="O2984" t="str">
        <f t="shared" si="280"/>
        <v>Delayed Delivery</v>
      </c>
      <c r="P2984">
        <v>8</v>
      </c>
      <c r="Q2984" t="str">
        <f t="shared" si="281"/>
        <v>Excellent</v>
      </c>
      <c r="R2984">
        <v>4.2</v>
      </c>
      <c r="S2984">
        <v>93.23</v>
      </c>
    </row>
    <row r="2985" spans="1:19" x14ac:dyDescent="0.35">
      <c r="A2985">
        <v>12984</v>
      </c>
      <c r="B2985" s="1">
        <v>47545</v>
      </c>
      <c r="C2985">
        <f t="shared" si="276"/>
        <v>2030</v>
      </c>
      <c r="D2985">
        <f t="shared" si="277"/>
        <v>3</v>
      </c>
      <c r="E2985" t="str">
        <f>TEXT(Table2[[#This Row],[order_date]],"mmmm")</f>
        <v>March</v>
      </c>
      <c r="F2985">
        <v>1944</v>
      </c>
      <c r="G2985" t="s">
        <v>12</v>
      </c>
      <c r="H2985" t="s">
        <v>17</v>
      </c>
      <c r="I2985">
        <v>4</v>
      </c>
      <c r="J2985">
        <v>205.16</v>
      </c>
      <c r="K2985">
        <v>0.28999999999999998</v>
      </c>
      <c r="L2985">
        <f t="shared" si="278"/>
        <v>59.496399999999994</v>
      </c>
      <c r="M2985">
        <f t="shared" si="279"/>
        <v>820.64</v>
      </c>
      <c r="N2985" t="s">
        <v>16</v>
      </c>
      <c r="O2985" t="str">
        <f t="shared" si="280"/>
        <v>Delayed Delivery</v>
      </c>
      <c r="P2985">
        <v>8</v>
      </c>
      <c r="Q2985" t="str">
        <f t="shared" si="281"/>
        <v>Excellent</v>
      </c>
      <c r="R2985">
        <v>4.5999999999999996</v>
      </c>
      <c r="S2985">
        <v>582.65</v>
      </c>
    </row>
    <row r="2986" spans="1:19" x14ac:dyDescent="0.35">
      <c r="A2986">
        <v>12985</v>
      </c>
      <c r="B2986" s="1">
        <v>47546</v>
      </c>
      <c r="C2986">
        <f t="shared" si="276"/>
        <v>2030</v>
      </c>
      <c r="D2986">
        <f t="shared" si="277"/>
        <v>3</v>
      </c>
      <c r="E2986" t="str">
        <f>TEXT(Table2[[#This Row],[order_date]],"mmmm")</f>
        <v>March</v>
      </c>
      <c r="F2986">
        <v>1588</v>
      </c>
      <c r="G2986" t="s">
        <v>15</v>
      </c>
      <c r="H2986" t="s">
        <v>21</v>
      </c>
      <c r="I2986">
        <v>3</v>
      </c>
      <c r="J2986">
        <v>151.18</v>
      </c>
      <c r="K2986">
        <v>0.05</v>
      </c>
      <c r="L2986">
        <f t="shared" si="278"/>
        <v>7.5590000000000011</v>
      </c>
      <c r="M2986">
        <f t="shared" si="279"/>
        <v>453.54</v>
      </c>
      <c r="N2986" t="s">
        <v>16</v>
      </c>
      <c r="O2986" t="str">
        <f t="shared" si="280"/>
        <v>Delayed Delivery</v>
      </c>
      <c r="P2986">
        <v>7</v>
      </c>
      <c r="Q2986" t="str">
        <f t="shared" si="281"/>
        <v>Good</v>
      </c>
      <c r="R2986">
        <v>2.9</v>
      </c>
      <c r="S2986">
        <v>430.86</v>
      </c>
    </row>
    <row r="2987" spans="1:19" x14ac:dyDescent="0.35">
      <c r="A2987">
        <v>12986</v>
      </c>
      <c r="B2987" s="1">
        <v>47547</v>
      </c>
      <c r="C2987">
        <f t="shared" si="276"/>
        <v>2030</v>
      </c>
      <c r="D2987">
        <f t="shared" si="277"/>
        <v>3</v>
      </c>
      <c r="E2987" t="str">
        <f>TEXT(Table2[[#This Row],[order_date]],"mmmm")</f>
        <v>March</v>
      </c>
      <c r="F2987">
        <v>1643</v>
      </c>
      <c r="G2987" t="s">
        <v>22</v>
      </c>
      <c r="H2987" t="s">
        <v>20</v>
      </c>
      <c r="I2987">
        <v>7</v>
      </c>
      <c r="J2987">
        <v>169.98</v>
      </c>
      <c r="K2987">
        <v>0.19</v>
      </c>
      <c r="L2987">
        <f t="shared" si="278"/>
        <v>32.296199999999999</v>
      </c>
      <c r="M2987">
        <f t="shared" si="279"/>
        <v>1189.8599999999999</v>
      </c>
      <c r="N2987" t="s">
        <v>14</v>
      </c>
      <c r="O2987" t="str">
        <f t="shared" si="280"/>
        <v>On Time Delivery</v>
      </c>
      <c r="P2987">
        <v>4</v>
      </c>
      <c r="Q2987" t="str">
        <f t="shared" si="281"/>
        <v>Excellent</v>
      </c>
      <c r="R2987">
        <v>4.7</v>
      </c>
      <c r="S2987">
        <v>963.79</v>
      </c>
    </row>
    <row r="2988" spans="1:19" x14ac:dyDescent="0.35">
      <c r="A2988">
        <v>12987</v>
      </c>
      <c r="B2988" s="1">
        <v>47548</v>
      </c>
      <c r="C2988">
        <f t="shared" si="276"/>
        <v>2030</v>
      </c>
      <c r="D2988">
        <f t="shared" si="277"/>
        <v>3</v>
      </c>
      <c r="E2988" t="str">
        <f>TEXT(Table2[[#This Row],[order_date]],"mmmm")</f>
        <v>March</v>
      </c>
      <c r="F2988">
        <v>1089</v>
      </c>
      <c r="G2988" t="s">
        <v>22</v>
      </c>
      <c r="H2988" t="s">
        <v>20</v>
      </c>
      <c r="I2988">
        <v>4</v>
      </c>
      <c r="J2988">
        <v>144.44</v>
      </c>
      <c r="K2988">
        <v>0.25</v>
      </c>
      <c r="L2988">
        <f t="shared" si="278"/>
        <v>36.11</v>
      </c>
      <c r="M2988">
        <f t="shared" si="279"/>
        <v>577.76</v>
      </c>
      <c r="N2988" t="s">
        <v>16</v>
      </c>
      <c r="O2988" t="str">
        <f t="shared" si="280"/>
        <v>On Time Delivery</v>
      </c>
      <c r="P2988">
        <v>3</v>
      </c>
      <c r="Q2988" t="str">
        <f t="shared" si="281"/>
        <v>Bad</v>
      </c>
      <c r="R2988">
        <v>1.8</v>
      </c>
      <c r="S2988">
        <v>433.32</v>
      </c>
    </row>
    <row r="2989" spans="1:19" x14ac:dyDescent="0.35">
      <c r="A2989">
        <v>12988</v>
      </c>
      <c r="B2989" s="1">
        <v>47549</v>
      </c>
      <c r="C2989">
        <f t="shared" si="276"/>
        <v>2030</v>
      </c>
      <c r="D2989">
        <f t="shared" si="277"/>
        <v>3</v>
      </c>
      <c r="E2989" t="str">
        <f>TEXT(Table2[[#This Row],[order_date]],"mmmm")</f>
        <v>March</v>
      </c>
      <c r="F2989">
        <v>1344</v>
      </c>
      <c r="G2989" t="s">
        <v>19</v>
      </c>
      <c r="H2989" t="s">
        <v>17</v>
      </c>
      <c r="I2989">
        <v>1</v>
      </c>
      <c r="J2989">
        <v>129.56</v>
      </c>
      <c r="K2989">
        <v>0.3</v>
      </c>
      <c r="L2989">
        <f t="shared" si="278"/>
        <v>38.868000000000002</v>
      </c>
      <c r="M2989">
        <f t="shared" si="279"/>
        <v>129.56</v>
      </c>
      <c r="N2989" t="s">
        <v>18</v>
      </c>
      <c r="O2989" t="str">
        <f t="shared" si="280"/>
        <v>Delayed Delivery</v>
      </c>
      <c r="P2989">
        <v>8</v>
      </c>
      <c r="Q2989" t="str">
        <f t="shared" si="281"/>
        <v>Good</v>
      </c>
      <c r="R2989">
        <v>3.1</v>
      </c>
      <c r="S2989">
        <v>90.69</v>
      </c>
    </row>
    <row r="2990" spans="1:19" x14ac:dyDescent="0.35">
      <c r="A2990">
        <v>12989</v>
      </c>
      <c r="B2990" s="1">
        <v>47550</v>
      </c>
      <c r="C2990">
        <f t="shared" si="276"/>
        <v>2030</v>
      </c>
      <c r="D2990">
        <f t="shared" si="277"/>
        <v>3</v>
      </c>
      <c r="E2990" t="str">
        <f>TEXT(Table2[[#This Row],[order_date]],"mmmm")</f>
        <v>March</v>
      </c>
      <c r="F2990">
        <v>1349</v>
      </c>
      <c r="G2990" t="s">
        <v>22</v>
      </c>
      <c r="H2990" t="s">
        <v>20</v>
      </c>
      <c r="I2990">
        <v>3</v>
      </c>
      <c r="J2990">
        <v>91.42</v>
      </c>
      <c r="K2990">
        <v>0.33</v>
      </c>
      <c r="L2990">
        <f t="shared" si="278"/>
        <v>30.168600000000001</v>
      </c>
      <c r="M2990">
        <f t="shared" si="279"/>
        <v>274.26</v>
      </c>
      <c r="N2990" t="s">
        <v>16</v>
      </c>
      <c r="O2990" t="str">
        <f t="shared" si="280"/>
        <v>Delayed Delivery</v>
      </c>
      <c r="P2990">
        <v>8</v>
      </c>
      <c r="Q2990" t="str">
        <f t="shared" si="281"/>
        <v>Bad</v>
      </c>
      <c r="R2990">
        <v>1.9</v>
      </c>
      <c r="S2990">
        <v>183.75</v>
      </c>
    </row>
    <row r="2991" spans="1:19" x14ac:dyDescent="0.35">
      <c r="A2991">
        <v>12990</v>
      </c>
      <c r="B2991" s="1">
        <v>47551</v>
      </c>
      <c r="C2991">
        <f t="shared" si="276"/>
        <v>2030</v>
      </c>
      <c r="D2991">
        <f t="shared" si="277"/>
        <v>3</v>
      </c>
      <c r="E2991" t="str">
        <f>TEXT(Table2[[#This Row],[order_date]],"mmmm")</f>
        <v>March</v>
      </c>
      <c r="F2991">
        <v>1458</v>
      </c>
      <c r="G2991" t="s">
        <v>19</v>
      </c>
      <c r="H2991" t="s">
        <v>20</v>
      </c>
      <c r="I2991">
        <v>5</v>
      </c>
      <c r="J2991">
        <v>561.36</v>
      </c>
      <c r="K2991">
        <v>0.27</v>
      </c>
      <c r="L2991">
        <f t="shared" si="278"/>
        <v>151.56720000000001</v>
      </c>
      <c r="M2991">
        <f t="shared" si="279"/>
        <v>2806.8</v>
      </c>
      <c r="N2991" t="s">
        <v>14</v>
      </c>
      <c r="O2991" t="str">
        <f t="shared" si="280"/>
        <v>Delayed Delivery</v>
      </c>
      <c r="P2991">
        <v>10</v>
      </c>
      <c r="Q2991" t="str">
        <f t="shared" si="281"/>
        <v>Bad</v>
      </c>
      <c r="R2991">
        <v>1.8</v>
      </c>
      <c r="S2991">
        <v>2048.96</v>
      </c>
    </row>
    <row r="2992" spans="1:19" x14ac:dyDescent="0.35">
      <c r="A2992">
        <v>12991</v>
      </c>
      <c r="B2992" s="1">
        <v>47552</v>
      </c>
      <c r="C2992">
        <f t="shared" si="276"/>
        <v>2030</v>
      </c>
      <c r="D2992">
        <f t="shared" si="277"/>
        <v>3</v>
      </c>
      <c r="E2992" t="str">
        <f>TEXT(Table2[[#This Row],[order_date]],"mmmm")</f>
        <v>March</v>
      </c>
      <c r="F2992">
        <v>1262</v>
      </c>
      <c r="G2992" t="s">
        <v>15</v>
      </c>
      <c r="H2992" t="s">
        <v>20</v>
      </c>
      <c r="I2992">
        <v>7</v>
      </c>
      <c r="J2992">
        <v>99.35</v>
      </c>
      <c r="K2992">
        <v>0.23</v>
      </c>
      <c r="L2992">
        <f t="shared" si="278"/>
        <v>22.8505</v>
      </c>
      <c r="M2992">
        <f t="shared" si="279"/>
        <v>695.44999999999993</v>
      </c>
      <c r="N2992" t="s">
        <v>18</v>
      </c>
      <c r="O2992" t="str">
        <f t="shared" si="280"/>
        <v>Delayed Delivery</v>
      </c>
      <c r="P2992">
        <v>5</v>
      </c>
      <c r="Q2992" t="str">
        <f t="shared" si="281"/>
        <v>Excellent</v>
      </c>
      <c r="R2992">
        <v>4.8</v>
      </c>
      <c r="S2992">
        <v>535.5</v>
      </c>
    </row>
    <row r="2993" spans="1:19" x14ac:dyDescent="0.35">
      <c r="A2993">
        <v>12992</v>
      </c>
      <c r="B2993" s="1">
        <v>47553</v>
      </c>
      <c r="C2993">
        <f t="shared" si="276"/>
        <v>2030</v>
      </c>
      <c r="D2993">
        <f t="shared" si="277"/>
        <v>3</v>
      </c>
      <c r="E2993" t="str">
        <f>TEXT(Table2[[#This Row],[order_date]],"mmmm")</f>
        <v>March</v>
      </c>
      <c r="F2993">
        <v>1350</v>
      </c>
      <c r="G2993" t="s">
        <v>19</v>
      </c>
      <c r="H2993" t="s">
        <v>20</v>
      </c>
      <c r="I2993">
        <v>2</v>
      </c>
      <c r="J2993">
        <v>134.58000000000001</v>
      </c>
      <c r="K2993">
        <v>0.15</v>
      </c>
      <c r="L2993">
        <f t="shared" si="278"/>
        <v>20.187000000000001</v>
      </c>
      <c r="M2993">
        <f t="shared" si="279"/>
        <v>269.16000000000003</v>
      </c>
      <c r="N2993" t="s">
        <v>18</v>
      </c>
      <c r="O2993" t="str">
        <f t="shared" si="280"/>
        <v>On Time Delivery</v>
      </c>
      <c r="P2993">
        <v>3</v>
      </c>
      <c r="Q2993" t="str">
        <f t="shared" si="281"/>
        <v>Excellent</v>
      </c>
      <c r="R2993">
        <v>4.3</v>
      </c>
      <c r="S2993">
        <v>228.79</v>
      </c>
    </row>
    <row r="2994" spans="1:19" x14ac:dyDescent="0.35">
      <c r="A2994">
        <v>12993</v>
      </c>
      <c r="B2994" s="1">
        <v>47554</v>
      </c>
      <c r="C2994">
        <f t="shared" si="276"/>
        <v>2030</v>
      </c>
      <c r="D2994">
        <f t="shared" si="277"/>
        <v>3</v>
      </c>
      <c r="E2994" t="str">
        <f>TEXT(Table2[[#This Row],[order_date]],"mmmm")</f>
        <v>March</v>
      </c>
      <c r="F2994">
        <v>1107</v>
      </c>
      <c r="G2994" t="s">
        <v>12</v>
      </c>
      <c r="H2994" t="s">
        <v>17</v>
      </c>
      <c r="I2994">
        <v>6</v>
      </c>
      <c r="J2994">
        <v>159.07</v>
      </c>
      <c r="K2994">
        <v>0.04</v>
      </c>
      <c r="L2994">
        <f t="shared" si="278"/>
        <v>6.3628</v>
      </c>
      <c r="M2994">
        <f t="shared" si="279"/>
        <v>954.42</v>
      </c>
      <c r="N2994" t="s">
        <v>16</v>
      </c>
      <c r="O2994" t="str">
        <f t="shared" si="280"/>
        <v>Delayed Delivery</v>
      </c>
      <c r="P2994">
        <v>5</v>
      </c>
      <c r="Q2994" t="str">
        <f t="shared" si="281"/>
        <v>Bad</v>
      </c>
      <c r="R2994">
        <v>1</v>
      </c>
      <c r="S2994">
        <v>916.24</v>
      </c>
    </row>
    <row r="2995" spans="1:19" x14ac:dyDescent="0.35">
      <c r="A2995">
        <v>12994</v>
      </c>
      <c r="B2995" s="1">
        <v>47555</v>
      </c>
      <c r="C2995">
        <f t="shared" si="276"/>
        <v>2030</v>
      </c>
      <c r="D2995">
        <f t="shared" si="277"/>
        <v>3</v>
      </c>
      <c r="E2995" t="str">
        <f>TEXT(Table2[[#This Row],[order_date]],"mmmm")</f>
        <v>March</v>
      </c>
      <c r="F2995">
        <v>1585</v>
      </c>
      <c r="G2995" t="s">
        <v>19</v>
      </c>
      <c r="H2995" t="s">
        <v>13</v>
      </c>
      <c r="I2995">
        <v>2</v>
      </c>
      <c r="J2995">
        <v>560.80999999999995</v>
      </c>
      <c r="K2995">
        <v>0.25</v>
      </c>
      <c r="L2995">
        <f t="shared" si="278"/>
        <v>140.20249999999999</v>
      </c>
      <c r="M2995">
        <f t="shared" si="279"/>
        <v>1121.6199999999999</v>
      </c>
      <c r="N2995" t="s">
        <v>18</v>
      </c>
      <c r="O2995" t="str">
        <f t="shared" si="280"/>
        <v>On Time Delivery</v>
      </c>
      <c r="P2995">
        <v>4</v>
      </c>
      <c r="Q2995" t="str">
        <f t="shared" si="281"/>
        <v>Bad</v>
      </c>
      <c r="R2995">
        <v>2.1</v>
      </c>
      <c r="S2995">
        <v>841.21</v>
      </c>
    </row>
    <row r="2996" spans="1:19" x14ac:dyDescent="0.35">
      <c r="A2996">
        <v>12995</v>
      </c>
      <c r="B2996" s="1">
        <v>47556</v>
      </c>
      <c r="C2996">
        <f t="shared" si="276"/>
        <v>2030</v>
      </c>
      <c r="D2996">
        <f t="shared" si="277"/>
        <v>3</v>
      </c>
      <c r="E2996" t="str">
        <f>TEXT(Table2[[#This Row],[order_date]],"mmmm")</f>
        <v>March</v>
      </c>
      <c r="F2996">
        <v>1038</v>
      </c>
      <c r="G2996" t="s">
        <v>19</v>
      </c>
      <c r="H2996" t="s">
        <v>13</v>
      </c>
      <c r="I2996">
        <v>3</v>
      </c>
      <c r="J2996">
        <v>457.09</v>
      </c>
      <c r="K2996">
        <v>0.35</v>
      </c>
      <c r="L2996">
        <f t="shared" si="278"/>
        <v>159.98149999999998</v>
      </c>
      <c r="M2996">
        <f t="shared" si="279"/>
        <v>1371.27</v>
      </c>
      <c r="N2996" t="s">
        <v>16</v>
      </c>
      <c r="O2996" t="str">
        <f t="shared" si="280"/>
        <v>Delayed Delivery</v>
      </c>
      <c r="P2996">
        <v>8</v>
      </c>
      <c r="Q2996" t="str">
        <f t="shared" si="281"/>
        <v>Bad</v>
      </c>
      <c r="R2996">
        <v>1.8</v>
      </c>
      <c r="S2996">
        <v>891.33</v>
      </c>
    </row>
    <row r="2997" spans="1:19" x14ac:dyDescent="0.35">
      <c r="A2997">
        <v>12996</v>
      </c>
      <c r="B2997" s="1">
        <v>47557</v>
      </c>
      <c r="C2997">
        <f t="shared" si="276"/>
        <v>2030</v>
      </c>
      <c r="D2997">
        <f t="shared" si="277"/>
        <v>3</v>
      </c>
      <c r="E2997" t="str">
        <f>TEXT(Table2[[#This Row],[order_date]],"mmmm")</f>
        <v>March</v>
      </c>
      <c r="F2997">
        <v>1908</v>
      </c>
      <c r="G2997" t="s">
        <v>12</v>
      </c>
      <c r="H2997" t="s">
        <v>13</v>
      </c>
      <c r="I2997">
        <v>7</v>
      </c>
      <c r="J2997">
        <v>476.97</v>
      </c>
      <c r="K2997">
        <v>0.26</v>
      </c>
      <c r="L2997">
        <f t="shared" si="278"/>
        <v>124.01220000000001</v>
      </c>
      <c r="M2997">
        <f t="shared" si="279"/>
        <v>3338.79</v>
      </c>
      <c r="N2997" t="s">
        <v>16</v>
      </c>
      <c r="O2997" t="str">
        <f t="shared" si="280"/>
        <v>On Time Delivery</v>
      </c>
      <c r="P2997">
        <v>2</v>
      </c>
      <c r="Q2997" t="str">
        <f t="shared" si="281"/>
        <v>Bad</v>
      </c>
      <c r="R2997">
        <v>1.6</v>
      </c>
      <c r="S2997">
        <v>2470.6999999999998</v>
      </c>
    </row>
    <row r="2998" spans="1:19" x14ac:dyDescent="0.35">
      <c r="A2998">
        <v>12997</v>
      </c>
      <c r="B2998" s="1">
        <v>47558</v>
      </c>
      <c r="C2998">
        <f t="shared" si="276"/>
        <v>2030</v>
      </c>
      <c r="D2998">
        <f t="shared" si="277"/>
        <v>3</v>
      </c>
      <c r="E2998" t="str">
        <f>TEXT(Table2[[#This Row],[order_date]],"mmmm")</f>
        <v>March</v>
      </c>
      <c r="F2998">
        <v>1158</v>
      </c>
      <c r="G2998" t="s">
        <v>19</v>
      </c>
      <c r="H2998" t="s">
        <v>21</v>
      </c>
      <c r="I2998">
        <v>2</v>
      </c>
      <c r="J2998">
        <v>76.28</v>
      </c>
      <c r="K2998">
        <v>0.01</v>
      </c>
      <c r="L2998">
        <f t="shared" si="278"/>
        <v>0.76280000000000003</v>
      </c>
      <c r="M2998">
        <f t="shared" si="279"/>
        <v>152.56</v>
      </c>
      <c r="N2998" t="s">
        <v>18</v>
      </c>
      <c r="O2998" t="str">
        <f t="shared" si="280"/>
        <v>Delayed Delivery</v>
      </c>
      <c r="P2998">
        <v>11</v>
      </c>
      <c r="Q2998" t="str">
        <f t="shared" si="281"/>
        <v>Good</v>
      </c>
      <c r="R2998">
        <v>3.8</v>
      </c>
      <c r="S2998">
        <v>151.03</v>
      </c>
    </row>
    <row r="2999" spans="1:19" x14ac:dyDescent="0.35">
      <c r="A2999">
        <v>12998</v>
      </c>
      <c r="B2999" s="1">
        <v>47559</v>
      </c>
      <c r="C2999">
        <f t="shared" si="276"/>
        <v>2030</v>
      </c>
      <c r="D2999">
        <f t="shared" si="277"/>
        <v>3</v>
      </c>
      <c r="E2999" t="str">
        <f>TEXT(Table2[[#This Row],[order_date]],"mmmm")</f>
        <v>March</v>
      </c>
      <c r="F2999">
        <v>1582</v>
      </c>
      <c r="G2999" t="s">
        <v>22</v>
      </c>
      <c r="H2999" t="s">
        <v>20</v>
      </c>
      <c r="I2999">
        <v>6</v>
      </c>
      <c r="J2999">
        <v>504.24</v>
      </c>
      <c r="K2999">
        <v>0.17</v>
      </c>
      <c r="L2999">
        <f t="shared" si="278"/>
        <v>85.720800000000011</v>
      </c>
      <c r="M2999">
        <f t="shared" si="279"/>
        <v>3025.44</v>
      </c>
      <c r="N2999" t="s">
        <v>14</v>
      </c>
      <c r="O2999" t="str">
        <f t="shared" si="280"/>
        <v>Delayed Delivery</v>
      </c>
      <c r="P2999">
        <v>8</v>
      </c>
      <c r="Q2999" t="str">
        <f t="shared" si="281"/>
        <v>Good</v>
      </c>
      <c r="R2999">
        <v>3.3</v>
      </c>
      <c r="S2999">
        <v>2511.12</v>
      </c>
    </row>
    <row r="3000" spans="1:19" x14ac:dyDescent="0.35">
      <c r="A3000">
        <v>12999</v>
      </c>
      <c r="B3000" s="1">
        <v>47560</v>
      </c>
      <c r="C3000">
        <f t="shared" si="276"/>
        <v>2030</v>
      </c>
      <c r="D3000">
        <f t="shared" si="277"/>
        <v>3</v>
      </c>
      <c r="E3000" t="str">
        <f>TEXT(Table2[[#This Row],[order_date]],"mmmm")</f>
        <v>March</v>
      </c>
      <c r="F3000">
        <v>1958</v>
      </c>
      <c r="G3000" t="s">
        <v>22</v>
      </c>
      <c r="H3000" t="s">
        <v>17</v>
      </c>
      <c r="I3000">
        <v>5</v>
      </c>
      <c r="J3000">
        <v>253.79</v>
      </c>
      <c r="K3000">
        <v>0.22</v>
      </c>
      <c r="L3000">
        <f t="shared" si="278"/>
        <v>55.833799999999997</v>
      </c>
      <c r="M3000">
        <f t="shared" si="279"/>
        <v>1268.95</v>
      </c>
      <c r="N3000" t="s">
        <v>14</v>
      </c>
      <c r="O3000" t="str">
        <f t="shared" si="280"/>
        <v>Delayed Delivery</v>
      </c>
      <c r="P3000">
        <v>10</v>
      </c>
      <c r="Q3000" t="str">
        <f t="shared" si="281"/>
        <v>Good</v>
      </c>
      <c r="R3000">
        <v>2.8</v>
      </c>
      <c r="S3000">
        <v>989.78</v>
      </c>
    </row>
    <row r="3001" spans="1:19" x14ac:dyDescent="0.35">
      <c r="A3001">
        <v>13000</v>
      </c>
      <c r="B3001" s="1">
        <v>47561</v>
      </c>
      <c r="C3001">
        <f t="shared" si="276"/>
        <v>2030</v>
      </c>
      <c r="D3001">
        <f t="shared" si="277"/>
        <v>3</v>
      </c>
      <c r="E3001" t="str">
        <f>TEXT(Table2[[#This Row],[order_date]],"mmmm")</f>
        <v>March</v>
      </c>
      <c r="F3001">
        <v>1311</v>
      </c>
      <c r="G3001" t="s">
        <v>22</v>
      </c>
      <c r="H3001" t="s">
        <v>17</v>
      </c>
      <c r="I3001">
        <v>4</v>
      </c>
      <c r="J3001">
        <v>168.75</v>
      </c>
      <c r="K3001">
        <v>0.24</v>
      </c>
      <c r="L3001">
        <f t="shared" si="278"/>
        <v>40.5</v>
      </c>
      <c r="M3001">
        <f t="shared" si="279"/>
        <v>675</v>
      </c>
      <c r="N3001" t="s">
        <v>18</v>
      </c>
      <c r="O3001" t="str">
        <f t="shared" si="280"/>
        <v>Delayed Delivery</v>
      </c>
      <c r="P3001">
        <v>6</v>
      </c>
      <c r="Q3001" t="str">
        <f t="shared" si="281"/>
        <v>Bad</v>
      </c>
      <c r="R3001">
        <v>1.8</v>
      </c>
      <c r="S3001">
        <v>513</v>
      </c>
    </row>
    <row r="3002" spans="1:19" x14ac:dyDescent="0.35">
      <c r="A3002">
        <v>13001</v>
      </c>
      <c r="B3002" s="1">
        <v>47562</v>
      </c>
      <c r="C3002">
        <f t="shared" si="276"/>
        <v>2030</v>
      </c>
      <c r="D3002">
        <f t="shared" si="277"/>
        <v>3</v>
      </c>
      <c r="E3002" t="str">
        <f>TEXT(Table2[[#This Row],[order_date]],"mmmm")</f>
        <v>March</v>
      </c>
      <c r="F3002">
        <v>1240</v>
      </c>
      <c r="G3002" t="s">
        <v>12</v>
      </c>
      <c r="H3002" t="s">
        <v>21</v>
      </c>
      <c r="I3002">
        <v>5</v>
      </c>
      <c r="J3002">
        <v>351.81</v>
      </c>
      <c r="K3002">
        <v>0.25</v>
      </c>
      <c r="L3002">
        <f t="shared" si="278"/>
        <v>87.952500000000001</v>
      </c>
      <c r="M3002">
        <f t="shared" si="279"/>
        <v>1759.05</v>
      </c>
      <c r="N3002" t="s">
        <v>18</v>
      </c>
      <c r="O3002" t="str">
        <f t="shared" si="280"/>
        <v>On Time Delivery</v>
      </c>
      <c r="P3002">
        <v>4</v>
      </c>
      <c r="Q3002" t="str">
        <f t="shared" si="281"/>
        <v>Bad</v>
      </c>
      <c r="R3002">
        <v>2.1</v>
      </c>
      <c r="S3002">
        <v>1319.29</v>
      </c>
    </row>
    <row r="3003" spans="1:19" x14ac:dyDescent="0.35">
      <c r="A3003">
        <v>13002</v>
      </c>
      <c r="B3003" s="1">
        <v>47563</v>
      </c>
      <c r="C3003">
        <f t="shared" si="276"/>
        <v>2030</v>
      </c>
      <c r="D3003">
        <f t="shared" si="277"/>
        <v>3</v>
      </c>
      <c r="E3003" t="str">
        <f>TEXT(Table2[[#This Row],[order_date]],"mmmm")</f>
        <v>March</v>
      </c>
      <c r="F3003">
        <v>1937</v>
      </c>
      <c r="G3003" t="s">
        <v>12</v>
      </c>
      <c r="H3003" t="s">
        <v>17</v>
      </c>
      <c r="I3003">
        <v>2</v>
      </c>
      <c r="J3003">
        <v>495.98</v>
      </c>
      <c r="K3003">
        <v>0.2</v>
      </c>
      <c r="L3003">
        <f t="shared" si="278"/>
        <v>99.196000000000012</v>
      </c>
      <c r="M3003">
        <f t="shared" si="279"/>
        <v>991.96</v>
      </c>
      <c r="N3003" t="s">
        <v>14</v>
      </c>
      <c r="O3003" t="str">
        <f t="shared" si="280"/>
        <v>Delayed Delivery</v>
      </c>
      <c r="P3003">
        <v>11</v>
      </c>
      <c r="Q3003" t="str">
        <f t="shared" si="281"/>
        <v>Bad</v>
      </c>
      <c r="R3003">
        <v>2.4</v>
      </c>
      <c r="S3003">
        <v>793.57</v>
      </c>
    </row>
    <row r="3004" spans="1:19" x14ac:dyDescent="0.35">
      <c r="A3004">
        <v>13003</v>
      </c>
      <c r="B3004" s="1">
        <v>47564</v>
      </c>
      <c r="C3004">
        <f t="shared" si="276"/>
        <v>2030</v>
      </c>
      <c r="D3004">
        <f t="shared" si="277"/>
        <v>3</v>
      </c>
      <c r="E3004" t="str">
        <f>TEXT(Table2[[#This Row],[order_date]],"mmmm")</f>
        <v>March</v>
      </c>
      <c r="F3004">
        <v>1444</v>
      </c>
      <c r="G3004" t="s">
        <v>19</v>
      </c>
      <c r="H3004" t="s">
        <v>13</v>
      </c>
      <c r="I3004">
        <v>6</v>
      </c>
      <c r="J3004">
        <v>470.51</v>
      </c>
      <c r="K3004">
        <v>0.08</v>
      </c>
      <c r="L3004">
        <f t="shared" si="278"/>
        <v>37.640799999999999</v>
      </c>
      <c r="M3004">
        <f t="shared" si="279"/>
        <v>2823.06</v>
      </c>
      <c r="N3004" t="s">
        <v>18</v>
      </c>
      <c r="O3004" t="str">
        <f t="shared" si="280"/>
        <v>On Time Delivery</v>
      </c>
      <c r="P3004">
        <v>3</v>
      </c>
      <c r="Q3004" t="str">
        <f t="shared" si="281"/>
        <v>Excellent</v>
      </c>
      <c r="R3004">
        <v>4.0999999999999996</v>
      </c>
      <c r="S3004">
        <v>2597.2199999999998</v>
      </c>
    </row>
    <row r="3005" spans="1:19" x14ac:dyDescent="0.35">
      <c r="A3005">
        <v>13004</v>
      </c>
      <c r="B3005" s="1">
        <v>47565</v>
      </c>
      <c r="C3005">
        <f t="shared" si="276"/>
        <v>2030</v>
      </c>
      <c r="D3005">
        <f t="shared" si="277"/>
        <v>3</v>
      </c>
      <c r="E3005" t="str">
        <f>TEXT(Table2[[#This Row],[order_date]],"mmmm")</f>
        <v>March</v>
      </c>
      <c r="F3005">
        <v>1297</v>
      </c>
      <c r="G3005" t="s">
        <v>22</v>
      </c>
      <c r="H3005" t="s">
        <v>21</v>
      </c>
      <c r="I3005">
        <v>4</v>
      </c>
      <c r="J3005">
        <v>535.65</v>
      </c>
      <c r="K3005">
        <v>0.33</v>
      </c>
      <c r="L3005">
        <f t="shared" si="278"/>
        <v>176.7645</v>
      </c>
      <c r="M3005">
        <f t="shared" si="279"/>
        <v>2142.6</v>
      </c>
      <c r="N3005" t="s">
        <v>16</v>
      </c>
      <c r="O3005" t="str">
        <f t="shared" si="280"/>
        <v>Delayed Delivery</v>
      </c>
      <c r="P3005">
        <v>10</v>
      </c>
      <c r="Q3005" t="str">
        <f t="shared" si="281"/>
        <v>Excellent</v>
      </c>
      <c r="R3005">
        <v>5</v>
      </c>
      <c r="S3005">
        <v>1435.54</v>
      </c>
    </row>
    <row r="3006" spans="1:19" x14ac:dyDescent="0.35">
      <c r="A3006">
        <v>13005</v>
      </c>
      <c r="B3006" s="1">
        <v>47566</v>
      </c>
      <c r="C3006">
        <f t="shared" si="276"/>
        <v>2030</v>
      </c>
      <c r="D3006">
        <f t="shared" si="277"/>
        <v>3</v>
      </c>
      <c r="E3006" t="str">
        <f>TEXT(Table2[[#This Row],[order_date]],"mmmm")</f>
        <v>March</v>
      </c>
      <c r="F3006">
        <v>1951</v>
      </c>
      <c r="G3006" t="s">
        <v>15</v>
      </c>
      <c r="H3006" t="s">
        <v>17</v>
      </c>
      <c r="I3006">
        <v>7</v>
      </c>
      <c r="J3006">
        <v>557.96</v>
      </c>
      <c r="K3006">
        <v>0.24</v>
      </c>
      <c r="L3006">
        <f t="shared" si="278"/>
        <v>133.91040000000001</v>
      </c>
      <c r="M3006">
        <f t="shared" si="279"/>
        <v>3905.7200000000003</v>
      </c>
      <c r="N3006" t="s">
        <v>14</v>
      </c>
      <c r="O3006" t="str">
        <f t="shared" si="280"/>
        <v>Delayed Delivery</v>
      </c>
      <c r="P3006">
        <v>5</v>
      </c>
      <c r="Q3006" t="str">
        <f t="shared" si="281"/>
        <v>Bad</v>
      </c>
      <c r="R3006">
        <v>1.7</v>
      </c>
      <c r="S3006">
        <v>2968.35</v>
      </c>
    </row>
    <row r="3007" spans="1:19" x14ac:dyDescent="0.35">
      <c r="A3007">
        <v>13006</v>
      </c>
      <c r="B3007" s="1">
        <v>47567</v>
      </c>
      <c r="C3007">
        <f t="shared" si="276"/>
        <v>2030</v>
      </c>
      <c r="D3007">
        <f t="shared" si="277"/>
        <v>3</v>
      </c>
      <c r="E3007" t="str">
        <f>TEXT(Table2[[#This Row],[order_date]],"mmmm")</f>
        <v>March</v>
      </c>
      <c r="F3007">
        <v>1035</v>
      </c>
      <c r="G3007" t="s">
        <v>15</v>
      </c>
      <c r="H3007" t="s">
        <v>21</v>
      </c>
      <c r="I3007">
        <v>6</v>
      </c>
      <c r="J3007">
        <v>154.30000000000001</v>
      </c>
      <c r="K3007">
        <v>0.08</v>
      </c>
      <c r="L3007">
        <f t="shared" si="278"/>
        <v>12.344000000000001</v>
      </c>
      <c r="M3007">
        <f t="shared" si="279"/>
        <v>925.80000000000007</v>
      </c>
      <c r="N3007" t="s">
        <v>16</v>
      </c>
      <c r="O3007" t="str">
        <f t="shared" si="280"/>
        <v>Delayed Delivery</v>
      </c>
      <c r="P3007">
        <v>6</v>
      </c>
      <c r="Q3007" t="str">
        <f t="shared" si="281"/>
        <v>Bad</v>
      </c>
      <c r="R3007">
        <v>2.4</v>
      </c>
      <c r="S3007">
        <v>851.74</v>
      </c>
    </row>
    <row r="3008" spans="1:19" x14ac:dyDescent="0.35">
      <c r="A3008">
        <v>13007</v>
      </c>
      <c r="B3008" s="1">
        <v>47568</v>
      </c>
      <c r="C3008">
        <f t="shared" si="276"/>
        <v>2030</v>
      </c>
      <c r="D3008">
        <f t="shared" si="277"/>
        <v>3</v>
      </c>
      <c r="E3008" t="str">
        <f>TEXT(Table2[[#This Row],[order_date]],"mmmm")</f>
        <v>March</v>
      </c>
      <c r="F3008">
        <v>1083</v>
      </c>
      <c r="G3008" t="s">
        <v>19</v>
      </c>
      <c r="H3008" t="s">
        <v>21</v>
      </c>
      <c r="I3008">
        <v>5</v>
      </c>
      <c r="J3008">
        <v>262.95999999999998</v>
      </c>
      <c r="K3008">
        <v>0.11</v>
      </c>
      <c r="L3008">
        <f t="shared" si="278"/>
        <v>28.925599999999999</v>
      </c>
      <c r="M3008">
        <f t="shared" si="279"/>
        <v>1314.8</v>
      </c>
      <c r="N3008" t="s">
        <v>16</v>
      </c>
      <c r="O3008" t="str">
        <f t="shared" si="280"/>
        <v>Early Delivery</v>
      </c>
      <c r="P3008">
        <v>1</v>
      </c>
      <c r="Q3008" t="str">
        <f t="shared" si="281"/>
        <v>Bad</v>
      </c>
      <c r="R3008">
        <v>2.1</v>
      </c>
      <c r="S3008">
        <v>1170.17</v>
      </c>
    </row>
    <row r="3009" spans="1:19" x14ac:dyDescent="0.35">
      <c r="A3009">
        <v>13008</v>
      </c>
      <c r="B3009" s="1">
        <v>47569</v>
      </c>
      <c r="C3009">
        <f t="shared" si="276"/>
        <v>2030</v>
      </c>
      <c r="D3009">
        <f t="shared" si="277"/>
        <v>3</v>
      </c>
      <c r="E3009" t="str">
        <f>TEXT(Table2[[#This Row],[order_date]],"mmmm")</f>
        <v>March</v>
      </c>
      <c r="F3009">
        <v>1451</v>
      </c>
      <c r="G3009" t="s">
        <v>22</v>
      </c>
      <c r="H3009" t="s">
        <v>17</v>
      </c>
      <c r="I3009">
        <v>1</v>
      </c>
      <c r="J3009">
        <v>23.56</v>
      </c>
      <c r="K3009">
        <v>0.32</v>
      </c>
      <c r="L3009">
        <f t="shared" si="278"/>
        <v>7.5392000000000001</v>
      </c>
      <c r="M3009">
        <f t="shared" si="279"/>
        <v>23.56</v>
      </c>
      <c r="N3009" t="s">
        <v>18</v>
      </c>
      <c r="O3009" t="str">
        <f t="shared" si="280"/>
        <v>Early Delivery</v>
      </c>
      <c r="P3009">
        <v>1</v>
      </c>
      <c r="Q3009" t="str">
        <f t="shared" si="281"/>
        <v>Bad</v>
      </c>
      <c r="R3009">
        <v>1.2</v>
      </c>
      <c r="S3009">
        <v>16.02</v>
      </c>
    </row>
    <row r="3010" spans="1:19" x14ac:dyDescent="0.35">
      <c r="A3010">
        <v>13009</v>
      </c>
      <c r="B3010" s="1">
        <v>47570</v>
      </c>
      <c r="C3010">
        <f t="shared" si="276"/>
        <v>2030</v>
      </c>
      <c r="D3010">
        <f t="shared" si="277"/>
        <v>3</v>
      </c>
      <c r="E3010" t="str">
        <f>TEXT(Table2[[#This Row],[order_date]],"mmmm")</f>
        <v>March</v>
      </c>
      <c r="F3010">
        <v>1885</v>
      </c>
      <c r="G3010" t="s">
        <v>12</v>
      </c>
      <c r="H3010" t="s">
        <v>13</v>
      </c>
      <c r="I3010">
        <v>1</v>
      </c>
      <c r="J3010">
        <v>529.4</v>
      </c>
      <c r="K3010">
        <v>0.31</v>
      </c>
      <c r="L3010">
        <f t="shared" si="278"/>
        <v>164.114</v>
      </c>
      <c r="M3010">
        <f t="shared" si="279"/>
        <v>529.4</v>
      </c>
      <c r="N3010" t="s">
        <v>16</v>
      </c>
      <c r="O3010" t="str">
        <f t="shared" si="280"/>
        <v>Delayed Delivery</v>
      </c>
      <c r="P3010">
        <v>11</v>
      </c>
      <c r="Q3010" t="str">
        <f t="shared" si="281"/>
        <v>Bad</v>
      </c>
      <c r="R3010">
        <v>1.9</v>
      </c>
      <c r="S3010">
        <v>365.29</v>
      </c>
    </row>
    <row r="3011" spans="1:19" x14ac:dyDescent="0.35">
      <c r="A3011">
        <v>13010</v>
      </c>
      <c r="B3011" s="1">
        <v>47571</v>
      </c>
      <c r="C3011">
        <f t="shared" ref="C3011:C3074" si="282">YEAR(B3011)</f>
        <v>2030</v>
      </c>
      <c r="D3011">
        <f t="shared" ref="D3011:D3074" si="283">MONTH(B3011)</f>
        <v>3</v>
      </c>
      <c r="E3011" t="str">
        <f>TEXT(Table2[[#This Row],[order_date]],"mmmm")</f>
        <v>March</v>
      </c>
      <c r="F3011">
        <v>1774</v>
      </c>
      <c r="G3011" t="s">
        <v>12</v>
      </c>
      <c r="H3011" t="s">
        <v>17</v>
      </c>
      <c r="I3011">
        <v>4</v>
      </c>
      <c r="J3011">
        <v>105.42</v>
      </c>
      <c r="K3011">
        <v>0.14000000000000001</v>
      </c>
      <c r="L3011">
        <f t="shared" ref="L3011:L3074" si="284">J3011*K3011</f>
        <v>14.758800000000001</v>
      </c>
      <c r="M3011">
        <f t="shared" ref="M3011:M3074" si="285">(J3011*I3011)</f>
        <v>421.68</v>
      </c>
      <c r="N3011" t="s">
        <v>16</v>
      </c>
      <c r="O3011" t="str">
        <f t="shared" ref="O3011:O3074" si="286">IF(P3011&lt;2,"Early Delivery",IF(P3011&lt;5,"On Time Delivery","Delayed Delivery"))</f>
        <v>Delayed Delivery</v>
      </c>
      <c r="P3011">
        <v>10</v>
      </c>
      <c r="Q3011" t="str">
        <f t="shared" ref="Q3011:Q3074" si="287">IF(R3011&lt;2.5,"Bad",IF(R3011 &lt;4,"Good","Excellent"))</f>
        <v>Excellent</v>
      </c>
      <c r="R3011">
        <v>4.5999999999999996</v>
      </c>
      <c r="S3011">
        <v>362.64</v>
      </c>
    </row>
    <row r="3012" spans="1:19" x14ac:dyDescent="0.35">
      <c r="A3012">
        <v>13011</v>
      </c>
      <c r="B3012" s="1">
        <v>47572</v>
      </c>
      <c r="C3012">
        <f t="shared" si="282"/>
        <v>2030</v>
      </c>
      <c r="D3012">
        <f t="shared" si="283"/>
        <v>3</v>
      </c>
      <c r="E3012" t="str">
        <f>TEXT(Table2[[#This Row],[order_date]],"mmmm")</f>
        <v>March</v>
      </c>
      <c r="F3012">
        <v>1821</v>
      </c>
      <c r="G3012" t="s">
        <v>15</v>
      </c>
      <c r="H3012" t="s">
        <v>20</v>
      </c>
      <c r="I3012">
        <v>4</v>
      </c>
      <c r="J3012">
        <v>518.96</v>
      </c>
      <c r="K3012">
        <v>0.01</v>
      </c>
      <c r="L3012">
        <f t="shared" si="284"/>
        <v>5.1896000000000004</v>
      </c>
      <c r="M3012">
        <f t="shared" si="285"/>
        <v>2075.84</v>
      </c>
      <c r="N3012" t="s">
        <v>16</v>
      </c>
      <c r="O3012" t="str">
        <f t="shared" si="286"/>
        <v>On Time Delivery</v>
      </c>
      <c r="P3012">
        <v>3</v>
      </c>
      <c r="Q3012" t="str">
        <f t="shared" si="287"/>
        <v>Excellent</v>
      </c>
      <c r="R3012">
        <v>4.4000000000000004</v>
      </c>
      <c r="S3012">
        <v>2055.08</v>
      </c>
    </row>
    <row r="3013" spans="1:19" x14ac:dyDescent="0.35">
      <c r="A3013">
        <v>13012</v>
      </c>
      <c r="B3013" s="1">
        <v>47573</v>
      </c>
      <c r="C3013">
        <f t="shared" si="282"/>
        <v>2030</v>
      </c>
      <c r="D3013">
        <f t="shared" si="283"/>
        <v>3</v>
      </c>
      <c r="E3013" t="str">
        <f>TEXT(Table2[[#This Row],[order_date]],"mmmm")</f>
        <v>March</v>
      </c>
      <c r="F3013">
        <v>1384</v>
      </c>
      <c r="G3013" t="s">
        <v>19</v>
      </c>
      <c r="H3013" t="s">
        <v>20</v>
      </c>
      <c r="I3013">
        <v>4</v>
      </c>
      <c r="J3013">
        <v>207.69</v>
      </c>
      <c r="K3013">
        <v>0.02</v>
      </c>
      <c r="L3013">
        <f t="shared" si="284"/>
        <v>4.1538000000000004</v>
      </c>
      <c r="M3013">
        <f t="shared" si="285"/>
        <v>830.76</v>
      </c>
      <c r="N3013" t="s">
        <v>18</v>
      </c>
      <c r="O3013" t="str">
        <f t="shared" si="286"/>
        <v>On Time Delivery</v>
      </c>
      <c r="P3013">
        <v>2</v>
      </c>
      <c r="Q3013" t="str">
        <f t="shared" si="287"/>
        <v>Bad</v>
      </c>
      <c r="R3013">
        <v>1.7</v>
      </c>
      <c r="S3013">
        <v>814.14</v>
      </c>
    </row>
    <row r="3014" spans="1:19" x14ac:dyDescent="0.35">
      <c r="A3014">
        <v>13013</v>
      </c>
      <c r="B3014" s="1">
        <v>47574</v>
      </c>
      <c r="C3014">
        <f t="shared" si="282"/>
        <v>2030</v>
      </c>
      <c r="D3014">
        <f t="shared" si="283"/>
        <v>4</v>
      </c>
      <c r="E3014" t="str">
        <f>TEXT(Table2[[#This Row],[order_date]],"mmmm")</f>
        <v>April</v>
      </c>
      <c r="F3014">
        <v>1171</v>
      </c>
      <c r="G3014" t="s">
        <v>15</v>
      </c>
      <c r="H3014" t="s">
        <v>17</v>
      </c>
      <c r="I3014">
        <v>1</v>
      </c>
      <c r="J3014">
        <v>230.36</v>
      </c>
      <c r="K3014">
        <v>0.1</v>
      </c>
      <c r="L3014">
        <f t="shared" si="284"/>
        <v>23.036000000000001</v>
      </c>
      <c r="M3014">
        <f t="shared" si="285"/>
        <v>230.36</v>
      </c>
      <c r="N3014" t="s">
        <v>14</v>
      </c>
      <c r="O3014" t="str">
        <f t="shared" si="286"/>
        <v>Early Delivery</v>
      </c>
      <c r="P3014">
        <v>1</v>
      </c>
      <c r="Q3014" t="str">
        <f t="shared" si="287"/>
        <v>Good</v>
      </c>
      <c r="R3014">
        <v>2.5</v>
      </c>
      <c r="S3014">
        <v>207.32</v>
      </c>
    </row>
    <row r="3015" spans="1:19" x14ac:dyDescent="0.35">
      <c r="A3015">
        <v>13014</v>
      </c>
      <c r="B3015" s="1">
        <v>47575</v>
      </c>
      <c r="C3015">
        <f t="shared" si="282"/>
        <v>2030</v>
      </c>
      <c r="D3015">
        <f t="shared" si="283"/>
        <v>4</v>
      </c>
      <c r="E3015" t="str">
        <f>TEXT(Table2[[#This Row],[order_date]],"mmmm")</f>
        <v>April</v>
      </c>
      <c r="F3015">
        <v>1375</v>
      </c>
      <c r="G3015" t="s">
        <v>22</v>
      </c>
      <c r="H3015" t="s">
        <v>13</v>
      </c>
      <c r="I3015">
        <v>5</v>
      </c>
      <c r="J3015">
        <v>37.89</v>
      </c>
      <c r="K3015">
        <v>0.22</v>
      </c>
      <c r="L3015">
        <f t="shared" si="284"/>
        <v>8.3358000000000008</v>
      </c>
      <c r="M3015">
        <f t="shared" si="285"/>
        <v>189.45</v>
      </c>
      <c r="N3015" t="s">
        <v>16</v>
      </c>
      <c r="O3015" t="str">
        <f t="shared" si="286"/>
        <v>Delayed Delivery</v>
      </c>
      <c r="P3015">
        <v>11</v>
      </c>
      <c r="Q3015" t="str">
        <f t="shared" si="287"/>
        <v>Bad</v>
      </c>
      <c r="R3015">
        <v>2.2000000000000002</v>
      </c>
      <c r="S3015">
        <v>147.77000000000001</v>
      </c>
    </row>
    <row r="3016" spans="1:19" x14ac:dyDescent="0.35">
      <c r="A3016">
        <v>13015</v>
      </c>
      <c r="B3016" s="1">
        <v>47576</v>
      </c>
      <c r="C3016">
        <f t="shared" si="282"/>
        <v>2030</v>
      </c>
      <c r="D3016">
        <f t="shared" si="283"/>
        <v>4</v>
      </c>
      <c r="E3016" t="str">
        <f>TEXT(Table2[[#This Row],[order_date]],"mmmm")</f>
        <v>April</v>
      </c>
      <c r="F3016">
        <v>1684</v>
      </c>
      <c r="G3016" t="s">
        <v>22</v>
      </c>
      <c r="H3016" t="s">
        <v>20</v>
      </c>
      <c r="I3016">
        <v>4</v>
      </c>
      <c r="J3016">
        <v>206.22</v>
      </c>
      <c r="K3016">
        <v>0.2</v>
      </c>
      <c r="L3016">
        <f t="shared" si="284"/>
        <v>41.244</v>
      </c>
      <c r="M3016">
        <f t="shared" si="285"/>
        <v>824.88</v>
      </c>
      <c r="N3016" t="s">
        <v>16</v>
      </c>
      <c r="O3016" t="str">
        <f t="shared" si="286"/>
        <v>Delayed Delivery</v>
      </c>
      <c r="P3016">
        <v>8</v>
      </c>
      <c r="Q3016" t="str">
        <f t="shared" si="287"/>
        <v>Bad</v>
      </c>
      <c r="R3016">
        <v>1.6</v>
      </c>
      <c r="S3016">
        <v>659.9</v>
      </c>
    </row>
    <row r="3017" spans="1:19" x14ac:dyDescent="0.35">
      <c r="A3017">
        <v>13016</v>
      </c>
      <c r="B3017" s="1">
        <v>47577</v>
      </c>
      <c r="C3017">
        <f t="shared" si="282"/>
        <v>2030</v>
      </c>
      <c r="D3017">
        <f t="shared" si="283"/>
        <v>4</v>
      </c>
      <c r="E3017" t="str">
        <f>TEXT(Table2[[#This Row],[order_date]],"mmmm")</f>
        <v>April</v>
      </c>
      <c r="F3017">
        <v>1361</v>
      </c>
      <c r="G3017" t="s">
        <v>15</v>
      </c>
      <c r="H3017" t="s">
        <v>20</v>
      </c>
      <c r="I3017">
        <v>1</v>
      </c>
      <c r="J3017">
        <v>534.69000000000005</v>
      </c>
      <c r="K3017">
        <v>0.22</v>
      </c>
      <c r="L3017">
        <f t="shared" si="284"/>
        <v>117.63180000000001</v>
      </c>
      <c r="M3017">
        <f t="shared" si="285"/>
        <v>534.69000000000005</v>
      </c>
      <c r="N3017" t="s">
        <v>16</v>
      </c>
      <c r="O3017" t="str">
        <f t="shared" si="286"/>
        <v>Early Delivery</v>
      </c>
      <c r="P3017">
        <v>1</v>
      </c>
      <c r="Q3017" t="str">
        <f t="shared" si="287"/>
        <v>Good</v>
      </c>
      <c r="R3017">
        <v>3.5</v>
      </c>
      <c r="S3017">
        <v>417.06</v>
      </c>
    </row>
    <row r="3018" spans="1:19" x14ac:dyDescent="0.35">
      <c r="A3018">
        <v>13017</v>
      </c>
      <c r="B3018" s="1">
        <v>47578</v>
      </c>
      <c r="C3018">
        <f t="shared" si="282"/>
        <v>2030</v>
      </c>
      <c r="D3018">
        <f t="shared" si="283"/>
        <v>4</v>
      </c>
      <c r="E3018" t="str">
        <f>TEXT(Table2[[#This Row],[order_date]],"mmmm")</f>
        <v>April</v>
      </c>
      <c r="F3018">
        <v>1558</v>
      </c>
      <c r="G3018" t="s">
        <v>19</v>
      </c>
      <c r="H3018" t="s">
        <v>17</v>
      </c>
      <c r="I3018">
        <v>4</v>
      </c>
      <c r="J3018">
        <v>29.95</v>
      </c>
      <c r="K3018">
        <v>0.25</v>
      </c>
      <c r="L3018">
        <f t="shared" si="284"/>
        <v>7.4874999999999998</v>
      </c>
      <c r="M3018">
        <f t="shared" si="285"/>
        <v>119.8</v>
      </c>
      <c r="N3018" t="s">
        <v>18</v>
      </c>
      <c r="O3018" t="str">
        <f t="shared" si="286"/>
        <v>Delayed Delivery</v>
      </c>
      <c r="P3018">
        <v>10</v>
      </c>
      <c r="Q3018" t="str">
        <f t="shared" si="287"/>
        <v>Good</v>
      </c>
      <c r="R3018">
        <v>3.2</v>
      </c>
      <c r="S3018">
        <v>89.85</v>
      </c>
    </row>
    <row r="3019" spans="1:19" x14ac:dyDescent="0.35">
      <c r="A3019">
        <v>13018</v>
      </c>
      <c r="B3019" s="1">
        <v>47579</v>
      </c>
      <c r="C3019">
        <f t="shared" si="282"/>
        <v>2030</v>
      </c>
      <c r="D3019">
        <f t="shared" si="283"/>
        <v>4</v>
      </c>
      <c r="E3019" t="str">
        <f>TEXT(Table2[[#This Row],[order_date]],"mmmm")</f>
        <v>April</v>
      </c>
      <c r="F3019">
        <v>1890</v>
      </c>
      <c r="G3019" t="s">
        <v>15</v>
      </c>
      <c r="H3019" t="s">
        <v>17</v>
      </c>
      <c r="I3019">
        <v>4</v>
      </c>
      <c r="J3019">
        <v>252.7</v>
      </c>
      <c r="K3019">
        <v>0.01</v>
      </c>
      <c r="L3019">
        <f t="shared" si="284"/>
        <v>2.5270000000000001</v>
      </c>
      <c r="M3019">
        <f t="shared" si="285"/>
        <v>1010.8</v>
      </c>
      <c r="N3019" t="s">
        <v>18</v>
      </c>
      <c r="O3019" t="str">
        <f t="shared" si="286"/>
        <v>Delayed Delivery</v>
      </c>
      <c r="P3019">
        <v>8</v>
      </c>
      <c r="Q3019" t="str">
        <f t="shared" si="287"/>
        <v>Good</v>
      </c>
      <c r="R3019">
        <v>2.7</v>
      </c>
      <c r="S3019">
        <v>1000.69</v>
      </c>
    </row>
    <row r="3020" spans="1:19" x14ac:dyDescent="0.35">
      <c r="A3020">
        <v>13019</v>
      </c>
      <c r="B3020" s="1">
        <v>47580</v>
      </c>
      <c r="C3020">
        <f t="shared" si="282"/>
        <v>2030</v>
      </c>
      <c r="D3020">
        <f t="shared" si="283"/>
        <v>4</v>
      </c>
      <c r="E3020" t="str">
        <f>TEXT(Table2[[#This Row],[order_date]],"mmmm")</f>
        <v>April</v>
      </c>
      <c r="F3020">
        <v>1140</v>
      </c>
      <c r="G3020" t="s">
        <v>15</v>
      </c>
      <c r="H3020" t="s">
        <v>17</v>
      </c>
      <c r="I3020">
        <v>6</v>
      </c>
      <c r="J3020">
        <v>33.369999999999997</v>
      </c>
      <c r="K3020">
        <v>0.04</v>
      </c>
      <c r="L3020">
        <f t="shared" si="284"/>
        <v>1.3348</v>
      </c>
      <c r="M3020">
        <f t="shared" si="285"/>
        <v>200.21999999999997</v>
      </c>
      <c r="N3020" t="s">
        <v>18</v>
      </c>
      <c r="O3020" t="str">
        <f t="shared" si="286"/>
        <v>Delayed Delivery</v>
      </c>
      <c r="P3020">
        <v>5</v>
      </c>
      <c r="Q3020" t="str">
        <f t="shared" si="287"/>
        <v>Excellent</v>
      </c>
      <c r="R3020">
        <v>4.4000000000000004</v>
      </c>
      <c r="S3020">
        <v>192.21</v>
      </c>
    </row>
    <row r="3021" spans="1:19" x14ac:dyDescent="0.35">
      <c r="A3021">
        <v>13020</v>
      </c>
      <c r="B3021" s="1">
        <v>47581</v>
      </c>
      <c r="C3021">
        <f t="shared" si="282"/>
        <v>2030</v>
      </c>
      <c r="D3021">
        <f t="shared" si="283"/>
        <v>4</v>
      </c>
      <c r="E3021" t="str">
        <f>TEXT(Table2[[#This Row],[order_date]],"mmmm")</f>
        <v>April</v>
      </c>
      <c r="F3021">
        <v>1886</v>
      </c>
      <c r="G3021" t="s">
        <v>12</v>
      </c>
      <c r="H3021" t="s">
        <v>21</v>
      </c>
      <c r="I3021">
        <v>4</v>
      </c>
      <c r="J3021">
        <v>231.99</v>
      </c>
      <c r="K3021">
        <v>0.13</v>
      </c>
      <c r="L3021">
        <f t="shared" si="284"/>
        <v>30.158700000000003</v>
      </c>
      <c r="M3021">
        <f t="shared" si="285"/>
        <v>927.96</v>
      </c>
      <c r="N3021" t="s">
        <v>16</v>
      </c>
      <c r="O3021" t="str">
        <f t="shared" si="286"/>
        <v>On Time Delivery</v>
      </c>
      <c r="P3021">
        <v>4</v>
      </c>
      <c r="Q3021" t="str">
        <f t="shared" si="287"/>
        <v>Good</v>
      </c>
      <c r="R3021">
        <v>3.5</v>
      </c>
      <c r="S3021">
        <v>807.33</v>
      </c>
    </row>
    <row r="3022" spans="1:19" x14ac:dyDescent="0.35">
      <c r="A3022">
        <v>13021</v>
      </c>
      <c r="B3022" s="1">
        <v>47582</v>
      </c>
      <c r="C3022">
        <f t="shared" si="282"/>
        <v>2030</v>
      </c>
      <c r="D3022">
        <f t="shared" si="283"/>
        <v>4</v>
      </c>
      <c r="E3022" t="str">
        <f>TEXT(Table2[[#This Row],[order_date]],"mmmm")</f>
        <v>April</v>
      </c>
      <c r="F3022">
        <v>1917</v>
      </c>
      <c r="G3022" t="s">
        <v>15</v>
      </c>
      <c r="H3022" t="s">
        <v>21</v>
      </c>
      <c r="I3022">
        <v>1</v>
      </c>
      <c r="J3022">
        <v>115.99</v>
      </c>
      <c r="K3022">
        <v>0.05</v>
      </c>
      <c r="L3022">
        <f t="shared" si="284"/>
        <v>5.7995000000000001</v>
      </c>
      <c r="M3022">
        <f t="shared" si="285"/>
        <v>115.99</v>
      </c>
      <c r="N3022" t="s">
        <v>18</v>
      </c>
      <c r="O3022" t="str">
        <f t="shared" si="286"/>
        <v>Delayed Delivery</v>
      </c>
      <c r="P3022">
        <v>8</v>
      </c>
      <c r="Q3022" t="str">
        <f t="shared" si="287"/>
        <v>Bad</v>
      </c>
      <c r="R3022">
        <v>2</v>
      </c>
      <c r="S3022">
        <v>110.19</v>
      </c>
    </row>
    <row r="3023" spans="1:19" x14ac:dyDescent="0.35">
      <c r="A3023">
        <v>13022</v>
      </c>
      <c r="B3023" s="1">
        <v>47583</v>
      </c>
      <c r="C3023">
        <f t="shared" si="282"/>
        <v>2030</v>
      </c>
      <c r="D3023">
        <f t="shared" si="283"/>
        <v>4</v>
      </c>
      <c r="E3023" t="str">
        <f>TEXT(Table2[[#This Row],[order_date]],"mmmm")</f>
        <v>April</v>
      </c>
      <c r="F3023">
        <v>1117</v>
      </c>
      <c r="G3023" t="s">
        <v>19</v>
      </c>
      <c r="H3023" t="s">
        <v>21</v>
      </c>
      <c r="I3023">
        <v>5</v>
      </c>
      <c r="J3023">
        <v>162.55000000000001</v>
      </c>
      <c r="K3023">
        <v>0.03</v>
      </c>
      <c r="L3023">
        <f t="shared" si="284"/>
        <v>4.8765000000000001</v>
      </c>
      <c r="M3023">
        <f t="shared" si="285"/>
        <v>812.75</v>
      </c>
      <c r="N3023" t="s">
        <v>18</v>
      </c>
      <c r="O3023" t="str">
        <f t="shared" si="286"/>
        <v>Delayed Delivery</v>
      </c>
      <c r="P3023">
        <v>8</v>
      </c>
      <c r="Q3023" t="str">
        <f t="shared" si="287"/>
        <v>Good</v>
      </c>
      <c r="R3023">
        <v>2.5</v>
      </c>
      <c r="S3023">
        <v>788.37</v>
      </c>
    </row>
    <row r="3024" spans="1:19" x14ac:dyDescent="0.35">
      <c r="A3024">
        <v>13023</v>
      </c>
      <c r="B3024" s="1">
        <v>47584</v>
      </c>
      <c r="C3024">
        <f t="shared" si="282"/>
        <v>2030</v>
      </c>
      <c r="D3024">
        <f t="shared" si="283"/>
        <v>4</v>
      </c>
      <c r="E3024" t="str">
        <f>TEXT(Table2[[#This Row],[order_date]],"mmmm")</f>
        <v>April</v>
      </c>
      <c r="F3024">
        <v>1276</v>
      </c>
      <c r="G3024" t="s">
        <v>15</v>
      </c>
      <c r="H3024" t="s">
        <v>17</v>
      </c>
      <c r="I3024">
        <v>1</v>
      </c>
      <c r="J3024">
        <v>528.4</v>
      </c>
      <c r="K3024">
        <v>0.22</v>
      </c>
      <c r="L3024">
        <f t="shared" si="284"/>
        <v>116.24799999999999</v>
      </c>
      <c r="M3024">
        <f t="shared" si="285"/>
        <v>528.4</v>
      </c>
      <c r="N3024" t="s">
        <v>16</v>
      </c>
      <c r="O3024" t="str">
        <f t="shared" si="286"/>
        <v>Delayed Delivery</v>
      </c>
      <c r="P3024">
        <v>11</v>
      </c>
      <c r="Q3024" t="str">
        <f t="shared" si="287"/>
        <v>Bad</v>
      </c>
      <c r="R3024">
        <v>1.6</v>
      </c>
      <c r="S3024">
        <v>412.15</v>
      </c>
    </row>
    <row r="3025" spans="1:19" x14ac:dyDescent="0.35">
      <c r="A3025">
        <v>13024</v>
      </c>
      <c r="B3025" s="1">
        <v>47585</v>
      </c>
      <c r="C3025">
        <f t="shared" si="282"/>
        <v>2030</v>
      </c>
      <c r="D3025">
        <f t="shared" si="283"/>
        <v>4</v>
      </c>
      <c r="E3025" t="str">
        <f>TEXT(Table2[[#This Row],[order_date]],"mmmm")</f>
        <v>April</v>
      </c>
      <c r="F3025">
        <v>1725</v>
      </c>
      <c r="G3025" t="s">
        <v>19</v>
      </c>
      <c r="H3025" t="s">
        <v>13</v>
      </c>
      <c r="I3025">
        <v>1</v>
      </c>
      <c r="J3025">
        <v>270.08999999999997</v>
      </c>
      <c r="K3025">
        <v>0.28999999999999998</v>
      </c>
      <c r="L3025">
        <f t="shared" si="284"/>
        <v>78.326099999999983</v>
      </c>
      <c r="M3025">
        <f t="shared" si="285"/>
        <v>270.08999999999997</v>
      </c>
      <c r="N3025" t="s">
        <v>16</v>
      </c>
      <c r="O3025" t="str">
        <f t="shared" si="286"/>
        <v>Delayed Delivery</v>
      </c>
      <c r="P3025">
        <v>8</v>
      </c>
      <c r="Q3025" t="str">
        <f t="shared" si="287"/>
        <v>Good</v>
      </c>
      <c r="R3025">
        <v>3.4</v>
      </c>
      <c r="S3025">
        <v>191.76</v>
      </c>
    </row>
    <row r="3026" spans="1:19" x14ac:dyDescent="0.35">
      <c r="A3026">
        <v>13025</v>
      </c>
      <c r="B3026" s="1">
        <v>47586</v>
      </c>
      <c r="C3026">
        <f t="shared" si="282"/>
        <v>2030</v>
      </c>
      <c r="D3026">
        <f t="shared" si="283"/>
        <v>4</v>
      </c>
      <c r="E3026" t="str">
        <f>TEXT(Table2[[#This Row],[order_date]],"mmmm")</f>
        <v>April</v>
      </c>
      <c r="F3026">
        <v>1219</v>
      </c>
      <c r="G3026" t="s">
        <v>12</v>
      </c>
      <c r="H3026" t="s">
        <v>20</v>
      </c>
      <c r="I3026">
        <v>4</v>
      </c>
      <c r="J3026">
        <v>175.17</v>
      </c>
      <c r="K3026">
        <v>0.26</v>
      </c>
      <c r="L3026">
        <f t="shared" si="284"/>
        <v>45.544199999999996</v>
      </c>
      <c r="M3026">
        <f t="shared" si="285"/>
        <v>700.68</v>
      </c>
      <c r="N3026" t="s">
        <v>16</v>
      </c>
      <c r="O3026" t="str">
        <f t="shared" si="286"/>
        <v>On Time Delivery</v>
      </c>
      <c r="P3026">
        <v>3</v>
      </c>
      <c r="Q3026" t="str">
        <f t="shared" si="287"/>
        <v>Good</v>
      </c>
      <c r="R3026">
        <v>3.3</v>
      </c>
      <c r="S3026">
        <v>518.5</v>
      </c>
    </row>
    <row r="3027" spans="1:19" x14ac:dyDescent="0.35">
      <c r="A3027">
        <v>13026</v>
      </c>
      <c r="B3027" s="1">
        <v>47587</v>
      </c>
      <c r="C3027">
        <f t="shared" si="282"/>
        <v>2030</v>
      </c>
      <c r="D3027">
        <f t="shared" si="283"/>
        <v>4</v>
      </c>
      <c r="E3027" t="str">
        <f>TEXT(Table2[[#This Row],[order_date]],"mmmm")</f>
        <v>April</v>
      </c>
      <c r="F3027">
        <v>1904</v>
      </c>
      <c r="G3027" t="s">
        <v>15</v>
      </c>
      <c r="H3027" t="s">
        <v>21</v>
      </c>
      <c r="I3027">
        <v>6</v>
      </c>
      <c r="J3027">
        <v>359.76</v>
      </c>
      <c r="K3027">
        <v>0.28999999999999998</v>
      </c>
      <c r="L3027">
        <f t="shared" si="284"/>
        <v>104.33039999999998</v>
      </c>
      <c r="M3027">
        <f t="shared" si="285"/>
        <v>2158.56</v>
      </c>
      <c r="N3027" t="s">
        <v>14</v>
      </c>
      <c r="O3027" t="str">
        <f t="shared" si="286"/>
        <v>Delayed Delivery</v>
      </c>
      <c r="P3027">
        <v>8</v>
      </c>
      <c r="Q3027" t="str">
        <f t="shared" si="287"/>
        <v>Excellent</v>
      </c>
      <c r="R3027">
        <v>4.5</v>
      </c>
      <c r="S3027">
        <v>1532.58</v>
      </c>
    </row>
    <row r="3028" spans="1:19" x14ac:dyDescent="0.35">
      <c r="A3028">
        <v>13027</v>
      </c>
      <c r="B3028" s="1">
        <v>47588</v>
      </c>
      <c r="C3028">
        <f t="shared" si="282"/>
        <v>2030</v>
      </c>
      <c r="D3028">
        <f t="shared" si="283"/>
        <v>4</v>
      </c>
      <c r="E3028" t="str">
        <f>TEXT(Table2[[#This Row],[order_date]],"mmmm")</f>
        <v>April</v>
      </c>
      <c r="F3028">
        <v>1025</v>
      </c>
      <c r="G3028" t="s">
        <v>15</v>
      </c>
      <c r="H3028" t="s">
        <v>13</v>
      </c>
      <c r="I3028">
        <v>3</v>
      </c>
      <c r="J3028">
        <v>98.13</v>
      </c>
      <c r="K3028">
        <v>0.23</v>
      </c>
      <c r="L3028">
        <f t="shared" si="284"/>
        <v>22.569900000000001</v>
      </c>
      <c r="M3028">
        <f t="shared" si="285"/>
        <v>294.39</v>
      </c>
      <c r="N3028" t="s">
        <v>14</v>
      </c>
      <c r="O3028" t="str">
        <f t="shared" si="286"/>
        <v>Early Delivery</v>
      </c>
      <c r="P3028">
        <v>1</v>
      </c>
      <c r="Q3028" t="str">
        <f t="shared" si="287"/>
        <v>Excellent</v>
      </c>
      <c r="R3028">
        <v>4.4000000000000004</v>
      </c>
      <c r="S3028">
        <v>226.68</v>
      </c>
    </row>
    <row r="3029" spans="1:19" x14ac:dyDescent="0.35">
      <c r="A3029">
        <v>13028</v>
      </c>
      <c r="B3029" s="1">
        <v>47589</v>
      </c>
      <c r="C3029">
        <f t="shared" si="282"/>
        <v>2030</v>
      </c>
      <c r="D3029">
        <f t="shared" si="283"/>
        <v>4</v>
      </c>
      <c r="E3029" t="str">
        <f>TEXT(Table2[[#This Row],[order_date]],"mmmm")</f>
        <v>April</v>
      </c>
      <c r="F3029">
        <v>1520</v>
      </c>
      <c r="G3029" t="s">
        <v>15</v>
      </c>
      <c r="H3029" t="s">
        <v>17</v>
      </c>
      <c r="I3029">
        <v>7</v>
      </c>
      <c r="J3029">
        <v>166.74</v>
      </c>
      <c r="K3029">
        <v>0.26</v>
      </c>
      <c r="L3029">
        <f t="shared" si="284"/>
        <v>43.352400000000003</v>
      </c>
      <c r="M3029">
        <f t="shared" si="285"/>
        <v>1167.18</v>
      </c>
      <c r="N3029" t="s">
        <v>18</v>
      </c>
      <c r="O3029" t="str">
        <f t="shared" si="286"/>
        <v>On Time Delivery</v>
      </c>
      <c r="P3029">
        <v>4</v>
      </c>
      <c r="Q3029" t="str">
        <f t="shared" si="287"/>
        <v>Excellent</v>
      </c>
      <c r="R3029">
        <v>4.3</v>
      </c>
      <c r="S3029">
        <v>863.71</v>
      </c>
    </row>
    <row r="3030" spans="1:19" x14ac:dyDescent="0.35">
      <c r="A3030">
        <v>13029</v>
      </c>
      <c r="B3030" s="1">
        <v>47590</v>
      </c>
      <c r="C3030">
        <f t="shared" si="282"/>
        <v>2030</v>
      </c>
      <c r="D3030">
        <f t="shared" si="283"/>
        <v>4</v>
      </c>
      <c r="E3030" t="str">
        <f>TEXT(Table2[[#This Row],[order_date]],"mmmm")</f>
        <v>April</v>
      </c>
      <c r="F3030">
        <v>1782</v>
      </c>
      <c r="G3030" t="s">
        <v>22</v>
      </c>
      <c r="H3030" t="s">
        <v>21</v>
      </c>
      <c r="I3030">
        <v>3</v>
      </c>
      <c r="J3030">
        <v>334.56</v>
      </c>
      <c r="K3030">
        <v>0.1</v>
      </c>
      <c r="L3030">
        <f t="shared" si="284"/>
        <v>33.456000000000003</v>
      </c>
      <c r="M3030">
        <f t="shared" si="285"/>
        <v>1003.6800000000001</v>
      </c>
      <c r="N3030" t="s">
        <v>14</v>
      </c>
      <c r="O3030" t="str">
        <f t="shared" si="286"/>
        <v>Delayed Delivery</v>
      </c>
      <c r="P3030">
        <v>5</v>
      </c>
      <c r="Q3030" t="str">
        <f t="shared" si="287"/>
        <v>Good</v>
      </c>
      <c r="R3030">
        <v>3.2</v>
      </c>
      <c r="S3030">
        <v>903.31</v>
      </c>
    </row>
    <row r="3031" spans="1:19" x14ac:dyDescent="0.35">
      <c r="A3031">
        <v>13030</v>
      </c>
      <c r="B3031" s="1">
        <v>47591</v>
      </c>
      <c r="C3031">
        <f t="shared" si="282"/>
        <v>2030</v>
      </c>
      <c r="D3031">
        <f t="shared" si="283"/>
        <v>4</v>
      </c>
      <c r="E3031" t="str">
        <f>TEXT(Table2[[#This Row],[order_date]],"mmmm")</f>
        <v>April</v>
      </c>
      <c r="F3031">
        <v>1009</v>
      </c>
      <c r="G3031" t="s">
        <v>22</v>
      </c>
      <c r="H3031" t="s">
        <v>17</v>
      </c>
      <c r="I3031">
        <v>3</v>
      </c>
      <c r="J3031">
        <v>153.94999999999999</v>
      </c>
      <c r="K3031">
        <v>0.35</v>
      </c>
      <c r="L3031">
        <f t="shared" si="284"/>
        <v>53.882499999999993</v>
      </c>
      <c r="M3031">
        <f t="shared" si="285"/>
        <v>461.84999999999997</v>
      </c>
      <c r="N3031" t="s">
        <v>18</v>
      </c>
      <c r="O3031" t="str">
        <f t="shared" si="286"/>
        <v>Delayed Delivery</v>
      </c>
      <c r="P3031">
        <v>6</v>
      </c>
      <c r="Q3031" t="str">
        <f t="shared" si="287"/>
        <v>Good</v>
      </c>
      <c r="R3031">
        <v>3.6</v>
      </c>
      <c r="S3031">
        <v>300.2</v>
      </c>
    </row>
    <row r="3032" spans="1:19" x14ac:dyDescent="0.35">
      <c r="A3032">
        <v>13031</v>
      </c>
      <c r="B3032" s="1">
        <v>47592</v>
      </c>
      <c r="C3032">
        <f t="shared" si="282"/>
        <v>2030</v>
      </c>
      <c r="D3032">
        <f t="shared" si="283"/>
        <v>4</v>
      </c>
      <c r="E3032" t="str">
        <f>TEXT(Table2[[#This Row],[order_date]],"mmmm")</f>
        <v>April</v>
      </c>
      <c r="F3032">
        <v>1983</v>
      </c>
      <c r="G3032" t="s">
        <v>22</v>
      </c>
      <c r="H3032" t="s">
        <v>13</v>
      </c>
      <c r="I3032">
        <v>1</v>
      </c>
      <c r="J3032">
        <v>412.29</v>
      </c>
      <c r="K3032">
        <v>0.06</v>
      </c>
      <c r="L3032">
        <f t="shared" si="284"/>
        <v>24.737400000000001</v>
      </c>
      <c r="M3032">
        <f t="shared" si="285"/>
        <v>412.29</v>
      </c>
      <c r="N3032" t="s">
        <v>14</v>
      </c>
      <c r="O3032" t="str">
        <f t="shared" si="286"/>
        <v>Delayed Delivery</v>
      </c>
      <c r="P3032">
        <v>5</v>
      </c>
      <c r="Q3032" t="str">
        <f t="shared" si="287"/>
        <v>Excellent</v>
      </c>
      <c r="R3032">
        <v>4.0999999999999996</v>
      </c>
      <c r="S3032">
        <v>387.55</v>
      </c>
    </row>
    <row r="3033" spans="1:19" x14ac:dyDescent="0.35">
      <c r="A3033">
        <v>13032</v>
      </c>
      <c r="B3033" s="1">
        <v>47593</v>
      </c>
      <c r="C3033">
        <f t="shared" si="282"/>
        <v>2030</v>
      </c>
      <c r="D3033">
        <f t="shared" si="283"/>
        <v>4</v>
      </c>
      <c r="E3033" t="str">
        <f>TEXT(Table2[[#This Row],[order_date]],"mmmm")</f>
        <v>April</v>
      </c>
      <c r="F3033">
        <v>1377</v>
      </c>
      <c r="G3033" t="s">
        <v>19</v>
      </c>
      <c r="H3033" t="s">
        <v>21</v>
      </c>
      <c r="I3033">
        <v>4</v>
      </c>
      <c r="J3033">
        <v>302.52</v>
      </c>
      <c r="K3033">
        <v>0.08</v>
      </c>
      <c r="L3033">
        <f t="shared" si="284"/>
        <v>24.201599999999999</v>
      </c>
      <c r="M3033">
        <f t="shared" si="285"/>
        <v>1210.08</v>
      </c>
      <c r="N3033" t="s">
        <v>16</v>
      </c>
      <c r="O3033" t="str">
        <f t="shared" si="286"/>
        <v>Delayed Delivery</v>
      </c>
      <c r="P3033">
        <v>5</v>
      </c>
      <c r="Q3033" t="str">
        <f t="shared" si="287"/>
        <v>Bad</v>
      </c>
      <c r="R3033">
        <v>1.4</v>
      </c>
      <c r="S3033">
        <v>1113.27</v>
      </c>
    </row>
    <row r="3034" spans="1:19" x14ac:dyDescent="0.35">
      <c r="A3034">
        <v>13033</v>
      </c>
      <c r="B3034" s="1">
        <v>47594</v>
      </c>
      <c r="C3034">
        <f t="shared" si="282"/>
        <v>2030</v>
      </c>
      <c r="D3034">
        <f t="shared" si="283"/>
        <v>4</v>
      </c>
      <c r="E3034" t="str">
        <f>TEXT(Table2[[#This Row],[order_date]],"mmmm")</f>
        <v>April</v>
      </c>
      <c r="F3034">
        <v>1632</v>
      </c>
      <c r="G3034" t="s">
        <v>19</v>
      </c>
      <c r="H3034" t="s">
        <v>21</v>
      </c>
      <c r="I3034">
        <v>7</v>
      </c>
      <c r="J3034">
        <v>466.61</v>
      </c>
      <c r="K3034">
        <v>0.1</v>
      </c>
      <c r="L3034">
        <f t="shared" si="284"/>
        <v>46.661000000000001</v>
      </c>
      <c r="M3034">
        <f t="shared" si="285"/>
        <v>3266.27</v>
      </c>
      <c r="N3034" t="s">
        <v>18</v>
      </c>
      <c r="O3034" t="str">
        <f t="shared" si="286"/>
        <v>Delayed Delivery</v>
      </c>
      <c r="P3034">
        <v>5</v>
      </c>
      <c r="Q3034" t="str">
        <f t="shared" si="287"/>
        <v>Bad</v>
      </c>
      <c r="R3034">
        <v>2.2000000000000002</v>
      </c>
      <c r="S3034">
        <v>2939.64</v>
      </c>
    </row>
    <row r="3035" spans="1:19" x14ac:dyDescent="0.35">
      <c r="A3035">
        <v>13034</v>
      </c>
      <c r="B3035" s="1">
        <v>47595</v>
      </c>
      <c r="C3035">
        <f t="shared" si="282"/>
        <v>2030</v>
      </c>
      <c r="D3035">
        <f t="shared" si="283"/>
        <v>4</v>
      </c>
      <c r="E3035" t="str">
        <f>TEXT(Table2[[#This Row],[order_date]],"mmmm")</f>
        <v>April</v>
      </c>
      <c r="F3035">
        <v>1636</v>
      </c>
      <c r="G3035" t="s">
        <v>19</v>
      </c>
      <c r="H3035" t="s">
        <v>21</v>
      </c>
      <c r="I3035">
        <v>3</v>
      </c>
      <c r="J3035">
        <v>569.72</v>
      </c>
      <c r="K3035">
        <v>0.34</v>
      </c>
      <c r="L3035">
        <f t="shared" si="284"/>
        <v>193.70480000000003</v>
      </c>
      <c r="M3035">
        <f t="shared" si="285"/>
        <v>1709.16</v>
      </c>
      <c r="N3035" t="s">
        <v>18</v>
      </c>
      <c r="O3035" t="str">
        <f t="shared" si="286"/>
        <v>Delayed Delivery</v>
      </c>
      <c r="P3035">
        <v>9</v>
      </c>
      <c r="Q3035" t="str">
        <f t="shared" si="287"/>
        <v>Bad</v>
      </c>
      <c r="R3035">
        <v>1.7</v>
      </c>
      <c r="S3035">
        <v>1128.05</v>
      </c>
    </row>
    <row r="3036" spans="1:19" x14ac:dyDescent="0.35">
      <c r="A3036">
        <v>13035</v>
      </c>
      <c r="B3036" s="1">
        <v>47596</v>
      </c>
      <c r="C3036">
        <f t="shared" si="282"/>
        <v>2030</v>
      </c>
      <c r="D3036">
        <f t="shared" si="283"/>
        <v>4</v>
      </c>
      <c r="E3036" t="str">
        <f>TEXT(Table2[[#This Row],[order_date]],"mmmm")</f>
        <v>April</v>
      </c>
      <c r="F3036">
        <v>1681</v>
      </c>
      <c r="G3036" t="s">
        <v>22</v>
      </c>
      <c r="H3036" t="s">
        <v>21</v>
      </c>
      <c r="I3036">
        <v>2</v>
      </c>
      <c r="J3036">
        <v>82.75</v>
      </c>
      <c r="K3036">
        <v>0.35</v>
      </c>
      <c r="L3036">
        <f t="shared" si="284"/>
        <v>28.962499999999999</v>
      </c>
      <c r="M3036">
        <f t="shared" si="285"/>
        <v>165.5</v>
      </c>
      <c r="N3036" t="s">
        <v>18</v>
      </c>
      <c r="O3036" t="str">
        <f t="shared" si="286"/>
        <v>Delayed Delivery</v>
      </c>
      <c r="P3036">
        <v>10</v>
      </c>
      <c r="Q3036" t="str">
        <f t="shared" si="287"/>
        <v>Good</v>
      </c>
      <c r="R3036">
        <v>3</v>
      </c>
      <c r="S3036">
        <v>107.58</v>
      </c>
    </row>
    <row r="3037" spans="1:19" x14ac:dyDescent="0.35">
      <c r="A3037">
        <v>13036</v>
      </c>
      <c r="B3037" s="1">
        <v>47597</v>
      </c>
      <c r="C3037">
        <f t="shared" si="282"/>
        <v>2030</v>
      </c>
      <c r="D3037">
        <f t="shared" si="283"/>
        <v>4</v>
      </c>
      <c r="E3037" t="str">
        <f>TEXT(Table2[[#This Row],[order_date]],"mmmm")</f>
        <v>April</v>
      </c>
      <c r="F3037">
        <v>1583</v>
      </c>
      <c r="G3037" t="s">
        <v>19</v>
      </c>
      <c r="H3037" t="s">
        <v>13</v>
      </c>
      <c r="I3037">
        <v>2</v>
      </c>
      <c r="J3037">
        <v>210.78</v>
      </c>
      <c r="K3037">
        <v>0.28000000000000003</v>
      </c>
      <c r="L3037">
        <f t="shared" si="284"/>
        <v>59.018400000000007</v>
      </c>
      <c r="M3037">
        <f t="shared" si="285"/>
        <v>421.56</v>
      </c>
      <c r="N3037" t="s">
        <v>16</v>
      </c>
      <c r="O3037" t="str">
        <f t="shared" si="286"/>
        <v>Delayed Delivery</v>
      </c>
      <c r="P3037">
        <v>10</v>
      </c>
      <c r="Q3037" t="str">
        <f t="shared" si="287"/>
        <v>Excellent</v>
      </c>
      <c r="R3037">
        <v>4.4000000000000004</v>
      </c>
      <c r="S3037">
        <v>303.52</v>
      </c>
    </row>
    <row r="3038" spans="1:19" x14ac:dyDescent="0.35">
      <c r="A3038">
        <v>13037</v>
      </c>
      <c r="B3038" s="1">
        <v>47598</v>
      </c>
      <c r="C3038">
        <f t="shared" si="282"/>
        <v>2030</v>
      </c>
      <c r="D3038">
        <f t="shared" si="283"/>
        <v>4</v>
      </c>
      <c r="E3038" t="str">
        <f>TEXT(Table2[[#This Row],[order_date]],"mmmm")</f>
        <v>April</v>
      </c>
      <c r="F3038">
        <v>1151</v>
      </c>
      <c r="G3038" t="s">
        <v>15</v>
      </c>
      <c r="H3038" t="s">
        <v>21</v>
      </c>
      <c r="I3038">
        <v>2</v>
      </c>
      <c r="J3038">
        <v>201.94</v>
      </c>
      <c r="K3038">
        <v>0.22</v>
      </c>
      <c r="L3038">
        <f t="shared" si="284"/>
        <v>44.4268</v>
      </c>
      <c r="M3038">
        <f t="shared" si="285"/>
        <v>403.88</v>
      </c>
      <c r="N3038" t="s">
        <v>16</v>
      </c>
      <c r="O3038" t="str">
        <f t="shared" si="286"/>
        <v>On Time Delivery</v>
      </c>
      <c r="P3038">
        <v>3</v>
      </c>
      <c r="Q3038" t="str">
        <f t="shared" si="287"/>
        <v>Bad</v>
      </c>
      <c r="R3038">
        <v>1.9</v>
      </c>
      <c r="S3038">
        <v>315.02999999999997</v>
      </c>
    </row>
    <row r="3039" spans="1:19" x14ac:dyDescent="0.35">
      <c r="A3039">
        <v>13038</v>
      </c>
      <c r="B3039" s="1">
        <v>47599</v>
      </c>
      <c r="C3039">
        <f t="shared" si="282"/>
        <v>2030</v>
      </c>
      <c r="D3039">
        <f t="shared" si="283"/>
        <v>4</v>
      </c>
      <c r="E3039" t="str">
        <f>TEXT(Table2[[#This Row],[order_date]],"mmmm")</f>
        <v>April</v>
      </c>
      <c r="F3039">
        <v>1719</v>
      </c>
      <c r="G3039" t="s">
        <v>12</v>
      </c>
      <c r="H3039" t="s">
        <v>20</v>
      </c>
      <c r="I3039">
        <v>5</v>
      </c>
      <c r="J3039">
        <v>103.44</v>
      </c>
      <c r="K3039">
        <v>0.18</v>
      </c>
      <c r="L3039">
        <f t="shared" si="284"/>
        <v>18.619199999999999</v>
      </c>
      <c r="M3039">
        <f t="shared" si="285"/>
        <v>517.20000000000005</v>
      </c>
      <c r="N3039" t="s">
        <v>16</v>
      </c>
      <c r="O3039" t="str">
        <f t="shared" si="286"/>
        <v>On Time Delivery</v>
      </c>
      <c r="P3039">
        <v>2</v>
      </c>
      <c r="Q3039" t="str">
        <f t="shared" si="287"/>
        <v>Good</v>
      </c>
      <c r="R3039">
        <v>3.9</v>
      </c>
      <c r="S3039">
        <v>424.1</v>
      </c>
    </row>
    <row r="3040" spans="1:19" x14ac:dyDescent="0.35">
      <c r="A3040">
        <v>13039</v>
      </c>
      <c r="B3040" s="1">
        <v>47600</v>
      </c>
      <c r="C3040">
        <f t="shared" si="282"/>
        <v>2030</v>
      </c>
      <c r="D3040">
        <f t="shared" si="283"/>
        <v>4</v>
      </c>
      <c r="E3040" t="str">
        <f>TEXT(Table2[[#This Row],[order_date]],"mmmm")</f>
        <v>April</v>
      </c>
      <c r="F3040">
        <v>1048</v>
      </c>
      <c r="G3040" t="s">
        <v>12</v>
      </c>
      <c r="H3040" t="s">
        <v>20</v>
      </c>
      <c r="I3040">
        <v>4</v>
      </c>
      <c r="J3040">
        <v>489.03</v>
      </c>
      <c r="K3040">
        <v>0.34</v>
      </c>
      <c r="L3040">
        <f t="shared" si="284"/>
        <v>166.27020000000002</v>
      </c>
      <c r="M3040">
        <f t="shared" si="285"/>
        <v>1956.12</v>
      </c>
      <c r="N3040" t="s">
        <v>16</v>
      </c>
      <c r="O3040" t="str">
        <f t="shared" si="286"/>
        <v>Delayed Delivery</v>
      </c>
      <c r="P3040">
        <v>10</v>
      </c>
      <c r="Q3040" t="str">
        <f t="shared" si="287"/>
        <v>Good</v>
      </c>
      <c r="R3040">
        <v>2.6</v>
      </c>
      <c r="S3040">
        <v>1291.04</v>
      </c>
    </row>
    <row r="3041" spans="1:19" x14ac:dyDescent="0.35">
      <c r="A3041">
        <v>13040</v>
      </c>
      <c r="B3041" s="1">
        <v>47601</v>
      </c>
      <c r="C3041">
        <f t="shared" si="282"/>
        <v>2030</v>
      </c>
      <c r="D3041">
        <f t="shared" si="283"/>
        <v>4</v>
      </c>
      <c r="E3041" t="str">
        <f>TEXT(Table2[[#This Row],[order_date]],"mmmm")</f>
        <v>April</v>
      </c>
      <c r="F3041">
        <v>1153</v>
      </c>
      <c r="G3041" t="s">
        <v>15</v>
      </c>
      <c r="H3041" t="s">
        <v>17</v>
      </c>
      <c r="I3041">
        <v>1</v>
      </c>
      <c r="J3041">
        <v>459.53</v>
      </c>
      <c r="K3041">
        <v>0.24</v>
      </c>
      <c r="L3041">
        <f t="shared" si="284"/>
        <v>110.28719999999998</v>
      </c>
      <c r="M3041">
        <f t="shared" si="285"/>
        <v>459.53</v>
      </c>
      <c r="N3041" t="s">
        <v>16</v>
      </c>
      <c r="O3041" t="str">
        <f t="shared" si="286"/>
        <v>On Time Delivery</v>
      </c>
      <c r="P3041">
        <v>2</v>
      </c>
      <c r="Q3041" t="str">
        <f t="shared" si="287"/>
        <v>Excellent</v>
      </c>
      <c r="R3041">
        <v>4.5999999999999996</v>
      </c>
      <c r="S3041">
        <v>349.24</v>
      </c>
    </row>
    <row r="3042" spans="1:19" x14ac:dyDescent="0.35">
      <c r="A3042">
        <v>13041</v>
      </c>
      <c r="B3042" s="1">
        <v>47602</v>
      </c>
      <c r="C3042">
        <f t="shared" si="282"/>
        <v>2030</v>
      </c>
      <c r="D3042">
        <f t="shared" si="283"/>
        <v>4</v>
      </c>
      <c r="E3042" t="str">
        <f>TEXT(Table2[[#This Row],[order_date]],"mmmm")</f>
        <v>April</v>
      </c>
      <c r="F3042">
        <v>1858</v>
      </c>
      <c r="G3042" t="s">
        <v>15</v>
      </c>
      <c r="H3042" t="s">
        <v>21</v>
      </c>
      <c r="I3042">
        <v>1</v>
      </c>
      <c r="J3042">
        <v>298.39</v>
      </c>
      <c r="K3042">
        <v>0.33</v>
      </c>
      <c r="L3042">
        <f t="shared" si="284"/>
        <v>98.468699999999998</v>
      </c>
      <c r="M3042">
        <f t="shared" si="285"/>
        <v>298.39</v>
      </c>
      <c r="N3042" t="s">
        <v>18</v>
      </c>
      <c r="O3042" t="str">
        <f t="shared" si="286"/>
        <v>Delayed Delivery</v>
      </c>
      <c r="P3042">
        <v>8</v>
      </c>
      <c r="Q3042" t="str">
        <f t="shared" si="287"/>
        <v>Good</v>
      </c>
      <c r="R3042">
        <v>3.5</v>
      </c>
      <c r="S3042">
        <v>199.92</v>
      </c>
    </row>
    <row r="3043" spans="1:19" x14ac:dyDescent="0.35">
      <c r="A3043">
        <v>13042</v>
      </c>
      <c r="B3043" s="1">
        <v>47603</v>
      </c>
      <c r="C3043">
        <f t="shared" si="282"/>
        <v>2030</v>
      </c>
      <c r="D3043">
        <f t="shared" si="283"/>
        <v>4</v>
      </c>
      <c r="E3043" t="str">
        <f>TEXT(Table2[[#This Row],[order_date]],"mmmm")</f>
        <v>April</v>
      </c>
      <c r="F3043">
        <v>1292</v>
      </c>
      <c r="G3043" t="s">
        <v>19</v>
      </c>
      <c r="H3043" t="s">
        <v>20</v>
      </c>
      <c r="I3043">
        <v>4</v>
      </c>
      <c r="J3043">
        <v>329.6</v>
      </c>
      <c r="K3043">
        <v>0.11</v>
      </c>
      <c r="L3043">
        <f t="shared" si="284"/>
        <v>36.256</v>
      </c>
      <c r="M3043">
        <f t="shared" si="285"/>
        <v>1318.4</v>
      </c>
      <c r="N3043" t="s">
        <v>14</v>
      </c>
      <c r="O3043" t="str">
        <f t="shared" si="286"/>
        <v>Delayed Delivery</v>
      </c>
      <c r="P3043">
        <v>5</v>
      </c>
      <c r="Q3043" t="str">
        <f t="shared" si="287"/>
        <v>Excellent</v>
      </c>
      <c r="R3043">
        <v>4.9000000000000004</v>
      </c>
      <c r="S3043">
        <v>1173.3800000000001</v>
      </c>
    </row>
    <row r="3044" spans="1:19" x14ac:dyDescent="0.35">
      <c r="A3044">
        <v>13043</v>
      </c>
      <c r="B3044" s="1">
        <v>47604</v>
      </c>
      <c r="C3044">
        <f t="shared" si="282"/>
        <v>2030</v>
      </c>
      <c r="D3044">
        <f t="shared" si="283"/>
        <v>5</v>
      </c>
      <c r="E3044" t="str">
        <f>TEXT(Table2[[#This Row],[order_date]],"mmmm")</f>
        <v>May</v>
      </c>
      <c r="F3044">
        <v>1579</v>
      </c>
      <c r="G3044" t="s">
        <v>22</v>
      </c>
      <c r="H3044" t="s">
        <v>20</v>
      </c>
      <c r="I3044">
        <v>6</v>
      </c>
      <c r="J3044">
        <v>49.83</v>
      </c>
      <c r="K3044">
        <v>0.12</v>
      </c>
      <c r="L3044">
        <f t="shared" si="284"/>
        <v>5.9795999999999996</v>
      </c>
      <c r="M3044">
        <f t="shared" si="285"/>
        <v>298.98</v>
      </c>
      <c r="N3044" t="s">
        <v>18</v>
      </c>
      <c r="O3044" t="str">
        <f t="shared" si="286"/>
        <v>Delayed Delivery</v>
      </c>
      <c r="P3044">
        <v>5</v>
      </c>
      <c r="Q3044" t="str">
        <f t="shared" si="287"/>
        <v>Bad</v>
      </c>
      <c r="R3044">
        <v>2</v>
      </c>
      <c r="S3044">
        <v>263.10000000000002</v>
      </c>
    </row>
    <row r="3045" spans="1:19" x14ac:dyDescent="0.35">
      <c r="A3045">
        <v>13044</v>
      </c>
      <c r="B3045" s="1">
        <v>47605</v>
      </c>
      <c r="C3045">
        <f t="shared" si="282"/>
        <v>2030</v>
      </c>
      <c r="D3045">
        <f t="shared" si="283"/>
        <v>5</v>
      </c>
      <c r="E3045" t="str">
        <f>TEXT(Table2[[#This Row],[order_date]],"mmmm")</f>
        <v>May</v>
      </c>
      <c r="F3045">
        <v>1049</v>
      </c>
      <c r="G3045" t="s">
        <v>22</v>
      </c>
      <c r="H3045" t="s">
        <v>20</v>
      </c>
      <c r="I3045">
        <v>7</v>
      </c>
      <c r="J3045">
        <v>339.97</v>
      </c>
      <c r="K3045">
        <v>0.3</v>
      </c>
      <c r="L3045">
        <f t="shared" si="284"/>
        <v>101.991</v>
      </c>
      <c r="M3045">
        <f t="shared" si="285"/>
        <v>2379.79</v>
      </c>
      <c r="N3045" t="s">
        <v>14</v>
      </c>
      <c r="O3045" t="str">
        <f t="shared" si="286"/>
        <v>Delayed Delivery</v>
      </c>
      <c r="P3045">
        <v>6</v>
      </c>
      <c r="Q3045" t="str">
        <f t="shared" si="287"/>
        <v>Excellent</v>
      </c>
      <c r="R3045">
        <v>4.7</v>
      </c>
      <c r="S3045">
        <v>1665.85</v>
      </c>
    </row>
    <row r="3046" spans="1:19" x14ac:dyDescent="0.35">
      <c r="A3046">
        <v>13045</v>
      </c>
      <c r="B3046" s="1">
        <v>47606</v>
      </c>
      <c r="C3046">
        <f t="shared" si="282"/>
        <v>2030</v>
      </c>
      <c r="D3046">
        <f t="shared" si="283"/>
        <v>5</v>
      </c>
      <c r="E3046" t="str">
        <f>TEXT(Table2[[#This Row],[order_date]],"mmmm")</f>
        <v>May</v>
      </c>
      <c r="F3046">
        <v>1663</v>
      </c>
      <c r="G3046" t="s">
        <v>19</v>
      </c>
      <c r="H3046" t="s">
        <v>13</v>
      </c>
      <c r="I3046">
        <v>6</v>
      </c>
      <c r="J3046">
        <v>477.93</v>
      </c>
      <c r="K3046">
        <v>0.05</v>
      </c>
      <c r="L3046">
        <f t="shared" si="284"/>
        <v>23.896500000000003</v>
      </c>
      <c r="M3046">
        <f t="shared" si="285"/>
        <v>2867.58</v>
      </c>
      <c r="N3046" t="s">
        <v>14</v>
      </c>
      <c r="O3046" t="str">
        <f t="shared" si="286"/>
        <v>Delayed Delivery</v>
      </c>
      <c r="P3046">
        <v>9</v>
      </c>
      <c r="Q3046" t="str">
        <f t="shared" si="287"/>
        <v>Bad</v>
      </c>
      <c r="R3046">
        <v>2.4</v>
      </c>
      <c r="S3046">
        <v>2724.2</v>
      </c>
    </row>
    <row r="3047" spans="1:19" x14ac:dyDescent="0.35">
      <c r="A3047">
        <v>13046</v>
      </c>
      <c r="B3047" s="1">
        <v>47607</v>
      </c>
      <c r="C3047">
        <f t="shared" si="282"/>
        <v>2030</v>
      </c>
      <c r="D3047">
        <f t="shared" si="283"/>
        <v>5</v>
      </c>
      <c r="E3047" t="str">
        <f>TEXT(Table2[[#This Row],[order_date]],"mmmm")</f>
        <v>May</v>
      </c>
      <c r="F3047">
        <v>1530</v>
      </c>
      <c r="G3047" t="s">
        <v>15</v>
      </c>
      <c r="H3047" t="s">
        <v>21</v>
      </c>
      <c r="I3047">
        <v>5</v>
      </c>
      <c r="J3047">
        <v>350.69</v>
      </c>
      <c r="K3047">
        <v>0.33</v>
      </c>
      <c r="L3047">
        <f t="shared" si="284"/>
        <v>115.7277</v>
      </c>
      <c r="M3047">
        <f t="shared" si="285"/>
        <v>1753.45</v>
      </c>
      <c r="N3047" t="s">
        <v>16</v>
      </c>
      <c r="O3047" t="str">
        <f t="shared" si="286"/>
        <v>Delayed Delivery</v>
      </c>
      <c r="P3047">
        <v>7</v>
      </c>
      <c r="Q3047" t="str">
        <f t="shared" si="287"/>
        <v>Good</v>
      </c>
      <c r="R3047">
        <v>3.5</v>
      </c>
      <c r="S3047">
        <v>1174.81</v>
      </c>
    </row>
    <row r="3048" spans="1:19" x14ac:dyDescent="0.35">
      <c r="A3048">
        <v>13047</v>
      </c>
      <c r="B3048" s="1">
        <v>47608</v>
      </c>
      <c r="C3048">
        <f t="shared" si="282"/>
        <v>2030</v>
      </c>
      <c r="D3048">
        <f t="shared" si="283"/>
        <v>5</v>
      </c>
      <c r="E3048" t="str">
        <f>TEXT(Table2[[#This Row],[order_date]],"mmmm")</f>
        <v>May</v>
      </c>
      <c r="F3048">
        <v>1611</v>
      </c>
      <c r="G3048" t="s">
        <v>22</v>
      </c>
      <c r="H3048" t="s">
        <v>13</v>
      </c>
      <c r="I3048">
        <v>4</v>
      </c>
      <c r="J3048">
        <v>170.2</v>
      </c>
      <c r="K3048">
        <v>0.18</v>
      </c>
      <c r="L3048">
        <f t="shared" si="284"/>
        <v>30.635999999999996</v>
      </c>
      <c r="M3048">
        <f t="shared" si="285"/>
        <v>680.8</v>
      </c>
      <c r="N3048" t="s">
        <v>16</v>
      </c>
      <c r="O3048" t="str">
        <f t="shared" si="286"/>
        <v>Delayed Delivery</v>
      </c>
      <c r="P3048">
        <v>5</v>
      </c>
      <c r="Q3048" t="str">
        <f t="shared" si="287"/>
        <v>Bad</v>
      </c>
      <c r="R3048">
        <v>1.7</v>
      </c>
      <c r="S3048">
        <v>558.26</v>
      </c>
    </row>
    <row r="3049" spans="1:19" x14ac:dyDescent="0.35">
      <c r="A3049">
        <v>13048</v>
      </c>
      <c r="B3049" s="1">
        <v>47609</v>
      </c>
      <c r="C3049">
        <f t="shared" si="282"/>
        <v>2030</v>
      </c>
      <c r="D3049">
        <f t="shared" si="283"/>
        <v>5</v>
      </c>
      <c r="E3049" t="str">
        <f>TEXT(Table2[[#This Row],[order_date]],"mmmm")</f>
        <v>May</v>
      </c>
      <c r="F3049">
        <v>1059</v>
      </c>
      <c r="G3049" t="s">
        <v>12</v>
      </c>
      <c r="H3049" t="s">
        <v>13</v>
      </c>
      <c r="I3049">
        <v>6</v>
      </c>
      <c r="J3049">
        <v>405.52</v>
      </c>
      <c r="K3049">
        <v>0.32</v>
      </c>
      <c r="L3049">
        <f t="shared" si="284"/>
        <v>129.7664</v>
      </c>
      <c r="M3049">
        <f t="shared" si="285"/>
        <v>2433.12</v>
      </c>
      <c r="N3049" t="s">
        <v>16</v>
      </c>
      <c r="O3049" t="str">
        <f t="shared" si="286"/>
        <v>Delayed Delivery</v>
      </c>
      <c r="P3049">
        <v>5</v>
      </c>
      <c r="Q3049" t="str">
        <f t="shared" si="287"/>
        <v>Excellent</v>
      </c>
      <c r="R3049">
        <v>4</v>
      </c>
      <c r="S3049">
        <v>1654.52</v>
      </c>
    </row>
    <row r="3050" spans="1:19" x14ac:dyDescent="0.35">
      <c r="A3050">
        <v>13049</v>
      </c>
      <c r="B3050" s="1">
        <v>47610</v>
      </c>
      <c r="C3050">
        <f t="shared" si="282"/>
        <v>2030</v>
      </c>
      <c r="D3050">
        <f t="shared" si="283"/>
        <v>5</v>
      </c>
      <c r="E3050" t="str">
        <f>TEXT(Table2[[#This Row],[order_date]],"mmmm")</f>
        <v>May</v>
      </c>
      <c r="F3050">
        <v>1166</v>
      </c>
      <c r="G3050" t="s">
        <v>19</v>
      </c>
      <c r="H3050" t="s">
        <v>20</v>
      </c>
      <c r="I3050">
        <v>7</v>
      </c>
      <c r="J3050">
        <v>226.47</v>
      </c>
      <c r="K3050">
        <v>0.12</v>
      </c>
      <c r="L3050">
        <f t="shared" si="284"/>
        <v>27.176399999999997</v>
      </c>
      <c r="M3050">
        <f t="shared" si="285"/>
        <v>1585.29</v>
      </c>
      <c r="N3050" t="s">
        <v>14</v>
      </c>
      <c r="O3050" t="str">
        <f t="shared" si="286"/>
        <v>Delayed Delivery</v>
      </c>
      <c r="P3050">
        <v>10</v>
      </c>
      <c r="Q3050" t="str">
        <f t="shared" si="287"/>
        <v>Excellent</v>
      </c>
      <c r="R3050">
        <v>4.9000000000000004</v>
      </c>
      <c r="S3050">
        <v>1395.06</v>
      </c>
    </row>
    <row r="3051" spans="1:19" x14ac:dyDescent="0.35">
      <c r="A3051">
        <v>13050</v>
      </c>
      <c r="B3051" s="1">
        <v>47611</v>
      </c>
      <c r="C3051">
        <f t="shared" si="282"/>
        <v>2030</v>
      </c>
      <c r="D3051">
        <f t="shared" si="283"/>
        <v>5</v>
      </c>
      <c r="E3051" t="str">
        <f>TEXT(Table2[[#This Row],[order_date]],"mmmm")</f>
        <v>May</v>
      </c>
      <c r="F3051">
        <v>1201</v>
      </c>
      <c r="G3051" t="s">
        <v>15</v>
      </c>
      <c r="H3051" t="s">
        <v>20</v>
      </c>
      <c r="I3051">
        <v>5</v>
      </c>
      <c r="J3051">
        <v>333.75</v>
      </c>
      <c r="K3051">
        <v>0.25</v>
      </c>
      <c r="L3051">
        <f t="shared" si="284"/>
        <v>83.4375</v>
      </c>
      <c r="M3051">
        <f t="shared" si="285"/>
        <v>1668.75</v>
      </c>
      <c r="N3051" t="s">
        <v>16</v>
      </c>
      <c r="O3051" t="str">
        <f t="shared" si="286"/>
        <v>Delayed Delivery</v>
      </c>
      <c r="P3051">
        <v>9</v>
      </c>
      <c r="Q3051" t="str">
        <f t="shared" si="287"/>
        <v>Excellent</v>
      </c>
      <c r="R3051">
        <v>4.0999999999999996</v>
      </c>
      <c r="S3051">
        <v>1251.56</v>
      </c>
    </row>
    <row r="3052" spans="1:19" x14ac:dyDescent="0.35">
      <c r="A3052">
        <v>13051</v>
      </c>
      <c r="B3052" s="1">
        <v>47612</v>
      </c>
      <c r="C3052">
        <f t="shared" si="282"/>
        <v>2030</v>
      </c>
      <c r="D3052">
        <f t="shared" si="283"/>
        <v>5</v>
      </c>
      <c r="E3052" t="str">
        <f>TEXT(Table2[[#This Row],[order_date]],"mmmm")</f>
        <v>May</v>
      </c>
      <c r="F3052">
        <v>1856</v>
      </c>
      <c r="G3052" t="s">
        <v>19</v>
      </c>
      <c r="H3052" t="s">
        <v>17</v>
      </c>
      <c r="I3052">
        <v>3</v>
      </c>
      <c r="J3052">
        <v>300.23</v>
      </c>
      <c r="K3052">
        <v>0.17</v>
      </c>
      <c r="L3052">
        <f t="shared" si="284"/>
        <v>51.039100000000005</v>
      </c>
      <c r="M3052">
        <f t="shared" si="285"/>
        <v>900.69</v>
      </c>
      <c r="N3052" t="s">
        <v>18</v>
      </c>
      <c r="O3052" t="str">
        <f t="shared" si="286"/>
        <v>Delayed Delivery</v>
      </c>
      <c r="P3052">
        <v>9</v>
      </c>
      <c r="Q3052" t="str">
        <f t="shared" si="287"/>
        <v>Good</v>
      </c>
      <c r="R3052">
        <v>3.5</v>
      </c>
      <c r="S3052">
        <v>747.57</v>
      </c>
    </row>
    <row r="3053" spans="1:19" x14ac:dyDescent="0.35">
      <c r="A3053">
        <v>13052</v>
      </c>
      <c r="B3053" s="1">
        <v>47613</v>
      </c>
      <c r="C3053">
        <f t="shared" si="282"/>
        <v>2030</v>
      </c>
      <c r="D3053">
        <f t="shared" si="283"/>
        <v>5</v>
      </c>
      <c r="E3053" t="str">
        <f>TEXT(Table2[[#This Row],[order_date]],"mmmm")</f>
        <v>May</v>
      </c>
      <c r="F3053">
        <v>1145</v>
      </c>
      <c r="G3053" t="s">
        <v>19</v>
      </c>
      <c r="H3053" t="s">
        <v>21</v>
      </c>
      <c r="I3053">
        <v>3</v>
      </c>
      <c r="J3053">
        <v>237.99</v>
      </c>
      <c r="K3053">
        <v>0.22</v>
      </c>
      <c r="L3053">
        <f t="shared" si="284"/>
        <v>52.357800000000005</v>
      </c>
      <c r="M3053">
        <f t="shared" si="285"/>
        <v>713.97</v>
      </c>
      <c r="N3053" t="s">
        <v>16</v>
      </c>
      <c r="O3053" t="str">
        <f t="shared" si="286"/>
        <v>On Time Delivery</v>
      </c>
      <c r="P3053">
        <v>2</v>
      </c>
      <c r="Q3053" t="str">
        <f t="shared" si="287"/>
        <v>Good</v>
      </c>
      <c r="R3053">
        <v>2.8</v>
      </c>
      <c r="S3053">
        <v>556.9</v>
      </c>
    </row>
    <row r="3054" spans="1:19" x14ac:dyDescent="0.35">
      <c r="A3054">
        <v>13053</v>
      </c>
      <c r="B3054" s="1">
        <v>47614</v>
      </c>
      <c r="C3054">
        <f t="shared" si="282"/>
        <v>2030</v>
      </c>
      <c r="D3054">
        <f t="shared" si="283"/>
        <v>5</v>
      </c>
      <c r="E3054" t="str">
        <f>TEXT(Table2[[#This Row],[order_date]],"mmmm")</f>
        <v>May</v>
      </c>
      <c r="F3054">
        <v>1914</v>
      </c>
      <c r="G3054" t="s">
        <v>12</v>
      </c>
      <c r="H3054" t="s">
        <v>21</v>
      </c>
      <c r="I3054">
        <v>5</v>
      </c>
      <c r="J3054">
        <v>435.54</v>
      </c>
      <c r="K3054">
        <v>0.18</v>
      </c>
      <c r="L3054">
        <f t="shared" si="284"/>
        <v>78.397199999999998</v>
      </c>
      <c r="M3054">
        <f t="shared" si="285"/>
        <v>2177.7000000000003</v>
      </c>
      <c r="N3054" t="s">
        <v>14</v>
      </c>
      <c r="O3054" t="str">
        <f t="shared" si="286"/>
        <v>Delayed Delivery</v>
      </c>
      <c r="P3054">
        <v>7</v>
      </c>
      <c r="Q3054" t="str">
        <f t="shared" si="287"/>
        <v>Bad</v>
      </c>
      <c r="R3054">
        <v>2.4</v>
      </c>
      <c r="S3054">
        <v>1785.71</v>
      </c>
    </row>
    <row r="3055" spans="1:19" x14ac:dyDescent="0.35">
      <c r="A3055">
        <v>13054</v>
      </c>
      <c r="B3055" s="1">
        <v>47615</v>
      </c>
      <c r="C3055">
        <f t="shared" si="282"/>
        <v>2030</v>
      </c>
      <c r="D3055">
        <f t="shared" si="283"/>
        <v>5</v>
      </c>
      <c r="E3055" t="str">
        <f>TEXT(Table2[[#This Row],[order_date]],"mmmm")</f>
        <v>May</v>
      </c>
      <c r="F3055">
        <v>1675</v>
      </c>
      <c r="G3055" t="s">
        <v>22</v>
      </c>
      <c r="H3055" t="s">
        <v>20</v>
      </c>
      <c r="I3055">
        <v>4</v>
      </c>
      <c r="J3055">
        <v>532.07000000000005</v>
      </c>
      <c r="K3055">
        <v>0.34</v>
      </c>
      <c r="L3055">
        <f t="shared" si="284"/>
        <v>180.90380000000002</v>
      </c>
      <c r="M3055">
        <f t="shared" si="285"/>
        <v>2128.2800000000002</v>
      </c>
      <c r="N3055" t="s">
        <v>16</v>
      </c>
      <c r="O3055" t="str">
        <f t="shared" si="286"/>
        <v>Delayed Delivery</v>
      </c>
      <c r="P3055">
        <v>10</v>
      </c>
      <c r="Q3055" t="str">
        <f t="shared" si="287"/>
        <v>Good</v>
      </c>
      <c r="R3055">
        <v>2.7</v>
      </c>
      <c r="S3055">
        <v>1404.66</v>
      </c>
    </row>
    <row r="3056" spans="1:19" x14ac:dyDescent="0.35">
      <c r="A3056">
        <v>13055</v>
      </c>
      <c r="B3056" s="1">
        <v>47616</v>
      </c>
      <c r="C3056">
        <f t="shared" si="282"/>
        <v>2030</v>
      </c>
      <c r="D3056">
        <f t="shared" si="283"/>
        <v>5</v>
      </c>
      <c r="E3056" t="str">
        <f>TEXT(Table2[[#This Row],[order_date]],"mmmm")</f>
        <v>May</v>
      </c>
      <c r="F3056">
        <v>1969</v>
      </c>
      <c r="G3056" t="s">
        <v>22</v>
      </c>
      <c r="H3056" t="s">
        <v>20</v>
      </c>
      <c r="I3056">
        <v>3</v>
      </c>
      <c r="J3056">
        <v>18.05</v>
      </c>
      <c r="K3056">
        <v>0.24</v>
      </c>
      <c r="L3056">
        <f t="shared" si="284"/>
        <v>4.3319999999999999</v>
      </c>
      <c r="M3056">
        <f t="shared" si="285"/>
        <v>54.150000000000006</v>
      </c>
      <c r="N3056" t="s">
        <v>14</v>
      </c>
      <c r="O3056" t="str">
        <f t="shared" si="286"/>
        <v>Early Delivery</v>
      </c>
      <c r="P3056">
        <v>1</v>
      </c>
      <c r="Q3056" t="str">
        <f t="shared" si="287"/>
        <v>Bad</v>
      </c>
      <c r="R3056">
        <v>2.2999999999999998</v>
      </c>
      <c r="S3056">
        <v>41.15</v>
      </c>
    </row>
    <row r="3057" spans="1:19" x14ac:dyDescent="0.35">
      <c r="A3057">
        <v>13056</v>
      </c>
      <c r="B3057" s="1">
        <v>47617</v>
      </c>
      <c r="C3057">
        <f t="shared" si="282"/>
        <v>2030</v>
      </c>
      <c r="D3057">
        <f t="shared" si="283"/>
        <v>5</v>
      </c>
      <c r="E3057" t="str">
        <f>TEXT(Table2[[#This Row],[order_date]],"mmmm")</f>
        <v>May</v>
      </c>
      <c r="F3057">
        <v>1992</v>
      </c>
      <c r="G3057" t="s">
        <v>19</v>
      </c>
      <c r="H3057" t="s">
        <v>21</v>
      </c>
      <c r="I3057">
        <v>4</v>
      </c>
      <c r="J3057">
        <v>561.16999999999996</v>
      </c>
      <c r="K3057">
        <v>0.09</v>
      </c>
      <c r="L3057">
        <f t="shared" si="284"/>
        <v>50.505299999999991</v>
      </c>
      <c r="M3057">
        <f t="shared" si="285"/>
        <v>2244.6799999999998</v>
      </c>
      <c r="N3057" t="s">
        <v>16</v>
      </c>
      <c r="O3057" t="str">
        <f t="shared" si="286"/>
        <v>On Time Delivery</v>
      </c>
      <c r="P3057">
        <v>4</v>
      </c>
      <c r="Q3057" t="str">
        <f t="shared" si="287"/>
        <v>Excellent</v>
      </c>
      <c r="R3057">
        <v>4.3</v>
      </c>
      <c r="S3057">
        <v>2042.66</v>
      </c>
    </row>
    <row r="3058" spans="1:19" x14ac:dyDescent="0.35">
      <c r="A3058">
        <v>13057</v>
      </c>
      <c r="B3058" s="1">
        <v>47618</v>
      </c>
      <c r="C3058">
        <f t="shared" si="282"/>
        <v>2030</v>
      </c>
      <c r="D3058">
        <f t="shared" si="283"/>
        <v>5</v>
      </c>
      <c r="E3058" t="str">
        <f>TEXT(Table2[[#This Row],[order_date]],"mmmm")</f>
        <v>May</v>
      </c>
      <c r="F3058">
        <v>1438</v>
      </c>
      <c r="G3058" t="s">
        <v>22</v>
      </c>
      <c r="H3058" t="s">
        <v>17</v>
      </c>
      <c r="I3058">
        <v>6</v>
      </c>
      <c r="J3058">
        <v>314.24</v>
      </c>
      <c r="K3058">
        <v>0.32</v>
      </c>
      <c r="L3058">
        <f t="shared" si="284"/>
        <v>100.55680000000001</v>
      </c>
      <c r="M3058">
        <f t="shared" si="285"/>
        <v>1885.44</v>
      </c>
      <c r="N3058" t="s">
        <v>16</v>
      </c>
      <c r="O3058" t="str">
        <f t="shared" si="286"/>
        <v>On Time Delivery</v>
      </c>
      <c r="P3058">
        <v>2</v>
      </c>
      <c r="Q3058" t="str">
        <f t="shared" si="287"/>
        <v>Excellent</v>
      </c>
      <c r="R3058">
        <v>4.5999999999999996</v>
      </c>
      <c r="S3058">
        <v>1282.0999999999999</v>
      </c>
    </row>
    <row r="3059" spans="1:19" x14ac:dyDescent="0.35">
      <c r="A3059">
        <v>13058</v>
      </c>
      <c r="B3059" s="1">
        <v>47619</v>
      </c>
      <c r="C3059">
        <f t="shared" si="282"/>
        <v>2030</v>
      </c>
      <c r="D3059">
        <f t="shared" si="283"/>
        <v>5</v>
      </c>
      <c r="E3059" t="str">
        <f>TEXT(Table2[[#This Row],[order_date]],"mmmm")</f>
        <v>May</v>
      </c>
      <c r="F3059">
        <v>1241</v>
      </c>
      <c r="G3059" t="s">
        <v>15</v>
      </c>
      <c r="H3059" t="s">
        <v>20</v>
      </c>
      <c r="I3059">
        <v>3</v>
      </c>
      <c r="J3059">
        <v>424.93</v>
      </c>
      <c r="K3059">
        <v>0.1</v>
      </c>
      <c r="L3059">
        <f t="shared" si="284"/>
        <v>42.493000000000002</v>
      </c>
      <c r="M3059">
        <f t="shared" si="285"/>
        <v>1274.79</v>
      </c>
      <c r="N3059" t="s">
        <v>18</v>
      </c>
      <c r="O3059" t="str">
        <f t="shared" si="286"/>
        <v>Delayed Delivery</v>
      </c>
      <c r="P3059">
        <v>10</v>
      </c>
      <c r="Q3059" t="str">
        <f t="shared" si="287"/>
        <v>Excellent</v>
      </c>
      <c r="R3059">
        <v>4.8</v>
      </c>
      <c r="S3059">
        <v>1147.31</v>
      </c>
    </row>
    <row r="3060" spans="1:19" x14ac:dyDescent="0.35">
      <c r="A3060">
        <v>13059</v>
      </c>
      <c r="B3060" s="1">
        <v>47620</v>
      </c>
      <c r="C3060">
        <f t="shared" si="282"/>
        <v>2030</v>
      </c>
      <c r="D3060">
        <f t="shared" si="283"/>
        <v>5</v>
      </c>
      <c r="E3060" t="str">
        <f>TEXT(Table2[[#This Row],[order_date]],"mmmm")</f>
        <v>May</v>
      </c>
      <c r="F3060">
        <v>1580</v>
      </c>
      <c r="G3060" t="s">
        <v>19</v>
      </c>
      <c r="H3060" t="s">
        <v>17</v>
      </c>
      <c r="I3060">
        <v>7</v>
      </c>
      <c r="J3060">
        <v>515.54</v>
      </c>
      <c r="K3060">
        <v>0.13</v>
      </c>
      <c r="L3060">
        <f t="shared" si="284"/>
        <v>67.020200000000003</v>
      </c>
      <c r="M3060">
        <f t="shared" si="285"/>
        <v>3608.7799999999997</v>
      </c>
      <c r="N3060" t="s">
        <v>14</v>
      </c>
      <c r="O3060" t="str">
        <f t="shared" si="286"/>
        <v>Delayed Delivery</v>
      </c>
      <c r="P3060">
        <v>9</v>
      </c>
      <c r="Q3060" t="str">
        <f t="shared" si="287"/>
        <v>Good</v>
      </c>
      <c r="R3060">
        <v>2.7</v>
      </c>
      <c r="S3060">
        <v>3139.64</v>
      </c>
    </row>
    <row r="3061" spans="1:19" x14ac:dyDescent="0.35">
      <c r="A3061">
        <v>13060</v>
      </c>
      <c r="B3061" s="1">
        <v>47621</v>
      </c>
      <c r="C3061">
        <f t="shared" si="282"/>
        <v>2030</v>
      </c>
      <c r="D3061">
        <f t="shared" si="283"/>
        <v>5</v>
      </c>
      <c r="E3061" t="str">
        <f>TEXT(Table2[[#This Row],[order_date]],"mmmm")</f>
        <v>May</v>
      </c>
      <c r="F3061">
        <v>1686</v>
      </c>
      <c r="G3061" t="s">
        <v>15</v>
      </c>
      <c r="H3061" t="s">
        <v>13</v>
      </c>
      <c r="I3061">
        <v>7</v>
      </c>
      <c r="J3061">
        <v>288.26</v>
      </c>
      <c r="K3061">
        <v>0.04</v>
      </c>
      <c r="L3061">
        <f t="shared" si="284"/>
        <v>11.5304</v>
      </c>
      <c r="M3061">
        <f t="shared" si="285"/>
        <v>2017.82</v>
      </c>
      <c r="N3061" t="s">
        <v>18</v>
      </c>
      <c r="O3061" t="str">
        <f t="shared" si="286"/>
        <v>Delayed Delivery</v>
      </c>
      <c r="P3061">
        <v>6</v>
      </c>
      <c r="Q3061" t="str">
        <f t="shared" si="287"/>
        <v>Good</v>
      </c>
      <c r="R3061">
        <v>3.2</v>
      </c>
      <c r="S3061">
        <v>1937.11</v>
      </c>
    </row>
    <row r="3062" spans="1:19" x14ac:dyDescent="0.35">
      <c r="A3062">
        <v>13061</v>
      </c>
      <c r="B3062" s="1">
        <v>47622</v>
      </c>
      <c r="C3062">
        <f t="shared" si="282"/>
        <v>2030</v>
      </c>
      <c r="D3062">
        <f t="shared" si="283"/>
        <v>5</v>
      </c>
      <c r="E3062" t="str">
        <f>TEXT(Table2[[#This Row],[order_date]],"mmmm")</f>
        <v>May</v>
      </c>
      <c r="F3062">
        <v>1560</v>
      </c>
      <c r="G3062" t="s">
        <v>19</v>
      </c>
      <c r="H3062" t="s">
        <v>20</v>
      </c>
      <c r="I3062">
        <v>6</v>
      </c>
      <c r="J3062">
        <v>503.46</v>
      </c>
      <c r="K3062">
        <v>0.31</v>
      </c>
      <c r="L3062">
        <f t="shared" si="284"/>
        <v>156.07259999999999</v>
      </c>
      <c r="M3062">
        <f t="shared" si="285"/>
        <v>3020.7599999999998</v>
      </c>
      <c r="N3062" t="s">
        <v>14</v>
      </c>
      <c r="O3062" t="str">
        <f t="shared" si="286"/>
        <v>On Time Delivery</v>
      </c>
      <c r="P3062">
        <v>4</v>
      </c>
      <c r="Q3062" t="str">
        <f t="shared" si="287"/>
        <v>Good</v>
      </c>
      <c r="R3062">
        <v>3.3</v>
      </c>
      <c r="S3062">
        <v>2084.3200000000002</v>
      </c>
    </row>
    <row r="3063" spans="1:19" x14ac:dyDescent="0.35">
      <c r="A3063">
        <v>13062</v>
      </c>
      <c r="B3063" s="1">
        <v>47623</v>
      </c>
      <c r="C3063">
        <f t="shared" si="282"/>
        <v>2030</v>
      </c>
      <c r="D3063">
        <f t="shared" si="283"/>
        <v>5</v>
      </c>
      <c r="E3063" t="str">
        <f>TEXT(Table2[[#This Row],[order_date]],"mmmm")</f>
        <v>May</v>
      </c>
      <c r="F3063">
        <v>1482</v>
      </c>
      <c r="G3063" t="s">
        <v>22</v>
      </c>
      <c r="H3063" t="s">
        <v>13</v>
      </c>
      <c r="I3063">
        <v>7</v>
      </c>
      <c r="J3063">
        <v>118.91</v>
      </c>
      <c r="K3063">
        <v>0.1</v>
      </c>
      <c r="L3063">
        <f t="shared" si="284"/>
        <v>11.891</v>
      </c>
      <c r="M3063">
        <f t="shared" si="285"/>
        <v>832.37</v>
      </c>
      <c r="N3063" t="s">
        <v>18</v>
      </c>
      <c r="O3063" t="str">
        <f t="shared" si="286"/>
        <v>On Time Delivery</v>
      </c>
      <c r="P3063">
        <v>3</v>
      </c>
      <c r="Q3063" t="str">
        <f t="shared" si="287"/>
        <v>Good</v>
      </c>
      <c r="R3063">
        <v>3.6</v>
      </c>
      <c r="S3063">
        <v>749.13</v>
      </c>
    </row>
    <row r="3064" spans="1:19" x14ac:dyDescent="0.35">
      <c r="A3064">
        <v>13063</v>
      </c>
      <c r="B3064" s="1">
        <v>47624</v>
      </c>
      <c r="C3064">
        <f t="shared" si="282"/>
        <v>2030</v>
      </c>
      <c r="D3064">
        <f t="shared" si="283"/>
        <v>5</v>
      </c>
      <c r="E3064" t="str">
        <f>TEXT(Table2[[#This Row],[order_date]],"mmmm")</f>
        <v>May</v>
      </c>
      <c r="F3064">
        <v>1107</v>
      </c>
      <c r="G3064" t="s">
        <v>15</v>
      </c>
      <c r="H3064" t="s">
        <v>20</v>
      </c>
      <c r="I3064">
        <v>4</v>
      </c>
      <c r="J3064">
        <v>108.11</v>
      </c>
      <c r="K3064">
        <v>0.09</v>
      </c>
      <c r="L3064">
        <f t="shared" si="284"/>
        <v>9.7298999999999989</v>
      </c>
      <c r="M3064">
        <f t="shared" si="285"/>
        <v>432.44</v>
      </c>
      <c r="N3064" t="s">
        <v>18</v>
      </c>
      <c r="O3064" t="str">
        <f t="shared" si="286"/>
        <v>On Time Delivery</v>
      </c>
      <c r="P3064">
        <v>4</v>
      </c>
      <c r="Q3064" t="str">
        <f t="shared" si="287"/>
        <v>Bad</v>
      </c>
      <c r="R3064">
        <v>1</v>
      </c>
      <c r="S3064">
        <v>393.52</v>
      </c>
    </row>
    <row r="3065" spans="1:19" x14ac:dyDescent="0.35">
      <c r="A3065">
        <v>13064</v>
      </c>
      <c r="B3065" s="1">
        <v>47625</v>
      </c>
      <c r="C3065">
        <f t="shared" si="282"/>
        <v>2030</v>
      </c>
      <c r="D3065">
        <f t="shared" si="283"/>
        <v>5</v>
      </c>
      <c r="E3065" t="str">
        <f>TEXT(Table2[[#This Row],[order_date]],"mmmm")</f>
        <v>May</v>
      </c>
      <c r="F3065">
        <v>1225</v>
      </c>
      <c r="G3065" t="s">
        <v>19</v>
      </c>
      <c r="H3065" t="s">
        <v>13</v>
      </c>
      <c r="I3065">
        <v>4</v>
      </c>
      <c r="J3065">
        <v>399.62</v>
      </c>
      <c r="K3065">
        <v>0.32</v>
      </c>
      <c r="L3065">
        <f t="shared" si="284"/>
        <v>127.8784</v>
      </c>
      <c r="M3065">
        <f t="shared" si="285"/>
        <v>1598.48</v>
      </c>
      <c r="N3065" t="s">
        <v>16</v>
      </c>
      <c r="O3065" t="str">
        <f t="shared" si="286"/>
        <v>On Time Delivery</v>
      </c>
      <c r="P3065">
        <v>2</v>
      </c>
      <c r="Q3065" t="str">
        <f t="shared" si="287"/>
        <v>Excellent</v>
      </c>
      <c r="R3065">
        <v>4.4000000000000004</v>
      </c>
      <c r="S3065">
        <v>1086.97</v>
      </c>
    </row>
    <row r="3066" spans="1:19" x14ac:dyDescent="0.35">
      <c r="A3066">
        <v>13065</v>
      </c>
      <c r="B3066" s="1">
        <v>47626</v>
      </c>
      <c r="C3066">
        <f t="shared" si="282"/>
        <v>2030</v>
      </c>
      <c r="D3066">
        <f t="shared" si="283"/>
        <v>5</v>
      </c>
      <c r="E3066" t="str">
        <f>TEXT(Table2[[#This Row],[order_date]],"mmmm")</f>
        <v>May</v>
      </c>
      <c r="F3066">
        <v>1672</v>
      </c>
      <c r="G3066" t="s">
        <v>19</v>
      </c>
      <c r="H3066" t="s">
        <v>20</v>
      </c>
      <c r="I3066">
        <v>7</v>
      </c>
      <c r="J3066">
        <v>524.03</v>
      </c>
      <c r="K3066">
        <v>0.28000000000000003</v>
      </c>
      <c r="L3066">
        <f t="shared" si="284"/>
        <v>146.72839999999999</v>
      </c>
      <c r="M3066">
        <f t="shared" si="285"/>
        <v>3668.21</v>
      </c>
      <c r="N3066" t="s">
        <v>16</v>
      </c>
      <c r="O3066" t="str">
        <f t="shared" si="286"/>
        <v>Delayed Delivery</v>
      </c>
      <c r="P3066">
        <v>5</v>
      </c>
      <c r="Q3066" t="str">
        <f t="shared" si="287"/>
        <v>Bad</v>
      </c>
      <c r="R3066">
        <v>2.1</v>
      </c>
      <c r="S3066">
        <v>2641.11</v>
      </c>
    </row>
    <row r="3067" spans="1:19" x14ac:dyDescent="0.35">
      <c r="A3067">
        <v>13066</v>
      </c>
      <c r="B3067" s="1">
        <v>47627</v>
      </c>
      <c r="C3067">
        <f t="shared" si="282"/>
        <v>2030</v>
      </c>
      <c r="D3067">
        <f t="shared" si="283"/>
        <v>5</v>
      </c>
      <c r="E3067" t="str">
        <f>TEXT(Table2[[#This Row],[order_date]],"mmmm")</f>
        <v>May</v>
      </c>
      <c r="F3067">
        <v>1630</v>
      </c>
      <c r="G3067" t="s">
        <v>19</v>
      </c>
      <c r="H3067" t="s">
        <v>17</v>
      </c>
      <c r="I3067">
        <v>2</v>
      </c>
      <c r="J3067">
        <v>537.07000000000005</v>
      </c>
      <c r="K3067">
        <v>0.05</v>
      </c>
      <c r="L3067">
        <f t="shared" si="284"/>
        <v>26.853500000000004</v>
      </c>
      <c r="M3067">
        <f t="shared" si="285"/>
        <v>1074.1400000000001</v>
      </c>
      <c r="N3067" t="s">
        <v>16</v>
      </c>
      <c r="O3067" t="str">
        <f t="shared" si="286"/>
        <v>Delayed Delivery</v>
      </c>
      <c r="P3067">
        <v>9</v>
      </c>
      <c r="Q3067" t="str">
        <f t="shared" si="287"/>
        <v>Good</v>
      </c>
      <c r="R3067">
        <v>2.9</v>
      </c>
      <c r="S3067">
        <v>1020.43</v>
      </c>
    </row>
    <row r="3068" spans="1:19" x14ac:dyDescent="0.35">
      <c r="A3068">
        <v>13067</v>
      </c>
      <c r="B3068" s="1">
        <v>47628</v>
      </c>
      <c r="C3068">
        <f t="shared" si="282"/>
        <v>2030</v>
      </c>
      <c r="D3068">
        <f t="shared" si="283"/>
        <v>5</v>
      </c>
      <c r="E3068" t="str">
        <f>TEXT(Table2[[#This Row],[order_date]],"mmmm")</f>
        <v>May</v>
      </c>
      <c r="F3068">
        <v>1660</v>
      </c>
      <c r="G3068" t="s">
        <v>19</v>
      </c>
      <c r="H3068" t="s">
        <v>17</v>
      </c>
      <c r="I3068">
        <v>5</v>
      </c>
      <c r="J3068">
        <v>391.59</v>
      </c>
      <c r="K3068">
        <v>0.27</v>
      </c>
      <c r="L3068">
        <f t="shared" si="284"/>
        <v>105.72929999999999</v>
      </c>
      <c r="M3068">
        <f t="shared" si="285"/>
        <v>1957.9499999999998</v>
      </c>
      <c r="N3068" t="s">
        <v>14</v>
      </c>
      <c r="O3068" t="str">
        <f t="shared" si="286"/>
        <v>Delayed Delivery</v>
      </c>
      <c r="P3068">
        <v>6</v>
      </c>
      <c r="Q3068" t="str">
        <f t="shared" si="287"/>
        <v>Excellent</v>
      </c>
      <c r="R3068">
        <v>4.4000000000000004</v>
      </c>
      <c r="S3068">
        <v>1429.3</v>
      </c>
    </row>
    <row r="3069" spans="1:19" x14ac:dyDescent="0.35">
      <c r="A3069">
        <v>13068</v>
      </c>
      <c r="B3069" s="1">
        <v>47629</v>
      </c>
      <c r="C3069">
        <f t="shared" si="282"/>
        <v>2030</v>
      </c>
      <c r="D3069">
        <f t="shared" si="283"/>
        <v>5</v>
      </c>
      <c r="E3069" t="str">
        <f>TEXT(Table2[[#This Row],[order_date]],"mmmm")</f>
        <v>May</v>
      </c>
      <c r="F3069">
        <v>1976</v>
      </c>
      <c r="G3069" t="s">
        <v>15</v>
      </c>
      <c r="H3069" t="s">
        <v>17</v>
      </c>
      <c r="I3069">
        <v>1</v>
      </c>
      <c r="J3069">
        <v>322.41000000000003</v>
      </c>
      <c r="K3069">
        <v>0.32</v>
      </c>
      <c r="L3069">
        <f t="shared" si="284"/>
        <v>103.17120000000001</v>
      </c>
      <c r="M3069">
        <f t="shared" si="285"/>
        <v>322.41000000000003</v>
      </c>
      <c r="N3069" t="s">
        <v>14</v>
      </c>
      <c r="O3069" t="str">
        <f t="shared" si="286"/>
        <v>On Time Delivery</v>
      </c>
      <c r="P3069">
        <v>2</v>
      </c>
      <c r="Q3069" t="str">
        <f t="shared" si="287"/>
        <v>Excellent</v>
      </c>
      <c r="R3069">
        <v>5</v>
      </c>
      <c r="S3069">
        <v>219.24</v>
      </c>
    </row>
    <row r="3070" spans="1:19" x14ac:dyDescent="0.35">
      <c r="A3070">
        <v>13069</v>
      </c>
      <c r="B3070" s="1">
        <v>47630</v>
      </c>
      <c r="C3070">
        <f t="shared" si="282"/>
        <v>2030</v>
      </c>
      <c r="D3070">
        <f t="shared" si="283"/>
        <v>5</v>
      </c>
      <c r="E3070" t="str">
        <f>TEXT(Table2[[#This Row],[order_date]],"mmmm")</f>
        <v>May</v>
      </c>
      <c r="F3070">
        <v>1661</v>
      </c>
      <c r="G3070" t="s">
        <v>22</v>
      </c>
      <c r="H3070" t="s">
        <v>13</v>
      </c>
      <c r="I3070">
        <v>5</v>
      </c>
      <c r="J3070">
        <v>208.86</v>
      </c>
      <c r="K3070">
        <v>0.03</v>
      </c>
      <c r="L3070">
        <f t="shared" si="284"/>
        <v>6.2658000000000005</v>
      </c>
      <c r="M3070">
        <f t="shared" si="285"/>
        <v>1044.3000000000002</v>
      </c>
      <c r="N3070" t="s">
        <v>18</v>
      </c>
      <c r="O3070" t="str">
        <f t="shared" si="286"/>
        <v>Delayed Delivery</v>
      </c>
      <c r="P3070">
        <v>6</v>
      </c>
      <c r="Q3070" t="str">
        <f t="shared" si="287"/>
        <v>Excellent</v>
      </c>
      <c r="R3070">
        <v>4.2</v>
      </c>
      <c r="S3070">
        <v>1012.97</v>
      </c>
    </row>
    <row r="3071" spans="1:19" x14ac:dyDescent="0.35">
      <c r="A3071">
        <v>13070</v>
      </c>
      <c r="B3071" s="1">
        <v>47631</v>
      </c>
      <c r="C3071">
        <f t="shared" si="282"/>
        <v>2030</v>
      </c>
      <c r="D3071">
        <f t="shared" si="283"/>
        <v>5</v>
      </c>
      <c r="E3071" t="str">
        <f>TEXT(Table2[[#This Row],[order_date]],"mmmm")</f>
        <v>May</v>
      </c>
      <c r="F3071">
        <v>1431</v>
      </c>
      <c r="G3071" t="s">
        <v>19</v>
      </c>
      <c r="H3071" t="s">
        <v>17</v>
      </c>
      <c r="I3071">
        <v>7</v>
      </c>
      <c r="J3071">
        <v>588.29999999999995</v>
      </c>
      <c r="K3071">
        <v>0.28999999999999998</v>
      </c>
      <c r="L3071">
        <f t="shared" si="284"/>
        <v>170.60699999999997</v>
      </c>
      <c r="M3071">
        <f t="shared" si="285"/>
        <v>4118.0999999999995</v>
      </c>
      <c r="N3071" t="s">
        <v>16</v>
      </c>
      <c r="O3071" t="str">
        <f t="shared" si="286"/>
        <v>Delayed Delivery</v>
      </c>
      <c r="P3071">
        <v>9</v>
      </c>
      <c r="Q3071" t="str">
        <f t="shared" si="287"/>
        <v>Bad</v>
      </c>
      <c r="R3071">
        <v>1.1000000000000001</v>
      </c>
      <c r="S3071">
        <v>2923.85</v>
      </c>
    </row>
    <row r="3072" spans="1:19" x14ac:dyDescent="0.35">
      <c r="A3072">
        <v>13071</v>
      </c>
      <c r="B3072" s="1">
        <v>47632</v>
      </c>
      <c r="C3072">
        <f t="shared" si="282"/>
        <v>2030</v>
      </c>
      <c r="D3072">
        <f t="shared" si="283"/>
        <v>5</v>
      </c>
      <c r="E3072" t="str">
        <f>TEXT(Table2[[#This Row],[order_date]],"mmmm")</f>
        <v>May</v>
      </c>
      <c r="F3072">
        <v>1804</v>
      </c>
      <c r="G3072" t="s">
        <v>19</v>
      </c>
      <c r="H3072" t="s">
        <v>13</v>
      </c>
      <c r="I3072">
        <v>4</v>
      </c>
      <c r="J3072">
        <v>202.02</v>
      </c>
      <c r="K3072">
        <v>0.19</v>
      </c>
      <c r="L3072">
        <f t="shared" si="284"/>
        <v>38.383800000000001</v>
      </c>
      <c r="M3072">
        <f t="shared" si="285"/>
        <v>808.08</v>
      </c>
      <c r="N3072" t="s">
        <v>16</v>
      </c>
      <c r="O3072" t="str">
        <f t="shared" si="286"/>
        <v>On Time Delivery</v>
      </c>
      <c r="P3072">
        <v>4</v>
      </c>
      <c r="Q3072" t="str">
        <f t="shared" si="287"/>
        <v>Good</v>
      </c>
      <c r="R3072">
        <v>2.5</v>
      </c>
      <c r="S3072">
        <v>654.54</v>
      </c>
    </row>
    <row r="3073" spans="1:19" x14ac:dyDescent="0.35">
      <c r="A3073">
        <v>13072</v>
      </c>
      <c r="B3073" s="1">
        <v>47633</v>
      </c>
      <c r="C3073">
        <f t="shared" si="282"/>
        <v>2030</v>
      </c>
      <c r="D3073">
        <f t="shared" si="283"/>
        <v>5</v>
      </c>
      <c r="E3073" t="str">
        <f>TEXT(Table2[[#This Row],[order_date]],"mmmm")</f>
        <v>May</v>
      </c>
      <c r="F3073">
        <v>1654</v>
      </c>
      <c r="G3073" t="s">
        <v>15</v>
      </c>
      <c r="H3073" t="s">
        <v>20</v>
      </c>
      <c r="I3073">
        <v>4</v>
      </c>
      <c r="J3073">
        <v>450.35</v>
      </c>
      <c r="K3073">
        <v>0.23</v>
      </c>
      <c r="L3073">
        <f t="shared" si="284"/>
        <v>103.58050000000001</v>
      </c>
      <c r="M3073">
        <f t="shared" si="285"/>
        <v>1801.4</v>
      </c>
      <c r="N3073" t="s">
        <v>14</v>
      </c>
      <c r="O3073" t="str">
        <f t="shared" si="286"/>
        <v>Early Delivery</v>
      </c>
      <c r="P3073">
        <v>1</v>
      </c>
      <c r="Q3073" t="str">
        <f t="shared" si="287"/>
        <v>Bad</v>
      </c>
      <c r="R3073">
        <v>2</v>
      </c>
      <c r="S3073">
        <v>1387.08</v>
      </c>
    </row>
    <row r="3074" spans="1:19" x14ac:dyDescent="0.35">
      <c r="A3074">
        <v>13073</v>
      </c>
      <c r="B3074" s="1">
        <v>47634</v>
      </c>
      <c r="C3074">
        <f t="shared" si="282"/>
        <v>2030</v>
      </c>
      <c r="D3074">
        <f t="shared" si="283"/>
        <v>5</v>
      </c>
      <c r="E3074" t="str">
        <f>TEXT(Table2[[#This Row],[order_date]],"mmmm")</f>
        <v>May</v>
      </c>
      <c r="F3074">
        <v>1418</v>
      </c>
      <c r="G3074" t="s">
        <v>22</v>
      </c>
      <c r="H3074" t="s">
        <v>13</v>
      </c>
      <c r="I3074">
        <v>5</v>
      </c>
      <c r="J3074">
        <v>326.20999999999998</v>
      </c>
      <c r="K3074">
        <v>0.17</v>
      </c>
      <c r="L3074">
        <f t="shared" si="284"/>
        <v>55.4557</v>
      </c>
      <c r="M3074">
        <f t="shared" si="285"/>
        <v>1631.05</v>
      </c>
      <c r="N3074" t="s">
        <v>16</v>
      </c>
      <c r="O3074" t="str">
        <f t="shared" si="286"/>
        <v>On Time Delivery</v>
      </c>
      <c r="P3074">
        <v>2</v>
      </c>
      <c r="Q3074" t="str">
        <f t="shared" si="287"/>
        <v>Excellent</v>
      </c>
      <c r="R3074">
        <v>4.9000000000000004</v>
      </c>
      <c r="S3074">
        <v>1353.77</v>
      </c>
    </row>
    <row r="3075" spans="1:19" x14ac:dyDescent="0.35">
      <c r="A3075">
        <v>13074</v>
      </c>
      <c r="B3075" s="1">
        <v>47635</v>
      </c>
      <c r="C3075">
        <f t="shared" ref="C3075:C3138" si="288">YEAR(B3075)</f>
        <v>2030</v>
      </c>
      <c r="D3075">
        <f t="shared" ref="D3075:D3138" si="289">MONTH(B3075)</f>
        <v>6</v>
      </c>
      <c r="E3075" t="str">
        <f>TEXT(Table2[[#This Row],[order_date]],"mmmm")</f>
        <v>June</v>
      </c>
      <c r="F3075">
        <v>1987</v>
      </c>
      <c r="G3075" t="s">
        <v>19</v>
      </c>
      <c r="H3075" t="s">
        <v>20</v>
      </c>
      <c r="I3075">
        <v>4</v>
      </c>
      <c r="J3075">
        <v>370.98</v>
      </c>
      <c r="K3075">
        <v>0.24</v>
      </c>
      <c r="L3075">
        <f t="shared" ref="L3075:L3138" si="290">J3075*K3075</f>
        <v>89.035200000000003</v>
      </c>
      <c r="M3075">
        <f t="shared" ref="M3075:M3138" si="291">(J3075*I3075)</f>
        <v>1483.92</v>
      </c>
      <c r="N3075" t="s">
        <v>14</v>
      </c>
      <c r="O3075" t="str">
        <f t="shared" ref="O3075:O3138" si="292">IF(P3075&lt;2,"Early Delivery",IF(P3075&lt;5,"On Time Delivery","Delayed Delivery"))</f>
        <v>Delayed Delivery</v>
      </c>
      <c r="P3075">
        <v>5</v>
      </c>
      <c r="Q3075" t="str">
        <f t="shared" ref="Q3075:Q3138" si="293">IF(R3075&lt;2.5,"Bad",IF(R3075 &lt;4,"Good","Excellent"))</f>
        <v>Bad</v>
      </c>
      <c r="R3075">
        <v>2.1</v>
      </c>
      <c r="S3075">
        <v>1127.78</v>
      </c>
    </row>
    <row r="3076" spans="1:19" x14ac:dyDescent="0.35">
      <c r="A3076">
        <v>13075</v>
      </c>
      <c r="B3076" s="1">
        <v>47636</v>
      </c>
      <c r="C3076">
        <f t="shared" si="288"/>
        <v>2030</v>
      </c>
      <c r="D3076">
        <f t="shared" si="289"/>
        <v>6</v>
      </c>
      <c r="E3076" t="str">
        <f>TEXT(Table2[[#This Row],[order_date]],"mmmm")</f>
        <v>June</v>
      </c>
      <c r="F3076">
        <v>1454</v>
      </c>
      <c r="G3076" t="s">
        <v>19</v>
      </c>
      <c r="H3076" t="s">
        <v>21</v>
      </c>
      <c r="I3076">
        <v>6</v>
      </c>
      <c r="J3076">
        <v>245.19</v>
      </c>
      <c r="K3076">
        <v>0.01</v>
      </c>
      <c r="L3076">
        <f t="shared" si="290"/>
        <v>2.4519000000000002</v>
      </c>
      <c r="M3076">
        <f t="shared" si="291"/>
        <v>1471.1399999999999</v>
      </c>
      <c r="N3076" t="s">
        <v>16</v>
      </c>
      <c r="O3076" t="str">
        <f t="shared" si="292"/>
        <v>Delayed Delivery</v>
      </c>
      <c r="P3076">
        <v>10</v>
      </c>
      <c r="Q3076" t="str">
        <f t="shared" si="293"/>
        <v>Excellent</v>
      </c>
      <c r="R3076">
        <v>4.8</v>
      </c>
      <c r="S3076">
        <v>1456.43</v>
      </c>
    </row>
    <row r="3077" spans="1:19" x14ac:dyDescent="0.35">
      <c r="A3077">
        <v>13076</v>
      </c>
      <c r="B3077" s="1">
        <v>47637</v>
      </c>
      <c r="C3077">
        <f t="shared" si="288"/>
        <v>2030</v>
      </c>
      <c r="D3077">
        <f t="shared" si="289"/>
        <v>6</v>
      </c>
      <c r="E3077" t="str">
        <f>TEXT(Table2[[#This Row],[order_date]],"mmmm")</f>
        <v>June</v>
      </c>
      <c r="F3077">
        <v>1159</v>
      </c>
      <c r="G3077" t="s">
        <v>15</v>
      </c>
      <c r="H3077" t="s">
        <v>21</v>
      </c>
      <c r="I3077">
        <v>3</v>
      </c>
      <c r="J3077">
        <v>579.41999999999996</v>
      </c>
      <c r="K3077">
        <v>0.27</v>
      </c>
      <c r="L3077">
        <f t="shared" si="290"/>
        <v>156.4434</v>
      </c>
      <c r="M3077">
        <f t="shared" si="291"/>
        <v>1738.2599999999998</v>
      </c>
      <c r="N3077" t="s">
        <v>16</v>
      </c>
      <c r="O3077" t="str">
        <f t="shared" si="292"/>
        <v>Delayed Delivery</v>
      </c>
      <c r="P3077">
        <v>7</v>
      </c>
      <c r="Q3077" t="str">
        <f t="shared" si="293"/>
        <v>Excellent</v>
      </c>
      <c r="R3077">
        <v>4.8</v>
      </c>
      <c r="S3077">
        <v>1268.93</v>
      </c>
    </row>
    <row r="3078" spans="1:19" x14ac:dyDescent="0.35">
      <c r="A3078">
        <v>13077</v>
      </c>
      <c r="B3078" s="1">
        <v>47638</v>
      </c>
      <c r="C3078">
        <f t="shared" si="288"/>
        <v>2030</v>
      </c>
      <c r="D3078">
        <f t="shared" si="289"/>
        <v>6</v>
      </c>
      <c r="E3078" t="str">
        <f>TEXT(Table2[[#This Row],[order_date]],"mmmm")</f>
        <v>June</v>
      </c>
      <c r="F3078">
        <v>1522</v>
      </c>
      <c r="G3078" t="s">
        <v>19</v>
      </c>
      <c r="H3078" t="s">
        <v>21</v>
      </c>
      <c r="I3078">
        <v>4</v>
      </c>
      <c r="J3078">
        <v>349.43</v>
      </c>
      <c r="K3078">
        <v>0.01</v>
      </c>
      <c r="L3078">
        <f t="shared" si="290"/>
        <v>3.4943</v>
      </c>
      <c r="M3078">
        <f t="shared" si="291"/>
        <v>1397.72</v>
      </c>
      <c r="N3078" t="s">
        <v>14</v>
      </c>
      <c r="O3078" t="str">
        <f t="shared" si="292"/>
        <v>Delayed Delivery</v>
      </c>
      <c r="P3078">
        <v>8</v>
      </c>
      <c r="Q3078" t="str">
        <f t="shared" si="293"/>
        <v>Excellent</v>
      </c>
      <c r="R3078">
        <v>4.4000000000000004</v>
      </c>
      <c r="S3078">
        <v>1383.74</v>
      </c>
    </row>
    <row r="3079" spans="1:19" x14ac:dyDescent="0.35">
      <c r="A3079">
        <v>13078</v>
      </c>
      <c r="B3079" s="1">
        <v>47639</v>
      </c>
      <c r="C3079">
        <f t="shared" si="288"/>
        <v>2030</v>
      </c>
      <c r="D3079">
        <f t="shared" si="289"/>
        <v>6</v>
      </c>
      <c r="E3079" t="str">
        <f>TEXT(Table2[[#This Row],[order_date]],"mmmm")</f>
        <v>June</v>
      </c>
      <c r="F3079">
        <v>1649</v>
      </c>
      <c r="G3079" t="s">
        <v>19</v>
      </c>
      <c r="H3079" t="s">
        <v>13</v>
      </c>
      <c r="I3079">
        <v>7</v>
      </c>
      <c r="J3079">
        <v>563.61</v>
      </c>
      <c r="K3079">
        <v>0.16</v>
      </c>
      <c r="L3079">
        <f t="shared" si="290"/>
        <v>90.177599999999998</v>
      </c>
      <c r="M3079">
        <f t="shared" si="291"/>
        <v>3945.27</v>
      </c>
      <c r="N3079" t="s">
        <v>16</v>
      </c>
      <c r="O3079" t="str">
        <f t="shared" si="292"/>
        <v>On Time Delivery</v>
      </c>
      <c r="P3079">
        <v>3</v>
      </c>
      <c r="Q3079" t="str">
        <f t="shared" si="293"/>
        <v>Bad</v>
      </c>
      <c r="R3079">
        <v>1.4</v>
      </c>
      <c r="S3079">
        <v>3314.03</v>
      </c>
    </row>
    <row r="3080" spans="1:19" x14ac:dyDescent="0.35">
      <c r="A3080">
        <v>13079</v>
      </c>
      <c r="B3080" s="1">
        <v>47640</v>
      </c>
      <c r="C3080">
        <f t="shared" si="288"/>
        <v>2030</v>
      </c>
      <c r="D3080">
        <f t="shared" si="289"/>
        <v>6</v>
      </c>
      <c r="E3080" t="str">
        <f>TEXT(Table2[[#This Row],[order_date]],"mmmm")</f>
        <v>June</v>
      </c>
      <c r="F3080">
        <v>1968</v>
      </c>
      <c r="G3080" t="s">
        <v>22</v>
      </c>
      <c r="H3080" t="s">
        <v>21</v>
      </c>
      <c r="I3080">
        <v>7</v>
      </c>
      <c r="J3080">
        <v>19.440000000000001</v>
      </c>
      <c r="K3080">
        <v>0.05</v>
      </c>
      <c r="L3080">
        <f t="shared" si="290"/>
        <v>0.97200000000000009</v>
      </c>
      <c r="M3080">
        <f t="shared" si="291"/>
        <v>136.08000000000001</v>
      </c>
      <c r="N3080" t="s">
        <v>16</v>
      </c>
      <c r="O3080" t="str">
        <f t="shared" si="292"/>
        <v>Delayed Delivery</v>
      </c>
      <c r="P3080">
        <v>9</v>
      </c>
      <c r="Q3080" t="str">
        <f t="shared" si="293"/>
        <v>Bad</v>
      </c>
      <c r="R3080">
        <v>1</v>
      </c>
      <c r="S3080">
        <v>129.28</v>
      </c>
    </row>
    <row r="3081" spans="1:19" x14ac:dyDescent="0.35">
      <c r="A3081">
        <v>13080</v>
      </c>
      <c r="B3081" s="1">
        <v>47641</v>
      </c>
      <c r="C3081">
        <f t="shared" si="288"/>
        <v>2030</v>
      </c>
      <c r="D3081">
        <f t="shared" si="289"/>
        <v>6</v>
      </c>
      <c r="E3081" t="str">
        <f>TEXT(Table2[[#This Row],[order_date]],"mmmm")</f>
        <v>June</v>
      </c>
      <c r="F3081">
        <v>1589</v>
      </c>
      <c r="G3081" t="s">
        <v>15</v>
      </c>
      <c r="H3081" t="s">
        <v>21</v>
      </c>
      <c r="I3081">
        <v>5</v>
      </c>
      <c r="J3081">
        <v>350.01</v>
      </c>
      <c r="K3081">
        <v>0.28999999999999998</v>
      </c>
      <c r="L3081">
        <f t="shared" si="290"/>
        <v>101.5029</v>
      </c>
      <c r="M3081">
        <f t="shared" si="291"/>
        <v>1750.05</v>
      </c>
      <c r="N3081" t="s">
        <v>14</v>
      </c>
      <c r="O3081" t="str">
        <f t="shared" si="292"/>
        <v>On Time Delivery</v>
      </c>
      <c r="P3081">
        <v>2</v>
      </c>
      <c r="Q3081" t="str">
        <f t="shared" si="293"/>
        <v>Excellent</v>
      </c>
      <c r="R3081">
        <v>4.2</v>
      </c>
      <c r="S3081">
        <v>1242.54</v>
      </c>
    </row>
    <row r="3082" spans="1:19" x14ac:dyDescent="0.35">
      <c r="A3082">
        <v>13081</v>
      </c>
      <c r="B3082" s="1">
        <v>47642</v>
      </c>
      <c r="C3082">
        <f t="shared" si="288"/>
        <v>2030</v>
      </c>
      <c r="D3082">
        <f t="shared" si="289"/>
        <v>6</v>
      </c>
      <c r="E3082" t="str">
        <f>TEXT(Table2[[#This Row],[order_date]],"mmmm")</f>
        <v>June</v>
      </c>
      <c r="F3082">
        <v>1076</v>
      </c>
      <c r="G3082" t="s">
        <v>15</v>
      </c>
      <c r="H3082" t="s">
        <v>21</v>
      </c>
      <c r="I3082">
        <v>5</v>
      </c>
      <c r="J3082">
        <v>434.55</v>
      </c>
      <c r="K3082">
        <v>0.11</v>
      </c>
      <c r="L3082">
        <f t="shared" si="290"/>
        <v>47.8005</v>
      </c>
      <c r="M3082">
        <f t="shared" si="291"/>
        <v>2172.75</v>
      </c>
      <c r="N3082" t="s">
        <v>18</v>
      </c>
      <c r="O3082" t="str">
        <f t="shared" si="292"/>
        <v>On Time Delivery</v>
      </c>
      <c r="P3082">
        <v>4</v>
      </c>
      <c r="Q3082" t="str">
        <f t="shared" si="293"/>
        <v>Excellent</v>
      </c>
      <c r="R3082">
        <v>4.4000000000000004</v>
      </c>
      <c r="S3082">
        <v>1933.75</v>
      </c>
    </row>
    <row r="3083" spans="1:19" x14ac:dyDescent="0.35">
      <c r="A3083">
        <v>13082</v>
      </c>
      <c r="B3083" s="1">
        <v>47643</v>
      </c>
      <c r="C3083">
        <f t="shared" si="288"/>
        <v>2030</v>
      </c>
      <c r="D3083">
        <f t="shared" si="289"/>
        <v>6</v>
      </c>
      <c r="E3083" t="str">
        <f>TEXT(Table2[[#This Row],[order_date]],"mmmm")</f>
        <v>June</v>
      </c>
      <c r="F3083">
        <v>1508</v>
      </c>
      <c r="G3083" t="s">
        <v>22</v>
      </c>
      <c r="H3083" t="s">
        <v>20</v>
      </c>
      <c r="I3083">
        <v>5</v>
      </c>
      <c r="J3083">
        <v>450.87</v>
      </c>
      <c r="K3083">
        <v>0.16</v>
      </c>
      <c r="L3083">
        <f t="shared" si="290"/>
        <v>72.139200000000002</v>
      </c>
      <c r="M3083">
        <f t="shared" si="291"/>
        <v>2254.35</v>
      </c>
      <c r="N3083" t="s">
        <v>18</v>
      </c>
      <c r="O3083" t="str">
        <f t="shared" si="292"/>
        <v>On Time Delivery</v>
      </c>
      <c r="P3083">
        <v>4</v>
      </c>
      <c r="Q3083" t="str">
        <f t="shared" si="293"/>
        <v>Excellent</v>
      </c>
      <c r="R3083">
        <v>4.8</v>
      </c>
      <c r="S3083">
        <v>1893.65</v>
      </c>
    </row>
    <row r="3084" spans="1:19" x14ac:dyDescent="0.35">
      <c r="A3084">
        <v>13083</v>
      </c>
      <c r="B3084" s="1">
        <v>47644</v>
      </c>
      <c r="C3084">
        <f t="shared" si="288"/>
        <v>2030</v>
      </c>
      <c r="D3084">
        <f t="shared" si="289"/>
        <v>6</v>
      </c>
      <c r="E3084" t="str">
        <f>TEXT(Table2[[#This Row],[order_date]],"mmmm")</f>
        <v>June</v>
      </c>
      <c r="F3084">
        <v>1440</v>
      </c>
      <c r="G3084" t="s">
        <v>22</v>
      </c>
      <c r="H3084" t="s">
        <v>17</v>
      </c>
      <c r="I3084">
        <v>7</v>
      </c>
      <c r="J3084">
        <v>544.41</v>
      </c>
      <c r="K3084">
        <v>0.15</v>
      </c>
      <c r="L3084">
        <f t="shared" si="290"/>
        <v>81.66149999999999</v>
      </c>
      <c r="M3084">
        <f t="shared" si="291"/>
        <v>3810.87</v>
      </c>
      <c r="N3084" t="s">
        <v>18</v>
      </c>
      <c r="O3084" t="str">
        <f t="shared" si="292"/>
        <v>Delayed Delivery</v>
      </c>
      <c r="P3084">
        <v>6</v>
      </c>
      <c r="Q3084" t="str">
        <f t="shared" si="293"/>
        <v>Bad</v>
      </c>
      <c r="R3084">
        <v>1.9</v>
      </c>
      <c r="S3084">
        <v>3239.24</v>
      </c>
    </row>
    <row r="3085" spans="1:19" x14ac:dyDescent="0.35">
      <c r="A3085">
        <v>13084</v>
      </c>
      <c r="B3085" s="1">
        <v>47645</v>
      </c>
      <c r="C3085">
        <f t="shared" si="288"/>
        <v>2030</v>
      </c>
      <c r="D3085">
        <f t="shared" si="289"/>
        <v>6</v>
      </c>
      <c r="E3085" t="str">
        <f>TEXT(Table2[[#This Row],[order_date]],"mmmm")</f>
        <v>June</v>
      </c>
      <c r="F3085">
        <v>1253</v>
      </c>
      <c r="G3085" t="s">
        <v>19</v>
      </c>
      <c r="H3085" t="s">
        <v>13</v>
      </c>
      <c r="I3085">
        <v>2</v>
      </c>
      <c r="J3085">
        <v>17.57</v>
      </c>
      <c r="K3085">
        <v>0.27</v>
      </c>
      <c r="L3085">
        <f t="shared" si="290"/>
        <v>4.7439</v>
      </c>
      <c r="M3085">
        <f t="shared" si="291"/>
        <v>35.14</v>
      </c>
      <c r="N3085" t="s">
        <v>16</v>
      </c>
      <c r="O3085" t="str">
        <f t="shared" si="292"/>
        <v>Delayed Delivery</v>
      </c>
      <c r="P3085">
        <v>10</v>
      </c>
      <c r="Q3085" t="str">
        <f t="shared" si="293"/>
        <v>Good</v>
      </c>
      <c r="R3085">
        <v>3.9</v>
      </c>
      <c r="S3085">
        <v>25.65</v>
      </c>
    </row>
    <row r="3086" spans="1:19" x14ac:dyDescent="0.35">
      <c r="A3086">
        <v>13085</v>
      </c>
      <c r="B3086" s="1">
        <v>47646</v>
      </c>
      <c r="C3086">
        <f t="shared" si="288"/>
        <v>2030</v>
      </c>
      <c r="D3086">
        <f t="shared" si="289"/>
        <v>6</v>
      </c>
      <c r="E3086" t="str">
        <f>TEXT(Table2[[#This Row],[order_date]],"mmmm")</f>
        <v>June</v>
      </c>
      <c r="F3086">
        <v>1920</v>
      </c>
      <c r="G3086" t="s">
        <v>15</v>
      </c>
      <c r="H3086" t="s">
        <v>21</v>
      </c>
      <c r="I3086">
        <v>7</v>
      </c>
      <c r="J3086">
        <v>15.19</v>
      </c>
      <c r="K3086">
        <v>0.17</v>
      </c>
      <c r="L3086">
        <f t="shared" si="290"/>
        <v>2.5823</v>
      </c>
      <c r="M3086">
        <f t="shared" si="291"/>
        <v>106.33</v>
      </c>
      <c r="N3086" t="s">
        <v>16</v>
      </c>
      <c r="O3086" t="str">
        <f t="shared" si="292"/>
        <v>Delayed Delivery</v>
      </c>
      <c r="P3086">
        <v>6</v>
      </c>
      <c r="Q3086" t="str">
        <f t="shared" si="293"/>
        <v>Good</v>
      </c>
      <c r="R3086">
        <v>3.1</v>
      </c>
      <c r="S3086">
        <v>88.25</v>
      </c>
    </row>
    <row r="3087" spans="1:19" x14ac:dyDescent="0.35">
      <c r="A3087">
        <v>13086</v>
      </c>
      <c r="B3087" s="1">
        <v>47647</v>
      </c>
      <c r="C3087">
        <f t="shared" si="288"/>
        <v>2030</v>
      </c>
      <c r="D3087">
        <f t="shared" si="289"/>
        <v>6</v>
      </c>
      <c r="E3087" t="str">
        <f>TEXT(Table2[[#This Row],[order_date]],"mmmm")</f>
        <v>June</v>
      </c>
      <c r="F3087">
        <v>1769</v>
      </c>
      <c r="G3087" t="s">
        <v>19</v>
      </c>
      <c r="H3087" t="s">
        <v>20</v>
      </c>
      <c r="I3087">
        <v>6</v>
      </c>
      <c r="J3087">
        <v>291.27</v>
      </c>
      <c r="K3087">
        <v>0.28000000000000003</v>
      </c>
      <c r="L3087">
        <f t="shared" si="290"/>
        <v>81.555599999999998</v>
      </c>
      <c r="M3087">
        <f t="shared" si="291"/>
        <v>1747.62</v>
      </c>
      <c r="N3087" t="s">
        <v>18</v>
      </c>
      <c r="O3087" t="str">
        <f t="shared" si="292"/>
        <v>On Time Delivery</v>
      </c>
      <c r="P3087">
        <v>3</v>
      </c>
      <c r="Q3087" t="str">
        <f t="shared" si="293"/>
        <v>Bad</v>
      </c>
      <c r="R3087">
        <v>2.2999999999999998</v>
      </c>
      <c r="S3087">
        <v>1258.29</v>
      </c>
    </row>
    <row r="3088" spans="1:19" x14ac:dyDescent="0.35">
      <c r="A3088">
        <v>13087</v>
      </c>
      <c r="B3088" s="1">
        <v>47648</v>
      </c>
      <c r="C3088">
        <f t="shared" si="288"/>
        <v>2030</v>
      </c>
      <c r="D3088">
        <f t="shared" si="289"/>
        <v>6</v>
      </c>
      <c r="E3088" t="str">
        <f>TEXT(Table2[[#This Row],[order_date]],"mmmm")</f>
        <v>June</v>
      </c>
      <c r="F3088">
        <v>1319</v>
      </c>
      <c r="G3088" t="s">
        <v>19</v>
      </c>
      <c r="H3088" t="s">
        <v>17</v>
      </c>
      <c r="I3088">
        <v>7</v>
      </c>
      <c r="J3088">
        <v>32.14</v>
      </c>
      <c r="K3088">
        <v>0.03</v>
      </c>
      <c r="L3088">
        <f t="shared" si="290"/>
        <v>0.96419999999999995</v>
      </c>
      <c r="M3088">
        <f t="shared" si="291"/>
        <v>224.98000000000002</v>
      </c>
      <c r="N3088" t="s">
        <v>16</v>
      </c>
      <c r="O3088" t="str">
        <f t="shared" si="292"/>
        <v>Delayed Delivery</v>
      </c>
      <c r="P3088">
        <v>9</v>
      </c>
      <c r="Q3088" t="str">
        <f t="shared" si="293"/>
        <v>Good</v>
      </c>
      <c r="R3088">
        <v>3.4</v>
      </c>
      <c r="S3088">
        <v>218.23</v>
      </c>
    </row>
    <row r="3089" spans="1:19" x14ac:dyDescent="0.35">
      <c r="A3089">
        <v>13088</v>
      </c>
      <c r="B3089" s="1">
        <v>47649</v>
      </c>
      <c r="C3089">
        <f t="shared" si="288"/>
        <v>2030</v>
      </c>
      <c r="D3089">
        <f t="shared" si="289"/>
        <v>6</v>
      </c>
      <c r="E3089" t="str">
        <f>TEXT(Table2[[#This Row],[order_date]],"mmmm")</f>
        <v>June</v>
      </c>
      <c r="F3089">
        <v>1802</v>
      </c>
      <c r="G3089" t="s">
        <v>22</v>
      </c>
      <c r="H3089" t="s">
        <v>17</v>
      </c>
      <c r="I3089">
        <v>6</v>
      </c>
      <c r="J3089">
        <v>585.1</v>
      </c>
      <c r="K3089">
        <v>7.0000000000000007E-2</v>
      </c>
      <c r="L3089">
        <f t="shared" si="290"/>
        <v>40.957000000000008</v>
      </c>
      <c r="M3089">
        <f t="shared" si="291"/>
        <v>3510.6000000000004</v>
      </c>
      <c r="N3089" t="s">
        <v>16</v>
      </c>
      <c r="O3089" t="str">
        <f t="shared" si="292"/>
        <v>Delayed Delivery</v>
      </c>
      <c r="P3089">
        <v>11</v>
      </c>
      <c r="Q3089" t="str">
        <f t="shared" si="293"/>
        <v>Good</v>
      </c>
      <c r="R3089">
        <v>3.2</v>
      </c>
      <c r="S3089">
        <v>3264.86</v>
      </c>
    </row>
    <row r="3090" spans="1:19" x14ac:dyDescent="0.35">
      <c r="A3090">
        <v>13089</v>
      </c>
      <c r="B3090" s="1">
        <v>47650</v>
      </c>
      <c r="C3090">
        <f t="shared" si="288"/>
        <v>2030</v>
      </c>
      <c r="D3090">
        <f t="shared" si="289"/>
        <v>6</v>
      </c>
      <c r="E3090" t="str">
        <f>TEXT(Table2[[#This Row],[order_date]],"mmmm")</f>
        <v>June</v>
      </c>
      <c r="F3090">
        <v>1262</v>
      </c>
      <c r="G3090" t="s">
        <v>12</v>
      </c>
      <c r="H3090" t="s">
        <v>17</v>
      </c>
      <c r="I3090">
        <v>7</v>
      </c>
      <c r="J3090">
        <v>144.91</v>
      </c>
      <c r="K3090">
        <v>0.19</v>
      </c>
      <c r="L3090">
        <f t="shared" si="290"/>
        <v>27.532899999999998</v>
      </c>
      <c r="M3090">
        <f t="shared" si="291"/>
        <v>1014.37</v>
      </c>
      <c r="N3090" t="s">
        <v>18</v>
      </c>
      <c r="O3090" t="str">
        <f t="shared" si="292"/>
        <v>Delayed Delivery</v>
      </c>
      <c r="P3090">
        <v>5</v>
      </c>
      <c r="Q3090" t="str">
        <f t="shared" si="293"/>
        <v>Bad</v>
      </c>
      <c r="R3090">
        <v>2.2000000000000002</v>
      </c>
      <c r="S3090">
        <v>821.64</v>
      </c>
    </row>
    <row r="3091" spans="1:19" x14ac:dyDescent="0.35">
      <c r="A3091">
        <v>13090</v>
      </c>
      <c r="B3091" s="1">
        <v>47651</v>
      </c>
      <c r="C3091">
        <f t="shared" si="288"/>
        <v>2030</v>
      </c>
      <c r="D3091">
        <f t="shared" si="289"/>
        <v>6</v>
      </c>
      <c r="E3091" t="str">
        <f>TEXT(Table2[[#This Row],[order_date]],"mmmm")</f>
        <v>June</v>
      </c>
      <c r="F3091">
        <v>1596</v>
      </c>
      <c r="G3091" t="s">
        <v>12</v>
      </c>
      <c r="H3091" t="s">
        <v>20</v>
      </c>
      <c r="I3091">
        <v>7</v>
      </c>
      <c r="J3091">
        <v>291.51</v>
      </c>
      <c r="K3091">
        <v>0.33</v>
      </c>
      <c r="L3091">
        <f t="shared" si="290"/>
        <v>96.198300000000003</v>
      </c>
      <c r="M3091">
        <f t="shared" si="291"/>
        <v>2040.57</v>
      </c>
      <c r="N3091" t="s">
        <v>16</v>
      </c>
      <c r="O3091" t="str">
        <f t="shared" si="292"/>
        <v>On Time Delivery</v>
      </c>
      <c r="P3091">
        <v>2</v>
      </c>
      <c r="Q3091" t="str">
        <f t="shared" si="293"/>
        <v>Bad</v>
      </c>
      <c r="R3091">
        <v>2.1</v>
      </c>
      <c r="S3091">
        <v>1367.18</v>
      </c>
    </row>
    <row r="3092" spans="1:19" x14ac:dyDescent="0.35">
      <c r="A3092">
        <v>13091</v>
      </c>
      <c r="B3092" s="1">
        <v>47652</v>
      </c>
      <c r="C3092">
        <f t="shared" si="288"/>
        <v>2030</v>
      </c>
      <c r="D3092">
        <f t="shared" si="289"/>
        <v>6</v>
      </c>
      <c r="E3092" t="str">
        <f>TEXT(Table2[[#This Row],[order_date]],"mmmm")</f>
        <v>June</v>
      </c>
      <c r="F3092">
        <v>1657</v>
      </c>
      <c r="G3092" t="s">
        <v>15</v>
      </c>
      <c r="H3092" t="s">
        <v>21</v>
      </c>
      <c r="I3092">
        <v>2</v>
      </c>
      <c r="J3092">
        <v>50.77</v>
      </c>
      <c r="K3092">
        <v>0.03</v>
      </c>
      <c r="L3092">
        <f t="shared" si="290"/>
        <v>1.5231000000000001</v>
      </c>
      <c r="M3092">
        <f t="shared" si="291"/>
        <v>101.54</v>
      </c>
      <c r="N3092" t="s">
        <v>18</v>
      </c>
      <c r="O3092" t="str">
        <f t="shared" si="292"/>
        <v>Delayed Delivery</v>
      </c>
      <c r="P3092">
        <v>6</v>
      </c>
      <c r="Q3092" t="str">
        <f t="shared" si="293"/>
        <v>Good</v>
      </c>
      <c r="R3092">
        <v>2.9</v>
      </c>
      <c r="S3092">
        <v>98.49</v>
      </c>
    </row>
    <row r="3093" spans="1:19" x14ac:dyDescent="0.35">
      <c r="A3093">
        <v>13092</v>
      </c>
      <c r="B3093" s="1">
        <v>47653</v>
      </c>
      <c r="C3093">
        <f t="shared" si="288"/>
        <v>2030</v>
      </c>
      <c r="D3093">
        <f t="shared" si="289"/>
        <v>6</v>
      </c>
      <c r="E3093" t="str">
        <f>TEXT(Table2[[#This Row],[order_date]],"mmmm")</f>
        <v>June</v>
      </c>
      <c r="F3093">
        <v>1834</v>
      </c>
      <c r="G3093" t="s">
        <v>19</v>
      </c>
      <c r="H3093" t="s">
        <v>17</v>
      </c>
      <c r="I3093">
        <v>6</v>
      </c>
      <c r="J3093">
        <v>320.39999999999998</v>
      </c>
      <c r="K3093">
        <v>0.02</v>
      </c>
      <c r="L3093">
        <f t="shared" si="290"/>
        <v>6.4079999999999995</v>
      </c>
      <c r="M3093">
        <f t="shared" si="291"/>
        <v>1922.3999999999999</v>
      </c>
      <c r="N3093" t="s">
        <v>16</v>
      </c>
      <c r="O3093" t="str">
        <f t="shared" si="292"/>
        <v>On Time Delivery</v>
      </c>
      <c r="P3093">
        <v>3</v>
      </c>
      <c r="Q3093" t="str">
        <f t="shared" si="293"/>
        <v>Good</v>
      </c>
      <c r="R3093">
        <v>2.9</v>
      </c>
      <c r="S3093">
        <v>1883.95</v>
      </c>
    </row>
    <row r="3094" spans="1:19" x14ac:dyDescent="0.35">
      <c r="A3094">
        <v>13093</v>
      </c>
      <c r="B3094" s="1">
        <v>47654</v>
      </c>
      <c r="C3094">
        <f t="shared" si="288"/>
        <v>2030</v>
      </c>
      <c r="D3094">
        <f t="shared" si="289"/>
        <v>6</v>
      </c>
      <c r="E3094" t="str">
        <f>TEXT(Table2[[#This Row],[order_date]],"mmmm")</f>
        <v>June</v>
      </c>
      <c r="F3094">
        <v>1553</v>
      </c>
      <c r="G3094" t="s">
        <v>19</v>
      </c>
      <c r="H3094" t="s">
        <v>20</v>
      </c>
      <c r="I3094">
        <v>2</v>
      </c>
      <c r="J3094">
        <v>237.27</v>
      </c>
      <c r="K3094">
        <v>0.05</v>
      </c>
      <c r="L3094">
        <f t="shared" si="290"/>
        <v>11.863500000000002</v>
      </c>
      <c r="M3094">
        <f t="shared" si="291"/>
        <v>474.54</v>
      </c>
      <c r="N3094" t="s">
        <v>16</v>
      </c>
      <c r="O3094" t="str">
        <f t="shared" si="292"/>
        <v>Delayed Delivery</v>
      </c>
      <c r="P3094">
        <v>8</v>
      </c>
      <c r="Q3094" t="str">
        <f t="shared" si="293"/>
        <v>Bad</v>
      </c>
      <c r="R3094">
        <v>2.2000000000000002</v>
      </c>
      <c r="S3094">
        <v>450.81</v>
      </c>
    </row>
    <row r="3095" spans="1:19" x14ac:dyDescent="0.35">
      <c r="A3095">
        <v>13094</v>
      </c>
      <c r="B3095" s="1">
        <v>47655</v>
      </c>
      <c r="C3095">
        <f t="shared" si="288"/>
        <v>2030</v>
      </c>
      <c r="D3095">
        <f t="shared" si="289"/>
        <v>6</v>
      </c>
      <c r="E3095" t="str">
        <f>TEXT(Table2[[#This Row],[order_date]],"mmmm")</f>
        <v>June</v>
      </c>
      <c r="F3095">
        <v>1373</v>
      </c>
      <c r="G3095" t="s">
        <v>22</v>
      </c>
      <c r="H3095" t="s">
        <v>20</v>
      </c>
      <c r="I3095">
        <v>6</v>
      </c>
      <c r="J3095">
        <v>41.13</v>
      </c>
      <c r="K3095">
        <v>0.22</v>
      </c>
      <c r="L3095">
        <f t="shared" si="290"/>
        <v>9.0486000000000004</v>
      </c>
      <c r="M3095">
        <f t="shared" si="291"/>
        <v>246.78000000000003</v>
      </c>
      <c r="N3095" t="s">
        <v>16</v>
      </c>
      <c r="O3095" t="str">
        <f t="shared" si="292"/>
        <v>On Time Delivery</v>
      </c>
      <c r="P3095">
        <v>3</v>
      </c>
      <c r="Q3095" t="str">
        <f t="shared" si="293"/>
        <v>Bad</v>
      </c>
      <c r="R3095">
        <v>2.1</v>
      </c>
      <c r="S3095">
        <v>192.49</v>
      </c>
    </row>
    <row r="3096" spans="1:19" x14ac:dyDescent="0.35">
      <c r="A3096">
        <v>13095</v>
      </c>
      <c r="B3096" s="1">
        <v>47656</v>
      </c>
      <c r="C3096">
        <f t="shared" si="288"/>
        <v>2030</v>
      </c>
      <c r="D3096">
        <f t="shared" si="289"/>
        <v>6</v>
      </c>
      <c r="E3096" t="str">
        <f>TEXT(Table2[[#This Row],[order_date]],"mmmm")</f>
        <v>June</v>
      </c>
      <c r="F3096">
        <v>1636</v>
      </c>
      <c r="G3096" t="s">
        <v>15</v>
      </c>
      <c r="H3096" t="s">
        <v>13</v>
      </c>
      <c r="I3096">
        <v>2</v>
      </c>
      <c r="J3096">
        <v>211.05</v>
      </c>
      <c r="K3096">
        <v>0.14000000000000001</v>
      </c>
      <c r="L3096">
        <f t="shared" si="290"/>
        <v>29.547000000000004</v>
      </c>
      <c r="M3096">
        <f t="shared" si="291"/>
        <v>422.1</v>
      </c>
      <c r="N3096" t="s">
        <v>14</v>
      </c>
      <c r="O3096" t="str">
        <f t="shared" si="292"/>
        <v>Delayed Delivery</v>
      </c>
      <c r="P3096">
        <v>5</v>
      </c>
      <c r="Q3096" t="str">
        <f t="shared" si="293"/>
        <v>Excellent</v>
      </c>
      <c r="R3096">
        <v>4.8</v>
      </c>
      <c r="S3096">
        <v>363.01</v>
      </c>
    </row>
    <row r="3097" spans="1:19" x14ac:dyDescent="0.35">
      <c r="A3097">
        <v>13096</v>
      </c>
      <c r="B3097" s="1">
        <v>47657</v>
      </c>
      <c r="C3097">
        <f t="shared" si="288"/>
        <v>2030</v>
      </c>
      <c r="D3097">
        <f t="shared" si="289"/>
        <v>6</v>
      </c>
      <c r="E3097" t="str">
        <f>TEXT(Table2[[#This Row],[order_date]],"mmmm")</f>
        <v>June</v>
      </c>
      <c r="F3097">
        <v>1166</v>
      </c>
      <c r="G3097" t="s">
        <v>15</v>
      </c>
      <c r="H3097" t="s">
        <v>20</v>
      </c>
      <c r="I3097">
        <v>2</v>
      </c>
      <c r="J3097">
        <v>243.99</v>
      </c>
      <c r="K3097">
        <v>0.28999999999999998</v>
      </c>
      <c r="L3097">
        <f t="shared" si="290"/>
        <v>70.757099999999994</v>
      </c>
      <c r="M3097">
        <f t="shared" si="291"/>
        <v>487.98</v>
      </c>
      <c r="N3097" t="s">
        <v>16</v>
      </c>
      <c r="O3097" t="str">
        <f t="shared" si="292"/>
        <v>On Time Delivery</v>
      </c>
      <c r="P3097">
        <v>4</v>
      </c>
      <c r="Q3097" t="str">
        <f t="shared" si="293"/>
        <v>Excellent</v>
      </c>
      <c r="R3097">
        <v>4.4000000000000004</v>
      </c>
      <c r="S3097">
        <v>346.47</v>
      </c>
    </row>
    <row r="3098" spans="1:19" x14ac:dyDescent="0.35">
      <c r="A3098">
        <v>13097</v>
      </c>
      <c r="B3098" s="1">
        <v>47658</v>
      </c>
      <c r="C3098">
        <f t="shared" si="288"/>
        <v>2030</v>
      </c>
      <c r="D3098">
        <f t="shared" si="289"/>
        <v>6</v>
      </c>
      <c r="E3098" t="str">
        <f>TEXT(Table2[[#This Row],[order_date]],"mmmm")</f>
        <v>June</v>
      </c>
      <c r="F3098">
        <v>1936</v>
      </c>
      <c r="G3098" t="s">
        <v>22</v>
      </c>
      <c r="H3098" t="s">
        <v>17</v>
      </c>
      <c r="I3098">
        <v>6</v>
      </c>
      <c r="J3098">
        <v>594.1</v>
      </c>
      <c r="K3098">
        <v>0.03</v>
      </c>
      <c r="L3098">
        <f t="shared" si="290"/>
        <v>17.823</v>
      </c>
      <c r="M3098">
        <f t="shared" si="291"/>
        <v>3564.6000000000004</v>
      </c>
      <c r="N3098" t="s">
        <v>18</v>
      </c>
      <c r="O3098" t="str">
        <f t="shared" si="292"/>
        <v>On Time Delivery</v>
      </c>
      <c r="P3098">
        <v>4</v>
      </c>
      <c r="Q3098" t="str">
        <f t="shared" si="293"/>
        <v>Excellent</v>
      </c>
      <c r="R3098">
        <v>4.3</v>
      </c>
      <c r="S3098">
        <v>3457.66</v>
      </c>
    </row>
    <row r="3099" spans="1:19" x14ac:dyDescent="0.35">
      <c r="A3099">
        <v>13098</v>
      </c>
      <c r="B3099" s="1">
        <v>47659</v>
      </c>
      <c r="C3099">
        <f t="shared" si="288"/>
        <v>2030</v>
      </c>
      <c r="D3099">
        <f t="shared" si="289"/>
        <v>6</v>
      </c>
      <c r="E3099" t="str">
        <f>TEXT(Table2[[#This Row],[order_date]],"mmmm")</f>
        <v>June</v>
      </c>
      <c r="F3099">
        <v>1752</v>
      </c>
      <c r="G3099" t="s">
        <v>22</v>
      </c>
      <c r="H3099" t="s">
        <v>17</v>
      </c>
      <c r="I3099">
        <v>2</v>
      </c>
      <c r="J3099">
        <v>136.61000000000001</v>
      </c>
      <c r="K3099">
        <v>7.0000000000000007E-2</v>
      </c>
      <c r="L3099">
        <f t="shared" si="290"/>
        <v>9.5627000000000013</v>
      </c>
      <c r="M3099">
        <f t="shared" si="291"/>
        <v>273.22000000000003</v>
      </c>
      <c r="N3099" t="s">
        <v>18</v>
      </c>
      <c r="O3099" t="str">
        <f t="shared" si="292"/>
        <v>On Time Delivery</v>
      </c>
      <c r="P3099">
        <v>2</v>
      </c>
      <c r="Q3099" t="str">
        <f t="shared" si="293"/>
        <v>Bad</v>
      </c>
      <c r="R3099">
        <v>1.9</v>
      </c>
      <c r="S3099">
        <v>254.09</v>
      </c>
    </row>
    <row r="3100" spans="1:19" x14ac:dyDescent="0.35">
      <c r="A3100">
        <v>13099</v>
      </c>
      <c r="B3100" s="1">
        <v>47660</v>
      </c>
      <c r="C3100">
        <f t="shared" si="288"/>
        <v>2030</v>
      </c>
      <c r="D3100">
        <f t="shared" si="289"/>
        <v>6</v>
      </c>
      <c r="E3100" t="str">
        <f>TEXT(Table2[[#This Row],[order_date]],"mmmm")</f>
        <v>June</v>
      </c>
      <c r="F3100">
        <v>1458</v>
      </c>
      <c r="G3100" t="s">
        <v>22</v>
      </c>
      <c r="H3100" t="s">
        <v>20</v>
      </c>
      <c r="I3100">
        <v>7</v>
      </c>
      <c r="J3100">
        <v>333.7</v>
      </c>
      <c r="K3100">
        <v>0.11</v>
      </c>
      <c r="L3100">
        <f t="shared" si="290"/>
        <v>36.707000000000001</v>
      </c>
      <c r="M3100">
        <f t="shared" si="291"/>
        <v>2335.9</v>
      </c>
      <c r="N3100" t="s">
        <v>16</v>
      </c>
      <c r="O3100" t="str">
        <f t="shared" si="292"/>
        <v>Delayed Delivery</v>
      </c>
      <c r="P3100">
        <v>8</v>
      </c>
      <c r="Q3100" t="str">
        <f t="shared" si="293"/>
        <v>Bad</v>
      </c>
      <c r="R3100">
        <v>1.8</v>
      </c>
      <c r="S3100">
        <v>2078.9499999999998</v>
      </c>
    </row>
    <row r="3101" spans="1:19" x14ac:dyDescent="0.35">
      <c r="A3101">
        <v>13100</v>
      </c>
      <c r="B3101" s="1">
        <v>47661</v>
      </c>
      <c r="C3101">
        <f t="shared" si="288"/>
        <v>2030</v>
      </c>
      <c r="D3101">
        <f t="shared" si="289"/>
        <v>6</v>
      </c>
      <c r="E3101" t="str">
        <f>TEXT(Table2[[#This Row],[order_date]],"mmmm")</f>
        <v>June</v>
      </c>
      <c r="F3101">
        <v>1998</v>
      </c>
      <c r="G3101" t="s">
        <v>19</v>
      </c>
      <c r="H3101" t="s">
        <v>17</v>
      </c>
      <c r="I3101">
        <v>6</v>
      </c>
      <c r="J3101">
        <v>592.58000000000004</v>
      </c>
      <c r="K3101">
        <v>0.22</v>
      </c>
      <c r="L3101">
        <f t="shared" si="290"/>
        <v>130.36760000000001</v>
      </c>
      <c r="M3101">
        <f t="shared" si="291"/>
        <v>3555.4800000000005</v>
      </c>
      <c r="N3101" t="s">
        <v>18</v>
      </c>
      <c r="O3101" t="str">
        <f t="shared" si="292"/>
        <v>On Time Delivery</v>
      </c>
      <c r="P3101">
        <v>3</v>
      </c>
      <c r="Q3101" t="str">
        <f t="shared" si="293"/>
        <v>Excellent</v>
      </c>
      <c r="R3101">
        <v>4.2</v>
      </c>
      <c r="S3101">
        <v>2773.27</v>
      </c>
    </row>
    <row r="3102" spans="1:19" x14ac:dyDescent="0.35">
      <c r="A3102">
        <v>13101</v>
      </c>
      <c r="B3102" s="1">
        <v>47662</v>
      </c>
      <c r="C3102">
        <f t="shared" si="288"/>
        <v>2030</v>
      </c>
      <c r="D3102">
        <f t="shared" si="289"/>
        <v>6</v>
      </c>
      <c r="E3102" t="str">
        <f>TEXT(Table2[[#This Row],[order_date]],"mmmm")</f>
        <v>June</v>
      </c>
      <c r="F3102">
        <v>1279</v>
      </c>
      <c r="G3102" t="s">
        <v>22</v>
      </c>
      <c r="H3102" t="s">
        <v>20</v>
      </c>
      <c r="I3102">
        <v>2</v>
      </c>
      <c r="J3102">
        <v>478.33</v>
      </c>
      <c r="K3102">
        <v>0.24</v>
      </c>
      <c r="L3102">
        <f t="shared" si="290"/>
        <v>114.7992</v>
      </c>
      <c r="M3102">
        <f t="shared" si="291"/>
        <v>956.66</v>
      </c>
      <c r="N3102" t="s">
        <v>14</v>
      </c>
      <c r="O3102" t="str">
        <f t="shared" si="292"/>
        <v>On Time Delivery</v>
      </c>
      <c r="P3102">
        <v>4</v>
      </c>
      <c r="Q3102" t="str">
        <f t="shared" si="293"/>
        <v>Bad</v>
      </c>
      <c r="R3102">
        <v>1.7</v>
      </c>
      <c r="S3102">
        <v>727.06</v>
      </c>
    </row>
    <row r="3103" spans="1:19" x14ac:dyDescent="0.35">
      <c r="A3103">
        <v>13102</v>
      </c>
      <c r="B3103" s="1">
        <v>47663</v>
      </c>
      <c r="C3103">
        <f t="shared" si="288"/>
        <v>2030</v>
      </c>
      <c r="D3103">
        <f t="shared" si="289"/>
        <v>6</v>
      </c>
      <c r="E3103" t="str">
        <f>TEXT(Table2[[#This Row],[order_date]],"mmmm")</f>
        <v>June</v>
      </c>
      <c r="F3103">
        <v>1699</v>
      </c>
      <c r="G3103" t="s">
        <v>12</v>
      </c>
      <c r="H3103" t="s">
        <v>17</v>
      </c>
      <c r="I3103">
        <v>7</v>
      </c>
      <c r="J3103">
        <v>596.12</v>
      </c>
      <c r="K3103">
        <v>0.04</v>
      </c>
      <c r="L3103">
        <f t="shared" si="290"/>
        <v>23.844799999999999</v>
      </c>
      <c r="M3103">
        <f t="shared" si="291"/>
        <v>4172.84</v>
      </c>
      <c r="N3103" t="s">
        <v>18</v>
      </c>
      <c r="O3103" t="str">
        <f t="shared" si="292"/>
        <v>Delayed Delivery</v>
      </c>
      <c r="P3103">
        <v>6</v>
      </c>
      <c r="Q3103" t="str">
        <f t="shared" si="293"/>
        <v>Good</v>
      </c>
      <c r="R3103">
        <v>3</v>
      </c>
      <c r="S3103">
        <v>4005.93</v>
      </c>
    </row>
    <row r="3104" spans="1:19" x14ac:dyDescent="0.35">
      <c r="A3104">
        <v>13103</v>
      </c>
      <c r="B3104" s="1">
        <v>47664</v>
      </c>
      <c r="C3104">
        <f t="shared" si="288"/>
        <v>2030</v>
      </c>
      <c r="D3104">
        <f t="shared" si="289"/>
        <v>6</v>
      </c>
      <c r="E3104" t="str">
        <f>TEXT(Table2[[#This Row],[order_date]],"mmmm")</f>
        <v>June</v>
      </c>
      <c r="F3104">
        <v>1301</v>
      </c>
      <c r="G3104" t="s">
        <v>19</v>
      </c>
      <c r="H3104" t="s">
        <v>13</v>
      </c>
      <c r="I3104">
        <v>7</v>
      </c>
      <c r="J3104">
        <v>581.45000000000005</v>
      </c>
      <c r="K3104">
        <v>0.33</v>
      </c>
      <c r="L3104">
        <f t="shared" si="290"/>
        <v>191.87850000000003</v>
      </c>
      <c r="M3104">
        <f t="shared" si="291"/>
        <v>4070.1500000000005</v>
      </c>
      <c r="N3104" t="s">
        <v>16</v>
      </c>
      <c r="O3104" t="str">
        <f t="shared" si="292"/>
        <v>Delayed Delivery</v>
      </c>
      <c r="P3104">
        <v>9</v>
      </c>
      <c r="Q3104" t="str">
        <f t="shared" si="293"/>
        <v>Bad</v>
      </c>
      <c r="R3104">
        <v>1.9</v>
      </c>
      <c r="S3104">
        <v>2727</v>
      </c>
    </row>
    <row r="3105" spans="1:19" x14ac:dyDescent="0.35">
      <c r="A3105">
        <v>13104</v>
      </c>
      <c r="B3105" s="1">
        <v>47665</v>
      </c>
      <c r="C3105">
        <f t="shared" si="288"/>
        <v>2030</v>
      </c>
      <c r="D3105">
        <f t="shared" si="289"/>
        <v>7</v>
      </c>
      <c r="E3105" t="str">
        <f>TEXT(Table2[[#This Row],[order_date]],"mmmm")</f>
        <v>July</v>
      </c>
      <c r="F3105">
        <v>1530</v>
      </c>
      <c r="G3105" t="s">
        <v>15</v>
      </c>
      <c r="H3105" t="s">
        <v>21</v>
      </c>
      <c r="I3105">
        <v>5</v>
      </c>
      <c r="J3105">
        <v>301.38</v>
      </c>
      <c r="K3105">
        <v>0.12</v>
      </c>
      <c r="L3105">
        <f t="shared" si="290"/>
        <v>36.165599999999998</v>
      </c>
      <c r="M3105">
        <f t="shared" si="291"/>
        <v>1506.9</v>
      </c>
      <c r="N3105" t="s">
        <v>18</v>
      </c>
      <c r="O3105" t="str">
        <f t="shared" si="292"/>
        <v>On Time Delivery</v>
      </c>
      <c r="P3105">
        <v>4</v>
      </c>
      <c r="Q3105" t="str">
        <f t="shared" si="293"/>
        <v>Good</v>
      </c>
      <c r="R3105">
        <v>2.5</v>
      </c>
      <c r="S3105">
        <v>1326.07</v>
      </c>
    </row>
    <row r="3106" spans="1:19" x14ac:dyDescent="0.35">
      <c r="A3106">
        <v>13105</v>
      </c>
      <c r="B3106" s="1">
        <v>47666</v>
      </c>
      <c r="C3106">
        <f t="shared" si="288"/>
        <v>2030</v>
      </c>
      <c r="D3106">
        <f t="shared" si="289"/>
        <v>7</v>
      </c>
      <c r="E3106" t="str">
        <f>TEXT(Table2[[#This Row],[order_date]],"mmmm")</f>
        <v>July</v>
      </c>
      <c r="F3106">
        <v>1579</v>
      </c>
      <c r="G3106" t="s">
        <v>19</v>
      </c>
      <c r="H3106" t="s">
        <v>13</v>
      </c>
      <c r="I3106">
        <v>1</v>
      </c>
      <c r="J3106">
        <v>422.38</v>
      </c>
      <c r="K3106">
        <v>0.25</v>
      </c>
      <c r="L3106">
        <f t="shared" si="290"/>
        <v>105.595</v>
      </c>
      <c r="M3106">
        <f t="shared" si="291"/>
        <v>422.38</v>
      </c>
      <c r="N3106" t="s">
        <v>18</v>
      </c>
      <c r="O3106" t="str">
        <f t="shared" si="292"/>
        <v>On Time Delivery</v>
      </c>
      <c r="P3106">
        <v>3</v>
      </c>
      <c r="Q3106" t="str">
        <f t="shared" si="293"/>
        <v>Excellent</v>
      </c>
      <c r="R3106">
        <v>4.4000000000000004</v>
      </c>
      <c r="S3106">
        <v>316.77999999999997</v>
      </c>
    </row>
    <row r="3107" spans="1:19" x14ac:dyDescent="0.35">
      <c r="A3107">
        <v>13106</v>
      </c>
      <c r="B3107" s="1">
        <v>47667</v>
      </c>
      <c r="C3107">
        <f t="shared" si="288"/>
        <v>2030</v>
      </c>
      <c r="D3107">
        <f t="shared" si="289"/>
        <v>7</v>
      </c>
      <c r="E3107" t="str">
        <f>TEXT(Table2[[#This Row],[order_date]],"mmmm")</f>
        <v>July</v>
      </c>
      <c r="F3107">
        <v>1217</v>
      </c>
      <c r="G3107" t="s">
        <v>12</v>
      </c>
      <c r="H3107" t="s">
        <v>13</v>
      </c>
      <c r="I3107">
        <v>6</v>
      </c>
      <c r="J3107">
        <v>79.61</v>
      </c>
      <c r="K3107">
        <v>0.18</v>
      </c>
      <c r="L3107">
        <f t="shared" si="290"/>
        <v>14.329799999999999</v>
      </c>
      <c r="M3107">
        <f t="shared" si="291"/>
        <v>477.65999999999997</v>
      </c>
      <c r="N3107" t="s">
        <v>16</v>
      </c>
      <c r="O3107" t="str">
        <f t="shared" si="292"/>
        <v>Delayed Delivery</v>
      </c>
      <c r="P3107">
        <v>5</v>
      </c>
      <c r="Q3107" t="str">
        <f t="shared" si="293"/>
        <v>Excellent</v>
      </c>
      <c r="R3107">
        <v>4.5999999999999996</v>
      </c>
      <c r="S3107">
        <v>391.68</v>
      </c>
    </row>
    <row r="3108" spans="1:19" x14ac:dyDescent="0.35">
      <c r="A3108">
        <v>13107</v>
      </c>
      <c r="B3108" s="1">
        <v>47668</v>
      </c>
      <c r="C3108">
        <f t="shared" si="288"/>
        <v>2030</v>
      </c>
      <c r="D3108">
        <f t="shared" si="289"/>
        <v>7</v>
      </c>
      <c r="E3108" t="str">
        <f>TEXT(Table2[[#This Row],[order_date]],"mmmm")</f>
        <v>July</v>
      </c>
      <c r="F3108">
        <v>1101</v>
      </c>
      <c r="G3108" t="s">
        <v>19</v>
      </c>
      <c r="H3108" t="s">
        <v>21</v>
      </c>
      <c r="I3108">
        <v>2</v>
      </c>
      <c r="J3108">
        <v>273.07</v>
      </c>
      <c r="K3108">
        <v>0.08</v>
      </c>
      <c r="L3108">
        <f t="shared" si="290"/>
        <v>21.845600000000001</v>
      </c>
      <c r="M3108">
        <f t="shared" si="291"/>
        <v>546.14</v>
      </c>
      <c r="N3108" t="s">
        <v>16</v>
      </c>
      <c r="O3108" t="str">
        <f t="shared" si="292"/>
        <v>Delayed Delivery</v>
      </c>
      <c r="P3108">
        <v>9</v>
      </c>
      <c r="Q3108" t="str">
        <f t="shared" si="293"/>
        <v>Excellent</v>
      </c>
      <c r="R3108">
        <v>5</v>
      </c>
      <c r="S3108">
        <v>502.45</v>
      </c>
    </row>
    <row r="3109" spans="1:19" x14ac:dyDescent="0.35">
      <c r="A3109">
        <v>13108</v>
      </c>
      <c r="B3109" s="1">
        <v>47669</v>
      </c>
      <c r="C3109">
        <f t="shared" si="288"/>
        <v>2030</v>
      </c>
      <c r="D3109">
        <f t="shared" si="289"/>
        <v>7</v>
      </c>
      <c r="E3109" t="str">
        <f>TEXT(Table2[[#This Row],[order_date]],"mmmm")</f>
        <v>July</v>
      </c>
      <c r="F3109">
        <v>1553</v>
      </c>
      <c r="G3109" t="s">
        <v>15</v>
      </c>
      <c r="H3109" t="s">
        <v>17</v>
      </c>
      <c r="I3109">
        <v>5</v>
      </c>
      <c r="J3109">
        <v>488.28</v>
      </c>
      <c r="K3109">
        <v>0.3</v>
      </c>
      <c r="L3109">
        <f t="shared" si="290"/>
        <v>146.48399999999998</v>
      </c>
      <c r="M3109">
        <f t="shared" si="291"/>
        <v>2441.3999999999996</v>
      </c>
      <c r="N3109" t="s">
        <v>16</v>
      </c>
      <c r="O3109" t="str">
        <f t="shared" si="292"/>
        <v>Early Delivery</v>
      </c>
      <c r="P3109">
        <v>1</v>
      </c>
      <c r="Q3109" t="str">
        <f t="shared" si="293"/>
        <v>Excellent</v>
      </c>
      <c r="R3109">
        <v>4.8</v>
      </c>
      <c r="S3109">
        <v>1708.98</v>
      </c>
    </row>
    <row r="3110" spans="1:19" x14ac:dyDescent="0.35">
      <c r="A3110">
        <v>13109</v>
      </c>
      <c r="B3110" s="1">
        <v>47670</v>
      </c>
      <c r="C3110">
        <f t="shared" si="288"/>
        <v>2030</v>
      </c>
      <c r="D3110">
        <f t="shared" si="289"/>
        <v>7</v>
      </c>
      <c r="E3110" t="str">
        <f>TEXT(Table2[[#This Row],[order_date]],"mmmm")</f>
        <v>July</v>
      </c>
      <c r="F3110">
        <v>1287</v>
      </c>
      <c r="G3110" t="s">
        <v>19</v>
      </c>
      <c r="H3110" t="s">
        <v>21</v>
      </c>
      <c r="I3110">
        <v>1</v>
      </c>
      <c r="J3110">
        <v>310.62</v>
      </c>
      <c r="K3110">
        <v>0.28999999999999998</v>
      </c>
      <c r="L3110">
        <f t="shared" si="290"/>
        <v>90.079799999999992</v>
      </c>
      <c r="M3110">
        <f t="shared" si="291"/>
        <v>310.62</v>
      </c>
      <c r="N3110" t="s">
        <v>16</v>
      </c>
      <c r="O3110" t="str">
        <f t="shared" si="292"/>
        <v>Delayed Delivery</v>
      </c>
      <c r="P3110">
        <v>5</v>
      </c>
      <c r="Q3110" t="str">
        <f t="shared" si="293"/>
        <v>Good</v>
      </c>
      <c r="R3110">
        <v>3.7</v>
      </c>
      <c r="S3110">
        <v>220.54</v>
      </c>
    </row>
    <row r="3111" spans="1:19" x14ac:dyDescent="0.35">
      <c r="A3111">
        <v>13110</v>
      </c>
      <c r="B3111" s="1">
        <v>47671</v>
      </c>
      <c r="C3111">
        <f t="shared" si="288"/>
        <v>2030</v>
      </c>
      <c r="D3111">
        <f t="shared" si="289"/>
        <v>7</v>
      </c>
      <c r="E3111" t="str">
        <f>TEXT(Table2[[#This Row],[order_date]],"mmmm")</f>
        <v>July</v>
      </c>
      <c r="F3111">
        <v>1166</v>
      </c>
      <c r="G3111" t="s">
        <v>22</v>
      </c>
      <c r="H3111" t="s">
        <v>20</v>
      </c>
      <c r="I3111">
        <v>2</v>
      </c>
      <c r="J3111">
        <v>426.08</v>
      </c>
      <c r="K3111">
        <v>0.14000000000000001</v>
      </c>
      <c r="L3111">
        <f t="shared" si="290"/>
        <v>59.651200000000003</v>
      </c>
      <c r="M3111">
        <f t="shared" si="291"/>
        <v>852.16</v>
      </c>
      <c r="N3111" t="s">
        <v>16</v>
      </c>
      <c r="O3111" t="str">
        <f t="shared" si="292"/>
        <v>Delayed Delivery</v>
      </c>
      <c r="P3111">
        <v>11</v>
      </c>
      <c r="Q3111" t="str">
        <f t="shared" si="293"/>
        <v>Good</v>
      </c>
      <c r="R3111">
        <v>2.7</v>
      </c>
      <c r="S3111">
        <v>732.86</v>
      </c>
    </row>
    <row r="3112" spans="1:19" x14ac:dyDescent="0.35">
      <c r="A3112">
        <v>13111</v>
      </c>
      <c r="B3112" s="1">
        <v>47672</v>
      </c>
      <c r="C3112">
        <f t="shared" si="288"/>
        <v>2030</v>
      </c>
      <c r="D3112">
        <f t="shared" si="289"/>
        <v>7</v>
      </c>
      <c r="E3112" t="str">
        <f>TEXT(Table2[[#This Row],[order_date]],"mmmm")</f>
        <v>July</v>
      </c>
      <c r="F3112">
        <v>1620</v>
      </c>
      <c r="G3112" t="s">
        <v>19</v>
      </c>
      <c r="H3112" t="s">
        <v>21</v>
      </c>
      <c r="I3112">
        <v>1</v>
      </c>
      <c r="J3112">
        <v>451.26</v>
      </c>
      <c r="K3112">
        <v>0.21</v>
      </c>
      <c r="L3112">
        <f t="shared" si="290"/>
        <v>94.764600000000002</v>
      </c>
      <c r="M3112">
        <f t="shared" si="291"/>
        <v>451.26</v>
      </c>
      <c r="N3112" t="s">
        <v>18</v>
      </c>
      <c r="O3112" t="str">
        <f t="shared" si="292"/>
        <v>On Time Delivery</v>
      </c>
      <c r="P3112">
        <v>4</v>
      </c>
      <c r="Q3112" t="str">
        <f t="shared" si="293"/>
        <v>Bad</v>
      </c>
      <c r="R3112">
        <v>1.2</v>
      </c>
      <c r="S3112">
        <v>356.5</v>
      </c>
    </row>
    <row r="3113" spans="1:19" x14ac:dyDescent="0.35">
      <c r="A3113">
        <v>13112</v>
      </c>
      <c r="B3113" s="1">
        <v>47673</v>
      </c>
      <c r="C3113">
        <f t="shared" si="288"/>
        <v>2030</v>
      </c>
      <c r="D3113">
        <f t="shared" si="289"/>
        <v>7</v>
      </c>
      <c r="E3113" t="str">
        <f>TEXT(Table2[[#This Row],[order_date]],"mmmm")</f>
        <v>July</v>
      </c>
      <c r="F3113">
        <v>1035</v>
      </c>
      <c r="G3113" t="s">
        <v>19</v>
      </c>
      <c r="H3113" t="s">
        <v>13</v>
      </c>
      <c r="I3113">
        <v>6</v>
      </c>
      <c r="J3113">
        <v>163.28</v>
      </c>
      <c r="K3113">
        <v>0.09</v>
      </c>
      <c r="L3113">
        <f t="shared" si="290"/>
        <v>14.6952</v>
      </c>
      <c r="M3113">
        <f t="shared" si="291"/>
        <v>979.68000000000006</v>
      </c>
      <c r="N3113" t="s">
        <v>16</v>
      </c>
      <c r="O3113" t="str">
        <f t="shared" si="292"/>
        <v>Delayed Delivery</v>
      </c>
      <c r="P3113">
        <v>5</v>
      </c>
      <c r="Q3113" t="str">
        <f t="shared" si="293"/>
        <v>Good</v>
      </c>
      <c r="R3113">
        <v>3.4</v>
      </c>
      <c r="S3113">
        <v>891.51</v>
      </c>
    </row>
    <row r="3114" spans="1:19" x14ac:dyDescent="0.35">
      <c r="A3114">
        <v>13113</v>
      </c>
      <c r="B3114" s="1">
        <v>47674</v>
      </c>
      <c r="C3114">
        <f t="shared" si="288"/>
        <v>2030</v>
      </c>
      <c r="D3114">
        <f t="shared" si="289"/>
        <v>7</v>
      </c>
      <c r="E3114" t="str">
        <f>TEXT(Table2[[#This Row],[order_date]],"mmmm")</f>
        <v>July</v>
      </c>
      <c r="F3114">
        <v>1743</v>
      </c>
      <c r="G3114" t="s">
        <v>15</v>
      </c>
      <c r="H3114" t="s">
        <v>21</v>
      </c>
      <c r="I3114">
        <v>7</v>
      </c>
      <c r="J3114">
        <v>527.28</v>
      </c>
      <c r="K3114">
        <v>0.24</v>
      </c>
      <c r="L3114">
        <f t="shared" si="290"/>
        <v>126.54719999999999</v>
      </c>
      <c r="M3114">
        <f t="shared" si="291"/>
        <v>3690.96</v>
      </c>
      <c r="N3114" t="s">
        <v>14</v>
      </c>
      <c r="O3114" t="str">
        <f t="shared" si="292"/>
        <v>Delayed Delivery</v>
      </c>
      <c r="P3114">
        <v>7</v>
      </c>
      <c r="Q3114" t="str">
        <f t="shared" si="293"/>
        <v>Bad</v>
      </c>
      <c r="R3114">
        <v>1.8</v>
      </c>
      <c r="S3114">
        <v>2805.13</v>
      </c>
    </row>
    <row r="3115" spans="1:19" x14ac:dyDescent="0.35">
      <c r="A3115">
        <v>13114</v>
      </c>
      <c r="B3115" s="1">
        <v>47675</v>
      </c>
      <c r="C3115">
        <f t="shared" si="288"/>
        <v>2030</v>
      </c>
      <c r="D3115">
        <f t="shared" si="289"/>
        <v>7</v>
      </c>
      <c r="E3115" t="str">
        <f>TEXT(Table2[[#This Row],[order_date]],"mmmm")</f>
        <v>July</v>
      </c>
      <c r="F3115">
        <v>1740</v>
      </c>
      <c r="G3115" t="s">
        <v>12</v>
      </c>
      <c r="H3115" t="s">
        <v>17</v>
      </c>
      <c r="I3115">
        <v>7</v>
      </c>
      <c r="J3115">
        <v>284</v>
      </c>
      <c r="K3115">
        <v>0.11</v>
      </c>
      <c r="L3115">
        <f t="shared" si="290"/>
        <v>31.24</v>
      </c>
      <c r="M3115">
        <f t="shared" si="291"/>
        <v>1988</v>
      </c>
      <c r="N3115" t="s">
        <v>18</v>
      </c>
      <c r="O3115" t="str">
        <f t="shared" si="292"/>
        <v>Delayed Delivery</v>
      </c>
      <c r="P3115">
        <v>7</v>
      </c>
      <c r="Q3115" t="str">
        <f t="shared" si="293"/>
        <v>Excellent</v>
      </c>
      <c r="R3115">
        <v>4.4000000000000004</v>
      </c>
      <c r="S3115">
        <v>1769.32</v>
      </c>
    </row>
    <row r="3116" spans="1:19" x14ac:dyDescent="0.35">
      <c r="A3116">
        <v>13115</v>
      </c>
      <c r="B3116" s="1">
        <v>47676</v>
      </c>
      <c r="C3116">
        <f t="shared" si="288"/>
        <v>2030</v>
      </c>
      <c r="D3116">
        <f t="shared" si="289"/>
        <v>7</v>
      </c>
      <c r="E3116" t="str">
        <f>TEXT(Table2[[#This Row],[order_date]],"mmmm")</f>
        <v>July</v>
      </c>
      <c r="F3116">
        <v>1352</v>
      </c>
      <c r="G3116" t="s">
        <v>19</v>
      </c>
      <c r="H3116" t="s">
        <v>13</v>
      </c>
      <c r="I3116">
        <v>1</v>
      </c>
      <c r="J3116">
        <v>137.96</v>
      </c>
      <c r="K3116">
        <v>0.3</v>
      </c>
      <c r="L3116">
        <f t="shared" si="290"/>
        <v>41.387999999999998</v>
      </c>
      <c r="M3116">
        <f t="shared" si="291"/>
        <v>137.96</v>
      </c>
      <c r="N3116" t="s">
        <v>14</v>
      </c>
      <c r="O3116" t="str">
        <f t="shared" si="292"/>
        <v>Delayed Delivery</v>
      </c>
      <c r="P3116">
        <v>7</v>
      </c>
      <c r="Q3116" t="str">
        <f t="shared" si="293"/>
        <v>Good</v>
      </c>
      <c r="R3116">
        <v>3.2</v>
      </c>
      <c r="S3116">
        <v>96.57</v>
      </c>
    </row>
    <row r="3117" spans="1:19" x14ac:dyDescent="0.35">
      <c r="A3117">
        <v>13116</v>
      </c>
      <c r="B3117" s="1">
        <v>47677</v>
      </c>
      <c r="C3117">
        <f t="shared" si="288"/>
        <v>2030</v>
      </c>
      <c r="D3117">
        <f t="shared" si="289"/>
        <v>7</v>
      </c>
      <c r="E3117" t="str">
        <f>TEXT(Table2[[#This Row],[order_date]],"mmmm")</f>
        <v>July</v>
      </c>
      <c r="F3117">
        <v>1675</v>
      </c>
      <c r="G3117" t="s">
        <v>19</v>
      </c>
      <c r="H3117" t="s">
        <v>20</v>
      </c>
      <c r="I3117">
        <v>7</v>
      </c>
      <c r="J3117">
        <v>521.27</v>
      </c>
      <c r="K3117">
        <v>0.08</v>
      </c>
      <c r="L3117">
        <f t="shared" si="290"/>
        <v>41.701599999999999</v>
      </c>
      <c r="M3117">
        <f t="shared" si="291"/>
        <v>3648.89</v>
      </c>
      <c r="N3117" t="s">
        <v>18</v>
      </c>
      <c r="O3117" t="str">
        <f t="shared" si="292"/>
        <v>Early Delivery</v>
      </c>
      <c r="P3117">
        <v>1</v>
      </c>
      <c r="Q3117" t="str">
        <f t="shared" si="293"/>
        <v>Good</v>
      </c>
      <c r="R3117">
        <v>3.9</v>
      </c>
      <c r="S3117">
        <v>3356.98</v>
      </c>
    </row>
    <row r="3118" spans="1:19" x14ac:dyDescent="0.35">
      <c r="A3118">
        <v>13117</v>
      </c>
      <c r="B3118" s="1">
        <v>47678</v>
      </c>
      <c r="C3118">
        <f t="shared" si="288"/>
        <v>2030</v>
      </c>
      <c r="D3118">
        <f t="shared" si="289"/>
        <v>7</v>
      </c>
      <c r="E3118" t="str">
        <f>TEXT(Table2[[#This Row],[order_date]],"mmmm")</f>
        <v>July</v>
      </c>
      <c r="F3118">
        <v>1898</v>
      </c>
      <c r="G3118" t="s">
        <v>22</v>
      </c>
      <c r="H3118" t="s">
        <v>17</v>
      </c>
      <c r="I3118">
        <v>3</v>
      </c>
      <c r="J3118">
        <v>259.42</v>
      </c>
      <c r="K3118">
        <v>0.01</v>
      </c>
      <c r="L3118">
        <f t="shared" si="290"/>
        <v>2.5942000000000003</v>
      </c>
      <c r="M3118">
        <f t="shared" si="291"/>
        <v>778.26</v>
      </c>
      <c r="N3118" t="s">
        <v>16</v>
      </c>
      <c r="O3118" t="str">
        <f t="shared" si="292"/>
        <v>Delayed Delivery</v>
      </c>
      <c r="P3118">
        <v>9</v>
      </c>
      <c r="Q3118" t="str">
        <f t="shared" si="293"/>
        <v>Good</v>
      </c>
      <c r="R3118">
        <v>3.7</v>
      </c>
      <c r="S3118">
        <v>770.48</v>
      </c>
    </row>
    <row r="3119" spans="1:19" x14ac:dyDescent="0.35">
      <c r="A3119">
        <v>13118</v>
      </c>
      <c r="B3119" s="1">
        <v>47679</v>
      </c>
      <c r="C3119">
        <f t="shared" si="288"/>
        <v>2030</v>
      </c>
      <c r="D3119">
        <f t="shared" si="289"/>
        <v>7</v>
      </c>
      <c r="E3119" t="str">
        <f>TEXT(Table2[[#This Row],[order_date]],"mmmm")</f>
        <v>July</v>
      </c>
      <c r="F3119">
        <v>1072</v>
      </c>
      <c r="G3119" t="s">
        <v>15</v>
      </c>
      <c r="H3119" t="s">
        <v>13</v>
      </c>
      <c r="I3119">
        <v>4</v>
      </c>
      <c r="J3119">
        <v>453.93</v>
      </c>
      <c r="K3119">
        <v>0.09</v>
      </c>
      <c r="L3119">
        <f t="shared" si="290"/>
        <v>40.853699999999996</v>
      </c>
      <c r="M3119">
        <f t="shared" si="291"/>
        <v>1815.72</v>
      </c>
      <c r="N3119" t="s">
        <v>18</v>
      </c>
      <c r="O3119" t="str">
        <f t="shared" si="292"/>
        <v>Delayed Delivery</v>
      </c>
      <c r="P3119">
        <v>7</v>
      </c>
      <c r="Q3119" t="str">
        <f t="shared" si="293"/>
        <v>Bad</v>
      </c>
      <c r="R3119">
        <v>2.4</v>
      </c>
      <c r="S3119">
        <v>1652.31</v>
      </c>
    </row>
    <row r="3120" spans="1:19" x14ac:dyDescent="0.35">
      <c r="A3120">
        <v>13119</v>
      </c>
      <c r="B3120" s="1">
        <v>47680</v>
      </c>
      <c r="C3120">
        <f t="shared" si="288"/>
        <v>2030</v>
      </c>
      <c r="D3120">
        <f t="shared" si="289"/>
        <v>7</v>
      </c>
      <c r="E3120" t="str">
        <f>TEXT(Table2[[#This Row],[order_date]],"mmmm")</f>
        <v>July</v>
      </c>
      <c r="F3120">
        <v>1647</v>
      </c>
      <c r="G3120" t="s">
        <v>12</v>
      </c>
      <c r="H3120" t="s">
        <v>20</v>
      </c>
      <c r="I3120">
        <v>7</v>
      </c>
      <c r="J3120">
        <v>335.6</v>
      </c>
      <c r="K3120">
        <v>7.0000000000000007E-2</v>
      </c>
      <c r="L3120">
        <f t="shared" si="290"/>
        <v>23.492000000000004</v>
      </c>
      <c r="M3120">
        <f t="shared" si="291"/>
        <v>2349.2000000000003</v>
      </c>
      <c r="N3120" t="s">
        <v>14</v>
      </c>
      <c r="O3120" t="str">
        <f t="shared" si="292"/>
        <v>On Time Delivery</v>
      </c>
      <c r="P3120">
        <v>4</v>
      </c>
      <c r="Q3120" t="str">
        <f t="shared" si="293"/>
        <v>Excellent</v>
      </c>
      <c r="R3120">
        <v>4</v>
      </c>
      <c r="S3120">
        <v>2184.7600000000002</v>
      </c>
    </row>
    <row r="3121" spans="1:19" x14ac:dyDescent="0.35">
      <c r="A3121">
        <v>13120</v>
      </c>
      <c r="B3121" s="1">
        <v>47681</v>
      </c>
      <c r="C3121">
        <f t="shared" si="288"/>
        <v>2030</v>
      </c>
      <c r="D3121">
        <f t="shared" si="289"/>
        <v>7</v>
      </c>
      <c r="E3121" t="str">
        <f>TEXT(Table2[[#This Row],[order_date]],"mmmm")</f>
        <v>July</v>
      </c>
      <c r="F3121">
        <v>1352</v>
      </c>
      <c r="G3121" t="s">
        <v>19</v>
      </c>
      <c r="H3121" t="s">
        <v>17</v>
      </c>
      <c r="I3121">
        <v>3</v>
      </c>
      <c r="J3121">
        <v>238.39</v>
      </c>
      <c r="K3121">
        <v>0.18</v>
      </c>
      <c r="L3121">
        <f t="shared" si="290"/>
        <v>42.910199999999996</v>
      </c>
      <c r="M3121">
        <f t="shared" si="291"/>
        <v>715.17</v>
      </c>
      <c r="N3121" t="s">
        <v>16</v>
      </c>
      <c r="O3121" t="str">
        <f t="shared" si="292"/>
        <v>On Time Delivery</v>
      </c>
      <c r="P3121">
        <v>4</v>
      </c>
      <c r="Q3121" t="str">
        <f t="shared" si="293"/>
        <v>Excellent</v>
      </c>
      <c r="R3121">
        <v>4.4000000000000004</v>
      </c>
      <c r="S3121">
        <v>586.44000000000005</v>
      </c>
    </row>
    <row r="3122" spans="1:19" x14ac:dyDescent="0.35">
      <c r="A3122">
        <v>13121</v>
      </c>
      <c r="B3122" s="1">
        <v>47682</v>
      </c>
      <c r="C3122">
        <f t="shared" si="288"/>
        <v>2030</v>
      </c>
      <c r="D3122">
        <f t="shared" si="289"/>
        <v>7</v>
      </c>
      <c r="E3122" t="str">
        <f>TEXT(Table2[[#This Row],[order_date]],"mmmm")</f>
        <v>July</v>
      </c>
      <c r="F3122">
        <v>1890</v>
      </c>
      <c r="G3122" t="s">
        <v>15</v>
      </c>
      <c r="H3122" t="s">
        <v>20</v>
      </c>
      <c r="I3122">
        <v>6</v>
      </c>
      <c r="J3122">
        <v>488.78</v>
      </c>
      <c r="K3122">
        <v>7.0000000000000007E-2</v>
      </c>
      <c r="L3122">
        <f t="shared" si="290"/>
        <v>34.214600000000004</v>
      </c>
      <c r="M3122">
        <f t="shared" si="291"/>
        <v>2932.68</v>
      </c>
      <c r="N3122" t="s">
        <v>16</v>
      </c>
      <c r="O3122" t="str">
        <f t="shared" si="292"/>
        <v>On Time Delivery</v>
      </c>
      <c r="P3122">
        <v>2</v>
      </c>
      <c r="Q3122" t="str">
        <f t="shared" si="293"/>
        <v>Excellent</v>
      </c>
      <c r="R3122">
        <v>4</v>
      </c>
      <c r="S3122">
        <v>2727.39</v>
      </c>
    </row>
    <row r="3123" spans="1:19" x14ac:dyDescent="0.35">
      <c r="A3123">
        <v>13122</v>
      </c>
      <c r="B3123" s="1">
        <v>47683</v>
      </c>
      <c r="C3123">
        <f t="shared" si="288"/>
        <v>2030</v>
      </c>
      <c r="D3123">
        <f t="shared" si="289"/>
        <v>7</v>
      </c>
      <c r="E3123" t="str">
        <f>TEXT(Table2[[#This Row],[order_date]],"mmmm")</f>
        <v>July</v>
      </c>
      <c r="F3123">
        <v>1069</v>
      </c>
      <c r="G3123" t="s">
        <v>19</v>
      </c>
      <c r="H3123" t="s">
        <v>21</v>
      </c>
      <c r="I3123">
        <v>6</v>
      </c>
      <c r="J3123">
        <v>356.91</v>
      </c>
      <c r="K3123">
        <v>0.27</v>
      </c>
      <c r="L3123">
        <f t="shared" si="290"/>
        <v>96.365700000000018</v>
      </c>
      <c r="M3123">
        <f t="shared" si="291"/>
        <v>2141.46</v>
      </c>
      <c r="N3123" t="s">
        <v>16</v>
      </c>
      <c r="O3123" t="str">
        <f t="shared" si="292"/>
        <v>Delayed Delivery</v>
      </c>
      <c r="P3123">
        <v>6</v>
      </c>
      <c r="Q3123" t="str">
        <f t="shared" si="293"/>
        <v>Excellent</v>
      </c>
      <c r="R3123">
        <v>4.0999999999999996</v>
      </c>
      <c r="S3123">
        <v>1563.27</v>
      </c>
    </row>
    <row r="3124" spans="1:19" x14ac:dyDescent="0.35">
      <c r="A3124">
        <v>13123</v>
      </c>
      <c r="B3124" s="1">
        <v>47684</v>
      </c>
      <c r="C3124">
        <f t="shared" si="288"/>
        <v>2030</v>
      </c>
      <c r="D3124">
        <f t="shared" si="289"/>
        <v>7</v>
      </c>
      <c r="E3124" t="str">
        <f>TEXT(Table2[[#This Row],[order_date]],"mmmm")</f>
        <v>July</v>
      </c>
      <c r="F3124">
        <v>1424</v>
      </c>
      <c r="G3124" t="s">
        <v>19</v>
      </c>
      <c r="H3124" t="s">
        <v>21</v>
      </c>
      <c r="I3124">
        <v>1</v>
      </c>
      <c r="J3124">
        <v>243.48</v>
      </c>
      <c r="K3124">
        <v>0.08</v>
      </c>
      <c r="L3124">
        <f t="shared" si="290"/>
        <v>19.478400000000001</v>
      </c>
      <c r="M3124">
        <f t="shared" si="291"/>
        <v>243.48</v>
      </c>
      <c r="N3124" t="s">
        <v>16</v>
      </c>
      <c r="O3124" t="str">
        <f t="shared" si="292"/>
        <v>Delayed Delivery</v>
      </c>
      <c r="P3124">
        <v>10</v>
      </c>
      <c r="Q3124" t="str">
        <f t="shared" si="293"/>
        <v>Bad</v>
      </c>
      <c r="R3124">
        <v>2.4</v>
      </c>
      <c r="S3124">
        <v>224</v>
      </c>
    </row>
    <row r="3125" spans="1:19" x14ac:dyDescent="0.35">
      <c r="A3125">
        <v>13124</v>
      </c>
      <c r="B3125" s="1">
        <v>47685</v>
      </c>
      <c r="C3125">
        <f t="shared" si="288"/>
        <v>2030</v>
      </c>
      <c r="D3125">
        <f t="shared" si="289"/>
        <v>7</v>
      </c>
      <c r="E3125" t="str">
        <f>TEXT(Table2[[#This Row],[order_date]],"mmmm")</f>
        <v>July</v>
      </c>
      <c r="F3125">
        <v>1998</v>
      </c>
      <c r="G3125" t="s">
        <v>22</v>
      </c>
      <c r="H3125" t="s">
        <v>20</v>
      </c>
      <c r="I3125">
        <v>7</v>
      </c>
      <c r="J3125">
        <v>79.11</v>
      </c>
      <c r="K3125">
        <v>0.25</v>
      </c>
      <c r="L3125">
        <f t="shared" si="290"/>
        <v>19.7775</v>
      </c>
      <c r="M3125">
        <f t="shared" si="291"/>
        <v>553.77</v>
      </c>
      <c r="N3125" t="s">
        <v>16</v>
      </c>
      <c r="O3125" t="str">
        <f t="shared" si="292"/>
        <v>On Time Delivery</v>
      </c>
      <c r="P3125">
        <v>3</v>
      </c>
      <c r="Q3125" t="str">
        <f t="shared" si="293"/>
        <v>Excellent</v>
      </c>
      <c r="R3125">
        <v>4.8</v>
      </c>
      <c r="S3125">
        <v>415.33</v>
      </c>
    </row>
    <row r="3126" spans="1:19" x14ac:dyDescent="0.35">
      <c r="A3126">
        <v>13125</v>
      </c>
      <c r="B3126" s="1">
        <v>47686</v>
      </c>
      <c r="C3126">
        <f t="shared" si="288"/>
        <v>2030</v>
      </c>
      <c r="D3126">
        <f t="shared" si="289"/>
        <v>7</v>
      </c>
      <c r="E3126" t="str">
        <f>TEXT(Table2[[#This Row],[order_date]],"mmmm")</f>
        <v>July</v>
      </c>
      <c r="F3126">
        <v>1707</v>
      </c>
      <c r="G3126" t="s">
        <v>15</v>
      </c>
      <c r="H3126" t="s">
        <v>21</v>
      </c>
      <c r="I3126">
        <v>7</v>
      </c>
      <c r="J3126">
        <v>538.84</v>
      </c>
      <c r="K3126">
        <v>0.2</v>
      </c>
      <c r="L3126">
        <f t="shared" si="290"/>
        <v>107.76800000000001</v>
      </c>
      <c r="M3126">
        <f t="shared" si="291"/>
        <v>3771.88</v>
      </c>
      <c r="N3126" t="s">
        <v>16</v>
      </c>
      <c r="O3126" t="str">
        <f t="shared" si="292"/>
        <v>Early Delivery</v>
      </c>
      <c r="P3126">
        <v>1</v>
      </c>
      <c r="Q3126" t="str">
        <f t="shared" si="293"/>
        <v>Good</v>
      </c>
      <c r="R3126">
        <v>2.7</v>
      </c>
      <c r="S3126">
        <v>3017.5</v>
      </c>
    </row>
    <row r="3127" spans="1:19" x14ac:dyDescent="0.35">
      <c r="A3127">
        <v>13126</v>
      </c>
      <c r="B3127" s="1">
        <v>47687</v>
      </c>
      <c r="C3127">
        <f t="shared" si="288"/>
        <v>2030</v>
      </c>
      <c r="D3127">
        <f t="shared" si="289"/>
        <v>7</v>
      </c>
      <c r="E3127" t="str">
        <f>TEXT(Table2[[#This Row],[order_date]],"mmmm")</f>
        <v>July</v>
      </c>
      <c r="F3127">
        <v>1780</v>
      </c>
      <c r="G3127" t="s">
        <v>22</v>
      </c>
      <c r="H3127" t="s">
        <v>20</v>
      </c>
      <c r="I3127">
        <v>7</v>
      </c>
      <c r="J3127">
        <v>35.75</v>
      </c>
      <c r="K3127">
        <v>0.35</v>
      </c>
      <c r="L3127">
        <f t="shared" si="290"/>
        <v>12.512499999999999</v>
      </c>
      <c r="M3127">
        <f t="shared" si="291"/>
        <v>250.25</v>
      </c>
      <c r="N3127" t="s">
        <v>16</v>
      </c>
      <c r="O3127" t="str">
        <f t="shared" si="292"/>
        <v>Delayed Delivery</v>
      </c>
      <c r="P3127">
        <v>5</v>
      </c>
      <c r="Q3127" t="str">
        <f t="shared" si="293"/>
        <v>Excellent</v>
      </c>
      <c r="R3127">
        <v>4.5999999999999996</v>
      </c>
      <c r="S3127">
        <v>162.66</v>
      </c>
    </row>
    <row r="3128" spans="1:19" x14ac:dyDescent="0.35">
      <c r="A3128">
        <v>13127</v>
      </c>
      <c r="B3128" s="1">
        <v>47688</v>
      </c>
      <c r="C3128">
        <f t="shared" si="288"/>
        <v>2030</v>
      </c>
      <c r="D3128">
        <f t="shared" si="289"/>
        <v>7</v>
      </c>
      <c r="E3128" t="str">
        <f>TEXT(Table2[[#This Row],[order_date]],"mmmm")</f>
        <v>July</v>
      </c>
      <c r="F3128">
        <v>1560</v>
      </c>
      <c r="G3128" t="s">
        <v>19</v>
      </c>
      <c r="H3128" t="s">
        <v>17</v>
      </c>
      <c r="I3128">
        <v>5</v>
      </c>
      <c r="J3128">
        <v>519.96</v>
      </c>
      <c r="K3128">
        <v>0.35</v>
      </c>
      <c r="L3128">
        <f t="shared" si="290"/>
        <v>181.98599999999999</v>
      </c>
      <c r="M3128">
        <f t="shared" si="291"/>
        <v>2599.8000000000002</v>
      </c>
      <c r="N3128" t="s">
        <v>18</v>
      </c>
      <c r="O3128" t="str">
        <f t="shared" si="292"/>
        <v>Delayed Delivery</v>
      </c>
      <c r="P3128">
        <v>6</v>
      </c>
      <c r="Q3128" t="str">
        <f t="shared" si="293"/>
        <v>Excellent</v>
      </c>
      <c r="R3128">
        <v>4.4000000000000004</v>
      </c>
      <c r="S3128">
        <v>1689.87</v>
      </c>
    </row>
    <row r="3129" spans="1:19" x14ac:dyDescent="0.35">
      <c r="A3129">
        <v>13128</v>
      </c>
      <c r="B3129" s="1">
        <v>47689</v>
      </c>
      <c r="C3129">
        <f t="shared" si="288"/>
        <v>2030</v>
      </c>
      <c r="D3129">
        <f t="shared" si="289"/>
        <v>7</v>
      </c>
      <c r="E3129" t="str">
        <f>TEXT(Table2[[#This Row],[order_date]],"mmmm")</f>
        <v>July</v>
      </c>
      <c r="F3129">
        <v>1827</v>
      </c>
      <c r="G3129" t="s">
        <v>15</v>
      </c>
      <c r="H3129" t="s">
        <v>13</v>
      </c>
      <c r="I3129">
        <v>2</v>
      </c>
      <c r="J3129">
        <v>225.58</v>
      </c>
      <c r="K3129">
        <v>0.3</v>
      </c>
      <c r="L3129">
        <f t="shared" si="290"/>
        <v>67.674000000000007</v>
      </c>
      <c r="M3129">
        <f t="shared" si="291"/>
        <v>451.16</v>
      </c>
      <c r="N3129" t="s">
        <v>16</v>
      </c>
      <c r="O3129" t="str">
        <f t="shared" si="292"/>
        <v>Delayed Delivery</v>
      </c>
      <c r="P3129">
        <v>11</v>
      </c>
      <c r="Q3129" t="str">
        <f t="shared" si="293"/>
        <v>Bad</v>
      </c>
      <c r="R3129">
        <v>1.5</v>
      </c>
      <c r="S3129">
        <v>315.81</v>
      </c>
    </row>
    <row r="3130" spans="1:19" x14ac:dyDescent="0.35">
      <c r="A3130">
        <v>13129</v>
      </c>
      <c r="B3130" s="1">
        <v>47690</v>
      </c>
      <c r="C3130">
        <f t="shared" si="288"/>
        <v>2030</v>
      </c>
      <c r="D3130">
        <f t="shared" si="289"/>
        <v>7</v>
      </c>
      <c r="E3130" t="str">
        <f>TEXT(Table2[[#This Row],[order_date]],"mmmm")</f>
        <v>July</v>
      </c>
      <c r="F3130">
        <v>1641</v>
      </c>
      <c r="G3130" t="s">
        <v>15</v>
      </c>
      <c r="H3130" t="s">
        <v>20</v>
      </c>
      <c r="I3130">
        <v>4</v>
      </c>
      <c r="J3130">
        <v>389.01</v>
      </c>
      <c r="K3130">
        <v>0.27</v>
      </c>
      <c r="L3130">
        <f t="shared" si="290"/>
        <v>105.03270000000001</v>
      </c>
      <c r="M3130">
        <f t="shared" si="291"/>
        <v>1556.04</v>
      </c>
      <c r="N3130" t="s">
        <v>18</v>
      </c>
      <c r="O3130" t="str">
        <f t="shared" si="292"/>
        <v>Delayed Delivery</v>
      </c>
      <c r="P3130">
        <v>5</v>
      </c>
      <c r="Q3130" t="str">
        <f t="shared" si="293"/>
        <v>Excellent</v>
      </c>
      <c r="R3130">
        <v>4.9000000000000004</v>
      </c>
      <c r="S3130">
        <v>1135.9100000000001</v>
      </c>
    </row>
    <row r="3131" spans="1:19" x14ac:dyDescent="0.35">
      <c r="A3131">
        <v>13130</v>
      </c>
      <c r="B3131" s="1">
        <v>47691</v>
      </c>
      <c r="C3131">
        <f t="shared" si="288"/>
        <v>2030</v>
      </c>
      <c r="D3131">
        <f t="shared" si="289"/>
        <v>7</v>
      </c>
      <c r="E3131" t="str">
        <f>TEXT(Table2[[#This Row],[order_date]],"mmmm")</f>
        <v>July</v>
      </c>
      <c r="F3131">
        <v>1955</v>
      </c>
      <c r="G3131" t="s">
        <v>12</v>
      </c>
      <c r="H3131" t="s">
        <v>13</v>
      </c>
      <c r="I3131">
        <v>7</v>
      </c>
      <c r="J3131">
        <v>554.49</v>
      </c>
      <c r="K3131">
        <v>0.14000000000000001</v>
      </c>
      <c r="L3131">
        <f t="shared" si="290"/>
        <v>77.628600000000006</v>
      </c>
      <c r="M3131">
        <f t="shared" si="291"/>
        <v>3881.4300000000003</v>
      </c>
      <c r="N3131" t="s">
        <v>18</v>
      </c>
      <c r="O3131" t="str">
        <f t="shared" si="292"/>
        <v>Delayed Delivery</v>
      </c>
      <c r="P3131">
        <v>5</v>
      </c>
      <c r="Q3131" t="str">
        <f t="shared" si="293"/>
        <v>Excellent</v>
      </c>
      <c r="R3131">
        <v>5</v>
      </c>
      <c r="S3131">
        <v>3338.03</v>
      </c>
    </row>
    <row r="3132" spans="1:19" x14ac:dyDescent="0.35">
      <c r="A3132">
        <v>13131</v>
      </c>
      <c r="B3132" s="1">
        <v>47692</v>
      </c>
      <c r="C3132">
        <f t="shared" si="288"/>
        <v>2030</v>
      </c>
      <c r="D3132">
        <f t="shared" si="289"/>
        <v>7</v>
      </c>
      <c r="E3132" t="str">
        <f>TEXT(Table2[[#This Row],[order_date]],"mmmm")</f>
        <v>July</v>
      </c>
      <c r="F3132">
        <v>1516</v>
      </c>
      <c r="G3132" t="s">
        <v>19</v>
      </c>
      <c r="H3132" t="s">
        <v>13</v>
      </c>
      <c r="I3132">
        <v>2</v>
      </c>
      <c r="J3132">
        <v>103.75</v>
      </c>
      <c r="K3132">
        <v>0.26</v>
      </c>
      <c r="L3132">
        <f t="shared" si="290"/>
        <v>26.975000000000001</v>
      </c>
      <c r="M3132">
        <f t="shared" si="291"/>
        <v>207.5</v>
      </c>
      <c r="N3132" t="s">
        <v>18</v>
      </c>
      <c r="O3132" t="str">
        <f t="shared" si="292"/>
        <v>Delayed Delivery</v>
      </c>
      <c r="P3132">
        <v>10</v>
      </c>
      <c r="Q3132" t="str">
        <f t="shared" si="293"/>
        <v>Good</v>
      </c>
      <c r="R3132">
        <v>3.4</v>
      </c>
      <c r="S3132">
        <v>153.55000000000001</v>
      </c>
    </row>
    <row r="3133" spans="1:19" x14ac:dyDescent="0.35">
      <c r="A3133">
        <v>13132</v>
      </c>
      <c r="B3133" s="1">
        <v>47693</v>
      </c>
      <c r="C3133">
        <f t="shared" si="288"/>
        <v>2030</v>
      </c>
      <c r="D3133">
        <f t="shared" si="289"/>
        <v>7</v>
      </c>
      <c r="E3133" t="str">
        <f>TEXT(Table2[[#This Row],[order_date]],"mmmm")</f>
        <v>July</v>
      </c>
      <c r="F3133">
        <v>1427</v>
      </c>
      <c r="G3133" t="s">
        <v>19</v>
      </c>
      <c r="H3133" t="s">
        <v>20</v>
      </c>
      <c r="I3133">
        <v>5</v>
      </c>
      <c r="J3133">
        <v>346.67</v>
      </c>
      <c r="K3133">
        <v>0.33</v>
      </c>
      <c r="L3133">
        <f t="shared" si="290"/>
        <v>114.40110000000001</v>
      </c>
      <c r="M3133">
        <f t="shared" si="291"/>
        <v>1733.3500000000001</v>
      </c>
      <c r="N3133" t="s">
        <v>16</v>
      </c>
      <c r="O3133" t="str">
        <f t="shared" si="292"/>
        <v>Delayed Delivery</v>
      </c>
      <c r="P3133">
        <v>11</v>
      </c>
      <c r="Q3133" t="str">
        <f t="shared" si="293"/>
        <v>Excellent</v>
      </c>
      <c r="R3133">
        <v>4.0999999999999996</v>
      </c>
      <c r="S3133">
        <v>1161.3399999999999</v>
      </c>
    </row>
    <row r="3134" spans="1:19" x14ac:dyDescent="0.35">
      <c r="A3134">
        <v>13133</v>
      </c>
      <c r="B3134" s="1">
        <v>47694</v>
      </c>
      <c r="C3134">
        <f t="shared" si="288"/>
        <v>2030</v>
      </c>
      <c r="D3134">
        <f t="shared" si="289"/>
        <v>7</v>
      </c>
      <c r="E3134" t="str">
        <f>TEXT(Table2[[#This Row],[order_date]],"mmmm")</f>
        <v>July</v>
      </c>
      <c r="F3134">
        <v>1538</v>
      </c>
      <c r="G3134" t="s">
        <v>15</v>
      </c>
      <c r="H3134" t="s">
        <v>21</v>
      </c>
      <c r="I3134">
        <v>6</v>
      </c>
      <c r="J3134">
        <v>462.19</v>
      </c>
      <c r="K3134">
        <v>0.01</v>
      </c>
      <c r="L3134">
        <f t="shared" si="290"/>
        <v>4.6219000000000001</v>
      </c>
      <c r="M3134">
        <f t="shared" si="291"/>
        <v>2773.14</v>
      </c>
      <c r="N3134" t="s">
        <v>18</v>
      </c>
      <c r="O3134" t="str">
        <f t="shared" si="292"/>
        <v>Delayed Delivery</v>
      </c>
      <c r="P3134">
        <v>8</v>
      </c>
      <c r="Q3134" t="str">
        <f t="shared" si="293"/>
        <v>Excellent</v>
      </c>
      <c r="R3134">
        <v>4.7</v>
      </c>
      <c r="S3134">
        <v>2745.41</v>
      </c>
    </row>
    <row r="3135" spans="1:19" x14ac:dyDescent="0.35">
      <c r="A3135">
        <v>13134</v>
      </c>
      <c r="B3135" s="1">
        <v>47695</v>
      </c>
      <c r="C3135">
        <f t="shared" si="288"/>
        <v>2030</v>
      </c>
      <c r="D3135">
        <f t="shared" si="289"/>
        <v>7</v>
      </c>
      <c r="E3135" t="str">
        <f>TEXT(Table2[[#This Row],[order_date]],"mmmm")</f>
        <v>July</v>
      </c>
      <c r="F3135">
        <v>1159</v>
      </c>
      <c r="G3135" t="s">
        <v>15</v>
      </c>
      <c r="H3135" t="s">
        <v>17</v>
      </c>
      <c r="I3135">
        <v>4</v>
      </c>
      <c r="J3135">
        <v>458.19</v>
      </c>
      <c r="K3135">
        <v>0.19</v>
      </c>
      <c r="L3135">
        <f t="shared" si="290"/>
        <v>87.056100000000001</v>
      </c>
      <c r="M3135">
        <f t="shared" si="291"/>
        <v>1832.76</v>
      </c>
      <c r="N3135" t="s">
        <v>16</v>
      </c>
      <c r="O3135" t="str">
        <f t="shared" si="292"/>
        <v>Delayed Delivery</v>
      </c>
      <c r="P3135">
        <v>10</v>
      </c>
      <c r="Q3135" t="str">
        <f t="shared" si="293"/>
        <v>Bad</v>
      </c>
      <c r="R3135">
        <v>1.1000000000000001</v>
      </c>
      <c r="S3135">
        <v>1484.54</v>
      </c>
    </row>
    <row r="3136" spans="1:19" x14ac:dyDescent="0.35">
      <c r="A3136">
        <v>13135</v>
      </c>
      <c r="B3136" s="1">
        <v>47696</v>
      </c>
      <c r="C3136">
        <f t="shared" si="288"/>
        <v>2030</v>
      </c>
      <c r="D3136">
        <f t="shared" si="289"/>
        <v>8</v>
      </c>
      <c r="E3136" t="str">
        <f>TEXT(Table2[[#This Row],[order_date]],"mmmm")</f>
        <v>August</v>
      </c>
      <c r="F3136">
        <v>1148</v>
      </c>
      <c r="G3136" t="s">
        <v>19</v>
      </c>
      <c r="H3136" t="s">
        <v>13</v>
      </c>
      <c r="I3136">
        <v>3</v>
      </c>
      <c r="J3136">
        <v>322.49</v>
      </c>
      <c r="K3136">
        <v>0.08</v>
      </c>
      <c r="L3136">
        <f t="shared" si="290"/>
        <v>25.799200000000003</v>
      </c>
      <c r="M3136">
        <f t="shared" si="291"/>
        <v>967.47</v>
      </c>
      <c r="N3136" t="s">
        <v>16</v>
      </c>
      <c r="O3136" t="str">
        <f t="shared" si="292"/>
        <v>Early Delivery</v>
      </c>
      <c r="P3136">
        <v>1</v>
      </c>
      <c r="Q3136" t="str">
        <f t="shared" si="293"/>
        <v>Excellent</v>
      </c>
      <c r="R3136">
        <v>4.7</v>
      </c>
      <c r="S3136">
        <v>890.07</v>
      </c>
    </row>
    <row r="3137" spans="1:19" x14ac:dyDescent="0.35">
      <c r="A3137">
        <v>13136</v>
      </c>
      <c r="B3137" s="1">
        <v>47697</v>
      </c>
      <c r="C3137">
        <f t="shared" si="288"/>
        <v>2030</v>
      </c>
      <c r="D3137">
        <f t="shared" si="289"/>
        <v>8</v>
      </c>
      <c r="E3137" t="str">
        <f>TEXT(Table2[[#This Row],[order_date]],"mmmm")</f>
        <v>August</v>
      </c>
      <c r="F3137">
        <v>1775</v>
      </c>
      <c r="G3137" t="s">
        <v>12</v>
      </c>
      <c r="H3137" t="s">
        <v>17</v>
      </c>
      <c r="I3137">
        <v>6</v>
      </c>
      <c r="J3137">
        <v>380.47</v>
      </c>
      <c r="K3137">
        <v>0.2</v>
      </c>
      <c r="L3137">
        <f t="shared" si="290"/>
        <v>76.094000000000008</v>
      </c>
      <c r="M3137">
        <f t="shared" si="291"/>
        <v>2282.8200000000002</v>
      </c>
      <c r="N3137" t="s">
        <v>18</v>
      </c>
      <c r="O3137" t="str">
        <f t="shared" si="292"/>
        <v>Delayed Delivery</v>
      </c>
      <c r="P3137">
        <v>8</v>
      </c>
      <c r="Q3137" t="str">
        <f t="shared" si="293"/>
        <v>Good</v>
      </c>
      <c r="R3137">
        <v>3.5</v>
      </c>
      <c r="S3137">
        <v>1826.26</v>
      </c>
    </row>
    <row r="3138" spans="1:19" x14ac:dyDescent="0.35">
      <c r="A3138">
        <v>13137</v>
      </c>
      <c r="B3138" s="1">
        <v>47698</v>
      </c>
      <c r="C3138">
        <f t="shared" si="288"/>
        <v>2030</v>
      </c>
      <c r="D3138">
        <f t="shared" si="289"/>
        <v>8</v>
      </c>
      <c r="E3138" t="str">
        <f>TEXT(Table2[[#This Row],[order_date]],"mmmm")</f>
        <v>August</v>
      </c>
      <c r="F3138">
        <v>1229</v>
      </c>
      <c r="G3138" t="s">
        <v>19</v>
      </c>
      <c r="H3138" t="s">
        <v>13</v>
      </c>
      <c r="I3138">
        <v>6</v>
      </c>
      <c r="J3138">
        <v>458.15</v>
      </c>
      <c r="K3138">
        <v>0.16</v>
      </c>
      <c r="L3138">
        <f t="shared" si="290"/>
        <v>73.304000000000002</v>
      </c>
      <c r="M3138">
        <f t="shared" si="291"/>
        <v>2748.8999999999996</v>
      </c>
      <c r="N3138" t="s">
        <v>16</v>
      </c>
      <c r="O3138" t="str">
        <f t="shared" si="292"/>
        <v>Delayed Delivery</v>
      </c>
      <c r="P3138">
        <v>11</v>
      </c>
      <c r="Q3138" t="str">
        <f t="shared" si="293"/>
        <v>Excellent</v>
      </c>
      <c r="R3138">
        <v>4.3</v>
      </c>
      <c r="S3138">
        <v>2309.08</v>
      </c>
    </row>
    <row r="3139" spans="1:19" x14ac:dyDescent="0.35">
      <c r="A3139">
        <v>13138</v>
      </c>
      <c r="B3139" s="1">
        <v>47699</v>
      </c>
      <c r="C3139">
        <f t="shared" ref="C3139:C3202" si="294">YEAR(B3139)</f>
        <v>2030</v>
      </c>
      <c r="D3139">
        <f t="shared" ref="D3139:D3202" si="295">MONTH(B3139)</f>
        <v>8</v>
      </c>
      <c r="E3139" t="str">
        <f>TEXT(Table2[[#This Row],[order_date]],"mmmm")</f>
        <v>August</v>
      </c>
      <c r="F3139">
        <v>1711</v>
      </c>
      <c r="G3139" t="s">
        <v>12</v>
      </c>
      <c r="H3139" t="s">
        <v>20</v>
      </c>
      <c r="I3139">
        <v>1</v>
      </c>
      <c r="J3139">
        <v>507</v>
      </c>
      <c r="K3139">
        <v>0.2</v>
      </c>
      <c r="L3139">
        <f t="shared" ref="L3139:L3202" si="296">J3139*K3139</f>
        <v>101.4</v>
      </c>
      <c r="M3139">
        <f t="shared" ref="M3139:M3202" si="297">(J3139*I3139)</f>
        <v>507</v>
      </c>
      <c r="N3139" t="s">
        <v>16</v>
      </c>
      <c r="O3139" t="str">
        <f t="shared" ref="O3139:O3202" si="298">IF(P3139&lt;2,"Early Delivery",IF(P3139&lt;5,"On Time Delivery","Delayed Delivery"))</f>
        <v>Delayed Delivery</v>
      </c>
      <c r="P3139">
        <v>7</v>
      </c>
      <c r="Q3139" t="str">
        <f t="shared" ref="Q3139:Q3202" si="299">IF(R3139&lt;2.5,"Bad",IF(R3139 &lt;4,"Good","Excellent"))</f>
        <v>Good</v>
      </c>
      <c r="R3139">
        <v>3.2</v>
      </c>
      <c r="S3139">
        <v>405.6</v>
      </c>
    </row>
    <row r="3140" spans="1:19" x14ac:dyDescent="0.35">
      <c r="A3140">
        <v>13139</v>
      </c>
      <c r="B3140" s="1">
        <v>47700</v>
      </c>
      <c r="C3140">
        <f t="shared" si="294"/>
        <v>2030</v>
      </c>
      <c r="D3140">
        <f t="shared" si="295"/>
        <v>8</v>
      </c>
      <c r="E3140" t="str">
        <f>TEXT(Table2[[#This Row],[order_date]],"mmmm")</f>
        <v>August</v>
      </c>
      <c r="F3140">
        <v>1561</v>
      </c>
      <c r="G3140" t="s">
        <v>19</v>
      </c>
      <c r="H3140" t="s">
        <v>21</v>
      </c>
      <c r="I3140">
        <v>5</v>
      </c>
      <c r="J3140">
        <v>460.66</v>
      </c>
      <c r="K3140">
        <v>0.19</v>
      </c>
      <c r="L3140">
        <f t="shared" si="296"/>
        <v>87.525400000000005</v>
      </c>
      <c r="M3140">
        <f t="shared" si="297"/>
        <v>2303.3000000000002</v>
      </c>
      <c r="N3140" t="s">
        <v>16</v>
      </c>
      <c r="O3140" t="str">
        <f t="shared" si="298"/>
        <v>Early Delivery</v>
      </c>
      <c r="P3140">
        <v>1</v>
      </c>
      <c r="Q3140" t="str">
        <f t="shared" si="299"/>
        <v>Good</v>
      </c>
      <c r="R3140">
        <v>3.1</v>
      </c>
      <c r="S3140">
        <v>1865.67</v>
      </c>
    </row>
    <row r="3141" spans="1:19" x14ac:dyDescent="0.35">
      <c r="A3141">
        <v>13140</v>
      </c>
      <c r="B3141" s="1">
        <v>47701</v>
      </c>
      <c r="C3141">
        <f t="shared" si="294"/>
        <v>2030</v>
      </c>
      <c r="D3141">
        <f t="shared" si="295"/>
        <v>8</v>
      </c>
      <c r="E3141" t="str">
        <f>TEXT(Table2[[#This Row],[order_date]],"mmmm")</f>
        <v>August</v>
      </c>
      <c r="F3141">
        <v>1066</v>
      </c>
      <c r="G3141" t="s">
        <v>22</v>
      </c>
      <c r="H3141" t="s">
        <v>17</v>
      </c>
      <c r="I3141">
        <v>1</v>
      </c>
      <c r="J3141">
        <v>222.09</v>
      </c>
      <c r="K3141">
        <v>0.34</v>
      </c>
      <c r="L3141">
        <f t="shared" si="296"/>
        <v>75.510600000000011</v>
      </c>
      <c r="M3141">
        <f t="shared" si="297"/>
        <v>222.09</v>
      </c>
      <c r="N3141" t="s">
        <v>16</v>
      </c>
      <c r="O3141" t="str">
        <f t="shared" si="298"/>
        <v>Delayed Delivery</v>
      </c>
      <c r="P3141">
        <v>9</v>
      </c>
      <c r="Q3141" t="str">
        <f t="shared" si="299"/>
        <v>Excellent</v>
      </c>
      <c r="R3141">
        <v>4.5999999999999996</v>
      </c>
      <c r="S3141">
        <v>146.58000000000001</v>
      </c>
    </row>
    <row r="3142" spans="1:19" x14ac:dyDescent="0.35">
      <c r="A3142">
        <v>13141</v>
      </c>
      <c r="B3142" s="1">
        <v>47702</v>
      </c>
      <c r="C3142">
        <f t="shared" si="294"/>
        <v>2030</v>
      </c>
      <c r="D3142">
        <f t="shared" si="295"/>
        <v>8</v>
      </c>
      <c r="E3142" t="str">
        <f>TEXT(Table2[[#This Row],[order_date]],"mmmm")</f>
        <v>August</v>
      </c>
      <c r="F3142">
        <v>1811</v>
      </c>
      <c r="G3142" t="s">
        <v>12</v>
      </c>
      <c r="H3142" t="s">
        <v>13</v>
      </c>
      <c r="I3142">
        <v>1</v>
      </c>
      <c r="J3142">
        <v>598.08000000000004</v>
      </c>
      <c r="K3142">
        <v>0.19</v>
      </c>
      <c r="L3142">
        <f t="shared" si="296"/>
        <v>113.63520000000001</v>
      </c>
      <c r="M3142">
        <f t="shared" si="297"/>
        <v>598.08000000000004</v>
      </c>
      <c r="N3142" t="s">
        <v>16</v>
      </c>
      <c r="O3142" t="str">
        <f t="shared" si="298"/>
        <v>On Time Delivery</v>
      </c>
      <c r="P3142">
        <v>4</v>
      </c>
      <c r="Q3142" t="str">
        <f t="shared" si="299"/>
        <v>Good</v>
      </c>
      <c r="R3142">
        <v>3</v>
      </c>
      <c r="S3142">
        <v>484.44</v>
      </c>
    </row>
    <row r="3143" spans="1:19" x14ac:dyDescent="0.35">
      <c r="A3143">
        <v>13142</v>
      </c>
      <c r="B3143" s="1">
        <v>47703</v>
      </c>
      <c r="C3143">
        <f t="shared" si="294"/>
        <v>2030</v>
      </c>
      <c r="D3143">
        <f t="shared" si="295"/>
        <v>8</v>
      </c>
      <c r="E3143" t="str">
        <f>TEXT(Table2[[#This Row],[order_date]],"mmmm")</f>
        <v>August</v>
      </c>
      <c r="F3143">
        <v>1380</v>
      </c>
      <c r="G3143" t="s">
        <v>19</v>
      </c>
      <c r="H3143" t="s">
        <v>20</v>
      </c>
      <c r="I3143">
        <v>2</v>
      </c>
      <c r="J3143">
        <v>269.18</v>
      </c>
      <c r="K3143">
        <v>0.3</v>
      </c>
      <c r="L3143">
        <f t="shared" si="296"/>
        <v>80.754000000000005</v>
      </c>
      <c r="M3143">
        <f t="shared" si="297"/>
        <v>538.36</v>
      </c>
      <c r="N3143" t="s">
        <v>14</v>
      </c>
      <c r="O3143" t="str">
        <f t="shared" si="298"/>
        <v>Delayed Delivery</v>
      </c>
      <c r="P3143">
        <v>7</v>
      </c>
      <c r="Q3143" t="str">
        <f t="shared" si="299"/>
        <v>Good</v>
      </c>
      <c r="R3143">
        <v>2.9</v>
      </c>
      <c r="S3143">
        <v>376.85</v>
      </c>
    </row>
    <row r="3144" spans="1:19" x14ac:dyDescent="0.35">
      <c r="A3144">
        <v>13143</v>
      </c>
      <c r="B3144" s="1">
        <v>47704</v>
      </c>
      <c r="C3144">
        <f t="shared" si="294"/>
        <v>2030</v>
      </c>
      <c r="D3144">
        <f t="shared" si="295"/>
        <v>8</v>
      </c>
      <c r="E3144" t="str">
        <f>TEXT(Table2[[#This Row],[order_date]],"mmmm")</f>
        <v>August</v>
      </c>
      <c r="F3144">
        <v>1057</v>
      </c>
      <c r="G3144" t="s">
        <v>12</v>
      </c>
      <c r="H3144" t="s">
        <v>20</v>
      </c>
      <c r="I3144">
        <v>6</v>
      </c>
      <c r="J3144">
        <v>29.31</v>
      </c>
      <c r="K3144">
        <v>0.11</v>
      </c>
      <c r="L3144">
        <f t="shared" si="296"/>
        <v>3.2241</v>
      </c>
      <c r="M3144">
        <f t="shared" si="297"/>
        <v>175.85999999999999</v>
      </c>
      <c r="N3144" t="s">
        <v>16</v>
      </c>
      <c r="O3144" t="str">
        <f t="shared" si="298"/>
        <v>On Time Delivery</v>
      </c>
      <c r="P3144">
        <v>3</v>
      </c>
      <c r="Q3144" t="str">
        <f t="shared" si="299"/>
        <v>Good</v>
      </c>
      <c r="R3144">
        <v>3.4</v>
      </c>
      <c r="S3144">
        <v>156.52000000000001</v>
      </c>
    </row>
    <row r="3145" spans="1:19" x14ac:dyDescent="0.35">
      <c r="A3145">
        <v>13144</v>
      </c>
      <c r="B3145" s="1">
        <v>47705</v>
      </c>
      <c r="C3145">
        <f t="shared" si="294"/>
        <v>2030</v>
      </c>
      <c r="D3145">
        <f t="shared" si="295"/>
        <v>8</v>
      </c>
      <c r="E3145" t="str">
        <f>TEXT(Table2[[#This Row],[order_date]],"mmmm")</f>
        <v>August</v>
      </c>
      <c r="F3145">
        <v>1258</v>
      </c>
      <c r="G3145" t="s">
        <v>15</v>
      </c>
      <c r="H3145" t="s">
        <v>13</v>
      </c>
      <c r="I3145">
        <v>5</v>
      </c>
      <c r="J3145">
        <v>227.13</v>
      </c>
      <c r="K3145">
        <v>0.15</v>
      </c>
      <c r="L3145">
        <f t="shared" si="296"/>
        <v>34.069499999999998</v>
      </c>
      <c r="M3145">
        <f t="shared" si="297"/>
        <v>1135.6500000000001</v>
      </c>
      <c r="N3145" t="s">
        <v>18</v>
      </c>
      <c r="O3145" t="str">
        <f t="shared" si="298"/>
        <v>Delayed Delivery</v>
      </c>
      <c r="P3145">
        <v>8</v>
      </c>
      <c r="Q3145" t="str">
        <f t="shared" si="299"/>
        <v>Good</v>
      </c>
      <c r="R3145">
        <v>3.1</v>
      </c>
      <c r="S3145">
        <v>965.3</v>
      </c>
    </row>
    <row r="3146" spans="1:19" x14ac:dyDescent="0.35">
      <c r="A3146">
        <v>13145</v>
      </c>
      <c r="B3146" s="1">
        <v>47706</v>
      </c>
      <c r="C3146">
        <f t="shared" si="294"/>
        <v>2030</v>
      </c>
      <c r="D3146">
        <f t="shared" si="295"/>
        <v>8</v>
      </c>
      <c r="E3146" t="str">
        <f>TEXT(Table2[[#This Row],[order_date]],"mmmm")</f>
        <v>August</v>
      </c>
      <c r="F3146">
        <v>1341</v>
      </c>
      <c r="G3146" t="s">
        <v>12</v>
      </c>
      <c r="H3146" t="s">
        <v>13</v>
      </c>
      <c r="I3146">
        <v>1</v>
      </c>
      <c r="J3146">
        <v>89.75</v>
      </c>
      <c r="K3146">
        <v>0.16</v>
      </c>
      <c r="L3146">
        <f t="shared" si="296"/>
        <v>14.36</v>
      </c>
      <c r="M3146">
        <f t="shared" si="297"/>
        <v>89.75</v>
      </c>
      <c r="N3146" t="s">
        <v>18</v>
      </c>
      <c r="O3146" t="str">
        <f t="shared" si="298"/>
        <v>On Time Delivery</v>
      </c>
      <c r="P3146">
        <v>4</v>
      </c>
      <c r="Q3146" t="str">
        <f t="shared" si="299"/>
        <v>Good</v>
      </c>
      <c r="R3146">
        <v>2.8</v>
      </c>
      <c r="S3146">
        <v>75.39</v>
      </c>
    </row>
    <row r="3147" spans="1:19" x14ac:dyDescent="0.35">
      <c r="A3147">
        <v>13146</v>
      </c>
      <c r="B3147" s="1">
        <v>47707</v>
      </c>
      <c r="C3147">
        <f t="shared" si="294"/>
        <v>2030</v>
      </c>
      <c r="D3147">
        <f t="shared" si="295"/>
        <v>8</v>
      </c>
      <c r="E3147" t="str">
        <f>TEXT(Table2[[#This Row],[order_date]],"mmmm")</f>
        <v>August</v>
      </c>
      <c r="F3147">
        <v>1837</v>
      </c>
      <c r="G3147" t="s">
        <v>22</v>
      </c>
      <c r="H3147" t="s">
        <v>13</v>
      </c>
      <c r="I3147">
        <v>3</v>
      </c>
      <c r="J3147">
        <v>86.04</v>
      </c>
      <c r="K3147">
        <v>0.1</v>
      </c>
      <c r="L3147">
        <f t="shared" si="296"/>
        <v>8.604000000000001</v>
      </c>
      <c r="M3147">
        <f t="shared" si="297"/>
        <v>258.12</v>
      </c>
      <c r="N3147" t="s">
        <v>18</v>
      </c>
      <c r="O3147" t="str">
        <f t="shared" si="298"/>
        <v>On Time Delivery</v>
      </c>
      <c r="P3147">
        <v>2</v>
      </c>
      <c r="Q3147" t="str">
        <f t="shared" si="299"/>
        <v>Bad</v>
      </c>
      <c r="R3147">
        <v>1.7</v>
      </c>
      <c r="S3147">
        <v>232.31</v>
      </c>
    </row>
    <row r="3148" spans="1:19" x14ac:dyDescent="0.35">
      <c r="A3148">
        <v>13147</v>
      </c>
      <c r="B3148" s="1">
        <v>47708</v>
      </c>
      <c r="C3148">
        <f t="shared" si="294"/>
        <v>2030</v>
      </c>
      <c r="D3148">
        <f t="shared" si="295"/>
        <v>8</v>
      </c>
      <c r="E3148" t="str">
        <f>TEXT(Table2[[#This Row],[order_date]],"mmmm")</f>
        <v>August</v>
      </c>
      <c r="F3148">
        <v>1129</v>
      </c>
      <c r="G3148" t="s">
        <v>19</v>
      </c>
      <c r="H3148" t="s">
        <v>21</v>
      </c>
      <c r="I3148">
        <v>4</v>
      </c>
      <c r="J3148">
        <v>179.7</v>
      </c>
      <c r="K3148">
        <v>0.13</v>
      </c>
      <c r="L3148">
        <f t="shared" si="296"/>
        <v>23.361000000000001</v>
      </c>
      <c r="M3148">
        <f t="shared" si="297"/>
        <v>718.8</v>
      </c>
      <c r="N3148" t="s">
        <v>14</v>
      </c>
      <c r="O3148" t="str">
        <f t="shared" si="298"/>
        <v>On Time Delivery</v>
      </c>
      <c r="P3148">
        <v>2</v>
      </c>
      <c r="Q3148" t="str">
        <f t="shared" si="299"/>
        <v>Good</v>
      </c>
      <c r="R3148">
        <v>2.6</v>
      </c>
      <c r="S3148">
        <v>625.36</v>
      </c>
    </row>
    <row r="3149" spans="1:19" x14ac:dyDescent="0.35">
      <c r="A3149">
        <v>13148</v>
      </c>
      <c r="B3149" s="1">
        <v>47709</v>
      </c>
      <c r="C3149">
        <f t="shared" si="294"/>
        <v>2030</v>
      </c>
      <c r="D3149">
        <f t="shared" si="295"/>
        <v>8</v>
      </c>
      <c r="E3149" t="str">
        <f>TEXT(Table2[[#This Row],[order_date]],"mmmm")</f>
        <v>August</v>
      </c>
      <c r="F3149">
        <v>1726</v>
      </c>
      <c r="G3149" t="s">
        <v>19</v>
      </c>
      <c r="H3149" t="s">
        <v>13</v>
      </c>
      <c r="I3149">
        <v>7</v>
      </c>
      <c r="J3149">
        <v>46.22</v>
      </c>
      <c r="K3149">
        <v>0.21</v>
      </c>
      <c r="L3149">
        <f t="shared" si="296"/>
        <v>9.7061999999999991</v>
      </c>
      <c r="M3149">
        <f t="shared" si="297"/>
        <v>323.53999999999996</v>
      </c>
      <c r="N3149" t="s">
        <v>14</v>
      </c>
      <c r="O3149" t="str">
        <f t="shared" si="298"/>
        <v>Delayed Delivery</v>
      </c>
      <c r="P3149">
        <v>8</v>
      </c>
      <c r="Q3149" t="str">
        <f t="shared" si="299"/>
        <v>Bad</v>
      </c>
      <c r="R3149">
        <v>2.1</v>
      </c>
      <c r="S3149">
        <v>255.6</v>
      </c>
    </row>
    <row r="3150" spans="1:19" x14ac:dyDescent="0.35">
      <c r="A3150">
        <v>13149</v>
      </c>
      <c r="B3150" s="1">
        <v>47710</v>
      </c>
      <c r="C3150">
        <f t="shared" si="294"/>
        <v>2030</v>
      </c>
      <c r="D3150">
        <f t="shared" si="295"/>
        <v>8</v>
      </c>
      <c r="E3150" t="str">
        <f>TEXT(Table2[[#This Row],[order_date]],"mmmm")</f>
        <v>August</v>
      </c>
      <c r="F3150">
        <v>1171</v>
      </c>
      <c r="G3150" t="s">
        <v>19</v>
      </c>
      <c r="H3150" t="s">
        <v>13</v>
      </c>
      <c r="I3150">
        <v>5</v>
      </c>
      <c r="J3150">
        <v>417.78</v>
      </c>
      <c r="K3150">
        <v>0.2</v>
      </c>
      <c r="L3150">
        <f t="shared" si="296"/>
        <v>83.555999999999997</v>
      </c>
      <c r="M3150">
        <f t="shared" si="297"/>
        <v>2088.8999999999996</v>
      </c>
      <c r="N3150" t="s">
        <v>18</v>
      </c>
      <c r="O3150" t="str">
        <f t="shared" si="298"/>
        <v>Delayed Delivery</v>
      </c>
      <c r="P3150">
        <v>8</v>
      </c>
      <c r="Q3150" t="str">
        <f t="shared" si="299"/>
        <v>Good</v>
      </c>
      <c r="R3150">
        <v>2.6</v>
      </c>
      <c r="S3150">
        <v>1671.12</v>
      </c>
    </row>
    <row r="3151" spans="1:19" x14ac:dyDescent="0.35">
      <c r="A3151">
        <v>13150</v>
      </c>
      <c r="B3151" s="1">
        <v>47711</v>
      </c>
      <c r="C3151">
        <f t="shared" si="294"/>
        <v>2030</v>
      </c>
      <c r="D3151">
        <f t="shared" si="295"/>
        <v>8</v>
      </c>
      <c r="E3151" t="str">
        <f>TEXT(Table2[[#This Row],[order_date]],"mmmm")</f>
        <v>August</v>
      </c>
      <c r="F3151">
        <v>1769</v>
      </c>
      <c r="G3151" t="s">
        <v>19</v>
      </c>
      <c r="H3151" t="s">
        <v>21</v>
      </c>
      <c r="I3151">
        <v>2</v>
      </c>
      <c r="J3151">
        <v>58.28</v>
      </c>
      <c r="K3151">
        <v>0.22</v>
      </c>
      <c r="L3151">
        <f t="shared" si="296"/>
        <v>12.8216</v>
      </c>
      <c r="M3151">
        <f t="shared" si="297"/>
        <v>116.56</v>
      </c>
      <c r="N3151" t="s">
        <v>14</v>
      </c>
      <c r="O3151" t="str">
        <f t="shared" si="298"/>
        <v>Early Delivery</v>
      </c>
      <c r="P3151">
        <v>1</v>
      </c>
      <c r="Q3151" t="str">
        <f t="shared" si="299"/>
        <v>Good</v>
      </c>
      <c r="R3151">
        <v>3.4</v>
      </c>
      <c r="S3151">
        <v>90.92</v>
      </c>
    </row>
    <row r="3152" spans="1:19" x14ac:dyDescent="0.35">
      <c r="A3152">
        <v>13151</v>
      </c>
      <c r="B3152" s="1">
        <v>47712</v>
      </c>
      <c r="C3152">
        <f t="shared" si="294"/>
        <v>2030</v>
      </c>
      <c r="D3152">
        <f t="shared" si="295"/>
        <v>8</v>
      </c>
      <c r="E3152" t="str">
        <f>TEXT(Table2[[#This Row],[order_date]],"mmmm")</f>
        <v>August</v>
      </c>
      <c r="F3152">
        <v>1613</v>
      </c>
      <c r="G3152" t="s">
        <v>19</v>
      </c>
      <c r="H3152" t="s">
        <v>20</v>
      </c>
      <c r="I3152">
        <v>5</v>
      </c>
      <c r="J3152">
        <v>133.91999999999999</v>
      </c>
      <c r="K3152">
        <v>0.12</v>
      </c>
      <c r="L3152">
        <f t="shared" si="296"/>
        <v>16.070399999999999</v>
      </c>
      <c r="M3152">
        <f t="shared" si="297"/>
        <v>669.59999999999991</v>
      </c>
      <c r="N3152" t="s">
        <v>16</v>
      </c>
      <c r="O3152" t="str">
        <f t="shared" si="298"/>
        <v>Delayed Delivery</v>
      </c>
      <c r="P3152">
        <v>6</v>
      </c>
      <c r="Q3152" t="str">
        <f t="shared" si="299"/>
        <v>Good</v>
      </c>
      <c r="R3152">
        <v>3.4</v>
      </c>
      <c r="S3152">
        <v>589.25</v>
      </c>
    </row>
    <row r="3153" spans="1:19" x14ac:dyDescent="0.35">
      <c r="A3153">
        <v>13152</v>
      </c>
      <c r="B3153" s="1">
        <v>47713</v>
      </c>
      <c r="C3153">
        <f t="shared" si="294"/>
        <v>2030</v>
      </c>
      <c r="D3153">
        <f t="shared" si="295"/>
        <v>8</v>
      </c>
      <c r="E3153" t="str">
        <f>TEXT(Table2[[#This Row],[order_date]],"mmmm")</f>
        <v>August</v>
      </c>
      <c r="F3153">
        <v>1208</v>
      </c>
      <c r="G3153" t="s">
        <v>19</v>
      </c>
      <c r="H3153" t="s">
        <v>13</v>
      </c>
      <c r="I3153">
        <v>6</v>
      </c>
      <c r="J3153">
        <v>69.349999999999994</v>
      </c>
      <c r="K3153">
        <v>0.11</v>
      </c>
      <c r="L3153">
        <f t="shared" si="296"/>
        <v>7.6284999999999998</v>
      </c>
      <c r="M3153">
        <f t="shared" si="297"/>
        <v>416.09999999999997</v>
      </c>
      <c r="N3153" t="s">
        <v>18</v>
      </c>
      <c r="O3153" t="str">
        <f t="shared" si="298"/>
        <v>Delayed Delivery</v>
      </c>
      <c r="P3153">
        <v>9</v>
      </c>
      <c r="Q3153" t="str">
        <f t="shared" si="299"/>
        <v>Bad</v>
      </c>
      <c r="R3153">
        <v>2</v>
      </c>
      <c r="S3153">
        <v>370.33</v>
      </c>
    </row>
    <row r="3154" spans="1:19" x14ac:dyDescent="0.35">
      <c r="A3154">
        <v>13153</v>
      </c>
      <c r="B3154" s="1">
        <v>47714</v>
      </c>
      <c r="C3154">
        <f t="shared" si="294"/>
        <v>2030</v>
      </c>
      <c r="D3154">
        <f t="shared" si="295"/>
        <v>8</v>
      </c>
      <c r="E3154" t="str">
        <f>TEXT(Table2[[#This Row],[order_date]],"mmmm")</f>
        <v>August</v>
      </c>
      <c r="F3154">
        <v>1802</v>
      </c>
      <c r="G3154" t="s">
        <v>15</v>
      </c>
      <c r="H3154" t="s">
        <v>17</v>
      </c>
      <c r="I3154">
        <v>2</v>
      </c>
      <c r="J3154">
        <v>51.95</v>
      </c>
      <c r="K3154">
        <v>0.21</v>
      </c>
      <c r="L3154">
        <f t="shared" si="296"/>
        <v>10.9095</v>
      </c>
      <c r="M3154">
        <f t="shared" si="297"/>
        <v>103.9</v>
      </c>
      <c r="N3154" t="s">
        <v>14</v>
      </c>
      <c r="O3154" t="str">
        <f t="shared" si="298"/>
        <v>Delayed Delivery</v>
      </c>
      <c r="P3154">
        <v>9</v>
      </c>
      <c r="Q3154" t="str">
        <f t="shared" si="299"/>
        <v>Bad</v>
      </c>
      <c r="R3154">
        <v>1.3</v>
      </c>
      <c r="S3154">
        <v>82.08</v>
      </c>
    </row>
    <row r="3155" spans="1:19" x14ac:dyDescent="0.35">
      <c r="A3155">
        <v>13154</v>
      </c>
      <c r="B3155" s="1">
        <v>47715</v>
      </c>
      <c r="C3155">
        <f t="shared" si="294"/>
        <v>2030</v>
      </c>
      <c r="D3155">
        <f t="shared" si="295"/>
        <v>8</v>
      </c>
      <c r="E3155" t="str">
        <f>TEXT(Table2[[#This Row],[order_date]],"mmmm")</f>
        <v>August</v>
      </c>
      <c r="F3155">
        <v>1353</v>
      </c>
      <c r="G3155" t="s">
        <v>22</v>
      </c>
      <c r="H3155" t="s">
        <v>20</v>
      </c>
      <c r="I3155">
        <v>4</v>
      </c>
      <c r="J3155">
        <v>171.63</v>
      </c>
      <c r="K3155">
        <v>0.05</v>
      </c>
      <c r="L3155">
        <f t="shared" si="296"/>
        <v>8.5815000000000001</v>
      </c>
      <c r="M3155">
        <f t="shared" si="297"/>
        <v>686.52</v>
      </c>
      <c r="N3155" t="s">
        <v>18</v>
      </c>
      <c r="O3155" t="str">
        <f t="shared" si="298"/>
        <v>On Time Delivery</v>
      </c>
      <c r="P3155">
        <v>2</v>
      </c>
      <c r="Q3155" t="str">
        <f t="shared" si="299"/>
        <v>Excellent</v>
      </c>
      <c r="R3155">
        <v>4</v>
      </c>
      <c r="S3155">
        <v>652.19000000000005</v>
      </c>
    </row>
    <row r="3156" spans="1:19" x14ac:dyDescent="0.35">
      <c r="A3156">
        <v>13155</v>
      </c>
      <c r="B3156" s="1">
        <v>47716</v>
      </c>
      <c r="C3156">
        <f t="shared" si="294"/>
        <v>2030</v>
      </c>
      <c r="D3156">
        <f t="shared" si="295"/>
        <v>8</v>
      </c>
      <c r="E3156" t="str">
        <f>TEXT(Table2[[#This Row],[order_date]],"mmmm")</f>
        <v>August</v>
      </c>
      <c r="F3156">
        <v>1470</v>
      </c>
      <c r="G3156" t="s">
        <v>19</v>
      </c>
      <c r="H3156" t="s">
        <v>17</v>
      </c>
      <c r="I3156">
        <v>3</v>
      </c>
      <c r="J3156">
        <v>349.56</v>
      </c>
      <c r="K3156">
        <v>0.09</v>
      </c>
      <c r="L3156">
        <f t="shared" si="296"/>
        <v>31.4604</v>
      </c>
      <c r="M3156">
        <f t="shared" si="297"/>
        <v>1048.68</v>
      </c>
      <c r="N3156" t="s">
        <v>14</v>
      </c>
      <c r="O3156" t="str">
        <f t="shared" si="298"/>
        <v>Delayed Delivery</v>
      </c>
      <c r="P3156">
        <v>8</v>
      </c>
      <c r="Q3156" t="str">
        <f t="shared" si="299"/>
        <v>Good</v>
      </c>
      <c r="R3156">
        <v>3.1</v>
      </c>
      <c r="S3156">
        <v>954.3</v>
      </c>
    </row>
    <row r="3157" spans="1:19" x14ac:dyDescent="0.35">
      <c r="A3157">
        <v>13156</v>
      </c>
      <c r="B3157" s="1">
        <v>47717</v>
      </c>
      <c r="C3157">
        <f t="shared" si="294"/>
        <v>2030</v>
      </c>
      <c r="D3157">
        <f t="shared" si="295"/>
        <v>8</v>
      </c>
      <c r="E3157" t="str">
        <f>TEXT(Table2[[#This Row],[order_date]],"mmmm")</f>
        <v>August</v>
      </c>
      <c r="F3157">
        <v>1797</v>
      </c>
      <c r="G3157" t="s">
        <v>19</v>
      </c>
      <c r="H3157" t="s">
        <v>13</v>
      </c>
      <c r="I3157">
        <v>1</v>
      </c>
      <c r="J3157">
        <v>579.34</v>
      </c>
      <c r="K3157">
        <v>0.01</v>
      </c>
      <c r="L3157">
        <f t="shared" si="296"/>
        <v>5.7934000000000001</v>
      </c>
      <c r="M3157">
        <f t="shared" si="297"/>
        <v>579.34</v>
      </c>
      <c r="N3157" t="s">
        <v>16</v>
      </c>
      <c r="O3157" t="str">
        <f t="shared" si="298"/>
        <v>Delayed Delivery</v>
      </c>
      <c r="P3157">
        <v>8</v>
      </c>
      <c r="Q3157" t="str">
        <f t="shared" si="299"/>
        <v>Good</v>
      </c>
      <c r="R3157">
        <v>2.8</v>
      </c>
      <c r="S3157">
        <v>573.54999999999995</v>
      </c>
    </row>
    <row r="3158" spans="1:19" x14ac:dyDescent="0.35">
      <c r="A3158">
        <v>13157</v>
      </c>
      <c r="B3158" s="1">
        <v>47718</v>
      </c>
      <c r="C3158">
        <f t="shared" si="294"/>
        <v>2030</v>
      </c>
      <c r="D3158">
        <f t="shared" si="295"/>
        <v>8</v>
      </c>
      <c r="E3158" t="str">
        <f>TEXT(Table2[[#This Row],[order_date]],"mmmm")</f>
        <v>August</v>
      </c>
      <c r="F3158">
        <v>1115</v>
      </c>
      <c r="G3158" t="s">
        <v>15</v>
      </c>
      <c r="H3158" t="s">
        <v>21</v>
      </c>
      <c r="I3158">
        <v>5</v>
      </c>
      <c r="J3158">
        <v>527.20000000000005</v>
      </c>
      <c r="K3158">
        <v>0.03</v>
      </c>
      <c r="L3158">
        <f t="shared" si="296"/>
        <v>15.816000000000001</v>
      </c>
      <c r="M3158">
        <f t="shared" si="297"/>
        <v>2636</v>
      </c>
      <c r="N3158" t="s">
        <v>16</v>
      </c>
      <c r="O3158" t="str">
        <f t="shared" si="298"/>
        <v>On Time Delivery</v>
      </c>
      <c r="P3158">
        <v>4</v>
      </c>
      <c r="Q3158" t="str">
        <f t="shared" si="299"/>
        <v>Bad</v>
      </c>
      <c r="R3158">
        <v>1.5</v>
      </c>
      <c r="S3158">
        <v>2556.92</v>
      </c>
    </row>
    <row r="3159" spans="1:19" x14ac:dyDescent="0.35">
      <c r="A3159">
        <v>13158</v>
      </c>
      <c r="B3159" s="1">
        <v>47719</v>
      </c>
      <c r="C3159">
        <f t="shared" si="294"/>
        <v>2030</v>
      </c>
      <c r="D3159">
        <f t="shared" si="295"/>
        <v>8</v>
      </c>
      <c r="E3159" t="str">
        <f>TEXT(Table2[[#This Row],[order_date]],"mmmm")</f>
        <v>August</v>
      </c>
      <c r="F3159">
        <v>1263</v>
      </c>
      <c r="G3159" t="s">
        <v>19</v>
      </c>
      <c r="H3159" t="s">
        <v>21</v>
      </c>
      <c r="I3159">
        <v>2</v>
      </c>
      <c r="J3159">
        <v>527.41999999999996</v>
      </c>
      <c r="K3159">
        <v>0.09</v>
      </c>
      <c r="L3159">
        <f t="shared" si="296"/>
        <v>47.467799999999997</v>
      </c>
      <c r="M3159">
        <f t="shared" si="297"/>
        <v>1054.8399999999999</v>
      </c>
      <c r="N3159" t="s">
        <v>14</v>
      </c>
      <c r="O3159" t="str">
        <f t="shared" si="298"/>
        <v>On Time Delivery</v>
      </c>
      <c r="P3159">
        <v>4</v>
      </c>
      <c r="Q3159" t="str">
        <f t="shared" si="299"/>
        <v>Good</v>
      </c>
      <c r="R3159">
        <v>2.7</v>
      </c>
      <c r="S3159">
        <v>959.9</v>
      </c>
    </row>
    <row r="3160" spans="1:19" x14ac:dyDescent="0.35">
      <c r="A3160">
        <v>13159</v>
      </c>
      <c r="B3160" s="1">
        <v>47720</v>
      </c>
      <c r="C3160">
        <f t="shared" si="294"/>
        <v>2030</v>
      </c>
      <c r="D3160">
        <f t="shared" si="295"/>
        <v>8</v>
      </c>
      <c r="E3160" t="str">
        <f>TEXT(Table2[[#This Row],[order_date]],"mmmm")</f>
        <v>August</v>
      </c>
      <c r="F3160">
        <v>1661</v>
      </c>
      <c r="G3160" t="s">
        <v>19</v>
      </c>
      <c r="H3160" t="s">
        <v>21</v>
      </c>
      <c r="I3160">
        <v>4</v>
      </c>
      <c r="J3160">
        <v>118</v>
      </c>
      <c r="K3160">
        <v>0.01</v>
      </c>
      <c r="L3160">
        <f t="shared" si="296"/>
        <v>1.18</v>
      </c>
      <c r="M3160">
        <f t="shared" si="297"/>
        <v>472</v>
      </c>
      <c r="N3160" t="s">
        <v>16</v>
      </c>
      <c r="O3160" t="str">
        <f t="shared" si="298"/>
        <v>Delayed Delivery</v>
      </c>
      <c r="P3160">
        <v>5</v>
      </c>
      <c r="Q3160" t="str">
        <f t="shared" si="299"/>
        <v>Excellent</v>
      </c>
      <c r="R3160">
        <v>4.3</v>
      </c>
      <c r="S3160">
        <v>467.28</v>
      </c>
    </row>
    <row r="3161" spans="1:19" x14ac:dyDescent="0.35">
      <c r="A3161">
        <v>13160</v>
      </c>
      <c r="B3161" s="1">
        <v>47721</v>
      </c>
      <c r="C3161">
        <f t="shared" si="294"/>
        <v>2030</v>
      </c>
      <c r="D3161">
        <f t="shared" si="295"/>
        <v>8</v>
      </c>
      <c r="E3161" t="str">
        <f>TEXT(Table2[[#This Row],[order_date]],"mmmm")</f>
        <v>August</v>
      </c>
      <c r="F3161">
        <v>1811</v>
      </c>
      <c r="G3161" t="s">
        <v>19</v>
      </c>
      <c r="H3161" t="s">
        <v>13</v>
      </c>
      <c r="I3161">
        <v>1</v>
      </c>
      <c r="J3161">
        <v>169.97</v>
      </c>
      <c r="K3161">
        <v>0.09</v>
      </c>
      <c r="L3161">
        <f t="shared" si="296"/>
        <v>15.2973</v>
      </c>
      <c r="M3161">
        <f t="shared" si="297"/>
        <v>169.97</v>
      </c>
      <c r="N3161" t="s">
        <v>18</v>
      </c>
      <c r="O3161" t="str">
        <f t="shared" si="298"/>
        <v>Delayed Delivery</v>
      </c>
      <c r="P3161">
        <v>11</v>
      </c>
      <c r="Q3161" t="str">
        <f t="shared" si="299"/>
        <v>Good</v>
      </c>
      <c r="R3161">
        <v>3.3</v>
      </c>
      <c r="S3161">
        <v>154.66999999999999</v>
      </c>
    </row>
    <row r="3162" spans="1:19" x14ac:dyDescent="0.35">
      <c r="A3162">
        <v>13161</v>
      </c>
      <c r="B3162" s="1">
        <v>47722</v>
      </c>
      <c r="C3162">
        <f t="shared" si="294"/>
        <v>2030</v>
      </c>
      <c r="D3162">
        <f t="shared" si="295"/>
        <v>8</v>
      </c>
      <c r="E3162" t="str">
        <f>TEXT(Table2[[#This Row],[order_date]],"mmmm")</f>
        <v>August</v>
      </c>
      <c r="F3162">
        <v>1441</v>
      </c>
      <c r="G3162" t="s">
        <v>12</v>
      </c>
      <c r="H3162" t="s">
        <v>13</v>
      </c>
      <c r="I3162">
        <v>7</v>
      </c>
      <c r="J3162">
        <v>59.69</v>
      </c>
      <c r="K3162">
        <v>0.23</v>
      </c>
      <c r="L3162">
        <f t="shared" si="296"/>
        <v>13.7287</v>
      </c>
      <c r="M3162">
        <f t="shared" si="297"/>
        <v>417.83</v>
      </c>
      <c r="N3162" t="s">
        <v>16</v>
      </c>
      <c r="O3162" t="str">
        <f t="shared" si="298"/>
        <v>Delayed Delivery</v>
      </c>
      <c r="P3162">
        <v>10</v>
      </c>
      <c r="Q3162" t="str">
        <f t="shared" si="299"/>
        <v>Bad</v>
      </c>
      <c r="R3162">
        <v>1.4</v>
      </c>
      <c r="S3162">
        <v>321.73</v>
      </c>
    </row>
    <row r="3163" spans="1:19" x14ac:dyDescent="0.35">
      <c r="A3163">
        <v>13162</v>
      </c>
      <c r="B3163" s="1">
        <v>47723</v>
      </c>
      <c r="C3163">
        <f t="shared" si="294"/>
        <v>2030</v>
      </c>
      <c r="D3163">
        <f t="shared" si="295"/>
        <v>8</v>
      </c>
      <c r="E3163" t="str">
        <f>TEXT(Table2[[#This Row],[order_date]],"mmmm")</f>
        <v>August</v>
      </c>
      <c r="F3163">
        <v>1547</v>
      </c>
      <c r="G3163" t="s">
        <v>22</v>
      </c>
      <c r="H3163" t="s">
        <v>17</v>
      </c>
      <c r="I3163">
        <v>4</v>
      </c>
      <c r="J3163">
        <v>470.4</v>
      </c>
      <c r="K3163">
        <v>0.02</v>
      </c>
      <c r="L3163">
        <f t="shared" si="296"/>
        <v>9.4079999999999995</v>
      </c>
      <c r="M3163">
        <f t="shared" si="297"/>
        <v>1881.6</v>
      </c>
      <c r="N3163" t="s">
        <v>18</v>
      </c>
      <c r="O3163" t="str">
        <f t="shared" si="298"/>
        <v>Delayed Delivery</v>
      </c>
      <c r="P3163">
        <v>7</v>
      </c>
      <c r="Q3163" t="str">
        <f t="shared" si="299"/>
        <v>Bad</v>
      </c>
      <c r="R3163">
        <v>2.2999999999999998</v>
      </c>
      <c r="S3163">
        <v>1843.97</v>
      </c>
    </row>
    <row r="3164" spans="1:19" x14ac:dyDescent="0.35">
      <c r="A3164">
        <v>13163</v>
      </c>
      <c r="B3164" s="1">
        <v>47724</v>
      </c>
      <c r="C3164">
        <f t="shared" si="294"/>
        <v>2030</v>
      </c>
      <c r="D3164">
        <f t="shared" si="295"/>
        <v>8</v>
      </c>
      <c r="E3164" t="str">
        <f>TEXT(Table2[[#This Row],[order_date]],"mmmm")</f>
        <v>August</v>
      </c>
      <c r="F3164">
        <v>1452</v>
      </c>
      <c r="G3164" t="s">
        <v>15</v>
      </c>
      <c r="H3164" t="s">
        <v>21</v>
      </c>
      <c r="I3164">
        <v>3</v>
      </c>
      <c r="J3164">
        <v>55.84</v>
      </c>
      <c r="K3164">
        <v>0.15</v>
      </c>
      <c r="L3164">
        <f t="shared" si="296"/>
        <v>8.3759999999999994</v>
      </c>
      <c r="M3164">
        <f t="shared" si="297"/>
        <v>167.52</v>
      </c>
      <c r="N3164" t="s">
        <v>14</v>
      </c>
      <c r="O3164" t="str">
        <f t="shared" si="298"/>
        <v>Early Delivery</v>
      </c>
      <c r="P3164">
        <v>1</v>
      </c>
      <c r="Q3164" t="str">
        <f t="shared" si="299"/>
        <v>Excellent</v>
      </c>
      <c r="R3164">
        <v>4.9000000000000004</v>
      </c>
      <c r="S3164">
        <v>142.38999999999999</v>
      </c>
    </row>
    <row r="3165" spans="1:19" x14ac:dyDescent="0.35">
      <c r="A3165">
        <v>13164</v>
      </c>
      <c r="B3165" s="1">
        <v>47725</v>
      </c>
      <c r="C3165">
        <f t="shared" si="294"/>
        <v>2030</v>
      </c>
      <c r="D3165">
        <f t="shared" si="295"/>
        <v>8</v>
      </c>
      <c r="E3165" t="str">
        <f>TEXT(Table2[[#This Row],[order_date]],"mmmm")</f>
        <v>August</v>
      </c>
      <c r="F3165">
        <v>1844</v>
      </c>
      <c r="G3165" t="s">
        <v>22</v>
      </c>
      <c r="H3165" t="s">
        <v>13</v>
      </c>
      <c r="I3165">
        <v>1</v>
      </c>
      <c r="J3165">
        <v>340.67</v>
      </c>
      <c r="K3165">
        <v>0.32</v>
      </c>
      <c r="L3165">
        <f t="shared" si="296"/>
        <v>109.01440000000001</v>
      </c>
      <c r="M3165">
        <f t="shared" si="297"/>
        <v>340.67</v>
      </c>
      <c r="N3165" t="s">
        <v>16</v>
      </c>
      <c r="O3165" t="str">
        <f t="shared" si="298"/>
        <v>Delayed Delivery</v>
      </c>
      <c r="P3165">
        <v>11</v>
      </c>
      <c r="Q3165" t="str">
        <f t="shared" si="299"/>
        <v>Good</v>
      </c>
      <c r="R3165">
        <v>3.2</v>
      </c>
      <c r="S3165">
        <v>231.66</v>
      </c>
    </row>
    <row r="3166" spans="1:19" x14ac:dyDescent="0.35">
      <c r="A3166">
        <v>13165</v>
      </c>
      <c r="B3166" s="1">
        <v>47726</v>
      </c>
      <c r="C3166">
        <f t="shared" si="294"/>
        <v>2030</v>
      </c>
      <c r="D3166">
        <f t="shared" si="295"/>
        <v>8</v>
      </c>
      <c r="E3166" t="str">
        <f>TEXT(Table2[[#This Row],[order_date]],"mmmm")</f>
        <v>August</v>
      </c>
      <c r="F3166">
        <v>1476</v>
      </c>
      <c r="G3166" t="s">
        <v>15</v>
      </c>
      <c r="H3166" t="s">
        <v>20</v>
      </c>
      <c r="I3166">
        <v>1</v>
      </c>
      <c r="J3166">
        <v>160.01</v>
      </c>
      <c r="K3166">
        <v>0.28000000000000003</v>
      </c>
      <c r="L3166">
        <f t="shared" si="296"/>
        <v>44.802800000000005</v>
      </c>
      <c r="M3166">
        <f t="shared" si="297"/>
        <v>160.01</v>
      </c>
      <c r="N3166" t="s">
        <v>16</v>
      </c>
      <c r="O3166" t="str">
        <f t="shared" si="298"/>
        <v>Delayed Delivery</v>
      </c>
      <c r="P3166">
        <v>9</v>
      </c>
      <c r="Q3166" t="str">
        <f t="shared" si="299"/>
        <v>Bad</v>
      </c>
      <c r="R3166">
        <v>2.1</v>
      </c>
      <c r="S3166">
        <v>115.21</v>
      </c>
    </row>
    <row r="3167" spans="1:19" x14ac:dyDescent="0.35">
      <c r="A3167">
        <v>13166</v>
      </c>
      <c r="B3167" s="1">
        <v>47727</v>
      </c>
      <c r="C3167">
        <f t="shared" si="294"/>
        <v>2030</v>
      </c>
      <c r="D3167">
        <f t="shared" si="295"/>
        <v>9</v>
      </c>
      <c r="E3167" t="str">
        <f>TEXT(Table2[[#This Row],[order_date]],"mmmm")</f>
        <v>September</v>
      </c>
      <c r="F3167">
        <v>1286</v>
      </c>
      <c r="G3167" t="s">
        <v>22</v>
      </c>
      <c r="H3167" t="s">
        <v>13</v>
      </c>
      <c r="I3167">
        <v>7</v>
      </c>
      <c r="J3167">
        <v>157.41999999999999</v>
      </c>
      <c r="K3167">
        <v>0.11</v>
      </c>
      <c r="L3167">
        <f t="shared" si="296"/>
        <v>17.316199999999998</v>
      </c>
      <c r="M3167">
        <f t="shared" si="297"/>
        <v>1101.9399999999998</v>
      </c>
      <c r="N3167" t="s">
        <v>16</v>
      </c>
      <c r="O3167" t="str">
        <f t="shared" si="298"/>
        <v>On Time Delivery</v>
      </c>
      <c r="P3167">
        <v>3</v>
      </c>
      <c r="Q3167" t="str">
        <f t="shared" si="299"/>
        <v>Excellent</v>
      </c>
      <c r="R3167">
        <v>4.7</v>
      </c>
      <c r="S3167">
        <v>980.73</v>
      </c>
    </row>
    <row r="3168" spans="1:19" x14ac:dyDescent="0.35">
      <c r="A3168">
        <v>13167</v>
      </c>
      <c r="B3168" s="1">
        <v>47728</v>
      </c>
      <c r="C3168">
        <f t="shared" si="294"/>
        <v>2030</v>
      </c>
      <c r="D3168">
        <f t="shared" si="295"/>
        <v>9</v>
      </c>
      <c r="E3168" t="str">
        <f>TEXT(Table2[[#This Row],[order_date]],"mmmm")</f>
        <v>September</v>
      </c>
      <c r="F3168">
        <v>1302</v>
      </c>
      <c r="G3168" t="s">
        <v>22</v>
      </c>
      <c r="H3168" t="s">
        <v>13</v>
      </c>
      <c r="I3168">
        <v>1</v>
      </c>
      <c r="J3168">
        <v>594.57000000000005</v>
      </c>
      <c r="K3168">
        <v>0.32</v>
      </c>
      <c r="L3168">
        <f t="shared" si="296"/>
        <v>190.26240000000001</v>
      </c>
      <c r="M3168">
        <f t="shared" si="297"/>
        <v>594.57000000000005</v>
      </c>
      <c r="N3168" t="s">
        <v>14</v>
      </c>
      <c r="O3168" t="str">
        <f t="shared" si="298"/>
        <v>Delayed Delivery</v>
      </c>
      <c r="P3168">
        <v>11</v>
      </c>
      <c r="Q3168" t="str">
        <f t="shared" si="299"/>
        <v>Bad</v>
      </c>
      <c r="R3168">
        <v>2.2999999999999998</v>
      </c>
      <c r="S3168">
        <v>404.31</v>
      </c>
    </row>
    <row r="3169" spans="1:19" x14ac:dyDescent="0.35">
      <c r="A3169">
        <v>13168</v>
      </c>
      <c r="B3169" s="1">
        <v>47729</v>
      </c>
      <c r="C3169">
        <f t="shared" si="294"/>
        <v>2030</v>
      </c>
      <c r="D3169">
        <f t="shared" si="295"/>
        <v>9</v>
      </c>
      <c r="E3169" t="str">
        <f>TEXT(Table2[[#This Row],[order_date]],"mmmm")</f>
        <v>September</v>
      </c>
      <c r="F3169">
        <v>1310</v>
      </c>
      <c r="G3169" t="s">
        <v>15</v>
      </c>
      <c r="H3169" t="s">
        <v>20</v>
      </c>
      <c r="I3169">
        <v>2</v>
      </c>
      <c r="J3169">
        <v>457.72</v>
      </c>
      <c r="K3169">
        <v>0.12</v>
      </c>
      <c r="L3169">
        <f t="shared" si="296"/>
        <v>54.926400000000001</v>
      </c>
      <c r="M3169">
        <f t="shared" si="297"/>
        <v>915.44</v>
      </c>
      <c r="N3169" t="s">
        <v>18</v>
      </c>
      <c r="O3169" t="str">
        <f t="shared" si="298"/>
        <v>On Time Delivery</v>
      </c>
      <c r="P3169">
        <v>4</v>
      </c>
      <c r="Q3169" t="str">
        <f t="shared" si="299"/>
        <v>Good</v>
      </c>
      <c r="R3169">
        <v>3.9</v>
      </c>
      <c r="S3169">
        <v>805.59</v>
      </c>
    </row>
    <row r="3170" spans="1:19" x14ac:dyDescent="0.35">
      <c r="A3170">
        <v>13169</v>
      </c>
      <c r="B3170" s="1">
        <v>47730</v>
      </c>
      <c r="C3170">
        <f t="shared" si="294"/>
        <v>2030</v>
      </c>
      <c r="D3170">
        <f t="shared" si="295"/>
        <v>9</v>
      </c>
      <c r="E3170" t="str">
        <f>TEXT(Table2[[#This Row],[order_date]],"mmmm")</f>
        <v>September</v>
      </c>
      <c r="F3170">
        <v>1207</v>
      </c>
      <c r="G3170" t="s">
        <v>19</v>
      </c>
      <c r="H3170" t="s">
        <v>21</v>
      </c>
      <c r="I3170">
        <v>1</v>
      </c>
      <c r="J3170">
        <v>504.61</v>
      </c>
      <c r="K3170">
        <v>0.03</v>
      </c>
      <c r="L3170">
        <f t="shared" si="296"/>
        <v>15.138299999999999</v>
      </c>
      <c r="M3170">
        <f t="shared" si="297"/>
        <v>504.61</v>
      </c>
      <c r="N3170" t="s">
        <v>16</v>
      </c>
      <c r="O3170" t="str">
        <f t="shared" si="298"/>
        <v>Delayed Delivery</v>
      </c>
      <c r="P3170">
        <v>7</v>
      </c>
      <c r="Q3170" t="str">
        <f t="shared" si="299"/>
        <v>Bad</v>
      </c>
      <c r="R3170">
        <v>1.6</v>
      </c>
      <c r="S3170">
        <v>489.47</v>
      </c>
    </row>
    <row r="3171" spans="1:19" x14ac:dyDescent="0.35">
      <c r="A3171">
        <v>13170</v>
      </c>
      <c r="B3171" s="1">
        <v>47731</v>
      </c>
      <c r="C3171">
        <f t="shared" si="294"/>
        <v>2030</v>
      </c>
      <c r="D3171">
        <f t="shared" si="295"/>
        <v>9</v>
      </c>
      <c r="E3171" t="str">
        <f>TEXT(Table2[[#This Row],[order_date]],"mmmm")</f>
        <v>September</v>
      </c>
      <c r="F3171">
        <v>1617</v>
      </c>
      <c r="G3171" t="s">
        <v>19</v>
      </c>
      <c r="H3171" t="s">
        <v>20</v>
      </c>
      <c r="I3171">
        <v>4</v>
      </c>
      <c r="J3171">
        <v>349.61</v>
      </c>
      <c r="K3171">
        <v>0.35</v>
      </c>
      <c r="L3171">
        <f t="shared" si="296"/>
        <v>122.3635</v>
      </c>
      <c r="M3171">
        <f t="shared" si="297"/>
        <v>1398.44</v>
      </c>
      <c r="N3171" t="s">
        <v>16</v>
      </c>
      <c r="O3171" t="str">
        <f t="shared" si="298"/>
        <v>Delayed Delivery</v>
      </c>
      <c r="P3171">
        <v>5</v>
      </c>
      <c r="Q3171" t="str">
        <f t="shared" si="299"/>
        <v>Bad</v>
      </c>
      <c r="R3171">
        <v>1.6</v>
      </c>
      <c r="S3171">
        <v>908.99</v>
      </c>
    </row>
    <row r="3172" spans="1:19" x14ac:dyDescent="0.35">
      <c r="A3172">
        <v>13171</v>
      </c>
      <c r="B3172" s="1">
        <v>47732</v>
      </c>
      <c r="C3172">
        <f t="shared" si="294"/>
        <v>2030</v>
      </c>
      <c r="D3172">
        <f t="shared" si="295"/>
        <v>9</v>
      </c>
      <c r="E3172" t="str">
        <f>TEXT(Table2[[#This Row],[order_date]],"mmmm")</f>
        <v>September</v>
      </c>
      <c r="F3172">
        <v>1445</v>
      </c>
      <c r="G3172" t="s">
        <v>15</v>
      </c>
      <c r="H3172" t="s">
        <v>21</v>
      </c>
      <c r="I3172">
        <v>2</v>
      </c>
      <c r="J3172">
        <v>524.54</v>
      </c>
      <c r="K3172">
        <v>0.3</v>
      </c>
      <c r="L3172">
        <f t="shared" si="296"/>
        <v>157.36199999999999</v>
      </c>
      <c r="M3172">
        <f t="shared" si="297"/>
        <v>1049.08</v>
      </c>
      <c r="N3172" t="s">
        <v>14</v>
      </c>
      <c r="O3172" t="str">
        <f t="shared" si="298"/>
        <v>Delayed Delivery</v>
      </c>
      <c r="P3172">
        <v>5</v>
      </c>
      <c r="Q3172" t="str">
        <f t="shared" si="299"/>
        <v>Good</v>
      </c>
      <c r="R3172">
        <v>3.2</v>
      </c>
      <c r="S3172">
        <v>734.36</v>
      </c>
    </row>
    <row r="3173" spans="1:19" x14ac:dyDescent="0.35">
      <c r="A3173">
        <v>13172</v>
      </c>
      <c r="B3173" s="1">
        <v>47733</v>
      </c>
      <c r="C3173">
        <f t="shared" si="294"/>
        <v>2030</v>
      </c>
      <c r="D3173">
        <f t="shared" si="295"/>
        <v>9</v>
      </c>
      <c r="E3173" t="str">
        <f>TEXT(Table2[[#This Row],[order_date]],"mmmm")</f>
        <v>September</v>
      </c>
      <c r="F3173">
        <v>1669</v>
      </c>
      <c r="G3173" t="s">
        <v>12</v>
      </c>
      <c r="H3173" t="s">
        <v>20</v>
      </c>
      <c r="I3173">
        <v>1</v>
      </c>
      <c r="J3173">
        <v>392.61</v>
      </c>
      <c r="K3173">
        <v>0.16</v>
      </c>
      <c r="L3173">
        <f t="shared" si="296"/>
        <v>62.817600000000006</v>
      </c>
      <c r="M3173">
        <f t="shared" si="297"/>
        <v>392.61</v>
      </c>
      <c r="N3173" t="s">
        <v>14</v>
      </c>
      <c r="O3173" t="str">
        <f t="shared" si="298"/>
        <v>Early Delivery</v>
      </c>
      <c r="P3173">
        <v>1</v>
      </c>
      <c r="Q3173" t="str">
        <f t="shared" si="299"/>
        <v>Bad</v>
      </c>
      <c r="R3173">
        <v>2</v>
      </c>
      <c r="S3173">
        <v>329.79</v>
      </c>
    </row>
    <row r="3174" spans="1:19" x14ac:dyDescent="0.35">
      <c r="A3174">
        <v>13173</v>
      </c>
      <c r="B3174" s="1">
        <v>47734</v>
      </c>
      <c r="C3174">
        <f t="shared" si="294"/>
        <v>2030</v>
      </c>
      <c r="D3174">
        <f t="shared" si="295"/>
        <v>9</v>
      </c>
      <c r="E3174" t="str">
        <f>TEXT(Table2[[#This Row],[order_date]],"mmmm")</f>
        <v>September</v>
      </c>
      <c r="F3174">
        <v>1632</v>
      </c>
      <c r="G3174" t="s">
        <v>15</v>
      </c>
      <c r="H3174" t="s">
        <v>17</v>
      </c>
      <c r="I3174">
        <v>4</v>
      </c>
      <c r="J3174">
        <v>568.51</v>
      </c>
      <c r="K3174">
        <v>0.23</v>
      </c>
      <c r="L3174">
        <f t="shared" si="296"/>
        <v>130.75730000000001</v>
      </c>
      <c r="M3174">
        <f t="shared" si="297"/>
        <v>2274.04</v>
      </c>
      <c r="N3174" t="s">
        <v>16</v>
      </c>
      <c r="O3174" t="str">
        <f t="shared" si="298"/>
        <v>On Time Delivery</v>
      </c>
      <c r="P3174">
        <v>2</v>
      </c>
      <c r="Q3174" t="str">
        <f t="shared" si="299"/>
        <v>Bad</v>
      </c>
      <c r="R3174">
        <v>1.2</v>
      </c>
      <c r="S3174">
        <v>1751.01</v>
      </c>
    </row>
    <row r="3175" spans="1:19" x14ac:dyDescent="0.35">
      <c r="A3175">
        <v>13174</v>
      </c>
      <c r="B3175" s="1">
        <v>47735</v>
      </c>
      <c r="C3175">
        <f t="shared" si="294"/>
        <v>2030</v>
      </c>
      <c r="D3175">
        <f t="shared" si="295"/>
        <v>9</v>
      </c>
      <c r="E3175" t="str">
        <f>TEXT(Table2[[#This Row],[order_date]],"mmmm")</f>
        <v>September</v>
      </c>
      <c r="F3175">
        <v>1054</v>
      </c>
      <c r="G3175" t="s">
        <v>22</v>
      </c>
      <c r="H3175" t="s">
        <v>21</v>
      </c>
      <c r="I3175">
        <v>4</v>
      </c>
      <c r="J3175">
        <v>179.58</v>
      </c>
      <c r="K3175">
        <v>0.23</v>
      </c>
      <c r="L3175">
        <f t="shared" si="296"/>
        <v>41.303400000000003</v>
      </c>
      <c r="M3175">
        <f t="shared" si="297"/>
        <v>718.32</v>
      </c>
      <c r="N3175" t="s">
        <v>16</v>
      </c>
      <c r="O3175" t="str">
        <f t="shared" si="298"/>
        <v>Delayed Delivery</v>
      </c>
      <c r="P3175">
        <v>5</v>
      </c>
      <c r="Q3175" t="str">
        <f t="shared" si="299"/>
        <v>Excellent</v>
      </c>
      <c r="R3175">
        <v>4.7</v>
      </c>
      <c r="S3175">
        <v>553.11</v>
      </c>
    </row>
    <row r="3176" spans="1:19" x14ac:dyDescent="0.35">
      <c r="A3176">
        <v>13175</v>
      </c>
      <c r="B3176" s="1">
        <v>47736</v>
      </c>
      <c r="C3176">
        <f t="shared" si="294"/>
        <v>2030</v>
      </c>
      <c r="D3176">
        <f t="shared" si="295"/>
        <v>9</v>
      </c>
      <c r="E3176" t="str">
        <f>TEXT(Table2[[#This Row],[order_date]],"mmmm")</f>
        <v>September</v>
      </c>
      <c r="F3176">
        <v>1911</v>
      </c>
      <c r="G3176" t="s">
        <v>12</v>
      </c>
      <c r="H3176" t="s">
        <v>13</v>
      </c>
      <c r="I3176">
        <v>5</v>
      </c>
      <c r="J3176">
        <v>363.26</v>
      </c>
      <c r="K3176">
        <v>7.0000000000000007E-2</v>
      </c>
      <c r="L3176">
        <f t="shared" si="296"/>
        <v>25.4282</v>
      </c>
      <c r="M3176">
        <f t="shared" si="297"/>
        <v>1816.3</v>
      </c>
      <c r="N3176" t="s">
        <v>18</v>
      </c>
      <c r="O3176" t="str">
        <f t="shared" si="298"/>
        <v>On Time Delivery</v>
      </c>
      <c r="P3176">
        <v>2</v>
      </c>
      <c r="Q3176" t="str">
        <f t="shared" si="299"/>
        <v>Bad</v>
      </c>
      <c r="R3176">
        <v>1.2</v>
      </c>
      <c r="S3176">
        <v>1689.16</v>
      </c>
    </row>
    <row r="3177" spans="1:19" x14ac:dyDescent="0.35">
      <c r="A3177">
        <v>13176</v>
      </c>
      <c r="B3177" s="1">
        <v>47737</v>
      </c>
      <c r="C3177">
        <f t="shared" si="294"/>
        <v>2030</v>
      </c>
      <c r="D3177">
        <f t="shared" si="295"/>
        <v>9</v>
      </c>
      <c r="E3177" t="str">
        <f>TEXT(Table2[[#This Row],[order_date]],"mmmm")</f>
        <v>September</v>
      </c>
      <c r="F3177">
        <v>1011</v>
      </c>
      <c r="G3177" t="s">
        <v>19</v>
      </c>
      <c r="H3177" t="s">
        <v>17</v>
      </c>
      <c r="I3177">
        <v>4</v>
      </c>
      <c r="J3177">
        <v>418.73</v>
      </c>
      <c r="K3177">
        <v>7.0000000000000007E-2</v>
      </c>
      <c r="L3177">
        <f t="shared" si="296"/>
        <v>29.311100000000003</v>
      </c>
      <c r="M3177">
        <f t="shared" si="297"/>
        <v>1674.92</v>
      </c>
      <c r="N3177" t="s">
        <v>18</v>
      </c>
      <c r="O3177" t="str">
        <f t="shared" si="298"/>
        <v>Early Delivery</v>
      </c>
      <c r="P3177">
        <v>1</v>
      </c>
      <c r="Q3177" t="str">
        <f t="shared" si="299"/>
        <v>Good</v>
      </c>
      <c r="R3177">
        <v>3.9</v>
      </c>
      <c r="S3177">
        <v>1557.68</v>
      </c>
    </row>
    <row r="3178" spans="1:19" x14ac:dyDescent="0.35">
      <c r="A3178">
        <v>13177</v>
      </c>
      <c r="B3178" s="1">
        <v>47738</v>
      </c>
      <c r="C3178">
        <f t="shared" si="294"/>
        <v>2030</v>
      </c>
      <c r="D3178">
        <f t="shared" si="295"/>
        <v>9</v>
      </c>
      <c r="E3178" t="str">
        <f>TEXT(Table2[[#This Row],[order_date]],"mmmm")</f>
        <v>September</v>
      </c>
      <c r="F3178">
        <v>1656</v>
      </c>
      <c r="G3178" t="s">
        <v>22</v>
      </c>
      <c r="H3178" t="s">
        <v>21</v>
      </c>
      <c r="I3178">
        <v>7</v>
      </c>
      <c r="J3178">
        <v>244.87</v>
      </c>
      <c r="K3178">
        <v>0.16</v>
      </c>
      <c r="L3178">
        <f t="shared" si="296"/>
        <v>39.179200000000002</v>
      </c>
      <c r="M3178">
        <f t="shared" si="297"/>
        <v>1714.0900000000001</v>
      </c>
      <c r="N3178" t="s">
        <v>14</v>
      </c>
      <c r="O3178" t="str">
        <f t="shared" si="298"/>
        <v>Delayed Delivery</v>
      </c>
      <c r="P3178">
        <v>10</v>
      </c>
      <c r="Q3178" t="str">
        <f t="shared" si="299"/>
        <v>Bad</v>
      </c>
      <c r="R3178">
        <v>2.2999999999999998</v>
      </c>
      <c r="S3178">
        <v>1439.84</v>
      </c>
    </row>
    <row r="3179" spans="1:19" x14ac:dyDescent="0.35">
      <c r="A3179">
        <v>13178</v>
      </c>
      <c r="B3179" s="1">
        <v>47739</v>
      </c>
      <c r="C3179">
        <f t="shared" si="294"/>
        <v>2030</v>
      </c>
      <c r="D3179">
        <f t="shared" si="295"/>
        <v>9</v>
      </c>
      <c r="E3179" t="str">
        <f>TEXT(Table2[[#This Row],[order_date]],"mmmm")</f>
        <v>September</v>
      </c>
      <c r="F3179">
        <v>1399</v>
      </c>
      <c r="G3179" t="s">
        <v>22</v>
      </c>
      <c r="H3179" t="s">
        <v>21</v>
      </c>
      <c r="I3179">
        <v>6</v>
      </c>
      <c r="J3179">
        <v>529.63</v>
      </c>
      <c r="K3179">
        <v>0.32</v>
      </c>
      <c r="L3179">
        <f t="shared" si="296"/>
        <v>169.48160000000001</v>
      </c>
      <c r="M3179">
        <f t="shared" si="297"/>
        <v>3177.7799999999997</v>
      </c>
      <c r="N3179" t="s">
        <v>18</v>
      </c>
      <c r="O3179" t="str">
        <f t="shared" si="298"/>
        <v>On Time Delivery</v>
      </c>
      <c r="P3179">
        <v>3</v>
      </c>
      <c r="Q3179" t="str">
        <f t="shared" si="299"/>
        <v>Excellent</v>
      </c>
      <c r="R3179">
        <v>4.7</v>
      </c>
      <c r="S3179">
        <v>2160.89</v>
      </c>
    </row>
    <row r="3180" spans="1:19" x14ac:dyDescent="0.35">
      <c r="A3180">
        <v>13179</v>
      </c>
      <c r="B3180" s="1">
        <v>47740</v>
      </c>
      <c r="C3180">
        <f t="shared" si="294"/>
        <v>2030</v>
      </c>
      <c r="D3180">
        <f t="shared" si="295"/>
        <v>9</v>
      </c>
      <c r="E3180" t="str">
        <f>TEXT(Table2[[#This Row],[order_date]],"mmmm")</f>
        <v>September</v>
      </c>
      <c r="F3180">
        <v>1907</v>
      </c>
      <c r="G3180" t="s">
        <v>12</v>
      </c>
      <c r="H3180" t="s">
        <v>21</v>
      </c>
      <c r="I3180">
        <v>3</v>
      </c>
      <c r="J3180">
        <v>588.17999999999995</v>
      </c>
      <c r="K3180">
        <v>0</v>
      </c>
      <c r="L3180">
        <f t="shared" si="296"/>
        <v>0</v>
      </c>
      <c r="M3180">
        <f t="shared" si="297"/>
        <v>1764.54</v>
      </c>
      <c r="N3180" t="s">
        <v>18</v>
      </c>
      <c r="O3180" t="str">
        <f t="shared" si="298"/>
        <v>Delayed Delivery</v>
      </c>
      <c r="P3180">
        <v>11</v>
      </c>
      <c r="Q3180" t="str">
        <f t="shared" si="299"/>
        <v>Excellent</v>
      </c>
      <c r="R3180">
        <v>4.9000000000000004</v>
      </c>
      <c r="S3180">
        <v>1764.54</v>
      </c>
    </row>
    <row r="3181" spans="1:19" x14ac:dyDescent="0.35">
      <c r="A3181">
        <v>13180</v>
      </c>
      <c r="B3181" s="1">
        <v>47741</v>
      </c>
      <c r="C3181">
        <f t="shared" si="294"/>
        <v>2030</v>
      </c>
      <c r="D3181">
        <f t="shared" si="295"/>
        <v>9</v>
      </c>
      <c r="E3181" t="str">
        <f>TEXT(Table2[[#This Row],[order_date]],"mmmm")</f>
        <v>September</v>
      </c>
      <c r="F3181">
        <v>1647</v>
      </c>
      <c r="G3181" t="s">
        <v>12</v>
      </c>
      <c r="H3181" t="s">
        <v>20</v>
      </c>
      <c r="I3181">
        <v>1</v>
      </c>
      <c r="J3181">
        <v>303.86</v>
      </c>
      <c r="K3181">
        <v>0.27</v>
      </c>
      <c r="L3181">
        <f t="shared" si="296"/>
        <v>82.042200000000008</v>
      </c>
      <c r="M3181">
        <f t="shared" si="297"/>
        <v>303.86</v>
      </c>
      <c r="N3181" t="s">
        <v>18</v>
      </c>
      <c r="O3181" t="str">
        <f t="shared" si="298"/>
        <v>Early Delivery</v>
      </c>
      <c r="P3181">
        <v>1</v>
      </c>
      <c r="Q3181" t="str">
        <f t="shared" si="299"/>
        <v>Bad</v>
      </c>
      <c r="R3181">
        <v>2.2999999999999998</v>
      </c>
      <c r="S3181">
        <v>221.82</v>
      </c>
    </row>
    <row r="3182" spans="1:19" x14ac:dyDescent="0.35">
      <c r="A3182">
        <v>13181</v>
      </c>
      <c r="B3182" s="1">
        <v>47742</v>
      </c>
      <c r="C3182">
        <f t="shared" si="294"/>
        <v>2030</v>
      </c>
      <c r="D3182">
        <f t="shared" si="295"/>
        <v>9</v>
      </c>
      <c r="E3182" t="str">
        <f>TEXT(Table2[[#This Row],[order_date]],"mmmm")</f>
        <v>September</v>
      </c>
      <c r="F3182">
        <v>1979</v>
      </c>
      <c r="G3182" t="s">
        <v>22</v>
      </c>
      <c r="H3182" t="s">
        <v>21</v>
      </c>
      <c r="I3182">
        <v>7</v>
      </c>
      <c r="J3182">
        <v>243.52</v>
      </c>
      <c r="K3182">
        <v>0.02</v>
      </c>
      <c r="L3182">
        <f t="shared" si="296"/>
        <v>4.8704000000000001</v>
      </c>
      <c r="M3182">
        <f t="shared" si="297"/>
        <v>1704.64</v>
      </c>
      <c r="N3182" t="s">
        <v>14</v>
      </c>
      <c r="O3182" t="str">
        <f t="shared" si="298"/>
        <v>Delayed Delivery</v>
      </c>
      <c r="P3182">
        <v>10</v>
      </c>
      <c r="Q3182" t="str">
        <f t="shared" si="299"/>
        <v>Good</v>
      </c>
      <c r="R3182">
        <v>3.4</v>
      </c>
      <c r="S3182">
        <v>1670.55</v>
      </c>
    </row>
    <row r="3183" spans="1:19" x14ac:dyDescent="0.35">
      <c r="A3183">
        <v>13182</v>
      </c>
      <c r="B3183" s="1">
        <v>47743</v>
      </c>
      <c r="C3183">
        <f t="shared" si="294"/>
        <v>2030</v>
      </c>
      <c r="D3183">
        <f t="shared" si="295"/>
        <v>9</v>
      </c>
      <c r="E3183" t="str">
        <f>TEXT(Table2[[#This Row],[order_date]],"mmmm")</f>
        <v>September</v>
      </c>
      <c r="F3183">
        <v>1514</v>
      </c>
      <c r="G3183" t="s">
        <v>19</v>
      </c>
      <c r="H3183" t="s">
        <v>13</v>
      </c>
      <c r="I3183">
        <v>1</v>
      </c>
      <c r="J3183">
        <v>291.08</v>
      </c>
      <c r="K3183">
        <v>0.17</v>
      </c>
      <c r="L3183">
        <f t="shared" si="296"/>
        <v>49.483600000000003</v>
      </c>
      <c r="M3183">
        <f t="shared" si="297"/>
        <v>291.08</v>
      </c>
      <c r="N3183" t="s">
        <v>16</v>
      </c>
      <c r="O3183" t="str">
        <f t="shared" si="298"/>
        <v>Delayed Delivery</v>
      </c>
      <c r="P3183">
        <v>8</v>
      </c>
      <c r="Q3183" t="str">
        <f t="shared" si="299"/>
        <v>Excellent</v>
      </c>
      <c r="R3183">
        <v>4.0999999999999996</v>
      </c>
      <c r="S3183">
        <v>241.6</v>
      </c>
    </row>
    <row r="3184" spans="1:19" x14ac:dyDescent="0.35">
      <c r="A3184">
        <v>13183</v>
      </c>
      <c r="B3184" s="1">
        <v>47744</v>
      </c>
      <c r="C3184">
        <f t="shared" si="294"/>
        <v>2030</v>
      </c>
      <c r="D3184">
        <f t="shared" si="295"/>
        <v>9</v>
      </c>
      <c r="E3184" t="str">
        <f>TEXT(Table2[[#This Row],[order_date]],"mmmm")</f>
        <v>September</v>
      </c>
      <c r="F3184">
        <v>1655</v>
      </c>
      <c r="G3184" t="s">
        <v>22</v>
      </c>
      <c r="H3184" t="s">
        <v>21</v>
      </c>
      <c r="I3184">
        <v>1</v>
      </c>
      <c r="J3184">
        <v>513.85</v>
      </c>
      <c r="K3184">
        <v>0.22</v>
      </c>
      <c r="L3184">
        <f t="shared" si="296"/>
        <v>113.04700000000001</v>
      </c>
      <c r="M3184">
        <f t="shared" si="297"/>
        <v>513.85</v>
      </c>
      <c r="N3184" t="s">
        <v>16</v>
      </c>
      <c r="O3184" t="str">
        <f t="shared" si="298"/>
        <v>Delayed Delivery</v>
      </c>
      <c r="P3184">
        <v>8</v>
      </c>
      <c r="Q3184" t="str">
        <f t="shared" si="299"/>
        <v>Bad</v>
      </c>
      <c r="R3184">
        <v>1.5</v>
      </c>
      <c r="S3184">
        <v>400.8</v>
      </c>
    </row>
    <row r="3185" spans="1:19" x14ac:dyDescent="0.35">
      <c r="A3185">
        <v>13184</v>
      </c>
      <c r="B3185" s="1">
        <v>47745</v>
      </c>
      <c r="C3185">
        <f t="shared" si="294"/>
        <v>2030</v>
      </c>
      <c r="D3185">
        <f t="shared" si="295"/>
        <v>9</v>
      </c>
      <c r="E3185" t="str">
        <f>TEXT(Table2[[#This Row],[order_date]],"mmmm")</f>
        <v>September</v>
      </c>
      <c r="F3185">
        <v>1541</v>
      </c>
      <c r="G3185" t="s">
        <v>19</v>
      </c>
      <c r="H3185" t="s">
        <v>13</v>
      </c>
      <c r="I3185">
        <v>4</v>
      </c>
      <c r="J3185">
        <v>392.6</v>
      </c>
      <c r="K3185">
        <v>0.24</v>
      </c>
      <c r="L3185">
        <f t="shared" si="296"/>
        <v>94.224000000000004</v>
      </c>
      <c r="M3185">
        <f t="shared" si="297"/>
        <v>1570.4</v>
      </c>
      <c r="N3185" t="s">
        <v>16</v>
      </c>
      <c r="O3185" t="str">
        <f t="shared" si="298"/>
        <v>Delayed Delivery</v>
      </c>
      <c r="P3185">
        <v>8</v>
      </c>
      <c r="Q3185" t="str">
        <f t="shared" si="299"/>
        <v>Good</v>
      </c>
      <c r="R3185">
        <v>3.8</v>
      </c>
      <c r="S3185">
        <v>1193.5</v>
      </c>
    </row>
    <row r="3186" spans="1:19" x14ac:dyDescent="0.35">
      <c r="A3186">
        <v>13185</v>
      </c>
      <c r="B3186" s="1">
        <v>47746</v>
      </c>
      <c r="C3186">
        <f t="shared" si="294"/>
        <v>2030</v>
      </c>
      <c r="D3186">
        <f t="shared" si="295"/>
        <v>9</v>
      </c>
      <c r="E3186" t="str">
        <f>TEXT(Table2[[#This Row],[order_date]],"mmmm")</f>
        <v>September</v>
      </c>
      <c r="F3186">
        <v>1236</v>
      </c>
      <c r="G3186" t="s">
        <v>22</v>
      </c>
      <c r="H3186" t="s">
        <v>13</v>
      </c>
      <c r="I3186">
        <v>4</v>
      </c>
      <c r="J3186">
        <v>41.19</v>
      </c>
      <c r="K3186">
        <v>0.02</v>
      </c>
      <c r="L3186">
        <f t="shared" si="296"/>
        <v>0.82379999999999998</v>
      </c>
      <c r="M3186">
        <f t="shared" si="297"/>
        <v>164.76</v>
      </c>
      <c r="N3186" t="s">
        <v>14</v>
      </c>
      <c r="O3186" t="str">
        <f t="shared" si="298"/>
        <v>Delayed Delivery</v>
      </c>
      <c r="P3186">
        <v>7</v>
      </c>
      <c r="Q3186" t="str">
        <f t="shared" si="299"/>
        <v>Excellent</v>
      </c>
      <c r="R3186">
        <v>4.5999999999999996</v>
      </c>
      <c r="S3186">
        <v>161.46</v>
      </c>
    </row>
    <row r="3187" spans="1:19" x14ac:dyDescent="0.35">
      <c r="A3187">
        <v>13186</v>
      </c>
      <c r="B3187" s="1">
        <v>47747</v>
      </c>
      <c r="C3187">
        <f t="shared" si="294"/>
        <v>2030</v>
      </c>
      <c r="D3187">
        <f t="shared" si="295"/>
        <v>9</v>
      </c>
      <c r="E3187" t="str">
        <f>TEXT(Table2[[#This Row],[order_date]],"mmmm")</f>
        <v>September</v>
      </c>
      <c r="F3187">
        <v>1278</v>
      </c>
      <c r="G3187" t="s">
        <v>12</v>
      </c>
      <c r="H3187" t="s">
        <v>13</v>
      </c>
      <c r="I3187">
        <v>1</v>
      </c>
      <c r="J3187">
        <v>332.17</v>
      </c>
      <c r="K3187">
        <v>0.15</v>
      </c>
      <c r="L3187">
        <f t="shared" si="296"/>
        <v>49.825499999999998</v>
      </c>
      <c r="M3187">
        <f t="shared" si="297"/>
        <v>332.17</v>
      </c>
      <c r="N3187" t="s">
        <v>18</v>
      </c>
      <c r="O3187" t="str">
        <f t="shared" si="298"/>
        <v>Delayed Delivery</v>
      </c>
      <c r="P3187">
        <v>7</v>
      </c>
      <c r="Q3187" t="str">
        <f t="shared" si="299"/>
        <v>Bad</v>
      </c>
      <c r="R3187">
        <v>1.7</v>
      </c>
      <c r="S3187">
        <v>282.33999999999997</v>
      </c>
    </row>
    <row r="3188" spans="1:19" x14ac:dyDescent="0.35">
      <c r="A3188">
        <v>13187</v>
      </c>
      <c r="B3188" s="1">
        <v>47748</v>
      </c>
      <c r="C3188">
        <f t="shared" si="294"/>
        <v>2030</v>
      </c>
      <c r="D3188">
        <f t="shared" si="295"/>
        <v>9</v>
      </c>
      <c r="E3188" t="str">
        <f>TEXT(Table2[[#This Row],[order_date]],"mmmm")</f>
        <v>September</v>
      </c>
      <c r="F3188">
        <v>1347</v>
      </c>
      <c r="G3188" t="s">
        <v>15</v>
      </c>
      <c r="H3188" t="s">
        <v>17</v>
      </c>
      <c r="I3188">
        <v>6</v>
      </c>
      <c r="J3188">
        <v>25.12</v>
      </c>
      <c r="K3188">
        <v>0.2</v>
      </c>
      <c r="L3188">
        <f t="shared" si="296"/>
        <v>5.0240000000000009</v>
      </c>
      <c r="M3188">
        <f t="shared" si="297"/>
        <v>150.72</v>
      </c>
      <c r="N3188" t="s">
        <v>16</v>
      </c>
      <c r="O3188" t="str">
        <f t="shared" si="298"/>
        <v>On Time Delivery</v>
      </c>
      <c r="P3188">
        <v>2</v>
      </c>
      <c r="Q3188" t="str">
        <f t="shared" si="299"/>
        <v>Excellent</v>
      </c>
      <c r="R3188">
        <v>4.4000000000000004</v>
      </c>
      <c r="S3188">
        <v>120.58</v>
      </c>
    </row>
    <row r="3189" spans="1:19" x14ac:dyDescent="0.35">
      <c r="A3189">
        <v>13188</v>
      </c>
      <c r="B3189" s="1">
        <v>47749</v>
      </c>
      <c r="C3189">
        <f t="shared" si="294"/>
        <v>2030</v>
      </c>
      <c r="D3189">
        <f t="shared" si="295"/>
        <v>9</v>
      </c>
      <c r="E3189" t="str">
        <f>TEXT(Table2[[#This Row],[order_date]],"mmmm")</f>
        <v>September</v>
      </c>
      <c r="F3189">
        <v>1626</v>
      </c>
      <c r="G3189" t="s">
        <v>15</v>
      </c>
      <c r="H3189" t="s">
        <v>13</v>
      </c>
      <c r="I3189">
        <v>2</v>
      </c>
      <c r="J3189">
        <v>470.44</v>
      </c>
      <c r="K3189">
        <v>0.02</v>
      </c>
      <c r="L3189">
        <f t="shared" si="296"/>
        <v>9.4087999999999994</v>
      </c>
      <c r="M3189">
        <f t="shared" si="297"/>
        <v>940.88</v>
      </c>
      <c r="N3189" t="s">
        <v>18</v>
      </c>
      <c r="O3189" t="str">
        <f t="shared" si="298"/>
        <v>Delayed Delivery</v>
      </c>
      <c r="P3189">
        <v>9</v>
      </c>
      <c r="Q3189" t="str">
        <f t="shared" si="299"/>
        <v>Bad</v>
      </c>
      <c r="R3189">
        <v>1.5</v>
      </c>
      <c r="S3189">
        <v>922.06</v>
      </c>
    </row>
    <row r="3190" spans="1:19" x14ac:dyDescent="0.35">
      <c r="A3190">
        <v>13189</v>
      </c>
      <c r="B3190" s="1">
        <v>47750</v>
      </c>
      <c r="C3190">
        <f t="shared" si="294"/>
        <v>2030</v>
      </c>
      <c r="D3190">
        <f t="shared" si="295"/>
        <v>9</v>
      </c>
      <c r="E3190" t="str">
        <f>TEXT(Table2[[#This Row],[order_date]],"mmmm")</f>
        <v>September</v>
      </c>
      <c r="F3190">
        <v>1103</v>
      </c>
      <c r="G3190" t="s">
        <v>15</v>
      </c>
      <c r="H3190" t="s">
        <v>20</v>
      </c>
      <c r="I3190">
        <v>2</v>
      </c>
      <c r="J3190">
        <v>207.06</v>
      </c>
      <c r="K3190">
        <v>0.05</v>
      </c>
      <c r="L3190">
        <f t="shared" si="296"/>
        <v>10.353000000000002</v>
      </c>
      <c r="M3190">
        <f t="shared" si="297"/>
        <v>414.12</v>
      </c>
      <c r="N3190" t="s">
        <v>16</v>
      </c>
      <c r="O3190" t="str">
        <f t="shared" si="298"/>
        <v>Delayed Delivery</v>
      </c>
      <c r="P3190">
        <v>7</v>
      </c>
      <c r="Q3190" t="str">
        <f t="shared" si="299"/>
        <v>Good</v>
      </c>
      <c r="R3190">
        <v>3.3</v>
      </c>
      <c r="S3190">
        <v>393.41</v>
      </c>
    </row>
    <row r="3191" spans="1:19" x14ac:dyDescent="0.35">
      <c r="A3191">
        <v>13190</v>
      </c>
      <c r="B3191" s="1">
        <v>47751</v>
      </c>
      <c r="C3191">
        <f t="shared" si="294"/>
        <v>2030</v>
      </c>
      <c r="D3191">
        <f t="shared" si="295"/>
        <v>9</v>
      </c>
      <c r="E3191" t="str">
        <f>TEXT(Table2[[#This Row],[order_date]],"mmmm")</f>
        <v>September</v>
      </c>
      <c r="F3191">
        <v>1629</v>
      </c>
      <c r="G3191" t="s">
        <v>15</v>
      </c>
      <c r="H3191" t="s">
        <v>21</v>
      </c>
      <c r="I3191">
        <v>3</v>
      </c>
      <c r="J3191">
        <v>291.12</v>
      </c>
      <c r="K3191">
        <v>0.23</v>
      </c>
      <c r="L3191">
        <f t="shared" si="296"/>
        <v>66.957599999999999</v>
      </c>
      <c r="M3191">
        <f t="shared" si="297"/>
        <v>873.36</v>
      </c>
      <c r="N3191" t="s">
        <v>16</v>
      </c>
      <c r="O3191" t="str">
        <f t="shared" si="298"/>
        <v>Delayed Delivery</v>
      </c>
      <c r="P3191">
        <v>5</v>
      </c>
      <c r="Q3191" t="str">
        <f t="shared" si="299"/>
        <v>Bad</v>
      </c>
      <c r="R3191">
        <v>2.4</v>
      </c>
      <c r="S3191">
        <v>672.49</v>
      </c>
    </row>
    <row r="3192" spans="1:19" x14ac:dyDescent="0.35">
      <c r="A3192">
        <v>13191</v>
      </c>
      <c r="B3192" s="1">
        <v>47752</v>
      </c>
      <c r="C3192">
        <f t="shared" si="294"/>
        <v>2030</v>
      </c>
      <c r="D3192">
        <f t="shared" si="295"/>
        <v>9</v>
      </c>
      <c r="E3192" t="str">
        <f>TEXT(Table2[[#This Row],[order_date]],"mmmm")</f>
        <v>September</v>
      </c>
      <c r="F3192">
        <v>1516</v>
      </c>
      <c r="G3192" t="s">
        <v>19</v>
      </c>
      <c r="H3192" t="s">
        <v>20</v>
      </c>
      <c r="I3192">
        <v>5</v>
      </c>
      <c r="J3192">
        <v>482.23</v>
      </c>
      <c r="K3192">
        <v>0.18</v>
      </c>
      <c r="L3192">
        <f t="shared" si="296"/>
        <v>86.801400000000001</v>
      </c>
      <c r="M3192">
        <f t="shared" si="297"/>
        <v>2411.15</v>
      </c>
      <c r="N3192" t="s">
        <v>16</v>
      </c>
      <c r="O3192" t="str">
        <f t="shared" si="298"/>
        <v>On Time Delivery</v>
      </c>
      <c r="P3192">
        <v>4</v>
      </c>
      <c r="Q3192" t="str">
        <f t="shared" si="299"/>
        <v>Good</v>
      </c>
      <c r="R3192">
        <v>2.9</v>
      </c>
      <c r="S3192">
        <v>1977.14</v>
      </c>
    </row>
    <row r="3193" spans="1:19" x14ac:dyDescent="0.35">
      <c r="A3193">
        <v>13192</v>
      </c>
      <c r="B3193" s="1">
        <v>47753</v>
      </c>
      <c r="C3193">
        <f t="shared" si="294"/>
        <v>2030</v>
      </c>
      <c r="D3193">
        <f t="shared" si="295"/>
        <v>9</v>
      </c>
      <c r="E3193" t="str">
        <f>TEXT(Table2[[#This Row],[order_date]],"mmmm")</f>
        <v>September</v>
      </c>
      <c r="F3193">
        <v>1979</v>
      </c>
      <c r="G3193" t="s">
        <v>22</v>
      </c>
      <c r="H3193" t="s">
        <v>17</v>
      </c>
      <c r="I3193">
        <v>7</v>
      </c>
      <c r="J3193">
        <v>42.17</v>
      </c>
      <c r="K3193">
        <v>0.06</v>
      </c>
      <c r="L3193">
        <f t="shared" si="296"/>
        <v>2.5302000000000002</v>
      </c>
      <c r="M3193">
        <f t="shared" si="297"/>
        <v>295.19</v>
      </c>
      <c r="N3193" t="s">
        <v>18</v>
      </c>
      <c r="O3193" t="str">
        <f t="shared" si="298"/>
        <v>Delayed Delivery</v>
      </c>
      <c r="P3193">
        <v>8</v>
      </c>
      <c r="Q3193" t="str">
        <f t="shared" si="299"/>
        <v>Bad</v>
      </c>
      <c r="R3193">
        <v>2.2000000000000002</v>
      </c>
      <c r="S3193">
        <v>277.48</v>
      </c>
    </row>
    <row r="3194" spans="1:19" x14ac:dyDescent="0.35">
      <c r="A3194">
        <v>13193</v>
      </c>
      <c r="B3194" s="1">
        <v>47754</v>
      </c>
      <c r="C3194">
        <f t="shared" si="294"/>
        <v>2030</v>
      </c>
      <c r="D3194">
        <f t="shared" si="295"/>
        <v>9</v>
      </c>
      <c r="E3194" t="str">
        <f>TEXT(Table2[[#This Row],[order_date]],"mmmm")</f>
        <v>September</v>
      </c>
      <c r="F3194">
        <v>1871</v>
      </c>
      <c r="G3194" t="s">
        <v>12</v>
      </c>
      <c r="H3194" t="s">
        <v>21</v>
      </c>
      <c r="I3194">
        <v>3</v>
      </c>
      <c r="J3194">
        <v>107.75</v>
      </c>
      <c r="K3194">
        <v>0.19</v>
      </c>
      <c r="L3194">
        <f t="shared" si="296"/>
        <v>20.4725</v>
      </c>
      <c r="M3194">
        <f t="shared" si="297"/>
        <v>323.25</v>
      </c>
      <c r="N3194" t="s">
        <v>18</v>
      </c>
      <c r="O3194" t="str">
        <f t="shared" si="298"/>
        <v>Delayed Delivery</v>
      </c>
      <c r="P3194">
        <v>5</v>
      </c>
      <c r="Q3194" t="str">
        <f t="shared" si="299"/>
        <v>Bad</v>
      </c>
      <c r="R3194">
        <v>2</v>
      </c>
      <c r="S3194">
        <v>261.83</v>
      </c>
    </row>
    <row r="3195" spans="1:19" x14ac:dyDescent="0.35">
      <c r="A3195">
        <v>13194</v>
      </c>
      <c r="B3195" s="1">
        <v>47755</v>
      </c>
      <c r="C3195">
        <f t="shared" si="294"/>
        <v>2030</v>
      </c>
      <c r="D3195">
        <f t="shared" si="295"/>
        <v>9</v>
      </c>
      <c r="E3195" t="str">
        <f>TEXT(Table2[[#This Row],[order_date]],"mmmm")</f>
        <v>September</v>
      </c>
      <c r="F3195">
        <v>1247</v>
      </c>
      <c r="G3195" t="s">
        <v>12</v>
      </c>
      <c r="H3195" t="s">
        <v>13</v>
      </c>
      <c r="I3195">
        <v>1</v>
      </c>
      <c r="J3195">
        <v>247.81</v>
      </c>
      <c r="K3195">
        <v>0.32</v>
      </c>
      <c r="L3195">
        <f t="shared" si="296"/>
        <v>79.299199999999999</v>
      </c>
      <c r="M3195">
        <f t="shared" si="297"/>
        <v>247.81</v>
      </c>
      <c r="N3195" t="s">
        <v>14</v>
      </c>
      <c r="O3195" t="str">
        <f t="shared" si="298"/>
        <v>Delayed Delivery</v>
      </c>
      <c r="P3195">
        <v>6</v>
      </c>
      <c r="Q3195" t="str">
        <f t="shared" si="299"/>
        <v>Excellent</v>
      </c>
      <c r="R3195">
        <v>4</v>
      </c>
      <c r="S3195">
        <v>168.51</v>
      </c>
    </row>
    <row r="3196" spans="1:19" x14ac:dyDescent="0.35">
      <c r="A3196">
        <v>13195</v>
      </c>
      <c r="B3196" s="1">
        <v>47756</v>
      </c>
      <c r="C3196">
        <f t="shared" si="294"/>
        <v>2030</v>
      </c>
      <c r="D3196">
        <f t="shared" si="295"/>
        <v>9</v>
      </c>
      <c r="E3196" t="str">
        <f>TEXT(Table2[[#This Row],[order_date]],"mmmm")</f>
        <v>September</v>
      </c>
      <c r="F3196">
        <v>1363</v>
      </c>
      <c r="G3196" t="s">
        <v>19</v>
      </c>
      <c r="H3196" t="s">
        <v>21</v>
      </c>
      <c r="I3196">
        <v>7</v>
      </c>
      <c r="J3196">
        <v>149.51</v>
      </c>
      <c r="K3196">
        <v>0.01</v>
      </c>
      <c r="L3196">
        <f t="shared" si="296"/>
        <v>1.4950999999999999</v>
      </c>
      <c r="M3196">
        <f t="shared" si="297"/>
        <v>1046.57</v>
      </c>
      <c r="N3196" t="s">
        <v>14</v>
      </c>
      <c r="O3196" t="str">
        <f t="shared" si="298"/>
        <v>On Time Delivery</v>
      </c>
      <c r="P3196">
        <v>4</v>
      </c>
      <c r="Q3196" t="str">
        <f t="shared" si="299"/>
        <v>Bad</v>
      </c>
      <c r="R3196">
        <v>1.9</v>
      </c>
      <c r="S3196">
        <v>1036.0999999999999</v>
      </c>
    </row>
    <row r="3197" spans="1:19" x14ac:dyDescent="0.35">
      <c r="A3197">
        <v>13196</v>
      </c>
      <c r="B3197" s="1">
        <v>47757</v>
      </c>
      <c r="C3197">
        <f t="shared" si="294"/>
        <v>2030</v>
      </c>
      <c r="D3197">
        <f t="shared" si="295"/>
        <v>10</v>
      </c>
      <c r="E3197" t="str">
        <f>TEXT(Table2[[#This Row],[order_date]],"mmmm")</f>
        <v>October</v>
      </c>
      <c r="F3197">
        <v>1320</v>
      </c>
      <c r="G3197" t="s">
        <v>12</v>
      </c>
      <c r="H3197" t="s">
        <v>17</v>
      </c>
      <c r="I3197">
        <v>1</v>
      </c>
      <c r="J3197">
        <v>212.67</v>
      </c>
      <c r="K3197">
        <v>0.22</v>
      </c>
      <c r="L3197">
        <f t="shared" si="296"/>
        <v>46.787399999999998</v>
      </c>
      <c r="M3197">
        <f t="shared" si="297"/>
        <v>212.67</v>
      </c>
      <c r="N3197" t="s">
        <v>16</v>
      </c>
      <c r="O3197" t="str">
        <f t="shared" si="298"/>
        <v>On Time Delivery</v>
      </c>
      <c r="P3197">
        <v>2</v>
      </c>
      <c r="Q3197" t="str">
        <f t="shared" si="299"/>
        <v>Good</v>
      </c>
      <c r="R3197">
        <v>2.6</v>
      </c>
      <c r="S3197">
        <v>165.88</v>
      </c>
    </row>
    <row r="3198" spans="1:19" x14ac:dyDescent="0.35">
      <c r="A3198">
        <v>13197</v>
      </c>
      <c r="B3198" s="1">
        <v>47758</v>
      </c>
      <c r="C3198">
        <f t="shared" si="294"/>
        <v>2030</v>
      </c>
      <c r="D3198">
        <f t="shared" si="295"/>
        <v>10</v>
      </c>
      <c r="E3198" t="str">
        <f>TEXT(Table2[[#This Row],[order_date]],"mmmm")</f>
        <v>October</v>
      </c>
      <c r="F3198">
        <v>1632</v>
      </c>
      <c r="G3198" t="s">
        <v>22</v>
      </c>
      <c r="H3198" t="s">
        <v>17</v>
      </c>
      <c r="I3198">
        <v>1</v>
      </c>
      <c r="J3198">
        <v>598.92999999999995</v>
      </c>
      <c r="K3198">
        <v>0.03</v>
      </c>
      <c r="L3198">
        <f t="shared" si="296"/>
        <v>17.967899999999997</v>
      </c>
      <c r="M3198">
        <f t="shared" si="297"/>
        <v>598.92999999999995</v>
      </c>
      <c r="N3198" t="s">
        <v>18</v>
      </c>
      <c r="O3198" t="str">
        <f t="shared" si="298"/>
        <v>Delayed Delivery</v>
      </c>
      <c r="P3198">
        <v>7</v>
      </c>
      <c r="Q3198" t="str">
        <f t="shared" si="299"/>
        <v>Bad</v>
      </c>
      <c r="R3198">
        <v>2.1</v>
      </c>
      <c r="S3198">
        <v>580.96</v>
      </c>
    </row>
    <row r="3199" spans="1:19" x14ac:dyDescent="0.35">
      <c r="A3199">
        <v>13198</v>
      </c>
      <c r="B3199" s="1">
        <v>47759</v>
      </c>
      <c r="C3199">
        <f t="shared" si="294"/>
        <v>2030</v>
      </c>
      <c r="D3199">
        <f t="shared" si="295"/>
        <v>10</v>
      </c>
      <c r="E3199" t="str">
        <f>TEXT(Table2[[#This Row],[order_date]],"mmmm")</f>
        <v>October</v>
      </c>
      <c r="F3199">
        <v>1285</v>
      </c>
      <c r="G3199" t="s">
        <v>19</v>
      </c>
      <c r="H3199" t="s">
        <v>20</v>
      </c>
      <c r="I3199">
        <v>5</v>
      </c>
      <c r="J3199">
        <v>497.87</v>
      </c>
      <c r="K3199">
        <v>0</v>
      </c>
      <c r="L3199">
        <f t="shared" si="296"/>
        <v>0</v>
      </c>
      <c r="M3199">
        <f t="shared" si="297"/>
        <v>2489.35</v>
      </c>
      <c r="N3199" t="s">
        <v>16</v>
      </c>
      <c r="O3199" t="str">
        <f t="shared" si="298"/>
        <v>On Time Delivery</v>
      </c>
      <c r="P3199">
        <v>2</v>
      </c>
      <c r="Q3199" t="str">
        <f t="shared" si="299"/>
        <v>Bad</v>
      </c>
      <c r="R3199">
        <v>2</v>
      </c>
      <c r="S3199">
        <v>2489.35</v>
      </c>
    </row>
    <row r="3200" spans="1:19" x14ac:dyDescent="0.35">
      <c r="A3200">
        <v>13199</v>
      </c>
      <c r="B3200" s="1">
        <v>47760</v>
      </c>
      <c r="C3200">
        <f t="shared" si="294"/>
        <v>2030</v>
      </c>
      <c r="D3200">
        <f t="shared" si="295"/>
        <v>10</v>
      </c>
      <c r="E3200" t="str">
        <f>TEXT(Table2[[#This Row],[order_date]],"mmmm")</f>
        <v>October</v>
      </c>
      <c r="F3200">
        <v>1148</v>
      </c>
      <c r="G3200" t="s">
        <v>19</v>
      </c>
      <c r="H3200" t="s">
        <v>21</v>
      </c>
      <c r="I3200">
        <v>4</v>
      </c>
      <c r="J3200">
        <v>532.08000000000004</v>
      </c>
      <c r="K3200">
        <v>0.05</v>
      </c>
      <c r="L3200">
        <f t="shared" si="296"/>
        <v>26.604000000000003</v>
      </c>
      <c r="M3200">
        <f t="shared" si="297"/>
        <v>2128.3200000000002</v>
      </c>
      <c r="N3200" t="s">
        <v>16</v>
      </c>
      <c r="O3200" t="str">
        <f t="shared" si="298"/>
        <v>Delayed Delivery</v>
      </c>
      <c r="P3200">
        <v>11</v>
      </c>
      <c r="Q3200" t="str">
        <f t="shared" si="299"/>
        <v>Good</v>
      </c>
      <c r="R3200">
        <v>3.5</v>
      </c>
      <c r="S3200">
        <v>2021.9</v>
      </c>
    </row>
    <row r="3201" spans="1:19" x14ac:dyDescent="0.35">
      <c r="A3201">
        <v>13200</v>
      </c>
      <c r="B3201" s="1">
        <v>47761</v>
      </c>
      <c r="C3201">
        <f t="shared" si="294"/>
        <v>2030</v>
      </c>
      <c r="D3201">
        <f t="shared" si="295"/>
        <v>10</v>
      </c>
      <c r="E3201" t="str">
        <f>TEXT(Table2[[#This Row],[order_date]],"mmmm")</f>
        <v>October</v>
      </c>
      <c r="F3201">
        <v>1083</v>
      </c>
      <c r="G3201" t="s">
        <v>19</v>
      </c>
      <c r="H3201" t="s">
        <v>21</v>
      </c>
      <c r="I3201">
        <v>5</v>
      </c>
      <c r="J3201">
        <v>563.17999999999995</v>
      </c>
      <c r="K3201">
        <v>0.15</v>
      </c>
      <c r="L3201">
        <f t="shared" si="296"/>
        <v>84.47699999999999</v>
      </c>
      <c r="M3201">
        <f t="shared" si="297"/>
        <v>2815.8999999999996</v>
      </c>
      <c r="N3201" t="s">
        <v>16</v>
      </c>
      <c r="O3201" t="str">
        <f t="shared" si="298"/>
        <v>Delayed Delivery</v>
      </c>
      <c r="P3201">
        <v>7</v>
      </c>
      <c r="Q3201" t="str">
        <f t="shared" si="299"/>
        <v>Bad</v>
      </c>
      <c r="R3201">
        <v>1.2</v>
      </c>
      <c r="S3201">
        <v>2393.5100000000002</v>
      </c>
    </row>
    <row r="3202" spans="1:19" x14ac:dyDescent="0.35">
      <c r="A3202">
        <v>13201</v>
      </c>
      <c r="B3202" s="1">
        <v>47762</v>
      </c>
      <c r="C3202">
        <f t="shared" si="294"/>
        <v>2030</v>
      </c>
      <c r="D3202">
        <f t="shared" si="295"/>
        <v>10</v>
      </c>
      <c r="E3202" t="str">
        <f>TEXT(Table2[[#This Row],[order_date]],"mmmm")</f>
        <v>October</v>
      </c>
      <c r="F3202">
        <v>1965</v>
      </c>
      <c r="G3202" t="s">
        <v>12</v>
      </c>
      <c r="H3202" t="s">
        <v>21</v>
      </c>
      <c r="I3202">
        <v>3</v>
      </c>
      <c r="J3202">
        <v>214.45</v>
      </c>
      <c r="K3202">
        <v>0.28000000000000003</v>
      </c>
      <c r="L3202">
        <f t="shared" si="296"/>
        <v>60.045999999999999</v>
      </c>
      <c r="M3202">
        <f t="shared" si="297"/>
        <v>643.34999999999991</v>
      </c>
      <c r="N3202" t="s">
        <v>16</v>
      </c>
      <c r="O3202" t="str">
        <f t="shared" si="298"/>
        <v>Delayed Delivery</v>
      </c>
      <c r="P3202">
        <v>7</v>
      </c>
      <c r="Q3202" t="str">
        <f t="shared" si="299"/>
        <v>Excellent</v>
      </c>
      <c r="R3202">
        <v>4.2</v>
      </c>
      <c r="S3202">
        <v>463.21</v>
      </c>
    </row>
    <row r="3203" spans="1:19" x14ac:dyDescent="0.35">
      <c r="A3203">
        <v>13202</v>
      </c>
      <c r="B3203" s="1">
        <v>47763</v>
      </c>
      <c r="C3203">
        <f t="shared" ref="C3203:C3266" si="300">YEAR(B3203)</f>
        <v>2030</v>
      </c>
      <c r="D3203">
        <f t="shared" ref="D3203:D3266" si="301">MONTH(B3203)</f>
        <v>10</v>
      </c>
      <c r="E3203" t="str">
        <f>TEXT(Table2[[#This Row],[order_date]],"mmmm")</f>
        <v>October</v>
      </c>
      <c r="F3203">
        <v>1405</v>
      </c>
      <c r="G3203" t="s">
        <v>15</v>
      </c>
      <c r="H3203" t="s">
        <v>20</v>
      </c>
      <c r="I3203">
        <v>4</v>
      </c>
      <c r="J3203">
        <v>188.79</v>
      </c>
      <c r="K3203">
        <v>0.1</v>
      </c>
      <c r="L3203">
        <f t="shared" ref="L3203:L3266" si="302">J3203*K3203</f>
        <v>18.879000000000001</v>
      </c>
      <c r="M3203">
        <f t="shared" ref="M3203:M3266" si="303">(J3203*I3203)</f>
        <v>755.16</v>
      </c>
      <c r="N3203" t="s">
        <v>16</v>
      </c>
      <c r="O3203" t="str">
        <f t="shared" ref="O3203:O3266" si="304">IF(P3203&lt;2,"Early Delivery",IF(P3203&lt;5,"On Time Delivery","Delayed Delivery"))</f>
        <v>Early Delivery</v>
      </c>
      <c r="P3203">
        <v>1</v>
      </c>
      <c r="Q3203" t="str">
        <f t="shared" ref="Q3203:Q3266" si="305">IF(R3203&lt;2.5,"Bad",IF(R3203 &lt;4,"Good","Excellent"))</f>
        <v>Good</v>
      </c>
      <c r="R3203">
        <v>3.2</v>
      </c>
      <c r="S3203">
        <v>679.64</v>
      </c>
    </row>
    <row r="3204" spans="1:19" x14ac:dyDescent="0.35">
      <c r="A3204">
        <v>13203</v>
      </c>
      <c r="B3204" s="1">
        <v>47764</v>
      </c>
      <c r="C3204">
        <f t="shared" si="300"/>
        <v>2030</v>
      </c>
      <c r="D3204">
        <f t="shared" si="301"/>
        <v>10</v>
      </c>
      <c r="E3204" t="str">
        <f>TEXT(Table2[[#This Row],[order_date]],"mmmm")</f>
        <v>October</v>
      </c>
      <c r="F3204">
        <v>1977</v>
      </c>
      <c r="G3204" t="s">
        <v>22</v>
      </c>
      <c r="H3204" t="s">
        <v>17</v>
      </c>
      <c r="I3204">
        <v>4</v>
      </c>
      <c r="J3204">
        <v>151.93</v>
      </c>
      <c r="K3204">
        <v>0.22</v>
      </c>
      <c r="L3204">
        <f t="shared" si="302"/>
        <v>33.424600000000005</v>
      </c>
      <c r="M3204">
        <f t="shared" si="303"/>
        <v>607.72</v>
      </c>
      <c r="N3204" t="s">
        <v>16</v>
      </c>
      <c r="O3204" t="str">
        <f t="shared" si="304"/>
        <v>Delayed Delivery</v>
      </c>
      <c r="P3204">
        <v>10</v>
      </c>
      <c r="Q3204" t="str">
        <f t="shared" si="305"/>
        <v>Excellent</v>
      </c>
      <c r="R3204">
        <v>4.3</v>
      </c>
      <c r="S3204">
        <v>474.02</v>
      </c>
    </row>
    <row r="3205" spans="1:19" x14ac:dyDescent="0.35">
      <c r="A3205">
        <v>13204</v>
      </c>
      <c r="B3205" s="1">
        <v>47765</v>
      </c>
      <c r="C3205">
        <f t="shared" si="300"/>
        <v>2030</v>
      </c>
      <c r="D3205">
        <f t="shared" si="301"/>
        <v>10</v>
      </c>
      <c r="E3205" t="str">
        <f>TEXT(Table2[[#This Row],[order_date]],"mmmm")</f>
        <v>October</v>
      </c>
      <c r="F3205">
        <v>1455</v>
      </c>
      <c r="G3205" t="s">
        <v>19</v>
      </c>
      <c r="H3205" t="s">
        <v>13</v>
      </c>
      <c r="I3205">
        <v>3</v>
      </c>
      <c r="J3205">
        <v>500.62</v>
      </c>
      <c r="K3205">
        <v>0.14000000000000001</v>
      </c>
      <c r="L3205">
        <f t="shared" si="302"/>
        <v>70.086800000000011</v>
      </c>
      <c r="M3205">
        <f t="shared" si="303"/>
        <v>1501.8600000000001</v>
      </c>
      <c r="N3205" t="s">
        <v>18</v>
      </c>
      <c r="O3205" t="str">
        <f t="shared" si="304"/>
        <v>Delayed Delivery</v>
      </c>
      <c r="P3205">
        <v>10</v>
      </c>
      <c r="Q3205" t="str">
        <f t="shared" si="305"/>
        <v>Bad</v>
      </c>
      <c r="R3205">
        <v>1.9</v>
      </c>
      <c r="S3205">
        <v>1291.5999999999999</v>
      </c>
    </row>
    <row r="3206" spans="1:19" x14ac:dyDescent="0.35">
      <c r="A3206">
        <v>13205</v>
      </c>
      <c r="B3206" s="1">
        <v>47766</v>
      </c>
      <c r="C3206">
        <f t="shared" si="300"/>
        <v>2030</v>
      </c>
      <c r="D3206">
        <f t="shared" si="301"/>
        <v>10</v>
      </c>
      <c r="E3206" t="str">
        <f>TEXT(Table2[[#This Row],[order_date]],"mmmm")</f>
        <v>October</v>
      </c>
      <c r="F3206">
        <v>1742</v>
      </c>
      <c r="G3206" t="s">
        <v>22</v>
      </c>
      <c r="H3206" t="s">
        <v>21</v>
      </c>
      <c r="I3206">
        <v>4</v>
      </c>
      <c r="J3206">
        <v>412.54</v>
      </c>
      <c r="K3206">
        <v>0.08</v>
      </c>
      <c r="L3206">
        <f t="shared" si="302"/>
        <v>33.0032</v>
      </c>
      <c r="M3206">
        <f t="shared" si="303"/>
        <v>1650.16</v>
      </c>
      <c r="N3206" t="s">
        <v>16</v>
      </c>
      <c r="O3206" t="str">
        <f t="shared" si="304"/>
        <v>On Time Delivery</v>
      </c>
      <c r="P3206">
        <v>3</v>
      </c>
      <c r="Q3206" t="str">
        <f t="shared" si="305"/>
        <v>Good</v>
      </c>
      <c r="R3206">
        <v>3.8</v>
      </c>
      <c r="S3206">
        <v>1518.15</v>
      </c>
    </row>
    <row r="3207" spans="1:19" x14ac:dyDescent="0.35">
      <c r="A3207">
        <v>13206</v>
      </c>
      <c r="B3207" s="1">
        <v>47767</v>
      </c>
      <c r="C3207">
        <f t="shared" si="300"/>
        <v>2030</v>
      </c>
      <c r="D3207">
        <f t="shared" si="301"/>
        <v>10</v>
      </c>
      <c r="E3207" t="str">
        <f>TEXT(Table2[[#This Row],[order_date]],"mmmm")</f>
        <v>October</v>
      </c>
      <c r="F3207">
        <v>1799</v>
      </c>
      <c r="G3207" t="s">
        <v>19</v>
      </c>
      <c r="H3207" t="s">
        <v>20</v>
      </c>
      <c r="I3207">
        <v>7</v>
      </c>
      <c r="J3207">
        <v>153.16</v>
      </c>
      <c r="K3207">
        <v>0.18</v>
      </c>
      <c r="L3207">
        <f t="shared" si="302"/>
        <v>27.5688</v>
      </c>
      <c r="M3207">
        <f t="shared" si="303"/>
        <v>1072.1199999999999</v>
      </c>
      <c r="N3207" t="s">
        <v>18</v>
      </c>
      <c r="O3207" t="str">
        <f t="shared" si="304"/>
        <v>On Time Delivery</v>
      </c>
      <c r="P3207">
        <v>3</v>
      </c>
      <c r="Q3207" t="str">
        <f t="shared" si="305"/>
        <v>Good</v>
      </c>
      <c r="R3207">
        <v>2.7</v>
      </c>
      <c r="S3207">
        <v>879.14</v>
      </c>
    </row>
    <row r="3208" spans="1:19" x14ac:dyDescent="0.35">
      <c r="A3208">
        <v>13207</v>
      </c>
      <c r="B3208" s="1">
        <v>47768</v>
      </c>
      <c r="C3208">
        <f t="shared" si="300"/>
        <v>2030</v>
      </c>
      <c r="D3208">
        <f t="shared" si="301"/>
        <v>10</v>
      </c>
      <c r="E3208" t="str">
        <f>TEXT(Table2[[#This Row],[order_date]],"mmmm")</f>
        <v>October</v>
      </c>
      <c r="F3208">
        <v>1160</v>
      </c>
      <c r="G3208" t="s">
        <v>15</v>
      </c>
      <c r="H3208" t="s">
        <v>20</v>
      </c>
      <c r="I3208">
        <v>2</v>
      </c>
      <c r="J3208">
        <v>235.54</v>
      </c>
      <c r="K3208">
        <v>0.28000000000000003</v>
      </c>
      <c r="L3208">
        <f t="shared" si="302"/>
        <v>65.9512</v>
      </c>
      <c r="M3208">
        <f t="shared" si="303"/>
        <v>471.08</v>
      </c>
      <c r="N3208" t="s">
        <v>16</v>
      </c>
      <c r="O3208" t="str">
        <f t="shared" si="304"/>
        <v>Delayed Delivery</v>
      </c>
      <c r="P3208">
        <v>11</v>
      </c>
      <c r="Q3208" t="str">
        <f t="shared" si="305"/>
        <v>Bad</v>
      </c>
      <c r="R3208">
        <v>1.3</v>
      </c>
      <c r="S3208">
        <v>339.18</v>
      </c>
    </row>
    <row r="3209" spans="1:19" x14ac:dyDescent="0.35">
      <c r="A3209">
        <v>13208</v>
      </c>
      <c r="B3209" s="1">
        <v>47769</v>
      </c>
      <c r="C3209">
        <f t="shared" si="300"/>
        <v>2030</v>
      </c>
      <c r="D3209">
        <f t="shared" si="301"/>
        <v>10</v>
      </c>
      <c r="E3209" t="str">
        <f>TEXT(Table2[[#This Row],[order_date]],"mmmm")</f>
        <v>October</v>
      </c>
      <c r="F3209">
        <v>1783</v>
      </c>
      <c r="G3209" t="s">
        <v>15</v>
      </c>
      <c r="H3209" t="s">
        <v>13</v>
      </c>
      <c r="I3209">
        <v>3</v>
      </c>
      <c r="J3209">
        <v>311.43</v>
      </c>
      <c r="K3209">
        <v>0.28999999999999998</v>
      </c>
      <c r="L3209">
        <f t="shared" si="302"/>
        <v>90.314700000000002</v>
      </c>
      <c r="M3209">
        <f t="shared" si="303"/>
        <v>934.29</v>
      </c>
      <c r="N3209" t="s">
        <v>16</v>
      </c>
      <c r="O3209" t="str">
        <f t="shared" si="304"/>
        <v>Delayed Delivery</v>
      </c>
      <c r="P3209">
        <v>6</v>
      </c>
      <c r="Q3209" t="str">
        <f t="shared" si="305"/>
        <v>Excellent</v>
      </c>
      <c r="R3209">
        <v>4</v>
      </c>
      <c r="S3209">
        <v>663.35</v>
      </c>
    </row>
    <row r="3210" spans="1:19" x14ac:dyDescent="0.35">
      <c r="A3210">
        <v>13209</v>
      </c>
      <c r="B3210" s="1">
        <v>47770</v>
      </c>
      <c r="C3210">
        <f t="shared" si="300"/>
        <v>2030</v>
      </c>
      <c r="D3210">
        <f t="shared" si="301"/>
        <v>10</v>
      </c>
      <c r="E3210" t="str">
        <f>TEXT(Table2[[#This Row],[order_date]],"mmmm")</f>
        <v>October</v>
      </c>
      <c r="F3210">
        <v>1459</v>
      </c>
      <c r="G3210" t="s">
        <v>19</v>
      </c>
      <c r="H3210" t="s">
        <v>17</v>
      </c>
      <c r="I3210">
        <v>3</v>
      </c>
      <c r="J3210">
        <v>323.95999999999998</v>
      </c>
      <c r="K3210">
        <v>0.3</v>
      </c>
      <c r="L3210">
        <f t="shared" si="302"/>
        <v>97.187999999999988</v>
      </c>
      <c r="M3210">
        <f t="shared" si="303"/>
        <v>971.87999999999988</v>
      </c>
      <c r="N3210" t="s">
        <v>16</v>
      </c>
      <c r="O3210" t="str">
        <f t="shared" si="304"/>
        <v>Delayed Delivery</v>
      </c>
      <c r="P3210">
        <v>11</v>
      </c>
      <c r="Q3210" t="str">
        <f t="shared" si="305"/>
        <v>Excellent</v>
      </c>
      <c r="R3210">
        <v>4</v>
      </c>
      <c r="S3210">
        <v>680.32</v>
      </c>
    </row>
    <row r="3211" spans="1:19" x14ac:dyDescent="0.35">
      <c r="A3211">
        <v>13210</v>
      </c>
      <c r="B3211" s="1">
        <v>47771</v>
      </c>
      <c r="C3211">
        <f t="shared" si="300"/>
        <v>2030</v>
      </c>
      <c r="D3211">
        <f t="shared" si="301"/>
        <v>10</v>
      </c>
      <c r="E3211" t="str">
        <f>TEXT(Table2[[#This Row],[order_date]],"mmmm")</f>
        <v>October</v>
      </c>
      <c r="F3211">
        <v>1549</v>
      </c>
      <c r="G3211" t="s">
        <v>22</v>
      </c>
      <c r="H3211" t="s">
        <v>21</v>
      </c>
      <c r="I3211">
        <v>2</v>
      </c>
      <c r="J3211">
        <v>534.91</v>
      </c>
      <c r="K3211">
        <v>0.12</v>
      </c>
      <c r="L3211">
        <f t="shared" si="302"/>
        <v>64.1892</v>
      </c>
      <c r="M3211">
        <f t="shared" si="303"/>
        <v>1069.82</v>
      </c>
      <c r="N3211" t="s">
        <v>16</v>
      </c>
      <c r="O3211" t="str">
        <f t="shared" si="304"/>
        <v>On Time Delivery</v>
      </c>
      <c r="P3211">
        <v>3</v>
      </c>
      <c r="Q3211" t="str">
        <f t="shared" si="305"/>
        <v>Bad</v>
      </c>
      <c r="R3211">
        <v>2.1</v>
      </c>
      <c r="S3211">
        <v>941.44</v>
      </c>
    </row>
    <row r="3212" spans="1:19" x14ac:dyDescent="0.35">
      <c r="A3212">
        <v>13211</v>
      </c>
      <c r="B3212" s="1">
        <v>47772</v>
      </c>
      <c r="C3212">
        <f t="shared" si="300"/>
        <v>2030</v>
      </c>
      <c r="D3212">
        <f t="shared" si="301"/>
        <v>10</v>
      </c>
      <c r="E3212" t="str">
        <f>TEXT(Table2[[#This Row],[order_date]],"mmmm")</f>
        <v>October</v>
      </c>
      <c r="F3212">
        <v>1499</v>
      </c>
      <c r="G3212" t="s">
        <v>19</v>
      </c>
      <c r="H3212" t="s">
        <v>21</v>
      </c>
      <c r="I3212">
        <v>5</v>
      </c>
      <c r="J3212">
        <v>237.63</v>
      </c>
      <c r="K3212">
        <v>0.28000000000000003</v>
      </c>
      <c r="L3212">
        <f t="shared" si="302"/>
        <v>66.5364</v>
      </c>
      <c r="M3212">
        <f t="shared" si="303"/>
        <v>1188.1500000000001</v>
      </c>
      <c r="N3212" t="s">
        <v>16</v>
      </c>
      <c r="O3212" t="str">
        <f t="shared" si="304"/>
        <v>Delayed Delivery</v>
      </c>
      <c r="P3212">
        <v>9</v>
      </c>
      <c r="Q3212" t="str">
        <f t="shared" si="305"/>
        <v>Excellent</v>
      </c>
      <c r="R3212">
        <v>4.7</v>
      </c>
      <c r="S3212">
        <v>855.47</v>
      </c>
    </row>
    <row r="3213" spans="1:19" x14ac:dyDescent="0.35">
      <c r="A3213">
        <v>13212</v>
      </c>
      <c r="B3213" s="1">
        <v>47773</v>
      </c>
      <c r="C3213">
        <f t="shared" si="300"/>
        <v>2030</v>
      </c>
      <c r="D3213">
        <f t="shared" si="301"/>
        <v>10</v>
      </c>
      <c r="E3213" t="str">
        <f>TEXT(Table2[[#This Row],[order_date]],"mmmm")</f>
        <v>October</v>
      </c>
      <c r="F3213">
        <v>1737</v>
      </c>
      <c r="G3213" t="s">
        <v>22</v>
      </c>
      <c r="H3213" t="s">
        <v>20</v>
      </c>
      <c r="I3213">
        <v>5</v>
      </c>
      <c r="J3213">
        <v>546.49</v>
      </c>
      <c r="K3213">
        <v>7.0000000000000007E-2</v>
      </c>
      <c r="L3213">
        <f t="shared" si="302"/>
        <v>38.254300000000008</v>
      </c>
      <c r="M3213">
        <f t="shared" si="303"/>
        <v>2732.45</v>
      </c>
      <c r="N3213" t="s">
        <v>18</v>
      </c>
      <c r="O3213" t="str">
        <f t="shared" si="304"/>
        <v>Delayed Delivery</v>
      </c>
      <c r="P3213">
        <v>5</v>
      </c>
      <c r="Q3213" t="str">
        <f t="shared" si="305"/>
        <v>Excellent</v>
      </c>
      <c r="R3213">
        <v>4.0999999999999996</v>
      </c>
      <c r="S3213">
        <v>2541.1799999999998</v>
      </c>
    </row>
    <row r="3214" spans="1:19" x14ac:dyDescent="0.35">
      <c r="A3214">
        <v>13213</v>
      </c>
      <c r="B3214" s="1">
        <v>47774</v>
      </c>
      <c r="C3214">
        <f t="shared" si="300"/>
        <v>2030</v>
      </c>
      <c r="D3214">
        <f t="shared" si="301"/>
        <v>10</v>
      </c>
      <c r="E3214" t="str">
        <f>TEXT(Table2[[#This Row],[order_date]],"mmmm")</f>
        <v>October</v>
      </c>
      <c r="F3214">
        <v>1508</v>
      </c>
      <c r="G3214" t="s">
        <v>15</v>
      </c>
      <c r="H3214" t="s">
        <v>17</v>
      </c>
      <c r="I3214">
        <v>5</v>
      </c>
      <c r="J3214">
        <v>273.2</v>
      </c>
      <c r="K3214">
        <v>0.26</v>
      </c>
      <c r="L3214">
        <f t="shared" si="302"/>
        <v>71.031999999999996</v>
      </c>
      <c r="M3214">
        <f t="shared" si="303"/>
        <v>1366</v>
      </c>
      <c r="N3214" t="s">
        <v>18</v>
      </c>
      <c r="O3214" t="str">
        <f t="shared" si="304"/>
        <v>Delayed Delivery</v>
      </c>
      <c r="P3214">
        <v>6</v>
      </c>
      <c r="Q3214" t="str">
        <f t="shared" si="305"/>
        <v>Bad</v>
      </c>
      <c r="R3214">
        <v>2.2000000000000002</v>
      </c>
      <c r="S3214">
        <v>1010.84</v>
      </c>
    </row>
    <row r="3215" spans="1:19" x14ac:dyDescent="0.35">
      <c r="A3215">
        <v>13214</v>
      </c>
      <c r="B3215" s="1">
        <v>47775</v>
      </c>
      <c r="C3215">
        <f t="shared" si="300"/>
        <v>2030</v>
      </c>
      <c r="D3215">
        <f t="shared" si="301"/>
        <v>10</v>
      </c>
      <c r="E3215" t="str">
        <f>TEXT(Table2[[#This Row],[order_date]],"mmmm")</f>
        <v>October</v>
      </c>
      <c r="F3215">
        <v>1653</v>
      </c>
      <c r="G3215" t="s">
        <v>15</v>
      </c>
      <c r="H3215" t="s">
        <v>21</v>
      </c>
      <c r="I3215">
        <v>4</v>
      </c>
      <c r="J3215">
        <v>451.63</v>
      </c>
      <c r="K3215">
        <v>0.33</v>
      </c>
      <c r="L3215">
        <f t="shared" si="302"/>
        <v>149.03790000000001</v>
      </c>
      <c r="M3215">
        <f t="shared" si="303"/>
        <v>1806.52</v>
      </c>
      <c r="N3215" t="s">
        <v>16</v>
      </c>
      <c r="O3215" t="str">
        <f t="shared" si="304"/>
        <v>Delayed Delivery</v>
      </c>
      <c r="P3215">
        <v>6</v>
      </c>
      <c r="Q3215" t="str">
        <f t="shared" si="305"/>
        <v>Bad</v>
      </c>
      <c r="R3215">
        <v>2</v>
      </c>
      <c r="S3215">
        <v>1210.3699999999999</v>
      </c>
    </row>
    <row r="3216" spans="1:19" x14ac:dyDescent="0.35">
      <c r="A3216">
        <v>13215</v>
      </c>
      <c r="B3216" s="1">
        <v>47776</v>
      </c>
      <c r="C3216">
        <f t="shared" si="300"/>
        <v>2030</v>
      </c>
      <c r="D3216">
        <f t="shared" si="301"/>
        <v>10</v>
      </c>
      <c r="E3216" t="str">
        <f>TEXT(Table2[[#This Row],[order_date]],"mmmm")</f>
        <v>October</v>
      </c>
      <c r="F3216">
        <v>1803</v>
      </c>
      <c r="G3216" t="s">
        <v>19</v>
      </c>
      <c r="H3216" t="s">
        <v>13</v>
      </c>
      <c r="I3216">
        <v>2</v>
      </c>
      <c r="J3216">
        <v>559.20000000000005</v>
      </c>
      <c r="K3216">
        <v>0</v>
      </c>
      <c r="L3216">
        <f t="shared" si="302"/>
        <v>0</v>
      </c>
      <c r="M3216">
        <f t="shared" si="303"/>
        <v>1118.4000000000001</v>
      </c>
      <c r="N3216" t="s">
        <v>16</v>
      </c>
      <c r="O3216" t="str">
        <f t="shared" si="304"/>
        <v>Delayed Delivery</v>
      </c>
      <c r="P3216">
        <v>8</v>
      </c>
      <c r="Q3216" t="str">
        <f t="shared" si="305"/>
        <v>Good</v>
      </c>
      <c r="R3216">
        <v>2.8</v>
      </c>
      <c r="S3216">
        <v>1118.4000000000001</v>
      </c>
    </row>
    <row r="3217" spans="1:19" x14ac:dyDescent="0.35">
      <c r="A3217">
        <v>13216</v>
      </c>
      <c r="B3217" s="1">
        <v>47777</v>
      </c>
      <c r="C3217">
        <f t="shared" si="300"/>
        <v>2030</v>
      </c>
      <c r="D3217">
        <f t="shared" si="301"/>
        <v>10</v>
      </c>
      <c r="E3217" t="str">
        <f>TEXT(Table2[[#This Row],[order_date]],"mmmm")</f>
        <v>October</v>
      </c>
      <c r="F3217">
        <v>1480</v>
      </c>
      <c r="G3217" t="s">
        <v>19</v>
      </c>
      <c r="H3217" t="s">
        <v>17</v>
      </c>
      <c r="I3217">
        <v>7</v>
      </c>
      <c r="J3217">
        <v>545.92999999999995</v>
      </c>
      <c r="K3217">
        <v>0.15</v>
      </c>
      <c r="L3217">
        <f t="shared" si="302"/>
        <v>81.889499999999984</v>
      </c>
      <c r="M3217">
        <f t="shared" si="303"/>
        <v>3821.5099999999998</v>
      </c>
      <c r="N3217" t="s">
        <v>14</v>
      </c>
      <c r="O3217" t="str">
        <f t="shared" si="304"/>
        <v>Delayed Delivery</v>
      </c>
      <c r="P3217">
        <v>10</v>
      </c>
      <c r="Q3217" t="str">
        <f t="shared" si="305"/>
        <v>Bad</v>
      </c>
      <c r="R3217">
        <v>2.2000000000000002</v>
      </c>
      <c r="S3217">
        <v>3248.28</v>
      </c>
    </row>
    <row r="3218" spans="1:19" x14ac:dyDescent="0.35">
      <c r="A3218">
        <v>13217</v>
      </c>
      <c r="B3218" s="1">
        <v>47778</v>
      </c>
      <c r="C3218">
        <f t="shared" si="300"/>
        <v>2030</v>
      </c>
      <c r="D3218">
        <f t="shared" si="301"/>
        <v>10</v>
      </c>
      <c r="E3218" t="str">
        <f>TEXT(Table2[[#This Row],[order_date]],"mmmm")</f>
        <v>October</v>
      </c>
      <c r="F3218">
        <v>1662</v>
      </c>
      <c r="G3218" t="s">
        <v>12</v>
      </c>
      <c r="H3218" t="s">
        <v>17</v>
      </c>
      <c r="I3218">
        <v>3</v>
      </c>
      <c r="J3218">
        <v>48.32</v>
      </c>
      <c r="K3218">
        <v>0.23</v>
      </c>
      <c r="L3218">
        <f t="shared" si="302"/>
        <v>11.1136</v>
      </c>
      <c r="M3218">
        <f t="shared" si="303"/>
        <v>144.96</v>
      </c>
      <c r="N3218" t="s">
        <v>16</v>
      </c>
      <c r="O3218" t="str">
        <f t="shared" si="304"/>
        <v>Delayed Delivery</v>
      </c>
      <c r="P3218">
        <v>11</v>
      </c>
      <c r="Q3218" t="str">
        <f t="shared" si="305"/>
        <v>Bad</v>
      </c>
      <c r="R3218">
        <v>1.9</v>
      </c>
      <c r="S3218">
        <v>111.62</v>
      </c>
    </row>
    <row r="3219" spans="1:19" x14ac:dyDescent="0.35">
      <c r="A3219">
        <v>13218</v>
      </c>
      <c r="B3219" s="1">
        <v>47779</v>
      </c>
      <c r="C3219">
        <f t="shared" si="300"/>
        <v>2030</v>
      </c>
      <c r="D3219">
        <f t="shared" si="301"/>
        <v>10</v>
      </c>
      <c r="E3219" t="str">
        <f>TEXT(Table2[[#This Row],[order_date]],"mmmm")</f>
        <v>October</v>
      </c>
      <c r="F3219">
        <v>1113</v>
      </c>
      <c r="G3219" t="s">
        <v>19</v>
      </c>
      <c r="H3219" t="s">
        <v>20</v>
      </c>
      <c r="I3219">
        <v>3</v>
      </c>
      <c r="J3219">
        <v>135.34</v>
      </c>
      <c r="K3219">
        <v>0.25</v>
      </c>
      <c r="L3219">
        <f t="shared" si="302"/>
        <v>33.835000000000001</v>
      </c>
      <c r="M3219">
        <f t="shared" si="303"/>
        <v>406.02</v>
      </c>
      <c r="N3219" t="s">
        <v>16</v>
      </c>
      <c r="O3219" t="str">
        <f t="shared" si="304"/>
        <v>On Time Delivery</v>
      </c>
      <c r="P3219">
        <v>3</v>
      </c>
      <c r="Q3219" t="str">
        <f t="shared" si="305"/>
        <v>Good</v>
      </c>
      <c r="R3219">
        <v>2.6</v>
      </c>
      <c r="S3219">
        <v>304.52</v>
      </c>
    </row>
    <row r="3220" spans="1:19" x14ac:dyDescent="0.35">
      <c r="A3220">
        <v>13219</v>
      </c>
      <c r="B3220" s="1">
        <v>47780</v>
      </c>
      <c r="C3220">
        <f t="shared" si="300"/>
        <v>2030</v>
      </c>
      <c r="D3220">
        <f t="shared" si="301"/>
        <v>10</v>
      </c>
      <c r="E3220" t="str">
        <f>TEXT(Table2[[#This Row],[order_date]],"mmmm")</f>
        <v>October</v>
      </c>
      <c r="F3220">
        <v>1748</v>
      </c>
      <c r="G3220" t="s">
        <v>22</v>
      </c>
      <c r="H3220" t="s">
        <v>20</v>
      </c>
      <c r="I3220">
        <v>3</v>
      </c>
      <c r="J3220">
        <v>293.99</v>
      </c>
      <c r="K3220">
        <v>0.06</v>
      </c>
      <c r="L3220">
        <f t="shared" si="302"/>
        <v>17.639399999999998</v>
      </c>
      <c r="M3220">
        <f t="shared" si="303"/>
        <v>881.97</v>
      </c>
      <c r="N3220" t="s">
        <v>18</v>
      </c>
      <c r="O3220" t="str">
        <f t="shared" si="304"/>
        <v>Delayed Delivery</v>
      </c>
      <c r="P3220">
        <v>9</v>
      </c>
      <c r="Q3220" t="str">
        <f t="shared" si="305"/>
        <v>Bad</v>
      </c>
      <c r="R3220">
        <v>1.1000000000000001</v>
      </c>
      <c r="S3220">
        <v>829.05</v>
      </c>
    </row>
    <row r="3221" spans="1:19" x14ac:dyDescent="0.35">
      <c r="A3221">
        <v>13220</v>
      </c>
      <c r="B3221" s="1">
        <v>47781</v>
      </c>
      <c r="C3221">
        <f t="shared" si="300"/>
        <v>2030</v>
      </c>
      <c r="D3221">
        <f t="shared" si="301"/>
        <v>10</v>
      </c>
      <c r="E3221" t="str">
        <f>TEXT(Table2[[#This Row],[order_date]],"mmmm")</f>
        <v>October</v>
      </c>
      <c r="F3221">
        <v>1577</v>
      </c>
      <c r="G3221" t="s">
        <v>12</v>
      </c>
      <c r="H3221" t="s">
        <v>21</v>
      </c>
      <c r="I3221">
        <v>4</v>
      </c>
      <c r="J3221">
        <v>267.45999999999998</v>
      </c>
      <c r="K3221">
        <v>0.34</v>
      </c>
      <c r="L3221">
        <f t="shared" si="302"/>
        <v>90.936400000000006</v>
      </c>
      <c r="M3221">
        <f t="shared" si="303"/>
        <v>1069.8399999999999</v>
      </c>
      <c r="N3221" t="s">
        <v>18</v>
      </c>
      <c r="O3221" t="str">
        <f t="shared" si="304"/>
        <v>Delayed Delivery</v>
      </c>
      <c r="P3221">
        <v>7</v>
      </c>
      <c r="Q3221" t="str">
        <f t="shared" si="305"/>
        <v>Good</v>
      </c>
      <c r="R3221">
        <v>2.6</v>
      </c>
      <c r="S3221">
        <v>706.09</v>
      </c>
    </row>
    <row r="3222" spans="1:19" x14ac:dyDescent="0.35">
      <c r="A3222">
        <v>13221</v>
      </c>
      <c r="B3222" s="1">
        <v>47782</v>
      </c>
      <c r="C3222">
        <f t="shared" si="300"/>
        <v>2030</v>
      </c>
      <c r="D3222">
        <f t="shared" si="301"/>
        <v>10</v>
      </c>
      <c r="E3222" t="str">
        <f>TEXT(Table2[[#This Row],[order_date]],"mmmm")</f>
        <v>October</v>
      </c>
      <c r="F3222">
        <v>1360</v>
      </c>
      <c r="G3222" t="s">
        <v>19</v>
      </c>
      <c r="H3222" t="s">
        <v>20</v>
      </c>
      <c r="I3222">
        <v>4</v>
      </c>
      <c r="J3222">
        <v>389.92</v>
      </c>
      <c r="K3222">
        <v>0.22</v>
      </c>
      <c r="L3222">
        <f t="shared" si="302"/>
        <v>85.78240000000001</v>
      </c>
      <c r="M3222">
        <f t="shared" si="303"/>
        <v>1559.68</v>
      </c>
      <c r="N3222" t="s">
        <v>18</v>
      </c>
      <c r="O3222" t="str">
        <f t="shared" si="304"/>
        <v>Delayed Delivery</v>
      </c>
      <c r="P3222">
        <v>11</v>
      </c>
      <c r="Q3222" t="str">
        <f t="shared" si="305"/>
        <v>Bad</v>
      </c>
      <c r="R3222">
        <v>1.9</v>
      </c>
      <c r="S3222">
        <v>1216.55</v>
      </c>
    </row>
    <row r="3223" spans="1:19" x14ac:dyDescent="0.35">
      <c r="A3223">
        <v>13222</v>
      </c>
      <c r="B3223" s="1">
        <v>47783</v>
      </c>
      <c r="C3223">
        <f t="shared" si="300"/>
        <v>2030</v>
      </c>
      <c r="D3223">
        <f t="shared" si="301"/>
        <v>10</v>
      </c>
      <c r="E3223" t="str">
        <f>TEXT(Table2[[#This Row],[order_date]],"mmmm")</f>
        <v>October</v>
      </c>
      <c r="F3223">
        <v>1340</v>
      </c>
      <c r="G3223" t="s">
        <v>19</v>
      </c>
      <c r="H3223" t="s">
        <v>17</v>
      </c>
      <c r="I3223">
        <v>6</v>
      </c>
      <c r="J3223">
        <v>567.65</v>
      </c>
      <c r="K3223">
        <v>0.06</v>
      </c>
      <c r="L3223">
        <f t="shared" si="302"/>
        <v>34.058999999999997</v>
      </c>
      <c r="M3223">
        <f t="shared" si="303"/>
        <v>3405.8999999999996</v>
      </c>
      <c r="N3223" t="s">
        <v>18</v>
      </c>
      <c r="O3223" t="str">
        <f t="shared" si="304"/>
        <v>Delayed Delivery</v>
      </c>
      <c r="P3223">
        <v>6</v>
      </c>
      <c r="Q3223" t="str">
        <f t="shared" si="305"/>
        <v>Bad</v>
      </c>
      <c r="R3223">
        <v>2.1</v>
      </c>
      <c r="S3223">
        <v>3201.55</v>
      </c>
    </row>
    <row r="3224" spans="1:19" x14ac:dyDescent="0.35">
      <c r="A3224">
        <v>13223</v>
      </c>
      <c r="B3224" s="1">
        <v>47784</v>
      </c>
      <c r="C3224">
        <f t="shared" si="300"/>
        <v>2030</v>
      </c>
      <c r="D3224">
        <f t="shared" si="301"/>
        <v>10</v>
      </c>
      <c r="E3224" t="str">
        <f>TEXT(Table2[[#This Row],[order_date]],"mmmm")</f>
        <v>October</v>
      </c>
      <c r="F3224">
        <v>1769</v>
      </c>
      <c r="G3224" t="s">
        <v>22</v>
      </c>
      <c r="H3224" t="s">
        <v>21</v>
      </c>
      <c r="I3224">
        <v>7</v>
      </c>
      <c r="J3224">
        <v>80.760000000000005</v>
      </c>
      <c r="K3224">
        <v>0.01</v>
      </c>
      <c r="L3224">
        <f t="shared" si="302"/>
        <v>0.8076000000000001</v>
      </c>
      <c r="M3224">
        <f t="shared" si="303"/>
        <v>565.32000000000005</v>
      </c>
      <c r="N3224" t="s">
        <v>16</v>
      </c>
      <c r="O3224" t="str">
        <f t="shared" si="304"/>
        <v>Delayed Delivery</v>
      </c>
      <c r="P3224">
        <v>11</v>
      </c>
      <c r="Q3224" t="str">
        <f t="shared" si="305"/>
        <v>Bad</v>
      </c>
      <c r="R3224">
        <v>1.3</v>
      </c>
      <c r="S3224">
        <v>559.66999999999996</v>
      </c>
    </row>
    <row r="3225" spans="1:19" x14ac:dyDescent="0.35">
      <c r="A3225">
        <v>13224</v>
      </c>
      <c r="B3225" s="1">
        <v>47785</v>
      </c>
      <c r="C3225">
        <f t="shared" si="300"/>
        <v>2030</v>
      </c>
      <c r="D3225">
        <f t="shared" si="301"/>
        <v>10</v>
      </c>
      <c r="E3225" t="str">
        <f>TEXT(Table2[[#This Row],[order_date]],"mmmm")</f>
        <v>October</v>
      </c>
      <c r="F3225">
        <v>1986</v>
      </c>
      <c r="G3225" t="s">
        <v>12</v>
      </c>
      <c r="H3225" t="s">
        <v>21</v>
      </c>
      <c r="I3225">
        <v>5</v>
      </c>
      <c r="J3225">
        <v>279.33999999999997</v>
      </c>
      <c r="K3225">
        <v>0.27</v>
      </c>
      <c r="L3225">
        <f t="shared" si="302"/>
        <v>75.421800000000005</v>
      </c>
      <c r="M3225">
        <f t="shared" si="303"/>
        <v>1396.6999999999998</v>
      </c>
      <c r="N3225" t="s">
        <v>16</v>
      </c>
      <c r="O3225" t="str">
        <f t="shared" si="304"/>
        <v>Early Delivery</v>
      </c>
      <c r="P3225">
        <v>1</v>
      </c>
      <c r="Q3225" t="str">
        <f t="shared" si="305"/>
        <v>Good</v>
      </c>
      <c r="R3225">
        <v>3.4</v>
      </c>
      <c r="S3225">
        <v>1019.59</v>
      </c>
    </row>
    <row r="3226" spans="1:19" x14ac:dyDescent="0.35">
      <c r="A3226">
        <v>13225</v>
      </c>
      <c r="B3226" s="1">
        <v>47786</v>
      </c>
      <c r="C3226">
        <f t="shared" si="300"/>
        <v>2030</v>
      </c>
      <c r="D3226">
        <f t="shared" si="301"/>
        <v>10</v>
      </c>
      <c r="E3226" t="str">
        <f>TEXT(Table2[[#This Row],[order_date]],"mmmm")</f>
        <v>October</v>
      </c>
      <c r="F3226">
        <v>1760</v>
      </c>
      <c r="G3226" t="s">
        <v>12</v>
      </c>
      <c r="H3226" t="s">
        <v>17</v>
      </c>
      <c r="I3226">
        <v>6</v>
      </c>
      <c r="J3226">
        <v>127.56</v>
      </c>
      <c r="K3226">
        <v>0.03</v>
      </c>
      <c r="L3226">
        <f t="shared" si="302"/>
        <v>3.8268</v>
      </c>
      <c r="M3226">
        <f t="shared" si="303"/>
        <v>765.36</v>
      </c>
      <c r="N3226" t="s">
        <v>16</v>
      </c>
      <c r="O3226" t="str">
        <f t="shared" si="304"/>
        <v>On Time Delivery</v>
      </c>
      <c r="P3226">
        <v>4</v>
      </c>
      <c r="Q3226" t="str">
        <f t="shared" si="305"/>
        <v>Good</v>
      </c>
      <c r="R3226">
        <v>2.9</v>
      </c>
      <c r="S3226">
        <v>742.4</v>
      </c>
    </row>
    <row r="3227" spans="1:19" x14ac:dyDescent="0.35">
      <c r="A3227">
        <v>13226</v>
      </c>
      <c r="B3227" s="1">
        <v>47787</v>
      </c>
      <c r="C3227">
        <f t="shared" si="300"/>
        <v>2030</v>
      </c>
      <c r="D3227">
        <f t="shared" si="301"/>
        <v>10</v>
      </c>
      <c r="E3227" t="str">
        <f>TEXT(Table2[[#This Row],[order_date]],"mmmm")</f>
        <v>October</v>
      </c>
      <c r="F3227">
        <v>1968</v>
      </c>
      <c r="G3227" t="s">
        <v>15</v>
      </c>
      <c r="H3227" t="s">
        <v>21</v>
      </c>
      <c r="I3227">
        <v>6</v>
      </c>
      <c r="J3227">
        <v>538.04999999999995</v>
      </c>
      <c r="K3227">
        <v>0.05</v>
      </c>
      <c r="L3227">
        <f t="shared" si="302"/>
        <v>26.9025</v>
      </c>
      <c r="M3227">
        <f t="shared" si="303"/>
        <v>3228.2999999999997</v>
      </c>
      <c r="N3227" t="s">
        <v>18</v>
      </c>
      <c r="O3227" t="str">
        <f t="shared" si="304"/>
        <v>Delayed Delivery</v>
      </c>
      <c r="P3227">
        <v>5</v>
      </c>
      <c r="Q3227" t="str">
        <f t="shared" si="305"/>
        <v>Excellent</v>
      </c>
      <c r="R3227">
        <v>4</v>
      </c>
      <c r="S3227">
        <v>3066.88</v>
      </c>
    </row>
    <row r="3228" spans="1:19" x14ac:dyDescent="0.35">
      <c r="A3228">
        <v>13227</v>
      </c>
      <c r="B3228" s="1">
        <v>47788</v>
      </c>
      <c r="C3228">
        <f t="shared" si="300"/>
        <v>2030</v>
      </c>
      <c r="D3228">
        <f t="shared" si="301"/>
        <v>11</v>
      </c>
      <c r="E3228" t="str">
        <f>TEXT(Table2[[#This Row],[order_date]],"mmmm")</f>
        <v>November</v>
      </c>
      <c r="F3228">
        <v>1448</v>
      </c>
      <c r="G3228" t="s">
        <v>22</v>
      </c>
      <c r="H3228" t="s">
        <v>13</v>
      </c>
      <c r="I3228">
        <v>4</v>
      </c>
      <c r="J3228">
        <v>579.28</v>
      </c>
      <c r="K3228">
        <v>0.2</v>
      </c>
      <c r="L3228">
        <f t="shared" si="302"/>
        <v>115.85599999999999</v>
      </c>
      <c r="M3228">
        <f t="shared" si="303"/>
        <v>2317.12</v>
      </c>
      <c r="N3228" t="s">
        <v>14</v>
      </c>
      <c r="O3228" t="str">
        <f t="shared" si="304"/>
        <v>On Time Delivery</v>
      </c>
      <c r="P3228">
        <v>2</v>
      </c>
      <c r="Q3228" t="str">
        <f t="shared" si="305"/>
        <v>Excellent</v>
      </c>
      <c r="R3228">
        <v>4.9000000000000004</v>
      </c>
      <c r="S3228">
        <v>1853.7</v>
      </c>
    </row>
    <row r="3229" spans="1:19" x14ac:dyDescent="0.35">
      <c r="A3229">
        <v>13228</v>
      </c>
      <c r="B3229" s="1">
        <v>47789</v>
      </c>
      <c r="C3229">
        <f t="shared" si="300"/>
        <v>2030</v>
      </c>
      <c r="D3229">
        <f t="shared" si="301"/>
        <v>11</v>
      </c>
      <c r="E3229" t="str">
        <f>TEXT(Table2[[#This Row],[order_date]],"mmmm")</f>
        <v>November</v>
      </c>
      <c r="F3229">
        <v>1842</v>
      </c>
      <c r="G3229" t="s">
        <v>19</v>
      </c>
      <c r="H3229" t="s">
        <v>13</v>
      </c>
      <c r="I3229">
        <v>5</v>
      </c>
      <c r="J3229">
        <v>295.04000000000002</v>
      </c>
      <c r="K3229">
        <v>0.21</v>
      </c>
      <c r="L3229">
        <f t="shared" si="302"/>
        <v>61.958400000000005</v>
      </c>
      <c r="M3229">
        <f t="shared" si="303"/>
        <v>1475.2</v>
      </c>
      <c r="N3229" t="s">
        <v>16</v>
      </c>
      <c r="O3229" t="str">
        <f t="shared" si="304"/>
        <v>Early Delivery</v>
      </c>
      <c r="P3229">
        <v>1</v>
      </c>
      <c r="Q3229" t="str">
        <f t="shared" si="305"/>
        <v>Bad</v>
      </c>
      <c r="R3229">
        <v>1.5</v>
      </c>
      <c r="S3229">
        <v>1165.4100000000001</v>
      </c>
    </row>
    <row r="3230" spans="1:19" x14ac:dyDescent="0.35">
      <c r="A3230">
        <v>13229</v>
      </c>
      <c r="B3230" s="1">
        <v>47790</v>
      </c>
      <c r="C3230">
        <f t="shared" si="300"/>
        <v>2030</v>
      </c>
      <c r="D3230">
        <f t="shared" si="301"/>
        <v>11</v>
      </c>
      <c r="E3230" t="str">
        <f>TEXT(Table2[[#This Row],[order_date]],"mmmm")</f>
        <v>November</v>
      </c>
      <c r="F3230">
        <v>1834</v>
      </c>
      <c r="G3230" t="s">
        <v>12</v>
      </c>
      <c r="H3230" t="s">
        <v>21</v>
      </c>
      <c r="I3230">
        <v>5</v>
      </c>
      <c r="J3230">
        <v>75.849999999999994</v>
      </c>
      <c r="K3230">
        <v>0.24</v>
      </c>
      <c r="L3230">
        <f t="shared" si="302"/>
        <v>18.203999999999997</v>
      </c>
      <c r="M3230">
        <f t="shared" si="303"/>
        <v>379.25</v>
      </c>
      <c r="N3230" t="s">
        <v>16</v>
      </c>
      <c r="O3230" t="str">
        <f t="shared" si="304"/>
        <v>On Time Delivery</v>
      </c>
      <c r="P3230">
        <v>2</v>
      </c>
      <c r="Q3230" t="str">
        <f t="shared" si="305"/>
        <v>Bad</v>
      </c>
      <c r="R3230">
        <v>2.1</v>
      </c>
      <c r="S3230">
        <v>288.23</v>
      </c>
    </row>
    <row r="3231" spans="1:19" x14ac:dyDescent="0.35">
      <c r="A3231">
        <v>13230</v>
      </c>
      <c r="B3231" s="1">
        <v>47791</v>
      </c>
      <c r="C3231">
        <f t="shared" si="300"/>
        <v>2030</v>
      </c>
      <c r="D3231">
        <f t="shared" si="301"/>
        <v>11</v>
      </c>
      <c r="E3231" t="str">
        <f>TEXT(Table2[[#This Row],[order_date]],"mmmm")</f>
        <v>November</v>
      </c>
      <c r="F3231">
        <v>1179</v>
      </c>
      <c r="G3231" t="s">
        <v>12</v>
      </c>
      <c r="H3231" t="s">
        <v>20</v>
      </c>
      <c r="I3231">
        <v>3</v>
      </c>
      <c r="J3231">
        <v>474.4</v>
      </c>
      <c r="K3231">
        <v>0.14000000000000001</v>
      </c>
      <c r="L3231">
        <f t="shared" si="302"/>
        <v>66.415999999999997</v>
      </c>
      <c r="M3231">
        <f t="shared" si="303"/>
        <v>1423.1999999999998</v>
      </c>
      <c r="N3231" t="s">
        <v>16</v>
      </c>
      <c r="O3231" t="str">
        <f t="shared" si="304"/>
        <v>Delayed Delivery</v>
      </c>
      <c r="P3231">
        <v>8</v>
      </c>
      <c r="Q3231" t="str">
        <f t="shared" si="305"/>
        <v>Good</v>
      </c>
      <c r="R3231">
        <v>3.7</v>
      </c>
      <c r="S3231">
        <v>1223.95</v>
      </c>
    </row>
    <row r="3232" spans="1:19" x14ac:dyDescent="0.35">
      <c r="A3232">
        <v>13231</v>
      </c>
      <c r="B3232" s="1">
        <v>47792</v>
      </c>
      <c r="C3232">
        <f t="shared" si="300"/>
        <v>2030</v>
      </c>
      <c r="D3232">
        <f t="shared" si="301"/>
        <v>11</v>
      </c>
      <c r="E3232" t="str">
        <f>TEXT(Table2[[#This Row],[order_date]],"mmmm")</f>
        <v>November</v>
      </c>
      <c r="F3232">
        <v>1701</v>
      </c>
      <c r="G3232" t="s">
        <v>19</v>
      </c>
      <c r="H3232" t="s">
        <v>13</v>
      </c>
      <c r="I3232">
        <v>4</v>
      </c>
      <c r="J3232">
        <v>422.83</v>
      </c>
      <c r="K3232">
        <v>0.27</v>
      </c>
      <c r="L3232">
        <f t="shared" si="302"/>
        <v>114.1641</v>
      </c>
      <c r="M3232">
        <f t="shared" si="303"/>
        <v>1691.32</v>
      </c>
      <c r="N3232" t="s">
        <v>16</v>
      </c>
      <c r="O3232" t="str">
        <f t="shared" si="304"/>
        <v>Delayed Delivery</v>
      </c>
      <c r="P3232">
        <v>10</v>
      </c>
      <c r="Q3232" t="str">
        <f t="shared" si="305"/>
        <v>Bad</v>
      </c>
      <c r="R3232">
        <v>1.9</v>
      </c>
      <c r="S3232">
        <v>1234.6600000000001</v>
      </c>
    </row>
    <row r="3233" spans="1:19" x14ac:dyDescent="0.35">
      <c r="A3233">
        <v>13232</v>
      </c>
      <c r="B3233" s="1">
        <v>47793</v>
      </c>
      <c r="C3233">
        <f t="shared" si="300"/>
        <v>2030</v>
      </c>
      <c r="D3233">
        <f t="shared" si="301"/>
        <v>11</v>
      </c>
      <c r="E3233" t="str">
        <f>TEXT(Table2[[#This Row],[order_date]],"mmmm")</f>
        <v>November</v>
      </c>
      <c r="F3233">
        <v>1406</v>
      </c>
      <c r="G3233" t="s">
        <v>19</v>
      </c>
      <c r="H3233" t="s">
        <v>21</v>
      </c>
      <c r="I3233">
        <v>5</v>
      </c>
      <c r="J3233">
        <v>222.48</v>
      </c>
      <c r="K3233">
        <v>0.34</v>
      </c>
      <c r="L3233">
        <f t="shared" si="302"/>
        <v>75.643200000000007</v>
      </c>
      <c r="M3233">
        <f t="shared" si="303"/>
        <v>1112.3999999999999</v>
      </c>
      <c r="N3233" t="s">
        <v>16</v>
      </c>
      <c r="O3233" t="str">
        <f t="shared" si="304"/>
        <v>Delayed Delivery</v>
      </c>
      <c r="P3233">
        <v>6</v>
      </c>
      <c r="Q3233" t="str">
        <f t="shared" si="305"/>
        <v>Bad</v>
      </c>
      <c r="R3233">
        <v>1.1000000000000001</v>
      </c>
      <c r="S3233">
        <v>734.18</v>
      </c>
    </row>
    <row r="3234" spans="1:19" x14ac:dyDescent="0.35">
      <c r="A3234">
        <v>13233</v>
      </c>
      <c r="B3234" s="1">
        <v>47794</v>
      </c>
      <c r="C3234">
        <f t="shared" si="300"/>
        <v>2030</v>
      </c>
      <c r="D3234">
        <f t="shared" si="301"/>
        <v>11</v>
      </c>
      <c r="E3234" t="str">
        <f>TEXT(Table2[[#This Row],[order_date]],"mmmm")</f>
        <v>November</v>
      </c>
      <c r="F3234">
        <v>1665</v>
      </c>
      <c r="G3234" t="s">
        <v>19</v>
      </c>
      <c r="H3234" t="s">
        <v>13</v>
      </c>
      <c r="I3234">
        <v>6</v>
      </c>
      <c r="J3234">
        <v>534.13</v>
      </c>
      <c r="K3234">
        <v>0.09</v>
      </c>
      <c r="L3234">
        <f t="shared" si="302"/>
        <v>48.0717</v>
      </c>
      <c r="M3234">
        <f t="shared" si="303"/>
        <v>3204.7799999999997</v>
      </c>
      <c r="N3234" t="s">
        <v>18</v>
      </c>
      <c r="O3234" t="str">
        <f t="shared" si="304"/>
        <v>Delayed Delivery</v>
      </c>
      <c r="P3234">
        <v>10</v>
      </c>
      <c r="Q3234" t="str">
        <f t="shared" si="305"/>
        <v>Bad</v>
      </c>
      <c r="R3234">
        <v>1.4</v>
      </c>
      <c r="S3234">
        <v>2916.35</v>
      </c>
    </row>
    <row r="3235" spans="1:19" x14ac:dyDescent="0.35">
      <c r="A3235">
        <v>13234</v>
      </c>
      <c r="B3235" s="1">
        <v>47795</v>
      </c>
      <c r="C3235">
        <f t="shared" si="300"/>
        <v>2030</v>
      </c>
      <c r="D3235">
        <f t="shared" si="301"/>
        <v>11</v>
      </c>
      <c r="E3235" t="str">
        <f>TEXT(Table2[[#This Row],[order_date]],"mmmm")</f>
        <v>November</v>
      </c>
      <c r="F3235">
        <v>1195</v>
      </c>
      <c r="G3235" t="s">
        <v>19</v>
      </c>
      <c r="H3235" t="s">
        <v>20</v>
      </c>
      <c r="I3235">
        <v>2</v>
      </c>
      <c r="J3235">
        <v>585.86</v>
      </c>
      <c r="K3235">
        <v>0.25</v>
      </c>
      <c r="L3235">
        <f t="shared" si="302"/>
        <v>146.465</v>
      </c>
      <c r="M3235">
        <f t="shared" si="303"/>
        <v>1171.72</v>
      </c>
      <c r="N3235" t="s">
        <v>14</v>
      </c>
      <c r="O3235" t="str">
        <f t="shared" si="304"/>
        <v>On Time Delivery</v>
      </c>
      <c r="P3235">
        <v>2</v>
      </c>
      <c r="Q3235" t="str">
        <f t="shared" si="305"/>
        <v>Good</v>
      </c>
      <c r="R3235">
        <v>2.7</v>
      </c>
      <c r="S3235">
        <v>878.79</v>
      </c>
    </row>
    <row r="3236" spans="1:19" x14ac:dyDescent="0.35">
      <c r="A3236">
        <v>13235</v>
      </c>
      <c r="B3236" s="1">
        <v>47796</v>
      </c>
      <c r="C3236">
        <f t="shared" si="300"/>
        <v>2030</v>
      </c>
      <c r="D3236">
        <f t="shared" si="301"/>
        <v>11</v>
      </c>
      <c r="E3236" t="str">
        <f>TEXT(Table2[[#This Row],[order_date]],"mmmm")</f>
        <v>November</v>
      </c>
      <c r="F3236">
        <v>1465</v>
      </c>
      <c r="G3236" t="s">
        <v>22</v>
      </c>
      <c r="H3236" t="s">
        <v>17</v>
      </c>
      <c r="I3236">
        <v>2</v>
      </c>
      <c r="J3236">
        <v>341.34</v>
      </c>
      <c r="K3236">
        <v>0.32</v>
      </c>
      <c r="L3236">
        <f t="shared" si="302"/>
        <v>109.22879999999999</v>
      </c>
      <c r="M3236">
        <f t="shared" si="303"/>
        <v>682.68</v>
      </c>
      <c r="N3236" t="s">
        <v>16</v>
      </c>
      <c r="O3236" t="str">
        <f t="shared" si="304"/>
        <v>Delayed Delivery</v>
      </c>
      <c r="P3236">
        <v>9</v>
      </c>
      <c r="Q3236" t="str">
        <f t="shared" si="305"/>
        <v>Good</v>
      </c>
      <c r="R3236">
        <v>2.7</v>
      </c>
      <c r="S3236">
        <v>464.22</v>
      </c>
    </row>
    <row r="3237" spans="1:19" x14ac:dyDescent="0.35">
      <c r="A3237">
        <v>13236</v>
      </c>
      <c r="B3237" s="1">
        <v>47797</v>
      </c>
      <c r="C3237">
        <f t="shared" si="300"/>
        <v>2030</v>
      </c>
      <c r="D3237">
        <f t="shared" si="301"/>
        <v>11</v>
      </c>
      <c r="E3237" t="str">
        <f>TEXT(Table2[[#This Row],[order_date]],"mmmm")</f>
        <v>November</v>
      </c>
      <c r="F3237">
        <v>1310</v>
      </c>
      <c r="G3237" t="s">
        <v>15</v>
      </c>
      <c r="H3237" t="s">
        <v>21</v>
      </c>
      <c r="I3237">
        <v>4</v>
      </c>
      <c r="J3237">
        <v>345.95</v>
      </c>
      <c r="K3237">
        <v>0.24</v>
      </c>
      <c r="L3237">
        <f t="shared" si="302"/>
        <v>83.027999999999992</v>
      </c>
      <c r="M3237">
        <f t="shared" si="303"/>
        <v>1383.8</v>
      </c>
      <c r="N3237" t="s">
        <v>16</v>
      </c>
      <c r="O3237" t="str">
        <f t="shared" si="304"/>
        <v>Delayed Delivery</v>
      </c>
      <c r="P3237">
        <v>8</v>
      </c>
      <c r="Q3237" t="str">
        <f t="shared" si="305"/>
        <v>Excellent</v>
      </c>
      <c r="R3237">
        <v>4.9000000000000004</v>
      </c>
      <c r="S3237">
        <v>1051.69</v>
      </c>
    </row>
    <row r="3238" spans="1:19" x14ac:dyDescent="0.35">
      <c r="A3238">
        <v>13237</v>
      </c>
      <c r="B3238" s="1">
        <v>47798</v>
      </c>
      <c r="C3238">
        <f t="shared" si="300"/>
        <v>2030</v>
      </c>
      <c r="D3238">
        <f t="shared" si="301"/>
        <v>11</v>
      </c>
      <c r="E3238" t="str">
        <f>TEXT(Table2[[#This Row],[order_date]],"mmmm")</f>
        <v>November</v>
      </c>
      <c r="F3238">
        <v>1261</v>
      </c>
      <c r="G3238" t="s">
        <v>19</v>
      </c>
      <c r="H3238" t="s">
        <v>21</v>
      </c>
      <c r="I3238">
        <v>3</v>
      </c>
      <c r="J3238">
        <v>189.05</v>
      </c>
      <c r="K3238">
        <v>0.24</v>
      </c>
      <c r="L3238">
        <f t="shared" si="302"/>
        <v>45.372</v>
      </c>
      <c r="M3238">
        <f t="shared" si="303"/>
        <v>567.15000000000009</v>
      </c>
      <c r="N3238" t="s">
        <v>16</v>
      </c>
      <c r="O3238" t="str">
        <f t="shared" si="304"/>
        <v>On Time Delivery</v>
      </c>
      <c r="P3238">
        <v>4</v>
      </c>
      <c r="Q3238" t="str">
        <f t="shared" si="305"/>
        <v>Good</v>
      </c>
      <c r="R3238">
        <v>2.9</v>
      </c>
      <c r="S3238">
        <v>431.03</v>
      </c>
    </row>
    <row r="3239" spans="1:19" x14ac:dyDescent="0.35">
      <c r="A3239">
        <v>13238</v>
      </c>
      <c r="B3239" s="1">
        <v>47799</v>
      </c>
      <c r="C3239">
        <f t="shared" si="300"/>
        <v>2030</v>
      </c>
      <c r="D3239">
        <f t="shared" si="301"/>
        <v>11</v>
      </c>
      <c r="E3239" t="str">
        <f>TEXT(Table2[[#This Row],[order_date]],"mmmm")</f>
        <v>November</v>
      </c>
      <c r="F3239">
        <v>1418</v>
      </c>
      <c r="G3239" t="s">
        <v>19</v>
      </c>
      <c r="H3239" t="s">
        <v>21</v>
      </c>
      <c r="I3239">
        <v>3</v>
      </c>
      <c r="J3239">
        <v>356.94</v>
      </c>
      <c r="K3239">
        <v>0.08</v>
      </c>
      <c r="L3239">
        <f t="shared" si="302"/>
        <v>28.555199999999999</v>
      </c>
      <c r="M3239">
        <f t="shared" si="303"/>
        <v>1070.82</v>
      </c>
      <c r="N3239" t="s">
        <v>16</v>
      </c>
      <c r="O3239" t="str">
        <f t="shared" si="304"/>
        <v>Delayed Delivery</v>
      </c>
      <c r="P3239">
        <v>11</v>
      </c>
      <c r="Q3239" t="str">
        <f t="shared" si="305"/>
        <v>Good</v>
      </c>
      <c r="R3239">
        <v>3.7</v>
      </c>
      <c r="S3239">
        <v>985.15</v>
      </c>
    </row>
    <row r="3240" spans="1:19" x14ac:dyDescent="0.35">
      <c r="A3240">
        <v>13239</v>
      </c>
      <c r="B3240" s="1">
        <v>47800</v>
      </c>
      <c r="C3240">
        <f t="shared" si="300"/>
        <v>2030</v>
      </c>
      <c r="D3240">
        <f t="shared" si="301"/>
        <v>11</v>
      </c>
      <c r="E3240" t="str">
        <f>TEXT(Table2[[#This Row],[order_date]],"mmmm")</f>
        <v>November</v>
      </c>
      <c r="F3240">
        <v>1405</v>
      </c>
      <c r="G3240" t="s">
        <v>12</v>
      </c>
      <c r="H3240" t="s">
        <v>21</v>
      </c>
      <c r="I3240">
        <v>5</v>
      </c>
      <c r="J3240">
        <v>272.19</v>
      </c>
      <c r="K3240">
        <v>0.19</v>
      </c>
      <c r="L3240">
        <f t="shared" si="302"/>
        <v>51.716099999999997</v>
      </c>
      <c r="M3240">
        <f t="shared" si="303"/>
        <v>1360.95</v>
      </c>
      <c r="N3240" t="s">
        <v>16</v>
      </c>
      <c r="O3240" t="str">
        <f t="shared" si="304"/>
        <v>Delayed Delivery</v>
      </c>
      <c r="P3240">
        <v>10</v>
      </c>
      <c r="Q3240" t="str">
        <f t="shared" si="305"/>
        <v>Good</v>
      </c>
      <c r="R3240">
        <v>3</v>
      </c>
      <c r="S3240">
        <v>1102.3699999999999</v>
      </c>
    </row>
    <row r="3241" spans="1:19" x14ac:dyDescent="0.35">
      <c r="A3241">
        <v>13240</v>
      </c>
      <c r="B3241" s="1">
        <v>47801</v>
      </c>
      <c r="C3241">
        <f t="shared" si="300"/>
        <v>2030</v>
      </c>
      <c r="D3241">
        <f t="shared" si="301"/>
        <v>11</v>
      </c>
      <c r="E3241" t="str">
        <f>TEXT(Table2[[#This Row],[order_date]],"mmmm")</f>
        <v>November</v>
      </c>
      <c r="F3241">
        <v>1938</v>
      </c>
      <c r="G3241" t="s">
        <v>15</v>
      </c>
      <c r="H3241" t="s">
        <v>21</v>
      </c>
      <c r="I3241">
        <v>7</v>
      </c>
      <c r="J3241">
        <v>191.78</v>
      </c>
      <c r="K3241">
        <v>0.2</v>
      </c>
      <c r="L3241">
        <f t="shared" si="302"/>
        <v>38.356000000000002</v>
      </c>
      <c r="M3241">
        <f t="shared" si="303"/>
        <v>1342.46</v>
      </c>
      <c r="N3241" t="s">
        <v>18</v>
      </c>
      <c r="O3241" t="str">
        <f t="shared" si="304"/>
        <v>Delayed Delivery</v>
      </c>
      <c r="P3241">
        <v>7</v>
      </c>
      <c r="Q3241" t="str">
        <f t="shared" si="305"/>
        <v>Bad</v>
      </c>
      <c r="R3241">
        <v>2.1</v>
      </c>
      <c r="S3241">
        <v>1073.97</v>
      </c>
    </row>
    <row r="3242" spans="1:19" x14ac:dyDescent="0.35">
      <c r="A3242">
        <v>13241</v>
      </c>
      <c r="B3242" s="1">
        <v>47802</v>
      </c>
      <c r="C3242">
        <f t="shared" si="300"/>
        <v>2030</v>
      </c>
      <c r="D3242">
        <f t="shared" si="301"/>
        <v>11</v>
      </c>
      <c r="E3242" t="str">
        <f>TEXT(Table2[[#This Row],[order_date]],"mmmm")</f>
        <v>November</v>
      </c>
      <c r="F3242">
        <v>1142</v>
      </c>
      <c r="G3242" t="s">
        <v>15</v>
      </c>
      <c r="H3242" t="s">
        <v>21</v>
      </c>
      <c r="I3242">
        <v>4</v>
      </c>
      <c r="J3242">
        <v>54.3</v>
      </c>
      <c r="K3242">
        <v>0.25</v>
      </c>
      <c r="L3242">
        <f t="shared" si="302"/>
        <v>13.574999999999999</v>
      </c>
      <c r="M3242">
        <f t="shared" si="303"/>
        <v>217.2</v>
      </c>
      <c r="N3242" t="s">
        <v>16</v>
      </c>
      <c r="O3242" t="str">
        <f t="shared" si="304"/>
        <v>On Time Delivery</v>
      </c>
      <c r="P3242">
        <v>3</v>
      </c>
      <c r="Q3242" t="str">
        <f t="shared" si="305"/>
        <v>Bad</v>
      </c>
      <c r="R3242">
        <v>1.4</v>
      </c>
      <c r="S3242">
        <v>162.9</v>
      </c>
    </row>
    <row r="3243" spans="1:19" x14ac:dyDescent="0.35">
      <c r="A3243">
        <v>13242</v>
      </c>
      <c r="B3243" s="1">
        <v>47803</v>
      </c>
      <c r="C3243">
        <f t="shared" si="300"/>
        <v>2030</v>
      </c>
      <c r="D3243">
        <f t="shared" si="301"/>
        <v>11</v>
      </c>
      <c r="E3243" t="str">
        <f>TEXT(Table2[[#This Row],[order_date]],"mmmm")</f>
        <v>November</v>
      </c>
      <c r="F3243">
        <v>1341</v>
      </c>
      <c r="G3243" t="s">
        <v>19</v>
      </c>
      <c r="H3243" t="s">
        <v>20</v>
      </c>
      <c r="I3243">
        <v>7</v>
      </c>
      <c r="J3243">
        <v>162.83000000000001</v>
      </c>
      <c r="K3243">
        <v>0.35</v>
      </c>
      <c r="L3243">
        <f t="shared" si="302"/>
        <v>56.990499999999997</v>
      </c>
      <c r="M3243">
        <f t="shared" si="303"/>
        <v>1139.8100000000002</v>
      </c>
      <c r="N3243" t="s">
        <v>14</v>
      </c>
      <c r="O3243" t="str">
        <f t="shared" si="304"/>
        <v>Delayed Delivery</v>
      </c>
      <c r="P3243">
        <v>6</v>
      </c>
      <c r="Q3243" t="str">
        <f t="shared" si="305"/>
        <v>Excellent</v>
      </c>
      <c r="R3243">
        <v>4.4000000000000004</v>
      </c>
      <c r="S3243">
        <v>740.88</v>
      </c>
    </row>
    <row r="3244" spans="1:19" x14ac:dyDescent="0.35">
      <c r="A3244">
        <v>13243</v>
      </c>
      <c r="B3244" s="1">
        <v>47804</v>
      </c>
      <c r="C3244">
        <f t="shared" si="300"/>
        <v>2030</v>
      </c>
      <c r="D3244">
        <f t="shared" si="301"/>
        <v>11</v>
      </c>
      <c r="E3244" t="str">
        <f>TEXT(Table2[[#This Row],[order_date]],"mmmm")</f>
        <v>November</v>
      </c>
      <c r="F3244">
        <v>1315</v>
      </c>
      <c r="G3244" t="s">
        <v>12</v>
      </c>
      <c r="H3244" t="s">
        <v>17</v>
      </c>
      <c r="I3244">
        <v>2</v>
      </c>
      <c r="J3244">
        <v>130.74</v>
      </c>
      <c r="K3244">
        <v>0.01</v>
      </c>
      <c r="L3244">
        <f t="shared" si="302"/>
        <v>1.3074000000000001</v>
      </c>
      <c r="M3244">
        <f t="shared" si="303"/>
        <v>261.48</v>
      </c>
      <c r="N3244" t="s">
        <v>18</v>
      </c>
      <c r="O3244" t="str">
        <f t="shared" si="304"/>
        <v>On Time Delivery</v>
      </c>
      <c r="P3244">
        <v>3</v>
      </c>
      <c r="Q3244" t="str">
        <f t="shared" si="305"/>
        <v>Bad</v>
      </c>
      <c r="R3244">
        <v>1.6</v>
      </c>
      <c r="S3244">
        <v>258.87</v>
      </c>
    </row>
    <row r="3245" spans="1:19" x14ac:dyDescent="0.35">
      <c r="A3245">
        <v>13244</v>
      </c>
      <c r="B3245" s="1">
        <v>47805</v>
      </c>
      <c r="C3245">
        <f t="shared" si="300"/>
        <v>2030</v>
      </c>
      <c r="D3245">
        <f t="shared" si="301"/>
        <v>11</v>
      </c>
      <c r="E3245" t="str">
        <f>TEXT(Table2[[#This Row],[order_date]],"mmmm")</f>
        <v>November</v>
      </c>
      <c r="F3245">
        <v>1100</v>
      </c>
      <c r="G3245" t="s">
        <v>22</v>
      </c>
      <c r="H3245" t="s">
        <v>20</v>
      </c>
      <c r="I3245">
        <v>6</v>
      </c>
      <c r="J3245">
        <v>332.09</v>
      </c>
      <c r="K3245">
        <v>0.02</v>
      </c>
      <c r="L3245">
        <f t="shared" si="302"/>
        <v>6.6417999999999999</v>
      </c>
      <c r="M3245">
        <f t="shared" si="303"/>
        <v>1992.54</v>
      </c>
      <c r="N3245" t="s">
        <v>18</v>
      </c>
      <c r="O3245" t="str">
        <f t="shared" si="304"/>
        <v>Delayed Delivery</v>
      </c>
      <c r="P3245">
        <v>10</v>
      </c>
      <c r="Q3245" t="str">
        <f t="shared" si="305"/>
        <v>Bad</v>
      </c>
      <c r="R3245">
        <v>1.4</v>
      </c>
      <c r="S3245">
        <v>1952.69</v>
      </c>
    </row>
    <row r="3246" spans="1:19" x14ac:dyDescent="0.35">
      <c r="A3246">
        <v>13245</v>
      </c>
      <c r="B3246" s="1">
        <v>47806</v>
      </c>
      <c r="C3246">
        <f t="shared" si="300"/>
        <v>2030</v>
      </c>
      <c r="D3246">
        <f t="shared" si="301"/>
        <v>11</v>
      </c>
      <c r="E3246" t="str">
        <f>TEXT(Table2[[#This Row],[order_date]],"mmmm")</f>
        <v>November</v>
      </c>
      <c r="F3246">
        <v>1243</v>
      </c>
      <c r="G3246" t="s">
        <v>19</v>
      </c>
      <c r="H3246" t="s">
        <v>20</v>
      </c>
      <c r="I3246">
        <v>5</v>
      </c>
      <c r="J3246">
        <v>366.98</v>
      </c>
      <c r="K3246">
        <v>0.03</v>
      </c>
      <c r="L3246">
        <f t="shared" si="302"/>
        <v>11.009399999999999</v>
      </c>
      <c r="M3246">
        <f t="shared" si="303"/>
        <v>1834.9</v>
      </c>
      <c r="N3246" t="s">
        <v>16</v>
      </c>
      <c r="O3246" t="str">
        <f t="shared" si="304"/>
        <v>On Time Delivery</v>
      </c>
      <c r="P3246">
        <v>3</v>
      </c>
      <c r="Q3246" t="str">
        <f t="shared" si="305"/>
        <v>Bad</v>
      </c>
      <c r="R3246">
        <v>1.9</v>
      </c>
      <c r="S3246">
        <v>1779.85</v>
      </c>
    </row>
    <row r="3247" spans="1:19" x14ac:dyDescent="0.35">
      <c r="A3247">
        <v>13246</v>
      </c>
      <c r="B3247" s="1">
        <v>47807</v>
      </c>
      <c r="C3247">
        <f t="shared" si="300"/>
        <v>2030</v>
      </c>
      <c r="D3247">
        <f t="shared" si="301"/>
        <v>11</v>
      </c>
      <c r="E3247" t="str">
        <f>TEXT(Table2[[#This Row],[order_date]],"mmmm")</f>
        <v>November</v>
      </c>
      <c r="F3247">
        <v>1489</v>
      </c>
      <c r="G3247" t="s">
        <v>19</v>
      </c>
      <c r="H3247" t="s">
        <v>17</v>
      </c>
      <c r="I3247">
        <v>6</v>
      </c>
      <c r="J3247">
        <v>371.01</v>
      </c>
      <c r="K3247">
        <v>0.26</v>
      </c>
      <c r="L3247">
        <f t="shared" si="302"/>
        <v>96.462599999999995</v>
      </c>
      <c r="M3247">
        <f t="shared" si="303"/>
        <v>2226.06</v>
      </c>
      <c r="N3247" t="s">
        <v>18</v>
      </c>
      <c r="O3247" t="str">
        <f t="shared" si="304"/>
        <v>Delayed Delivery</v>
      </c>
      <c r="P3247">
        <v>11</v>
      </c>
      <c r="Q3247" t="str">
        <f t="shared" si="305"/>
        <v>Bad</v>
      </c>
      <c r="R3247">
        <v>1</v>
      </c>
      <c r="S3247">
        <v>1647.28</v>
      </c>
    </row>
    <row r="3248" spans="1:19" x14ac:dyDescent="0.35">
      <c r="A3248">
        <v>13247</v>
      </c>
      <c r="B3248" s="1">
        <v>47808</v>
      </c>
      <c r="C3248">
        <f t="shared" si="300"/>
        <v>2030</v>
      </c>
      <c r="D3248">
        <f t="shared" si="301"/>
        <v>11</v>
      </c>
      <c r="E3248" t="str">
        <f>TEXT(Table2[[#This Row],[order_date]],"mmmm")</f>
        <v>November</v>
      </c>
      <c r="F3248">
        <v>1011</v>
      </c>
      <c r="G3248" t="s">
        <v>19</v>
      </c>
      <c r="H3248" t="s">
        <v>20</v>
      </c>
      <c r="I3248">
        <v>7</v>
      </c>
      <c r="J3248">
        <v>242.09</v>
      </c>
      <c r="K3248">
        <v>0.05</v>
      </c>
      <c r="L3248">
        <f t="shared" si="302"/>
        <v>12.104500000000002</v>
      </c>
      <c r="M3248">
        <f t="shared" si="303"/>
        <v>1694.63</v>
      </c>
      <c r="N3248" t="s">
        <v>18</v>
      </c>
      <c r="O3248" t="str">
        <f t="shared" si="304"/>
        <v>Delayed Delivery</v>
      </c>
      <c r="P3248">
        <v>9</v>
      </c>
      <c r="Q3248" t="str">
        <f t="shared" si="305"/>
        <v>Bad</v>
      </c>
      <c r="R3248">
        <v>1.3</v>
      </c>
      <c r="S3248">
        <v>1609.9</v>
      </c>
    </row>
    <row r="3249" spans="1:19" x14ac:dyDescent="0.35">
      <c r="A3249">
        <v>13248</v>
      </c>
      <c r="B3249" s="1">
        <v>47809</v>
      </c>
      <c r="C3249">
        <f t="shared" si="300"/>
        <v>2030</v>
      </c>
      <c r="D3249">
        <f t="shared" si="301"/>
        <v>11</v>
      </c>
      <c r="E3249" t="str">
        <f>TEXT(Table2[[#This Row],[order_date]],"mmmm")</f>
        <v>November</v>
      </c>
      <c r="F3249">
        <v>1238</v>
      </c>
      <c r="G3249" t="s">
        <v>19</v>
      </c>
      <c r="H3249" t="s">
        <v>13</v>
      </c>
      <c r="I3249">
        <v>5</v>
      </c>
      <c r="J3249">
        <v>261.42</v>
      </c>
      <c r="K3249">
        <v>0.22</v>
      </c>
      <c r="L3249">
        <f t="shared" si="302"/>
        <v>57.512400000000007</v>
      </c>
      <c r="M3249">
        <f t="shared" si="303"/>
        <v>1307.1000000000001</v>
      </c>
      <c r="N3249" t="s">
        <v>16</v>
      </c>
      <c r="O3249" t="str">
        <f t="shared" si="304"/>
        <v>Delayed Delivery</v>
      </c>
      <c r="P3249">
        <v>6</v>
      </c>
      <c r="Q3249" t="str">
        <f t="shared" si="305"/>
        <v>Good</v>
      </c>
      <c r="R3249">
        <v>3.5</v>
      </c>
      <c r="S3249">
        <v>1019.54</v>
      </c>
    </row>
    <row r="3250" spans="1:19" x14ac:dyDescent="0.35">
      <c r="A3250">
        <v>13249</v>
      </c>
      <c r="B3250" s="1">
        <v>47810</v>
      </c>
      <c r="C3250">
        <f t="shared" si="300"/>
        <v>2030</v>
      </c>
      <c r="D3250">
        <f t="shared" si="301"/>
        <v>11</v>
      </c>
      <c r="E3250" t="str">
        <f>TEXT(Table2[[#This Row],[order_date]],"mmmm")</f>
        <v>November</v>
      </c>
      <c r="F3250">
        <v>1560</v>
      </c>
      <c r="G3250" t="s">
        <v>15</v>
      </c>
      <c r="H3250" t="s">
        <v>20</v>
      </c>
      <c r="I3250">
        <v>1</v>
      </c>
      <c r="J3250">
        <v>503.03</v>
      </c>
      <c r="K3250">
        <v>0.11</v>
      </c>
      <c r="L3250">
        <f t="shared" si="302"/>
        <v>55.333299999999994</v>
      </c>
      <c r="M3250">
        <f t="shared" si="303"/>
        <v>503.03</v>
      </c>
      <c r="N3250" t="s">
        <v>16</v>
      </c>
      <c r="O3250" t="str">
        <f t="shared" si="304"/>
        <v>Delayed Delivery</v>
      </c>
      <c r="P3250">
        <v>8</v>
      </c>
      <c r="Q3250" t="str">
        <f t="shared" si="305"/>
        <v>Bad</v>
      </c>
      <c r="R3250">
        <v>2</v>
      </c>
      <c r="S3250">
        <v>447.7</v>
      </c>
    </row>
    <row r="3251" spans="1:19" x14ac:dyDescent="0.35">
      <c r="A3251">
        <v>13250</v>
      </c>
      <c r="B3251" s="1">
        <v>47811</v>
      </c>
      <c r="C3251">
        <f t="shared" si="300"/>
        <v>2030</v>
      </c>
      <c r="D3251">
        <f t="shared" si="301"/>
        <v>11</v>
      </c>
      <c r="E3251" t="str">
        <f>TEXT(Table2[[#This Row],[order_date]],"mmmm")</f>
        <v>November</v>
      </c>
      <c r="F3251">
        <v>1041</v>
      </c>
      <c r="G3251" t="s">
        <v>12</v>
      </c>
      <c r="H3251" t="s">
        <v>21</v>
      </c>
      <c r="I3251">
        <v>6</v>
      </c>
      <c r="J3251">
        <v>293.60000000000002</v>
      </c>
      <c r="K3251">
        <v>0.16</v>
      </c>
      <c r="L3251">
        <f t="shared" si="302"/>
        <v>46.976000000000006</v>
      </c>
      <c r="M3251">
        <f t="shared" si="303"/>
        <v>1761.6000000000001</v>
      </c>
      <c r="N3251" t="s">
        <v>14</v>
      </c>
      <c r="O3251" t="str">
        <f t="shared" si="304"/>
        <v>On Time Delivery</v>
      </c>
      <c r="P3251">
        <v>4</v>
      </c>
      <c r="Q3251" t="str">
        <f t="shared" si="305"/>
        <v>Bad</v>
      </c>
      <c r="R3251">
        <v>2.4</v>
      </c>
      <c r="S3251">
        <v>1479.74</v>
      </c>
    </row>
    <row r="3252" spans="1:19" x14ac:dyDescent="0.35">
      <c r="A3252">
        <v>13251</v>
      </c>
      <c r="B3252" s="1">
        <v>47812</v>
      </c>
      <c r="C3252">
        <f t="shared" si="300"/>
        <v>2030</v>
      </c>
      <c r="D3252">
        <f t="shared" si="301"/>
        <v>11</v>
      </c>
      <c r="E3252" t="str">
        <f>TEXT(Table2[[#This Row],[order_date]],"mmmm")</f>
        <v>November</v>
      </c>
      <c r="F3252">
        <v>1677</v>
      </c>
      <c r="G3252" t="s">
        <v>15</v>
      </c>
      <c r="H3252" t="s">
        <v>13</v>
      </c>
      <c r="I3252">
        <v>4</v>
      </c>
      <c r="J3252">
        <v>592.85</v>
      </c>
      <c r="K3252">
        <v>0.08</v>
      </c>
      <c r="L3252">
        <f t="shared" si="302"/>
        <v>47.428000000000004</v>
      </c>
      <c r="M3252">
        <f t="shared" si="303"/>
        <v>2371.4</v>
      </c>
      <c r="N3252" t="s">
        <v>16</v>
      </c>
      <c r="O3252" t="str">
        <f t="shared" si="304"/>
        <v>On Time Delivery</v>
      </c>
      <c r="P3252">
        <v>4</v>
      </c>
      <c r="Q3252" t="str">
        <f t="shared" si="305"/>
        <v>Excellent</v>
      </c>
      <c r="R3252">
        <v>4.3</v>
      </c>
      <c r="S3252">
        <v>2181.69</v>
      </c>
    </row>
    <row r="3253" spans="1:19" x14ac:dyDescent="0.35">
      <c r="A3253">
        <v>13252</v>
      </c>
      <c r="B3253" s="1">
        <v>47813</v>
      </c>
      <c r="C3253">
        <f t="shared" si="300"/>
        <v>2030</v>
      </c>
      <c r="D3253">
        <f t="shared" si="301"/>
        <v>11</v>
      </c>
      <c r="E3253" t="str">
        <f>TEXT(Table2[[#This Row],[order_date]],"mmmm")</f>
        <v>November</v>
      </c>
      <c r="F3253">
        <v>1593</v>
      </c>
      <c r="G3253" t="s">
        <v>22</v>
      </c>
      <c r="H3253" t="s">
        <v>13</v>
      </c>
      <c r="I3253">
        <v>6</v>
      </c>
      <c r="J3253">
        <v>272.18</v>
      </c>
      <c r="K3253">
        <v>0.3</v>
      </c>
      <c r="L3253">
        <f t="shared" si="302"/>
        <v>81.653999999999996</v>
      </c>
      <c r="M3253">
        <f t="shared" si="303"/>
        <v>1633.08</v>
      </c>
      <c r="N3253" t="s">
        <v>16</v>
      </c>
      <c r="O3253" t="str">
        <f t="shared" si="304"/>
        <v>Delayed Delivery</v>
      </c>
      <c r="P3253">
        <v>8</v>
      </c>
      <c r="Q3253" t="str">
        <f t="shared" si="305"/>
        <v>Excellent</v>
      </c>
      <c r="R3253">
        <v>4.0999999999999996</v>
      </c>
      <c r="S3253">
        <v>1143.1600000000001</v>
      </c>
    </row>
    <row r="3254" spans="1:19" x14ac:dyDescent="0.35">
      <c r="A3254">
        <v>13253</v>
      </c>
      <c r="B3254" s="1">
        <v>47814</v>
      </c>
      <c r="C3254">
        <f t="shared" si="300"/>
        <v>2030</v>
      </c>
      <c r="D3254">
        <f t="shared" si="301"/>
        <v>11</v>
      </c>
      <c r="E3254" t="str">
        <f>TEXT(Table2[[#This Row],[order_date]],"mmmm")</f>
        <v>November</v>
      </c>
      <c r="F3254">
        <v>1428</v>
      </c>
      <c r="G3254" t="s">
        <v>15</v>
      </c>
      <c r="H3254" t="s">
        <v>17</v>
      </c>
      <c r="I3254">
        <v>6</v>
      </c>
      <c r="J3254">
        <v>395</v>
      </c>
      <c r="K3254">
        <v>0.21</v>
      </c>
      <c r="L3254">
        <f t="shared" si="302"/>
        <v>82.95</v>
      </c>
      <c r="M3254">
        <f t="shared" si="303"/>
        <v>2370</v>
      </c>
      <c r="N3254" t="s">
        <v>16</v>
      </c>
      <c r="O3254" t="str">
        <f t="shared" si="304"/>
        <v>Delayed Delivery</v>
      </c>
      <c r="P3254">
        <v>7</v>
      </c>
      <c r="Q3254" t="str">
        <f t="shared" si="305"/>
        <v>Good</v>
      </c>
      <c r="R3254">
        <v>3</v>
      </c>
      <c r="S3254">
        <v>1872.3</v>
      </c>
    </row>
    <row r="3255" spans="1:19" x14ac:dyDescent="0.35">
      <c r="A3255">
        <v>13254</v>
      </c>
      <c r="B3255" s="1">
        <v>47815</v>
      </c>
      <c r="C3255">
        <f t="shared" si="300"/>
        <v>2030</v>
      </c>
      <c r="D3255">
        <f t="shared" si="301"/>
        <v>11</v>
      </c>
      <c r="E3255" t="str">
        <f>TEXT(Table2[[#This Row],[order_date]],"mmmm")</f>
        <v>November</v>
      </c>
      <c r="F3255">
        <v>1802</v>
      </c>
      <c r="G3255" t="s">
        <v>22</v>
      </c>
      <c r="H3255" t="s">
        <v>20</v>
      </c>
      <c r="I3255">
        <v>5</v>
      </c>
      <c r="J3255">
        <v>44.46</v>
      </c>
      <c r="K3255">
        <v>0.33</v>
      </c>
      <c r="L3255">
        <f t="shared" si="302"/>
        <v>14.671800000000001</v>
      </c>
      <c r="M3255">
        <f t="shared" si="303"/>
        <v>222.3</v>
      </c>
      <c r="N3255" t="s">
        <v>16</v>
      </c>
      <c r="O3255" t="str">
        <f t="shared" si="304"/>
        <v>Delayed Delivery</v>
      </c>
      <c r="P3255">
        <v>5</v>
      </c>
      <c r="Q3255" t="str">
        <f t="shared" si="305"/>
        <v>Good</v>
      </c>
      <c r="R3255">
        <v>3.5</v>
      </c>
      <c r="S3255">
        <v>148.94</v>
      </c>
    </row>
    <row r="3256" spans="1:19" x14ac:dyDescent="0.35">
      <c r="A3256">
        <v>13255</v>
      </c>
      <c r="B3256" s="1">
        <v>47816</v>
      </c>
      <c r="C3256">
        <f t="shared" si="300"/>
        <v>2030</v>
      </c>
      <c r="D3256">
        <f t="shared" si="301"/>
        <v>11</v>
      </c>
      <c r="E3256" t="str">
        <f>TEXT(Table2[[#This Row],[order_date]],"mmmm")</f>
        <v>November</v>
      </c>
      <c r="F3256">
        <v>1157</v>
      </c>
      <c r="G3256" t="s">
        <v>22</v>
      </c>
      <c r="H3256" t="s">
        <v>20</v>
      </c>
      <c r="I3256">
        <v>2</v>
      </c>
      <c r="J3256">
        <v>397.2</v>
      </c>
      <c r="K3256">
        <v>0.2</v>
      </c>
      <c r="L3256">
        <f t="shared" si="302"/>
        <v>79.44</v>
      </c>
      <c r="M3256">
        <f t="shared" si="303"/>
        <v>794.4</v>
      </c>
      <c r="N3256" t="s">
        <v>16</v>
      </c>
      <c r="O3256" t="str">
        <f t="shared" si="304"/>
        <v>On Time Delivery</v>
      </c>
      <c r="P3256">
        <v>2</v>
      </c>
      <c r="Q3256" t="str">
        <f t="shared" si="305"/>
        <v>Bad</v>
      </c>
      <c r="R3256">
        <v>1.3</v>
      </c>
      <c r="S3256">
        <v>635.52</v>
      </c>
    </row>
    <row r="3257" spans="1:19" x14ac:dyDescent="0.35">
      <c r="A3257">
        <v>13256</v>
      </c>
      <c r="B3257" s="1">
        <v>47817</v>
      </c>
      <c r="C3257">
        <f t="shared" si="300"/>
        <v>2030</v>
      </c>
      <c r="D3257">
        <f t="shared" si="301"/>
        <v>11</v>
      </c>
      <c r="E3257" t="str">
        <f>TEXT(Table2[[#This Row],[order_date]],"mmmm")</f>
        <v>November</v>
      </c>
      <c r="F3257">
        <v>1215</v>
      </c>
      <c r="G3257" t="s">
        <v>19</v>
      </c>
      <c r="H3257" t="s">
        <v>13</v>
      </c>
      <c r="I3257">
        <v>7</v>
      </c>
      <c r="J3257">
        <v>513.08000000000004</v>
      </c>
      <c r="K3257">
        <v>0.04</v>
      </c>
      <c r="L3257">
        <f t="shared" si="302"/>
        <v>20.523200000000003</v>
      </c>
      <c r="M3257">
        <f t="shared" si="303"/>
        <v>3591.5600000000004</v>
      </c>
      <c r="N3257" t="s">
        <v>16</v>
      </c>
      <c r="O3257" t="str">
        <f t="shared" si="304"/>
        <v>Delayed Delivery</v>
      </c>
      <c r="P3257">
        <v>6</v>
      </c>
      <c r="Q3257" t="str">
        <f t="shared" si="305"/>
        <v>Excellent</v>
      </c>
      <c r="R3257">
        <v>4</v>
      </c>
      <c r="S3257">
        <v>3447.9</v>
      </c>
    </row>
    <row r="3258" spans="1:19" x14ac:dyDescent="0.35">
      <c r="A3258">
        <v>13257</v>
      </c>
      <c r="B3258" s="1">
        <v>47818</v>
      </c>
      <c r="C3258">
        <f t="shared" si="300"/>
        <v>2030</v>
      </c>
      <c r="D3258">
        <f t="shared" si="301"/>
        <v>12</v>
      </c>
      <c r="E3258" t="str">
        <f>TEXT(Table2[[#This Row],[order_date]],"mmmm")</f>
        <v>December</v>
      </c>
      <c r="F3258">
        <v>1669</v>
      </c>
      <c r="G3258" t="s">
        <v>15</v>
      </c>
      <c r="H3258" t="s">
        <v>20</v>
      </c>
      <c r="I3258">
        <v>1</v>
      </c>
      <c r="J3258">
        <v>566.34</v>
      </c>
      <c r="K3258">
        <v>0.06</v>
      </c>
      <c r="L3258">
        <f t="shared" si="302"/>
        <v>33.980400000000003</v>
      </c>
      <c r="M3258">
        <f t="shared" si="303"/>
        <v>566.34</v>
      </c>
      <c r="N3258" t="s">
        <v>18</v>
      </c>
      <c r="O3258" t="str">
        <f t="shared" si="304"/>
        <v>Early Delivery</v>
      </c>
      <c r="P3258">
        <v>1</v>
      </c>
      <c r="Q3258" t="str">
        <f t="shared" si="305"/>
        <v>Good</v>
      </c>
      <c r="R3258">
        <v>3.1</v>
      </c>
      <c r="S3258">
        <v>532.36</v>
      </c>
    </row>
    <row r="3259" spans="1:19" x14ac:dyDescent="0.35">
      <c r="A3259">
        <v>13258</v>
      </c>
      <c r="B3259" s="1">
        <v>47819</v>
      </c>
      <c r="C3259">
        <f t="shared" si="300"/>
        <v>2030</v>
      </c>
      <c r="D3259">
        <f t="shared" si="301"/>
        <v>12</v>
      </c>
      <c r="E3259" t="str">
        <f>TEXT(Table2[[#This Row],[order_date]],"mmmm")</f>
        <v>December</v>
      </c>
      <c r="F3259">
        <v>1461</v>
      </c>
      <c r="G3259" t="s">
        <v>15</v>
      </c>
      <c r="H3259" t="s">
        <v>20</v>
      </c>
      <c r="I3259">
        <v>6</v>
      </c>
      <c r="J3259">
        <v>598.42999999999995</v>
      </c>
      <c r="K3259">
        <v>0.35</v>
      </c>
      <c r="L3259">
        <f t="shared" si="302"/>
        <v>209.45049999999998</v>
      </c>
      <c r="M3259">
        <f t="shared" si="303"/>
        <v>3590.58</v>
      </c>
      <c r="N3259" t="s">
        <v>16</v>
      </c>
      <c r="O3259" t="str">
        <f t="shared" si="304"/>
        <v>Delayed Delivery</v>
      </c>
      <c r="P3259">
        <v>7</v>
      </c>
      <c r="Q3259" t="str">
        <f t="shared" si="305"/>
        <v>Good</v>
      </c>
      <c r="R3259">
        <v>3.3</v>
      </c>
      <c r="S3259">
        <v>2333.88</v>
      </c>
    </row>
    <row r="3260" spans="1:19" x14ac:dyDescent="0.35">
      <c r="A3260">
        <v>13259</v>
      </c>
      <c r="B3260" s="1">
        <v>47820</v>
      </c>
      <c r="C3260">
        <f t="shared" si="300"/>
        <v>2030</v>
      </c>
      <c r="D3260">
        <f t="shared" si="301"/>
        <v>12</v>
      </c>
      <c r="E3260" t="str">
        <f>TEXT(Table2[[#This Row],[order_date]],"mmmm")</f>
        <v>December</v>
      </c>
      <c r="F3260">
        <v>1133</v>
      </c>
      <c r="G3260" t="s">
        <v>19</v>
      </c>
      <c r="H3260" t="s">
        <v>17</v>
      </c>
      <c r="I3260">
        <v>7</v>
      </c>
      <c r="J3260">
        <v>180.07</v>
      </c>
      <c r="K3260">
        <v>0.25</v>
      </c>
      <c r="L3260">
        <f t="shared" si="302"/>
        <v>45.017499999999998</v>
      </c>
      <c r="M3260">
        <f t="shared" si="303"/>
        <v>1260.49</v>
      </c>
      <c r="N3260" t="s">
        <v>18</v>
      </c>
      <c r="O3260" t="str">
        <f t="shared" si="304"/>
        <v>Delayed Delivery</v>
      </c>
      <c r="P3260">
        <v>9</v>
      </c>
      <c r="Q3260" t="str">
        <f t="shared" si="305"/>
        <v>Good</v>
      </c>
      <c r="R3260">
        <v>3.7</v>
      </c>
      <c r="S3260">
        <v>945.37</v>
      </c>
    </row>
    <row r="3261" spans="1:19" x14ac:dyDescent="0.35">
      <c r="A3261">
        <v>13260</v>
      </c>
      <c r="B3261" s="1">
        <v>47821</v>
      </c>
      <c r="C3261">
        <f t="shared" si="300"/>
        <v>2030</v>
      </c>
      <c r="D3261">
        <f t="shared" si="301"/>
        <v>12</v>
      </c>
      <c r="E3261" t="str">
        <f>TEXT(Table2[[#This Row],[order_date]],"mmmm")</f>
        <v>December</v>
      </c>
      <c r="F3261">
        <v>1066</v>
      </c>
      <c r="G3261" t="s">
        <v>15</v>
      </c>
      <c r="H3261" t="s">
        <v>13</v>
      </c>
      <c r="I3261">
        <v>7</v>
      </c>
      <c r="J3261">
        <v>351.59</v>
      </c>
      <c r="K3261">
        <v>0.02</v>
      </c>
      <c r="L3261">
        <f t="shared" si="302"/>
        <v>7.0317999999999996</v>
      </c>
      <c r="M3261">
        <f t="shared" si="303"/>
        <v>2461.1299999999997</v>
      </c>
      <c r="N3261" t="s">
        <v>18</v>
      </c>
      <c r="O3261" t="str">
        <f t="shared" si="304"/>
        <v>Delayed Delivery</v>
      </c>
      <c r="P3261">
        <v>5</v>
      </c>
      <c r="Q3261" t="str">
        <f t="shared" si="305"/>
        <v>Good</v>
      </c>
      <c r="R3261">
        <v>3</v>
      </c>
      <c r="S3261">
        <v>2411.91</v>
      </c>
    </row>
    <row r="3262" spans="1:19" x14ac:dyDescent="0.35">
      <c r="A3262">
        <v>13261</v>
      </c>
      <c r="B3262" s="1">
        <v>47822</v>
      </c>
      <c r="C3262">
        <f t="shared" si="300"/>
        <v>2030</v>
      </c>
      <c r="D3262">
        <f t="shared" si="301"/>
        <v>12</v>
      </c>
      <c r="E3262" t="str">
        <f>TEXT(Table2[[#This Row],[order_date]],"mmmm")</f>
        <v>December</v>
      </c>
      <c r="F3262">
        <v>1847</v>
      </c>
      <c r="G3262" t="s">
        <v>15</v>
      </c>
      <c r="H3262" t="s">
        <v>21</v>
      </c>
      <c r="I3262">
        <v>2</v>
      </c>
      <c r="J3262">
        <v>278.67</v>
      </c>
      <c r="K3262">
        <v>0.25</v>
      </c>
      <c r="L3262">
        <f t="shared" si="302"/>
        <v>69.667500000000004</v>
      </c>
      <c r="M3262">
        <f t="shared" si="303"/>
        <v>557.34</v>
      </c>
      <c r="N3262" t="s">
        <v>16</v>
      </c>
      <c r="O3262" t="str">
        <f t="shared" si="304"/>
        <v>Delayed Delivery</v>
      </c>
      <c r="P3262">
        <v>5</v>
      </c>
      <c r="Q3262" t="str">
        <f t="shared" si="305"/>
        <v>Good</v>
      </c>
      <c r="R3262">
        <v>3.1</v>
      </c>
      <c r="S3262">
        <v>418</v>
      </c>
    </row>
    <row r="3263" spans="1:19" x14ac:dyDescent="0.35">
      <c r="A3263">
        <v>13262</v>
      </c>
      <c r="B3263" s="1">
        <v>47823</v>
      </c>
      <c r="C3263">
        <f t="shared" si="300"/>
        <v>2030</v>
      </c>
      <c r="D3263">
        <f t="shared" si="301"/>
        <v>12</v>
      </c>
      <c r="E3263" t="str">
        <f>TEXT(Table2[[#This Row],[order_date]],"mmmm")</f>
        <v>December</v>
      </c>
      <c r="F3263">
        <v>1006</v>
      </c>
      <c r="G3263" t="s">
        <v>12</v>
      </c>
      <c r="H3263" t="s">
        <v>13</v>
      </c>
      <c r="I3263">
        <v>3</v>
      </c>
      <c r="J3263">
        <v>344.83</v>
      </c>
      <c r="K3263">
        <v>0.14000000000000001</v>
      </c>
      <c r="L3263">
        <f t="shared" si="302"/>
        <v>48.276200000000003</v>
      </c>
      <c r="M3263">
        <f t="shared" si="303"/>
        <v>1034.49</v>
      </c>
      <c r="N3263" t="s">
        <v>18</v>
      </c>
      <c r="O3263" t="str">
        <f t="shared" si="304"/>
        <v>Delayed Delivery</v>
      </c>
      <c r="P3263">
        <v>7</v>
      </c>
      <c r="Q3263" t="str">
        <f t="shared" si="305"/>
        <v>Good</v>
      </c>
      <c r="R3263">
        <v>3</v>
      </c>
      <c r="S3263">
        <v>889.66</v>
      </c>
    </row>
    <row r="3264" spans="1:19" x14ac:dyDescent="0.35">
      <c r="A3264">
        <v>13263</v>
      </c>
      <c r="B3264" s="1">
        <v>47824</v>
      </c>
      <c r="C3264">
        <f t="shared" si="300"/>
        <v>2030</v>
      </c>
      <c r="D3264">
        <f t="shared" si="301"/>
        <v>12</v>
      </c>
      <c r="E3264" t="str">
        <f>TEXT(Table2[[#This Row],[order_date]],"mmmm")</f>
        <v>December</v>
      </c>
      <c r="F3264">
        <v>1947</v>
      </c>
      <c r="G3264" t="s">
        <v>15</v>
      </c>
      <c r="H3264" t="s">
        <v>17</v>
      </c>
      <c r="I3264">
        <v>1</v>
      </c>
      <c r="J3264">
        <v>107.11</v>
      </c>
      <c r="K3264">
        <v>0.11</v>
      </c>
      <c r="L3264">
        <f t="shared" si="302"/>
        <v>11.7821</v>
      </c>
      <c r="M3264">
        <f t="shared" si="303"/>
        <v>107.11</v>
      </c>
      <c r="N3264" t="s">
        <v>18</v>
      </c>
      <c r="O3264" t="str">
        <f t="shared" si="304"/>
        <v>Delayed Delivery</v>
      </c>
      <c r="P3264">
        <v>5</v>
      </c>
      <c r="Q3264" t="str">
        <f t="shared" si="305"/>
        <v>Good</v>
      </c>
      <c r="R3264">
        <v>3</v>
      </c>
      <c r="S3264">
        <v>95.33</v>
      </c>
    </row>
    <row r="3265" spans="1:19" x14ac:dyDescent="0.35">
      <c r="A3265">
        <v>13264</v>
      </c>
      <c r="B3265" s="1">
        <v>47825</v>
      </c>
      <c r="C3265">
        <f t="shared" si="300"/>
        <v>2030</v>
      </c>
      <c r="D3265">
        <f t="shared" si="301"/>
        <v>12</v>
      </c>
      <c r="E3265" t="str">
        <f>TEXT(Table2[[#This Row],[order_date]],"mmmm")</f>
        <v>December</v>
      </c>
      <c r="F3265">
        <v>1525</v>
      </c>
      <c r="G3265" t="s">
        <v>22</v>
      </c>
      <c r="H3265" t="s">
        <v>17</v>
      </c>
      <c r="I3265">
        <v>1</v>
      </c>
      <c r="J3265">
        <v>515.85</v>
      </c>
      <c r="K3265">
        <v>0.05</v>
      </c>
      <c r="L3265">
        <f t="shared" si="302"/>
        <v>25.792500000000004</v>
      </c>
      <c r="M3265">
        <f t="shared" si="303"/>
        <v>515.85</v>
      </c>
      <c r="N3265" t="s">
        <v>18</v>
      </c>
      <c r="O3265" t="str">
        <f t="shared" si="304"/>
        <v>Delayed Delivery</v>
      </c>
      <c r="P3265">
        <v>10</v>
      </c>
      <c r="Q3265" t="str">
        <f t="shared" si="305"/>
        <v>Excellent</v>
      </c>
      <c r="R3265">
        <v>4</v>
      </c>
      <c r="S3265">
        <v>490.06</v>
      </c>
    </row>
    <row r="3266" spans="1:19" x14ac:dyDescent="0.35">
      <c r="A3266">
        <v>13265</v>
      </c>
      <c r="B3266" s="1">
        <v>47826</v>
      </c>
      <c r="C3266">
        <f t="shared" si="300"/>
        <v>2030</v>
      </c>
      <c r="D3266">
        <f t="shared" si="301"/>
        <v>12</v>
      </c>
      <c r="E3266" t="str">
        <f>TEXT(Table2[[#This Row],[order_date]],"mmmm")</f>
        <v>December</v>
      </c>
      <c r="F3266">
        <v>1072</v>
      </c>
      <c r="G3266" t="s">
        <v>15</v>
      </c>
      <c r="H3266" t="s">
        <v>17</v>
      </c>
      <c r="I3266">
        <v>7</v>
      </c>
      <c r="J3266">
        <v>547.1</v>
      </c>
      <c r="K3266">
        <v>0.28999999999999998</v>
      </c>
      <c r="L3266">
        <f t="shared" si="302"/>
        <v>158.65899999999999</v>
      </c>
      <c r="M3266">
        <f t="shared" si="303"/>
        <v>3829.7000000000003</v>
      </c>
      <c r="N3266" t="s">
        <v>18</v>
      </c>
      <c r="O3266" t="str">
        <f t="shared" si="304"/>
        <v>On Time Delivery</v>
      </c>
      <c r="P3266">
        <v>4</v>
      </c>
      <c r="Q3266" t="str">
        <f t="shared" si="305"/>
        <v>Good</v>
      </c>
      <c r="R3266">
        <v>2.7</v>
      </c>
      <c r="S3266">
        <v>2719.09</v>
      </c>
    </row>
    <row r="3267" spans="1:19" x14ac:dyDescent="0.35">
      <c r="A3267">
        <v>13266</v>
      </c>
      <c r="B3267" s="1">
        <v>47827</v>
      </c>
      <c r="C3267">
        <f t="shared" ref="C3267:C3330" si="306">YEAR(B3267)</f>
        <v>2030</v>
      </c>
      <c r="D3267">
        <f t="shared" ref="D3267:D3330" si="307">MONTH(B3267)</f>
        <v>12</v>
      </c>
      <c r="E3267" t="str">
        <f>TEXT(Table2[[#This Row],[order_date]],"mmmm")</f>
        <v>December</v>
      </c>
      <c r="F3267">
        <v>1398</v>
      </c>
      <c r="G3267" t="s">
        <v>22</v>
      </c>
      <c r="H3267" t="s">
        <v>20</v>
      </c>
      <c r="I3267">
        <v>5</v>
      </c>
      <c r="J3267">
        <v>278.05</v>
      </c>
      <c r="K3267">
        <v>0.02</v>
      </c>
      <c r="L3267">
        <f t="shared" ref="L3267:L3330" si="308">J3267*K3267</f>
        <v>5.5609999999999999</v>
      </c>
      <c r="M3267">
        <f t="shared" ref="M3267:M3330" si="309">(J3267*I3267)</f>
        <v>1390.25</v>
      </c>
      <c r="N3267" t="s">
        <v>18</v>
      </c>
      <c r="O3267" t="str">
        <f t="shared" ref="O3267:O3330" si="310">IF(P3267&lt;2,"Early Delivery",IF(P3267&lt;5,"On Time Delivery","Delayed Delivery"))</f>
        <v>Early Delivery</v>
      </c>
      <c r="P3267">
        <v>1</v>
      </c>
      <c r="Q3267" t="str">
        <f t="shared" ref="Q3267:Q3330" si="311">IF(R3267&lt;2.5,"Bad",IF(R3267 &lt;4,"Good","Excellent"))</f>
        <v>Bad</v>
      </c>
      <c r="R3267">
        <v>1</v>
      </c>
      <c r="S3267">
        <v>1362.44</v>
      </c>
    </row>
    <row r="3268" spans="1:19" x14ac:dyDescent="0.35">
      <c r="A3268">
        <v>13267</v>
      </c>
      <c r="B3268" s="1">
        <v>47828</v>
      </c>
      <c r="C3268">
        <f t="shared" si="306"/>
        <v>2030</v>
      </c>
      <c r="D3268">
        <f t="shared" si="307"/>
        <v>12</v>
      </c>
      <c r="E3268" t="str">
        <f>TEXT(Table2[[#This Row],[order_date]],"mmmm")</f>
        <v>December</v>
      </c>
      <c r="F3268">
        <v>1404</v>
      </c>
      <c r="G3268" t="s">
        <v>15</v>
      </c>
      <c r="H3268" t="s">
        <v>13</v>
      </c>
      <c r="I3268">
        <v>6</v>
      </c>
      <c r="J3268">
        <v>179.05</v>
      </c>
      <c r="K3268">
        <v>0.1</v>
      </c>
      <c r="L3268">
        <f t="shared" si="308"/>
        <v>17.905000000000001</v>
      </c>
      <c r="M3268">
        <f t="shared" si="309"/>
        <v>1074.3000000000002</v>
      </c>
      <c r="N3268" t="s">
        <v>16</v>
      </c>
      <c r="O3268" t="str">
        <f t="shared" si="310"/>
        <v>Delayed Delivery</v>
      </c>
      <c r="P3268">
        <v>6</v>
      </c>
      <c r="Q3268" t="str">
        <f t="shared" si="311"/>
        <v>Good</v>
      </c>
      <c r="R3268">
        <v>3.4</v>
      </c>
      <c r="S3268">
        <v>966.87</v>
      </c>
    </row>
    <row r="3269" spans="1:19" x14ac:dyDescent="0.35">
      <c r="A3269">
        <v>13268</v>
      </c>
      <c r="B3269" s="1">
        <v>47829</v>
      </c>
      <c r="C3269">
        <f t="shared" si="306"/>
        <v>2030</v>
      </c>
      <c r="D3269">
        <f t="shared" si="307"/>
        <v>12</v>
      </c>
      <c r="E3269" t="str">
        <f>TEXT(Table2[[#This Row],[order_date]],"mmmm")</f>
        <v>December</v>
      </c>
      <c r="F3269">
        <v>1674</v>
      </c>
      <c r="G3269" t="s">
        <v>12</v>
      </c>
      <c r="H3269" t="s">
        <v>20</v>
      </c>
      <c r="I3269">
        <v>3</v>
      </c>
      <c r="J3269">
        <v>97.39</v>
      </c>
      <c r="K3269">
        <v>0.11</v>
      </c>
      <c r="L3269">
        <f t="shared" si="308"/>
        <v>10.712899999999999</v>
      </c>
      <c r="M3269">
        <f t="shared" si="309"/>
        <v>292.17</v>
      </c>
      <c r="N3269" t="s">
        <v>18</v>
      </c>
      <c r="O3269" t="str">
        <f t="shared" si="310"/>
        <v>Delayed Delivery</v>
      </c>
      <c r="P3269">
        <v>9</v>
      </c>
      <c r="Q3269" t="str">
        <f t="shared" si="311"/>
        <v>Excellent</v>
      </c>
      <c r="R3269">
        <v>4.8</v>
      </c>
      <c r="S3269">
        <v>260.02999999999997</v>
      </c>
    </row>
    <row r="3270" spans="1:19" x14ac:dyDescent="0.35">
      <c r="A3270">
        <v>13269</v>
      </c>
      <c r="B3270" s="1">
        <v>47830</v>
      </c>
      <c r="C3270">
        <f t="shared" si="306"/>
        <v>2030</v>
      </c>
      <c r="D3270">
        <f t="shared" si="307"/>
        <v>12</v>
      </c>
      <c r="E3270" t="str">
        <f>TEXT(Table2[[#This Row],[order_date]],"mmmm")</f>
        <v>December</v>
      </c>
      <c r="F3270">
        <v>1577</v>
      </c>
      <c r="G3270" t="s">
        <v>15</v>
      </c>
      <c r="H3270" t="s">
        <v>20</v>
      </c>
      <c r="I3270">
        <v>5</v>
      </c>
      <c r="J3270">
        <v>415</v>
      </c>
      <c r="K3270">
        <v>0.06</v>
      </c>
      <c r="L3270">
        <f t="shared" si="308"/>
        <v>24.9</v>
      </c>
      <c r="M3270">
        <f t="shared" si="309"/>
        <v>2075</v>
      </c>
      <c r="N3270" t="s">
        <v>16</v>
      </c>
      <c r="O3270" t="str">
        <f t="shared" si="310"/>
        <v>On Time Delivery</v>
      </c>
      <c r="P3270">
        <v>4</v>
      </c>
      <c r="Q3270" t="str">
        <f t="shared" si="311"/>
        <v>Bad</v>
      </c>
      <c r="R3270">
        <v>2</v>
      </c>
      <c r="S3270">
        <v>1950.5</v>
      </c>
    </row>
    <row r="3271" spans="1:19" x14ac:dyDescent="0.35">
      <c r="A3271">
        <v>13270</v>
      </c>
      <c r="B3271" s="1">
        <v>47831</v>
      </c>
      <c r="C3271">
        <f t="shared" si="306"/>
        <v>2030</v>
      </c>
      <c r="D3271">
        <f t="shared" si="307"/>
        <v>12</v>
      </c>
      <c r="E3271" t="str">
        <f>TEXT(Table2[[#This Row],[order_date]],"mmmm")</f>
        <v>December</v>
      </c>
      <c r="F3271">
        <v>1858</v>
      </c>
      <c r="G3271" t="s">
        <v>15</v>
      </c>
      <c r="H3271" t="s">
        <v>13</v>
      </c>
      <c r="I3271">
        <v>4</v>
      </c>
      <c r="J3271">
        <v>197.66</v>
      </c>
      <c r="K3271">
        <v>0.18</v>
      </c>
      <c r="L3271">
        <f t="shared" si="308"/>
        <v>35.578800000000001</v>
      </c>
      <c r="M3271">
        <f t="shared" si="309"/>
        <v>790.64</v>
      </c>
      <c r="N3271" t="s">
        <v>18</v>
      </c>
      <c r="O3271" t="str">
        <f t="shared" si="310"/>
        <v>Delayed Delivery</v>
      </c>
      <c r="P3271">
        <v>10</v>
      </c>
      <c r="Q3271" t="str">
        <f t="shared" si="311"/>
        <v>Excellent</v>
      </c>
      <c r="R3271">
        <v>4.3</v>
      </c>
      <c r="S3271">
        <v>648.32000000000005</v>
      </c>
    </row>
    <row r="3272" spans="1:19" x14ac:dyDescent="0.35">
      <c r="A3272">
        <v>13271</v>
      </c>
      <c r="B3272" s="1">
        <v>47832</v>
      </c>
      <c r="C3272">
        <f t="shared" si="306"/>
        <v>2030</v>
      </c>
      <c r="D3272">
        <f t="shared" si="307"/>
        <v>12</v>
      </c>
      <c r="E3272" t="str">
        <f>TEXT(Table2[[#This Row],[order_date]],"mmmm")</f>
        <v>December</v>
      </c>
      <c r="F3272">
        <v>1129</v>
      </c>
      <c r="G3272" t="s">
        <v>15</v>
      </c>
      <c r="H3272" t="s">
        <v>17</v>
      </c>
      <c r="I3272">
        <v>2</v>
      </c>
      <c r="J3272">
        <v>547.08000000000004</v>
      </c>
      <c r="K3272">
        <v>0</v>
      </c>
      <c r="L3272">
        <f t="shared" si="308"/>
        <v>0</v>
      </c>
      <c r="M3272">
        <f t="shared" si="309"/>
        <v>1094.1600000000001</v>
      </c>
      <c r="N3272" t="s">
        <v>16</v>
      </c>
      <c r="O3272" t="str">
        <f t="shared" si="310"/>
        <v>Delayed Delivery</v>
      </c>
      <c r="P3272">
        <v>11</v>
      </c>
      <c r="Q3272" t="str">
        <f t="shared" si="311"/>
        <v>Good</v>
      </c>
      <c r="R3272">
        <v>2.8</v>
      </c>
      <c r="S3272">
        <v>1094.1600000000001</v>
      </c>
    </row>
    <row r="3273" spans="1:19" x14ac:dyDescent="0.35">
      <c r="A3273">
        <v>13272</v>
      </c>
      <c r="B3273" s="1">
        <v>47833</v>
      </c>
      <c r="C3273">
        <f t="shared" si="306"/>
        <v>2030</v>
      </c>
      <c r="D3273">
        <f t="shared" si="307"/>
        <v>12</v>
      </c>
      <c r="E3273" t="str">
        <f>TEXT(Table2[[#This Row],[order_date]],"mmmm")</f>
        <v>December</v>
      </c>
      <c r="F3273">
        <v>1930</v>
      </c>
      <c r="G3273" t="s">
        <v>15</v>
      </c>
      <c r="H3273" t="s">
        <v>21</v>
      </c>
      <c r="I3273">
        <v>2</v>
      </c>
      <c r="J3273">
        <v>407.54</v>
      </c>
      <c r="K3273">
        <v>0.11</v>
      </c>
      <c r="L3273">
        <f t="shared" si="308"/>
        <v>44.8294</v>
      </c>
      <c r="M3273">
        <f t="shared" si="309"/>
        <v>815.08</v>
      </c>
      <c r="N3273" t="s">
        <v>14</v>
      </c>
      <c r="O3273" t="str">
        <f t="shared" si="310"/>
        <v>On Time Delivery</v>
      </c>
      <c r="P3273">
        <v>4</v>
      </c>
      <c r="Q3273" t="str">
        <f t="shared" si="311"/>
        <v>Good</v>
      </c>
      <c r="R3273">
        <v>3.6</v>
      </c>
      <c r="S3273">
        <v>725.42</v>
      </c>
    </row>
    <row r="3274" spans="1:19" x14ac:dyDescent="0.35">
      <c r="A3274">
        <v>13273</v>
      </c>
      <c r="B3274" s="1">
        <v>47834</v>
      </c>
      <c r="C3274">
        <f t="shared" si="306"/>
        <v>2030</v>
      </c>
      <c r="D3274">
        <f t="shared" si="307"/>
        <v>12</v>
      </c>
      <c r="E3274" t="str">
        <f>TEXT(Table2[[#This Row],[order_date]],"mmmm")</f>
        <v>December</v>
      </c>
      <c r="F3274">
        <v>1465</v>
      </c>
      <c r="G3274" t="s">
        <v>19</v>
      </c>
      <c r="H3274" t="s">
        <v>21</v>
      </c>
      <c r="I3274">
        <v>5</v>
      </c>
      <c r="J3274">
        <v>392.73</v>
      </c>
      <c r="K3274">
        <v>0.33</v>
      </c>
      <c r="L3274">
        <f t="shared" si="308"/>
        <v>129.60090000000002</v>
      </c>
      <c r="M3274">
        <f t="shared" si="309"/>
        <v>1963.65</v>
      </c>
      <c r="N3274" t="s">
        <v>18</v>
      </c>
      <c r="O3274" t="str">
        <f t="shared" si="310"/>
        <v>Delayed Delivery</v>
      </c>
      <c r="P3274">
        <v>5</v>
      </c>
      <c r="Q3274" t="str">
        <f t="shared" si="311"/>
        <v>Excellent</v>
      </c>
      <c r="R3274">
        <v>4.5999999999999996</v>
      </c>
      <c r="S3274">
        <v>1315.65</v>
      </c>
    </row>
    <row r="3275" spans="1:19" x14ac:dyDescent="0.35">
      <c r="A3275">
        <v>13274</v>
      </c>
      <c r="B3275" s="1">
        <v>47835</v>
      </c>
      <c r="C3275">
        <f t="shared" si="306"/>
        <v>2030</v>
      </c>
      <c r="D3275">
        <f t="shared" si="307"/>
        <v>12</v>
      </c>
      <c r="E3275" t="str">
        <f>TEXT(Table2[[#This Row],[order_date]],"mmmm")</f>
        <v>December</v>
      </c>
      <c r="F3275">
        <v>1205</v>
      </c>
      <c r="G3275" t="s">
        <v>19</v>
      </c>
      <c r="H3275" t="s">
        <v>13</v>
      </c>
      <c r="I3275">
        <v>7</v>
      </c>
      <c r="J3275">
        <v>342.25</v>
      </c>
      <c r="K3275">
        <v>0.11</v>
      </c>
      <c r="L3275">
        <f t="shared" si="308"/>
        <v>37.647500000000001</v>
      </c>
      <c r="M3275">
        <f t="shared" si="309"/>
        <v>2395.75</v>
      </c>
      <c r="N3275" t="s">
        <v>18</v>
      </c>
      <c r="O3275" t="str">
        <f t="shared" si="310"/>
        <v>Delayed Delivery</v>
      </c>
      <c r="P3275">
        <v>6</v>
      </c>
      <c r="Q3275" t="str">
        <f t="shared" si="311"/>
        <v>Excellent</v>
      </c>
      <c r="R3275">
        <v>4.0999999999999996</v>
      </c>
      <c r="S3275">
        <v>2132.2199999999998</v>
      </c>
    </row>
    <row r="3276" spans="1:19" x14ac:dyDescent="0.35">
      <c r="A3276">
        <v>13275</v>
      </c>
      <c r="B3276" s="1">
        <v>47836</v>
      </c>
      <c r="C3276">
        <f t="shared" si="306"/>
        <v>2030</v>
      </c>
      <c r="D3276">
        <f t="shared" si="307"/>
        <v>12</v>
      </c>
      <c r="E3276" t="str">
        <f>TEXT(Table2[[#This Row],[order_date]],"mmmm")</f>
        <v>December</v>
      </c>
      <c r="F3276">
        <v>1787</v>
      </c>
      <c r="G3276" t="s">
        <v>19</v>
      </c>
      <c r="H3276" t="s">
        <v>13</v>
      </c>
      <c r="I3276">
        <v>2</v>
      </c>
      <c r="J3276">
        <v>41.78</v>
      </c>
      <c r="K3276">
        <v>0.13</v>
      </c>
      <c r="L3276">
        <f t="shared" si="308"/>
        <v>5.4314</v>
      </c>
      <c r="M3276">
        <f t="shared" si="309"/>
        <v>83.56</v>
      </c>
      <c r="N3276" t="s">
        <v>18</v>
      </c>
      <c r="O3276" t="str">
        <f t="shared" si="310"/>
        <v>On Time Delivery</v>
      </c>
      <c r="P3276">
        <v>3</v>
      </c>
      <c r="Q3276" t="str">
        <f t="shared" si="311"/>
        <v>Excellent</v>
      </c>
      <c r="R3276">
        <v>4.5</v>
      </c>
      <c r="S3276">
        <v>72.7</v>
      </c>
    </row>
    <row r="3277" spans="1:19" x14ac:dyDescent="0.35">
      <c r="A3277">
        <v>13276</v>
      </c>
      <c r="B3277" s="1">
        <v>47837</v>
      </c>
      <c r="C3277">
        <f t="shared" si="306"/>
        <v>2030</v>
      </c>
      <c r="D3277">
        <f t="shared" si="307"/>
        <v>12</v>
      </c>
      <c r="E3277" t="str">
        <f>TEXT(Table2[[#This Row],[order_date]],"mmmm")</f>
        <v>December</v>
      </c>
      <c r="F3277">
        <v>1977</v>
      </c>
      <c r="G3277" t="s">
        <v>12</v>
      </c>
      <c r="H3277" t="s">
        <v>17</v>
      </c>
      <c r="I3277">
        <v>6</v>
      </c>
      <c r="J3277">
        <v>560.16999999999996</v>
      </c>
      <c r="K3277">
        <v>0.17</v>
      </c>
      <c r="L3277">
        <f t="shared" si="308"/>
        <v>95.228899999999996</v>
      </c>
      <c r="M3277">
        <f t="shared" si="309"/>
        <v>3361.0199999999995</v>
      </c>
      <c r="N3277" t="s">
        <v>14</v>
      </c>
      <c r="O3277" t="str">
        <f t="shared" si="310"/>
        <v>Delayed Delivery</v>
      </c>
      <c r="P3277">
        <v>9</v>
      </c>
      <c r="Q3277" t="str">
        <f t="shared" si="311"/>
        <v>Bad</v>
      </c>
      <c r="R3277">
        <v>1</v>
      </c>
      <c r="S3277">
        <v>2789.65</v>
      </c>
    </row>
    <row r="3278" spans="1:19" x14ac:dyDescent="0.35">
      <c r="A3278">
        <v>13277</v>
      </c>
      <c r="B3278" s="1">
        <v>47838</v>
      </c>
      <c r="C3278">
        <f t="shared" si="306"/>
        <v>2030</v>
      </c>
      <c r="D3278">
        <f t="shared" si="307"/>
        <v>12</v>
      </c>
      <c r="E3278" t="str">
        <f>TEXT(Table2[[#This Row],[order_date]],"mmmm")</f>
        <v>December</v>
      </c>
      <c r="F3278">
        <v>1767</v>
      </c>
      <c r="G3278" t="s">
        <v>19</v>
      </c>
      <c r="H3278" t="s">
        <v>13</v>
      </c>
      <c r="I3278">
        <v>2</v>
      </c>
      <c r="J3278">
        <v>382.34</v>
      </c>
      <c r="K3278">
        <v>0.2</v>
      </c>
      <c r="L3278">
        <f t="shared" si="308"/>
        <v>76.468000000000004</v>
      </c>
      <c r="M3278">
        <f t="shared" si="309"/>
        <v>764.68</v>
      </c>
      <c r="N3278" t="s">
        <v>18</v>
      </c>
      <c r="O3278" t="str">
        <f t="shared" si="310"/>
        <v>Early Delivery</v>
      </c>
      <c r="P3278">
        <v>1</v>
      </c>
      <c r="Q3278" t="str">
        <f t="shared" si="311"/>
        <v>Bad</v>
      </c>
      <c r="R3278">
        <v>1.7</v>
      </c>
      <c r="S3278">
        <v>611.74</v>
      </c>
    </row>
    <row r="3279" spans="1:19" x14ac:dyDescent="0.35">
      <c r="A3279">
        <v>13278</v>
      </c>
      <c r="B3279" s="1">
        <v>47839</v>
      </c>
      <c r="C3279">
        <f t="shared" si="306"/>
        <v>2030</v>
      </c>
      <c r="D3279">
        <f t="shared" si="307"/>
        <v>12</v>
      </c>
      <c r="E3279" t="str">
        <f>TEXT(Table2[[#This Row],[order_date]],"mmmm")</f>
        <v>December</v>
      </c>
      <c r="F3279">
        <v>1265</v>
      </c>
      <c r="G3279" t="s">
        <v>19</v>
      </c>
      <c r="H3279" t="s">
        <v>13</v>
      </c>
      <c r="I3279">
        <v>6</v>
      </c>
      <c r="J3279">
        <v>596.53</v>
      </c>
      <c r="K3279">
        <v>0.28000000000000003</v>
      </c>
      <c r="L3279">
        <f t="shared" si="308"/>
        <v>167.0284</v>
      </c>
      <c r="M3279">
        <f t="shared" si="309"/>
        <v>3579.18</v>
      </c>
      <c r="N3279" t="s">
        <v>16</v>
      </c>
      <c r="O3279" t="str">
        <f t="shared" si="310"/>
        <v>Delayed Delivery</v>
      </c>
      <c r="P3279">
        <v>11</v>
      </c>
      <c r="Q3279" t="str">
        <f t="shared" si="311"/>
        <v>Good</v>
      </c>
      <c r="R3279">
        <v>2.7</v>
      </c>
      <c r="S3279">
        <v>2577.0100000000002</v>
      </c>
    </row>
    <row r="3280" spans="1:19" x14ac:dyDescent="0.35">
      <c r="A3280">
        <v>13279</v>
      </c>
      <c r="B3280" s="1">
        <v>47840</v>
      </c>
      <c r="C3280">
        <f t="shared" si="306"/>
        <v>2030</v>
      </c>
      <c r="D3280">
        <f t="shared" si="307"/>
        <v>12</v>
      </c>
      <c r="E3280" t="str">
        <f>TEXT(Table2[[#This Row],[order_date]],"mmmm")</f>
        <v>December</v>
      </c>
      <c r="F3280">
        <v>1536</v>
      </c>
      <c r="G3280" t="s">
        <v>22</v>
      </c>
      <c r="H3280" t="s">
        <v>17</v>
      </c>
      <c r="I3280">
        <v>4</v>
      </c>
      <c r="J3280">
        <v>329.35</v>
      </c>
      <c r="K3280">
        <v>7.0000000000000007E-2</v>
      </c>
      <c r="L3280">
        <f t="shared" si="308"/>
        <v>23.054500000000004</v>
      </c>
      <c r="M3280">
        <f t="shared" si="309"/>
        <v>1317.4</v>
      </c>
      <c r="N3280" t="s">
        <v>14</v>
      </c>
      <c r="O3280" t="str">
        <f t="shared" si="310"/>
        <v>Delayed Delivery</v>
      </c>
      <c r="P3280">
        <v>6</v>
      </c>
      <c r="Q3280" t="str">
        <f t="shared" si="311"/>
        <v>Excellent</v>
      </c>
      <c r="R3280">
        <v>4.4000000000000004</v>
      </c>
      <c r="S3280">
        <v>1225.18</v>
      </c>
    </row>
    <row r="3281" spans="1:19" x14ac:dyDescent="0.35">
      <c r="A3281">
        <v>13280</v>
      </c>
      <c r="B3281" s="1">
        <v>47841</v>
      </c>
      <c r="C3281">
        <f t="shared" si="306"/>
        <v>2030</v>
      </c>
      <c r="D3281">
        <f t="shared" si="307"/>
        <v>12</v>
      </c>
      <c r="E3281" t="str">
        <f>TEXT(Table2[[#This Row],[order_date]],"mmmm")</f>
        <v>December</v>
      </c>
      <c r="F3281">
        <v>1961</v>
      </c>
      <c r="G3281" t="s">
        <v>19</v>
      </c>
      <c r="H3281" t="s">
        <v>17</v>
      </c>
      <c r="I3281">
        <v>3</v>
      </c>
      <c r="J3281">
        <v>430.41</v>
      </c>
      <c r="K3281">
        <v>0.31</v>
      </c>
      <c r="L3281">
        <f t="shared" si="308"/>
        <v>133.4271</v>
      </c>
      <c r="M3281">
        <f t="shared" si="309"/>
        <v>1291.23</v>
      </c>
      <c r="N3281" t="s">
        <v>18</v>
      </c>
      <c r="O3281" t="str">
        <f t="shared" si="310"/>
        <v>Delayed Delivery</v>
      </c>
      <c r="P3281">
        <v>6</v>
      </c>
      <c r="Q3281" t="str">
        <f t="shared" si="311"/>
        <v>Excellent</v>
      </c>
      <c r="R3281">
        <v>4.4000000000000004</v>
      </c>
      <c r="S3281">
        <v>890.95</v>
      </c>
    </row>
    <row r="3282" spans="1:19" x14ac:dyDescent="0.35">
      <c r="A3282">
        <v>13281</v>
      </c>
      <c r="B3282" s="1">
        <v>47842</v>
      </c>
      <c r="C3282">
        <f t="shared" si="306"/>
        <v>2030</v>
      </c>
      <c r="D3282">
        <f t="shared" si="307"/>
        <v>12</v>
      </c>
      <c r="E3282" t="str">
        <f>TEXT(Table2[[#This Row],[order_date]],"mmmm")</f>
        <v>December</v>
      </c>
      <c r="F3282">
        <v>1792</v>
      </c>
      <c r="G3282" t="s">
        <v>15</v>
      </c>
      <c r="H3282" t="s">
        <v>20</v>
      </c>
      <c r="I3282">
        <v>1</v>
      </c>
      <c r="J3282">
        <v>47.88</v>
      </c>
      <c r="K3282">
        <v>0.27</v>
      </c>
      <c r="L3282">
        <f t="shared" si="308"/>
        <v>12.927600000000002</v>
      </c>
      <c r="M3282">
        <f t="shared" si="309"/>
        <v>47.88</v>
      </c>
      <c r="N3282" t="s">
        <v>18</v>
      </c>
      <c r="O3282" t="str">
        <f t="shared" si="310"/>
        <v>Delayed Delivery</v>
      </c>
      <c r="P3282">
        <v>8</v>
      </c>
      <c r="Q3282" t="str">
        <f t="shared" si="311"/>
        <v>Bad</v>
      </c>
      <c r="R3282">
        <v>1.7</v>
      </c>
      <c r="S3282">
        <v>34.950000000000003</v>
      </c>
    </row>
    <row r="3283" spans="1:19" x14ac:dyDescent="0.35">
      <c r="A3283">
        <v>13282</v>
      </c>
      <c r="B3283" s="1">
        <v>47843</v>
      </c>
      <c r="C3283">
        <f t="shared" si="306"/>
        <v>2030</v>
      </c>
      <c r="D3283">
        <f t="shared" si="307"/>
        <v>12</v>
      </c>
      <c r="E3283" t="str">
        <f>TEXT(Table2[[#This Row],[order_date]],"mmmm")</f>
        <v>December</v>
      </c>
      <c r="F3283">
        <v>1252</v>
      </c>
      <c r="G3283" t="s">
        <v>19</v>
      </c>
      <c r="H3283" t="s">
        <v>13</v>
      </c>
      <c r="I3283">
        <v>5</v>
      </c>
      <c r="J3283">
        <v>384.57</v>
      </c>
      <c r="K3283">
        <v>0.25</v>
      </c>
      <c r="L3283">
        <f t="shared" si="308"/>
        <v>96.142499999999998</v>
      </c>
      <c r="M3283">
        <f t="shared" si="309"/>
        <v>1922.85</v>
      </c>
      <c r="N3283" t="s">
        <v>14</v>
      </c>
      <c r="O3283" t="str">
        <f t="shared" si="310"/>
        <v>Delayed Delivery</v>
      </c>
      <c r="P3283">
        <v>5</v>
      </c>
      <c r="Q3283" t="str">
        <f t="shared" si="311"/>
        <v>Bad</v>
      </c>
      <c r="R3283">
        <v>1.6</v>
      </c>
      <c r="S3283">
        <v>1442.14</v>
      </c>
    </row>
    <row r="3284" spans="1:19" x14ac:dyDescent="0.35">
      <c r="A3284">
        <v>13283</v>
      </c>
      <c r="B3284" s="1">
        <v>47844</v>
      </c>
      <c r="C3284">
        <f t="shared" si="306"/>
        <v>2030</v>
      </c>
      <c r="D3284">
        <f t="shared" si="307"/>
        <v>12</v>
      </c>
      <c r="E3284" t="str">
        <f>TEXT(Table2[[#This Row],[order_date]],"mmmm")</f>
        <v>December</v>
      </c>
      <c r="F3284">
        <v>1821</v>
      </c>
      <c r="G3284" t="s">
        <v>12</v>
      </c>
      <c r="H3284" t="s">
        <v>21</v>
      </c>
      <c r="I3284">
        <v>5</v>
      </c>
      <c r="J3284">
        <v>462.32</v>
      </c>
      <c r="K3284">
        <v>0.03</v>
      </c>
      <c r="L3284">
        <f t="shared" si="308"/>
        <v>13.8696</v>
      </c>
      <c r="M3284">
        <f t="shared" si="309"/>
        <v>2311.6</v>
      </c>
      <c r="N3284" t="s">
        <v>16</v>
      </c>
      <c r="O3284" t="str">
        <f t="shared" si="310"/>
        <v>Delayed Delivery</v>
      </c>
      <c r="P3284">
        <v>9</v>
      </c>
      <c r="Q3284" t="str">
        <f t="shared" si="311"/>
        <v>Excellent</v>
      </c>
      <c r="R3284">
        <v>4.3</v>
      </c>
      <c r="S3284">
        <v>2242.25</v>
      </c>
    </row>
    <row r="3285" spans="1:19" x14ac:dyDescent="0.35">
      <c r="A3285">
        <v>13284</v>
      </c>
      <c r="B3285" s="1">
        <v>47845</v>
      </c>
      <c r="C3285">
        <f t="shared" si="306"/>
        <v>2030</v>
      </c>
      <c r="D3285">
        <f t="shared" si="307"/>
        <v>12</v>
      </c>
      <c r="E3285" t="str">
        <f>TEXT(Table2[[#This Row],[order_date]],"mmmm")</f>
        <v>December</v>
      </c>
      <c r="F3285">
        <v>1288</v>
      </c>
      <c r="G3285" t="s">
        <v>12</v>
      </c>
      <c r="H3285" t="s">
        <v>13</v>
      </c>
      <c r="I3285">
        <v>6</v>
      </c>
      <c r="J3285">
        <v>470.43</v>
      </c>
      <c r="K3285">
        <v>0.01</v>
      </c>
      <c r="L3285">
        <f t="shared" si="308"/>
        <v>4.7042999999999999</v>
      </c>
      <c r="M3285">
        <f t="shared" si="309"/>
        <v>2822.58</v>
      </c>
      <c r="N3285" t="s">
        <v>16</v>
      </c>
      <c r="O3285" t="str">
        <f t="shared" si="310"/>
        <v>Delayed Delivery</v>
      </c>
      <c r="P3285">
        <v>9</v>
      </c>
      <c r="Q3285" t="str">
        <f t="shared" si="311"/>
        <v>Good</v>
      </c>
      <c r="R3285">
        <v>3.2</v>
      </c>
      <c r="S3285">
        <v>2794.35</v>
      </c>
    </row>
    <row r="3286" spans="1:19" x14ac:dyDescent="0.35">
      <c r="A3286">
        <v>13285</v>
      </c>
      <c r="B3286" s="1">
        <v>47846</v>
      </c>
      <c r="C3286">
        <f t="shared" si="306"/>
        <v>2030</v>
      </c>
      <c r="D3286">
        <f t="shared" si="307"/>
        <v>12</v>
      </c>
      <c r="E3286" t="str">
        <f>TEXT(Table2[[#This Row],[order_date]],"mmmm")</f>
        <v>December</v>
      </c>
      <c r="F3286">
        <v>1163</v>
      </c>
      <c r="G3286" t="s">
        <v>12</v>
      </c>
      <c r="H3286" t="s">
        <v>21</v>
      </c>
      <c r="I3286">
        <v>4</v>
      </c>
      <c r="J3286">
        <v>465.52</v>
      </c>
      <c r="K3286">
        <v>0.21</v>
      </c>
      <c r="L3286">
        <f t="shared" si="308"/>
        <v>97.759199999999993</v>
      </c>
      <c r="M3286">
        <f t="shared" si="309"/>
        <v>1862.08</v>
      </c>
      <c r="N3286" t="s">
        <v>18</v>
      </c>
      <c r="O3286" t="str">
        <f t="shared" si="310"/>
        <v>On Time Delivery</v>
      </c>
      <c r="P3286">
        <v>2</v>
      </c>
      <c r="Q3286" t="str">
        <f t="shared" si="311"/>
        <v>Good</v>
      </c>
      <c r="R3286">
        <v>3.5</v>
      </c>
      <c r="S3286">
        <v>1471.04</v>
      </c>
    </row>
    <row r="3287" spans="1:19" x14ac:dyDescent="0.35">
      <c r="A3287">
        <v>13286</v>
      </c>
      <c r="B3287" s="1">
        <v>47847</v>
      </c>
      <c r="C3287">
        <f t="shared" si="306"/>
        <v>2030</v>
      </c>
      <c r="D3287">
        <f t="shared" si="307"/>
        <v>12</v>
      </c>
      <c r="E3287" t="str">
        <f>TEXT(Table2[[#This Row],[order_date]],"mmmm")</f>
        <v>December</v>
      </c>
      <c r="F3287">
        <v>1094</v>
      </c>
      <c r="G3287" t="s">
        <v>15</v>
      </c>
      <c r="H3287" t="s">
        <v>21</v>
      </c>
      <c r="I3287">
        <v>4</v>
      </c>
      <c r="J3287">
        <v>147.38</v>
      </c>
      <c r="K3287">
        <v>0.3</v>
      </c>
      <c r="L3287">
        <f t="shared" si="308"/>
        <v>44.213999999999999</v>
      </c>
      <c r="M3287">
        <f t="shared" si="309"/>
        <v>589.52</v>
      </c>
      <c r="N3287" t="s">
        <v>18</v>
      </c>
      <c r="O3287" t="str">
        <f t="shared" si="310"/>
        <v>Delayed Delivery</v>
      </c>
      <c r="P3287">
        <v>5</v>
      </c>
      <c r="Q3287" t="str">
        <f t="shared" si="311"/>
        <v>Excellent</v>
      </c>
      <c r="R3287">
        <v>4.2</v>
      </c>
      <c r="S3287">
        <v>412.66</v>
      </c>
    </row>
    <row r="3288" spans="1:19" x14ac:dyDescent="0.35">
      <c r="A3288">
        <v>13287</v>
      </c>
      <c r="B3288" s="1">
        <v>47848</v>
      </c>
      <c r="C3288">
        <f t="shared" si="306"/>
        <v>2030</v>
      </c>
      <c r="D3288">
        <f t="shared" si="307"/>
        <v>12</v>
      </c>
      <c r="E3288" t="str">
        <f>TEXT(Table2[[#This Row],[order_date]],"mmmm")</f>
        <v>December</v>
      </c>
      <c r="F3288">
        <v>1781</v>
      </c>
      <c r="G3288" t="s">
        <v>22</v>
      </c>
      <c r="H3288" t="s">
        <v>21</v>
      </c>
      <c r="I3288">
        <v>7</v>
      </c>
      <c r="J3288">
        <v>585.61</v>
      </c>
      <c r="K3288">
        <v>0.2</v>
      </c>
      <c r="L3288">
        <f t="shared" si="308"/>
        <v>117.12200000000001</v>
      </c>
      <c r="M3288">
        <f t="shared" si="309"/>
        <v>4099.2700000000004</v>
      </c>
      <c r="N3288" t="s">
        <v>16</v>
      </c>
      <c r="O3288" t="str">
        <f t="shared" si="310"/>
        <v>Delayed Delivery</v>
      </c>
      <c r="P3288">
        <v>7</v>
      </c>
      <c r="Q3288" t="str">
        <f t="shared" si="311"/>
        <v>Bad</v>
      </c>
      <c r="R3288">
        <v>1.8</v>
      </c>
      <c r="S3288">
        <v>3279.42</v>
      </c>
    </row>
    <row r="3289" spans="1:19" x14ac:dyDescent="0.35">
      <c r="A3289">
        <v>13288</v>
      </c>
      <c r="B3289" s="1">
        <v>47849</v>
      </c>
      <c r="C3289">
        <f t="shared" si="306"/>
        <v>2031</v>
      </c>
      <c r="D3289">
        <f t="shared" si="307"/>
        <v>1</v>
      </c>
      <c r="E3289" t="str">
        <f>TEXT(Table2[[#This Row],[order_date]],"mmmm")</f>
        <v>January</v>
      </c>
      <c r="F3289">
        <v>1832</v>
      </c>
      <c r="G3289" t="s">
        <v>19</v>
      </c>
      <c r="H3289" t="s">
        <v>20</v>
      </c>
      <c r="I3289">
        <v>1</v>
      </c>
      <c r="J3289">
        <v>597.17999999999995</v>
      </c>
      <c r="K3289">
        <v>7.0000000000000007E-2</v>
      </c>
      <c r="L3289">
        <f t="shared" si="308"/>
        <v>41.802599999999998</v>
      </c>
      <c r="M3289">
        <f t="shared" si="309"/>
        <v>597.17999999999995</v>
      </c>
      <c r="N3289" t="s">
        <v>18</v>
      </c>
      <c r="O3289" t="str">
        <f t="shared" si="310"/>
        <v>On Time Delivery</v>
      </c>
      <c r="P3289">
        <v>2</v>
      </c>
      <c r="Q3289" t="str">
        <f t="shared" si="311"/>
        <v>Bad</v>
      </c>
      <c r="R3289">
        <v>1.5</v>
      </c>
      <c r="S3289">
        <v>555.38</v>
      </c>
    </row>
    <row r="3290" spans="1:19" x14ac:dyDescent="0.35">
      <c r="A3290">
        <v>13289</v>
      </c>
      <c r="B3290" s="1">
        <v>47850</v>
      </c>
      <c r="C3290">
        <f t="shared" si="306"/>
        <v>2031</v>
      </c>
      <c r="D3290">
        <f t="shared" si="307"/>
        <v>1</v>
      </c>
      <c r="E3290" t="str">
        <f>TEXT(Table2[[#This Row],[order_date]],"mmmm")</f>
        <v>January</v>
      </c>
      <c r="F3290">
        <v>1109</v>
      </c>
      <c r="G3290" t="s">
        <v>19</v>
      </c>
      <c r="H3290" t="s">
        <v>17</v>
      </c>
      <c r="I3290">
        <v>3</v>
      </c>
      <c r="J3290">
        <v>59.22</v>
      </c>
      <c r="K3290">
        <v>0.03</v>
      </c>
      <c r="L3290">
        <f t="shared" si="308"/>
        <v>1.7766</v>
      </c>
      <c r="M3290">
        <f t="shared" si="309"/>
        <v>177.66</v>
      </c>
      <c r="N3290" t="s">
        <v>18</v>
      </c>
      <c r="O3290" t="str">
        <f t="shared" si="310"/>
        <v>Delayed Delivery</v>
      </c>
      <c r="P3290">
        <v>7</v>
      </c>
      <c r="Q3290" t="str">
        <f t="shared" si="311"/>
        <v>Excellent</v>
      </c>
      <c r="R3290">
        <v>4.4000000000000004</v>
      </c>
      <c r="S3290">
        <v>172.33</v>
      </c>
    </row>
    <row r="3291" spans="1:19" x14ac:dyDescent="0.35">
      <c r="A3291">
        <v>13290</v>
      </c>
      <c r="B3291" s="1">
        <v>47851</v>
      </c>
      <c r="C3291">
        <f t="shared" si="306"/>
        <v>2031</v>
      </c>
      <c r="D3291">
        <f t="shared" si="307"/>
        <v>1</v>
      </c>
      <c r="E3291" t="str">
        <f>TEXT(Table2[[#This Row],[order_date]],"mmmm")</f>
        <v>January</v>
      </c>
      <c r="F3291">
        <v>1335</v>
      </c>
      <c r="G3291" t="s">
        <v>19</v>
      </c>
      <c r="H3291" t="s">
        <v>17</v>
      </c>
      <c r="I3291">
        <v>5</v>
      </c>
      <c r="J3291">
        <v>562.82000000000005</v>
      </c>
      <c r="K3291">
        <v>0.24</v>
      </c>
      <c r="L3291">
        <f t="shared" si="308"/>
        <v>135.07680000000002</v>
      </c>
      <c r="M3291">
        <f t="shared" si="309"/>
        <v>2814.1000000000004</v>
      </c>
      <c r="N3291" t="s">
        <v>18</v>
      </c>
      <c r="O3291" t="str">
        <f t="shared" si="310"/>
        <v>Delayed Delivery</v>
      </c>
      <c r="P3291">
        <v>9</v>
      </c>
      <c r="Q3291" t="str">
        <f t="shared" si="311"/>
        <v>Bad</v>
      </c>
      <c r="R3291">
        <v>1.4</v>
      </c>
      <c r="S3291">
        <v>2138.7199999999998</v>
      </c>
    </row>
    <row r="3292" spans="1:19" x14ac:dyDescent="0.35">
      <c r="A3292">
        <v>13291</v>
      </c>
      <c r="B3292" s="1">
        <v>47852</v>
      </c>
      <c r="C3292">
        <f t="shared" si="306"/>
        <v>2031</v>
      </c>
      <c r="D3292">
        <f t="shared" si="307"/>
        <v>1</v>
      </c>
      <c r="E3292" t="str">
        <f>TEXT(Table2[[#This Row],[order_date]],"mmmm")</f>
        <v>January</v>
      </c>
      <c r="F3292">
        <v>1821</v>
      </c>
      <c r="G3292" t="s">
        <v>15</v>
      </c>
      <c r="H3292" t="s">
        <v>20</v>
      </c>
      <c r="I3292">
        <v>6</v>
      </c>
      <c r="J3292">
        <v>184.33</v>
      </c>
      <c r="K3292">
        <v>0.25</v>
      </c>
      <c r="L3292">
        <f t="shared" si="308"/>
        <v>46.082500000000003</v>
      </c>
      <c r="M3292">
        <f t="shared" si="309"/>
        <v>1105.98</v>
      </c>
      <c r="N3292" t="s">
        <v>14</v>
      </c>
      <c r="O3292" t="str">
        <f t="shared" si="310"/>
        <v>Delayed Delivery</v>
      </c>
      <c r="P3292">
        <v>8</v>
      </c>
      <c r="Q3292" t="str">
        <f t="shared" si="311"/>
        <v>Bad</v>
      </c>
      <c r="R3292">
        <v>1.4</v>
      </c>
      <c r="S3292">
        <v>829.48</v>
      </c>
    </row>
    <row r="3293" spans="1:19" x14ac:dyDescent="0.35">
      <c r="A3293">
        <v>13292</v>
      </c>
      <c r="B3293" s="1">
        <v>47853</v>
      </c>
      <c r="C3293">
        <f t="shared" si="306"/>
        <v>2031</v>
      </c>
      <c r="D3293">
        <f t="shared" si="307"/>
        <v>1</v>
      </c>
      <c r="E3293" t="str">
        <f>TEXT(Table2[[#This Row],[order_date]],"mmmm")</f>
        <v>January</v>
      </c>
      <c r="F3293">
        <v>1237</v>
      </c>
      <c r="G3293" t="s">
        <v>15</v>
      </c>
      <c r="H3293" t="s">
        <v>17</v>
      </c>
      <c r="I3293">
        <v>4</v>
      </c>
      <c r="J3293">
        <v>418.23</v>
      </c>
      <c r="K3293">
        <v>0.06</v>
      </c>
      <c r="L3293">
        <f t="shared" si="308"/>
        <v>25.093800000000002</v>
      </c>
      <c r="M3293">
        <f t="shared" si="309"/>
        <v>1672.92</v>
      </c>
      <c r="N3293" t="s">
        <v>16</v>
      </c>
      <c r="O3293" t="str">
        <f t="shared" si="310"/>
        <v>Delayed Delivery</v>
      </c>
      <c r="P3293">
        <v>10</v>
      </c>
      <c r="Q3293" t="str">
        <f t="shared" si="311"/>
        <v>Bad</v>
      </c>
      <c r="R3293">
        <v>2.1</v>
      </c>
      <c r="S3293">
        <v>1572.54</v>
      </c>
    </row>
    <row r="3294" spans="1:19" x14ac:dyDescent="0.35">
      <c r="A3294">
        <v>13293</v>
      </c>
      <c r="B3294" s="1">
        <v>47854</v>
      </c>
      <c r="C3294">
        <f t="shared" si="306"/>
        <v>2031</v>
      </c>
      <c r="D3294">
        <f t="shared" si="307"/>
        <v>1</v>
      </c>
      <c r="E3294" t="str">
        <f>TEXT(Table2[[#This Row],[order_date]],"mmmm")</f>
        <v>January</v>
      </c>
      <c r="F3294">
        <v>1380</v>
      </c>
      <c r="G3294" t="s">
        <v>15</v>
      </c>
      <c r="H3294" t="s">
        <v>20</v>
      </c>
      <c r="I3294">
        <v>5</v>
      </c>
      <c r="J3294">
        <v>212.79</v>
      </c>
      <c r="K3294">
        <v>0.01</v>
      </c>
      <c r="L3294">
        <f t="shared" si="308"/>
        <v>2.1278999999999999</v>
      </c>
      <c r="M3294">
        <f t="shared" si="309"/>
        <v>1063.95</v>
      </c>
      <c r="N3294" t="s">
        <v>18</v>
      </c>
      <c r="O3294" t="str">
        <f t="shared" si="310"/>
        <v>Delayed Delivery</v>
      </c>
      <c r="P3294">
        <v>9</v>
      </c>
      <c r="Q3294" t="str">
        <f t="shared" si="311"/>
        <v>Bad</v>
      </c>
      <c r="R3294">
        <v>2.2999999999999998</v>
      </c>
      <c r="S3294">
        <v>1053.31</v>
      </c>
    </row>
    <row r="3295" spans="1:19" x14ac:dyDescent="0.35">
      <c r="A3295">
        <v>13294</v>
      </c>
      <c r="B3295" s="1">
        <v>47855</v>
      </c>
      <c r="C3295">
        <f t="shared" si="306"/>
        <v>2031</v>
      </c>
      <c r="D3295">
        <f t="shared" si="307"/>
        <v>1</v>
      </c>
      <c r="E3295" t="str">
        <f>TEXT(Table2[[#This Row],[order_date]],"mmmm")</f>
        <v>January</v>
      </c>
      <c r="F3295">
        <v>1435</v>
      </c>
      <c r="G3295" t="s">
        <v>19</v>
      </c>
      <c r="H3295" t="s">
        <v>13</v>
      </c>
      <c r="I3295">
        <v>6</v>
      </c>
      <c r="J3295">
        <v>581.14</v>
      </c>
      <c r="K3295">
        <v>0.14000000000000001</v>
      </c>
      <c r="L3295">
        <f t="shared" si="308"/>
        <v>81.3596</v>
      </c>
      <c r="M3295">
        <f t="shared" si="309"/>
        <v>3486.84</v>
      </c>
      <c r="N3295" t="s">
        <v>18</v>
      </c>
      <c r="O3295" t="str">
        <f t="shared" si="310"/>
        <v>On Time Delivery</v>
      </c>
      <c r="P3295">
        <v>4</v>
      </c>
      <c r="Q3295" t="str">
        <f t="shared" si="311"/>
        <v>Bad</v>
      </c>
      <c r="R3295">
        <v>2</v>
      </c>
      <c r="S3295">
        <v>2998.68</v>
      </c>
    </row>
    <row r="3296" spans="1:19" x14ac:dyDescent="0.35">
      <c r="A3296">
        <v>13295</v>
      </c>
      <c r="B3296" s="1">
        <v>47856</v>
      </c>
      <c r="C3296">
        <f t="shared" si="306"/>
        <v>2031</v>
      </c>
      <c r="D3296">
        <f t="shared" si="307"/>
        <v>1</v>
      </c>
      <c r="E3296" t="str">
        <f>TEXT(Table2[[#This Row],[order_date]],"mmmm")</f>
        <v>January</v>
      </c>
      <c r="F3296">
        <v>1898</v>
      </c>
      <c r="G3296" t="s">
        <v>15</v>
      </c>
      <c r="H3296" t="s">
        <v>20</v>
      </c>
      <c r="I3296">
        <v>2</v>
      </c>
      <c r="J3296">
        <v>74.38</v>
      </c>
      <c r="K3296">
        <v>0.2</v>
      </c>
      <c r="L3296">
        <f t="shared" si="308"/>
        <v>14.875999999999999</v>
      </c>
      <c r="M3296">
        <f t="shared" si="309"/>
        <v>148.76</v>
      </c>
      <c r="N3296" t="s">
        <v>16</v>
      </c>
      <c r="O3296" t="str">
        <f t="shared" si="310"/>
        <v>Delayed Delivery</v>
      </c>
      <c r="P3296">
        <v>8</v>
      </c>
      <c r="Q3296" t="str">
        <f t="shared" si="311"/>
        <v>Excellent</v>
      </c>
      <c r="R3296">
        <v>4</v>
      </c>
      <c r="S3296">
        <v>119.01</v>
      </c>
    </row>
    <row r="3297" spans="1:19" x14ac:dyDescent="0.35">
      <c r="A3297">
        <v>13296</v>
      </c>
      <c r="B3297" s="1">
        <v>47857</v>
      </c>
      <c r="C3297">
        <f t="shared" si="306"/>
        <v>2031</v>
      </c>
      <c r="D3297">
        <f t="shared" si="307"/>
        <v>1</v>
      </c>
      <c r="E3297" t="str">
        <f>TEXT(Table2[[#This Row],[order_date]],"mmmm")</f>
        <v>January</v>
      </c>
      <c r="F3297">
        <v>1482</v>
      </c>
      <c r="G3297" t="s">
        <v>22</v>
      </c>
      <c r="H3297" t="s">
        <v>17</v>
      </c>
      <c r="I3297">
        <v>5</v>
      </c>
      <c r="J3297">
        <v>306.18</v>
      </c>
      <c r="K3297">
        <v>0.25</v>
      </c>
      <c r="L3297">
        <f t="shared" si="308"/>
        <v>76.545000000000002</v>
      </c>
      <c r="M3297">
        <f t="shared" si="309"/>
        <v>1530.9</v>
      </c>
      <c r="N3297" t="s">
        <v>16</v>
      </c>
      <c r="O3297" t="str">
        <f t="shared" si="310"/>
        <v>Delayed Delivery</v>
      </c>
      <c r="P3297">
        <v>9</v>
      </c>
      <c r="Q3297" t="str">
        <f t="shared" si="311"/>
        <v>Excellent</v>
      </c>
      <c r="R3297">
        <v>4.9000000000000004</v>
      </c>
      <c r="S3297">
        <v>1148.18</v>
      </c>
    </row>
    <row r="3298" spans="1:19" x14ac:dyDescent="0.35">
      <c r="A3298">
        <v>13297</v>
      </c>
      <c r="B3298" s="1">
        <v>47858</v>
      </c>
      <c r="C3298">
        <f t="shared" si="306"/>
        <v>2031</v>
      </c>
      <c r="D3298">
        <f t="shared" si="307"/>
        <v>1</v>
      </c>
      <c r="E3298" t="str">
        <f>TEXT(Table2[[#This Row],[order_date]],"mmmm")</f>
        <v>January</v>
      </c>
      <c r="F3298">
        <v>1936</v>
      </c>
      <c r="G3298" t="s">
        <v>15</v>
      </c>
      <c r="H3298" t="s">
        <v>17</v>
      </c>
      <c r="I3298">
        <v>3</v>
      </c>
      <c r="J3298">
        <v>265.41000000000003</v>
      </c>
      <c r="K3298">
        <v>0.28000000000000003</v>
      </c>
      <c r="L3298">
        <f t="shared" si="308"/>
        <v>74.31480000000002</v>
      </c>
      <c r="M3298">
        <f t="shared" si="309"/>
        <v>796.23</v>
      </c>
      <c r="N3298" t="s">
        <v>16</v>
      </c>
      <c r="O3298" t="str">
        <f t="shared" si="310"/>
        <v>Delayed Delivery</v>
      </c>
      <c r="P3298">
        <v>10</v>
      </c>
      <c r="Q3298" t="str">
        <f t="shared" si="311"/>
        <v>Bad</v>
      </c>
      <c r="R3298">
        <v>1.8</v>
      </c>
      <c r="S3298">
        <v>573.29</v>
      </c>
    </row>
    <row r="3299" spans="1:19" x14ac:dyDescent="0.35">
      <c r="A3299">
        <v>13298</v>
      </c>
      <c r="B3299" s="1">
        <v>47859</v>
      </c>
      <c r="C3299">
        <f t="shared" si="306"/>
        <v>2031</v>
      </c>
      <c r="D3299">
        <f t="shared" si="307"/>
        <v>1</v>
      </c>
      <c r="E3299" t="str">
        <f>TEXT(Table2[[#This Row],[order_date]],"mmmm")</f>
        <v>January</v>
      </c>
      <c r="F3299">
        <v>1901</v>
      </c>
      <c r="G3299" t="s">
        <v>22</v>
      </c>
      <c r="H3299" t="s">
        <v>13</v>
      </c>
      <c r="I3299">
        <v>6</v>
      </c>
      <c r="J3299">
        <v>205.72</v>
      </c>
      <c r="K3299">
        <v>0.21</v>
      </c>
      <c r="L3299">
        <f t="shared" si="308"/>
        <v>43.2012</v>
      </c>
      <c r="M3299">
        <f t="shared" si="309"/>
        <v>1234.32</v>
      </c>
      <c r="N3299" t="s">
        <v>18</v>
      </c>
      <c r="O3299" t="str">
        <f t="shared" si="310"/>
        <v>On Time Delivery</v>
      </c>
      <c r="P3299">
        <v>2</v>
      </c>
      <c r="Q3299" t="str">
        <f t="shared" si="311"/>
        <v>Excellent</v>
      </c>
      <c r="R3299">
        <v>4.0999999999999996</v>
      </c>
      <c r="S3299">
        <v>975.11</v>
      </c>
    </row>
    <row r="3300" spans="1:19" x14ac:dyDescent="0.35">
      <c r="A3300">
        <v>13299</v>
      </c>
      <c r="B3300" s="1">
        <v>47860</v>
      </c>
      <c r="C3300">
        <f t="shared" si="306"/>
        <v>2031</v>
      </c>
      <c r="D3300">
        <f t="shared" si="307"/>
        <v>1</v>
      </c>
      <c r="E3300" t="str">
        <f>TEXT(Table2[[#This Row],[order_date]],"mmmm")</f>
        <v>January</v>
      </c>
      <c r="F3300">
        <v>1024</v>
      </c>
      <c r="G3300" t="s">
        <v>19</v>
      </c>
      <c r="H3300" t="s">
        <v>20</v>
      </c>
      <c r="I3300">
        <v>3</v>
      </c>
      <c r="J3300">
        <v>392.64</v>
      </c>
      <c r="K3300">
        <v>0.04</v>
      </c>
      <c r="L3300">
        <f t="shared" si="308"/>
        <v>15.7056</v>
      </c>
      <c r="M3300">
        <f t="shared" si="309"/>
        <v>1177.92</v>
      </c>
      <c r="N3300" t="s">
        <v>16</v>
      </c>
      <c r="O3300" t="str">
        <f t="shared" si="310"/>
        <v>Delayed Delivery</v>
      </c>
      <c r="P3300">
        <v>10</v>
      </c>
      <c r="Q3300" t="str">
        <f t="shared" si="311"/>
        <v>Bad</v>
      </c>
      <c r="R3300">
        <v>1.2</v>
      </c>
      <c r="S3300">
        <v>1130.8</v>
      </c>
    </row>
    <row r="3301" spans="1:19" x14ac:dyDescent="0.35">
      <c r="A3301">
        <v>13300</v>
      </c>
      <c r="B3301" s="1">
        <v>47861</v>
      </c>
      <c r="C3301">
        <f t="shared" si="306"/>
        <v>2031</v>
      </c>
      <c r="D3301">
        <f t="shared" si="307"/>
        <v>1</v>
      </c>
      <c r="E3301" t="str">
        <f>TEXT(Table2[[#This Row],[order_date]],"mmmm")</f>
        <v>January</v>
      </c>
      <c r="F3301">
        <v>1652</v>
      </c>
      <c r="G3301" t="s">
        <v>22</v>
      </c>
      <c r="H3301" t="s">
        <v>13</v>
      </c>
      <c r="I3301">
        <v>5</v>
      </c>
      <c r="J3301">
        <v>91.67</v>
      </c>
      <c r="K3301">
        <v>0.24</v>
      </c>
      <c r="L3301">
        <f t="shared" si="308"/>
        <v>22.000799999999998</v>
      </c>
      <c r="M3301">
        <f t="shared" si="309"/>
        <v>458.35</v>
      </c>
      <c r="N3301" t="s">
        <v>16</v>
      </c>
      <c r="O3301" t="str">
        <f t="shared" si="310"/>
        <v>On Time Delivery</v>
      </c>
      <c r="P3301">
        <v>3</v>
      </c>
      <c r="Q3301" t="str">
        <f t="shared" si="311"/>
        <v>Bad</v>
      </c>
      <c r="R3301">
        <v>1.5</v>
      </c>
      <c r="S3301">
        <v>348.35</v>
      </c>
    </row>
    <row r="3302" spans="1:19" x14ac:dyDescent="0.35">
      <c r="A3302">
        <v>13301</v>
      </c>
      <c r="B3302" s="1">
        <v>47862</v>
      </c>
      <c r="C3302">
        <f t="shared" si="306"/>
        <v>2031</v>
      </c>
      <c r="D3302">
        <f t="shared" si="307"/>
        <v>1</v>
      </c>
      <c r="E3302" t="str">
        <f>TEXT(Table2[[#This Row],[order_date]],"mmmm")</f>
        <v>January</v>
      </c>
      <c r="F3302">
        <v>1116</v>
      </c>
      <c r="G3302" t="s">
        <v>15</v>
      </c>
      <c r="H3302" t="s">
        <v>21</v>
      </c>
      <c r="I3302">
        <v>2</v>
      </c>
      <c r="J3302">
        <v>434.25</v>
      </c>
      <c r="K3302">
        <v>0.34</v>
      </c>
      <c r="L3302">
        <f t="shared" si="308"/>
        <v>147.64500000000001</v>
      </c>
      <c r="M3302">
        <f t="shared" si="309"/>
        <v>868.5</v>
      </c>
      <c r="N3302" t="s">
        <v>16</v>
      </c>
      <c r="O3302" t="str">
        <f t="shared" si="310"/>
        <v>Early Delivery</v>
      </c>
      <c r="P3302">
        <v>1</v>
      </c>
      <c r="Q3302" t="str">
        <f t="shared" si="311"/>
        <v>Good</v>
      </c>
      <c r="R3302">
        <v>3.1</v>
      </c>
      <c r="S3302">
        <v>573.21</v>
      </c>
    </row>
    <row r="3303" spans="1:19" x14ac:dyDescent="0.35">
      <c r="A3303">
        <v>13302</v>
      </c>
      <c r="B3303" s="1">
        <v>47863</v>
      </c>
      <c r="C3303">
        <f t="shared" si="306"/>
        <v>2031</v>
      </c>
      <c r="D3303">
        <f t="shared" si="307"/>
        <v>1</v>
      </c>
      <c r="E3303" t="str">
        <f>TEXT(Table2[[#This Row],[order_date]],"mmmm")</f>
        <v>January</v>
      </c>
      <c r="F3303">
        <v>1481</v>
      </c>
      <c r="G3303" t="s">
        <v>19</v>
      </c>
      <c r="H3303" t="s">
        <v>20</v>
      </c>
      <c r="I3303">
        <v>3</v>
      </c>
      <c r="J3303">
        <v>588.65</v>
      </c>
      <c r="K3303">
        <v>0.32</v>
      </c>
      <c r="L3303">
        <f t="shared" si="308"/>
        <v>188.36799999999999</v>
      </c>
      <c r="M3303">
        <f t="shared" si="309"/>
        <v>1765.9499999999998</v>
      </c>
      <c r="N3303" t="s">
        <v>18</v>
      </c>
      <c r="O3303" t="str">
        <f t="shared" si="310"/>
        <v>Early Delivery</v>
      </c>
      <c r="P3303">
        <v>1</v>
      </c>
      <c r="Q3303" t="str">
        <f t="shared" si="311"/>
        <v>Excellent</v>
      </c>
      <c r="R3303">
        <v>5</v>
      </c>
      <c r="S3303">
        <v>1200.8499999999999</v>
      </c>
    </row>
    <row r="3304" spans="1:19" x14ac:dyDescent="0.35">
      <c r="A3304">
        <v>13303</v>
      </c>
      <c r="B3304" s="1">
        <v>47864</v>
      </c>
      <c r="C3304">
        <f t="shared" si="306"/>
        <v>2031</v>
      </c>
      <c r="D3304">
        <f t="shared" si="307"/>
        <v>1</v>
      </c>
      <c r="E3304" t="str">
        <f>TEXT(Table2[[#This Row],[order_date]],"mmmm")</f>
        <v>January</v>
      </c>
      <c r="F3304">
        <v>1391</v>
      </c>
      <c r="G3304" t="s">
        <v>19</v>
      </c>
      <c r="H3304" t="s">
        <v>13</v>
      </c>
      <c r="I3304">
        <v>4</v>
      </c>
      <c r="J3304">
        <v>485.67</v>
      </c>
      <c r="K3304">
        <v>0.31</v>
      </c>
      <c r="L3304">
        <f t="shared" si="308"/>
        <v>150.55770000000001</v>
      </c>
      <c r="M3304">
        <f t="shared" si="309"/>
        <v>1942.68</v>
      </c>
      <c r="N3304" t="s">
        <v>18</v>
      </c>
      <c r="O3304" t="str">
        <f t="shared" si="310"/>
        <v>Delayed Delivery</v>
      </c>
      <c r="P3304">
        <v>10</v>
      </c>
      <c r="Q3304" t="str">
        <f t="shared" si="311"/>
        <v>Excellent</v>
      </c>
      <c r="R3304">
        <v>4.8</v>
      </c>
      <c r="S3304">
        <v>1340.45</v>
      </c>
    </row>
    <row r="3305" spans="1:19" x14ac:dyDescent="0.35">
      <c r="A3305">
        <v>13304</v>
      </c>
      <c r="B3305" s="1">
        <v>47865</v>
      </c>
      <c r="C3305">
        <f t="shared" si="306"/>
        <v>2031</v>
      </c>
      <c r="D3305">
        <f t="shared" si="307"/>
        <v>1</v>
      </c>
      <c r="E3305" t="str">
        <f>TEXT(Table2[[#This Row],[order_date]],"mmmm")</f>
        <v>January</v>
      </c>
      <c r="F3305">
        <v>1916</v>
      </c>
      <c r="G3305" t="s">
        <v>15</v>
      </c>
      <c r="H3305" t="s">
        <v>13</v>
      </c>
      <c r="I3305">
        <v>6</v>
      </c>
      <c r="J3305">
        <v>518.11</v>
      </c>
      <c r="K3305">
        <v>0.11</v>
      </c>
      <c r="L3305">
        <f t="shared" si="308"/>
        <v>56.992100000000001</v>
      </c>
      <c r="M3305">
        <f t="shared" si="309"/>
        <v>3108.66</v>
      </c>
      <c r="N3305" t="s">
        <v>18</v>
      </c>
      <c r="O3305" t="str">
        <f t="shared" si="310"/>
        <v>Delayed Delivery</v>
      </c>
      <c r="P3305">
        <v>6</v>
      </c>
      <c r="Q3305" t="str">
        <f t="shared" si="311"/>
        <v>Bad</v>
      </c>
      <c r="R3305">
        <v>1.4</v>
      </c>
      <c r="S3305">
        <v>2766.71</v>
      </c>
    </row>
    <row r="3306" spans="1:19" x14ac:dyDescent="0.35">
      <c r="A3306">
        <v>13305</v>
      </c>
      <c r="B3306" s="1">
        <v>47866</v>
      </c>
      <c r="C3306">
        <f t="shared" si="306"/>
        <v>2031</v>
      </c>
      <c r="D3306">
        <f t="shared" si="307"/>
        <v>1</v>
      </c>
      <c r="E3306" t="str">
        <f>TEXT(Table2[[#This Row],[order_date]],"mmmm")</f>
        <v>January</v>
      </c>
      <c r="F3306">
        <v>1993</v>
      </c>
      <c r="G3306" t="s">
        <v>22</v>
      </c>
      <c r="H3306" t="s">
        <v>17</v>
      </c>
      <c r="I3306">
        <v>5</v>
      </c>
      <c r="J3306">
        <v>225.39</v>
      </c>
      <c r="K3306">
        <v>0.26</v>
      </c>
      <c r="L3306">
        <f t="shared" si="308"/>
        <v>58.601399999999998</v>
      </c>
      <c r="M3306">
        <f t="shared" si="309"/>
        <v>1126.9499999999998</v>
      </c>
      <c r="N3306" t="s">
        <v>16</v>
      </c>
      <c r="O3306" t="str">
        <f t="shared" si="310"/>
        <v>Early Delivery</v>
      </c>
      <c r="P3306">
        <v>1</v>
      </c>
      <c r="Q3306" t="str">
        <f t="shared" si="311"/>
        <v>Bad</v>
      </c>
      <c r="R3306">
        <v>2</v>
      </c>
      <c r="S3306">
        <v>833.94</v>
      </c>
    </row>
    <row r="3307" spans="1:19" x14ac:dyDescent="0.35">
      <c r="A3307">
        <v>13306</v>
      </c>
      <c r="B3307" s="1">
        <v>47867</v>
      </c>
      <c r="C3307">
        <f t="shared" si="306"/>
        <v>2031</v>
      </c>
      <c r="D3307">
        <f t="shared" si="307"/>
        <v>1</v>
      </c>
      <c r="E3307" t="str">
        <f>TEXT(Table2[[#This Row],[order_date]],"mmmm")</f>
        <v>January</v>
      </c>
      <c r="F3307">
        <v>1963</v>
      </c>
      <c r="G3307" t="s">
        <v>15</v>
      </c>
      <c r="H3307" t="s">
        <v>20</v>
      </c>
      <c r="I3307">
        <v>2</v>
      </c>
      <c r="J3307">
        <v>205.06</v>
      </c>
      <c r="K3307">
        <v>0.3</v>
      </c>
      <c r="L3307">
        <f t="shared" si="308"/>
        <v>61.518000000000001</v>
      </c>
      <c r="M3307">
        <f t="shared" si="309"/>
        <v>410.12</v>
      </c>
      <c r="N3307" t="s">
        <v>18</v>
      </c>
      <c r="O3307" t="str">
        <f t="shared" si="310"/>
        <v>Delayed Delivery</v>
      </c>
      <c r="P3307">
        <v>5</v>
      </c>
      <c r="Q3307" t="str">
        <f t="shared" si="311"/>
        <v>Excellent</v>
      </c>
      <c r="R3307">
        <v>4.8</v>
      </c>
      <c r="S3307">
        <v>287.08</v>
      </c>
    </row>
    <row r="3308" spans="1:19" x14ac:dyDescent="0.35">
      <c r="A3308">
        <v>13307</v>
      </c>
      <c r="B3308" s="1">
        <v>47868</v>
      </c>
      <c r="C3308">
        <f t="shared" si="306"/>
        <v>2031</v>
      </c>
      <c r="D3308">
        <f t="shared" si="307"/>
        <v>1</v>
      </c>
      <c r="E3308" t="str">
        <f>TEXT(Table2[[#This Row],[order_date]],"mmmm")</f>
        <v>January</v>
      </c>
      <c r="F3308">
        <v>1536</v>
      </c>
      <c r="G3308" t="s">
        <v>19</v>
      </c>
      <c r="H3308" t="s">
        <v>21</v>
      </c>
      <c r="I3308">
        <v>4</v>
      </c>
      <c r="J3308">
        <v>317.47000000000003</v>
      </c>
      <c r="K3308">
        <v>0.24</v>
      </c>
      <c r="L3308">
        <f t="shared" si="308"/>
        <v>76.192800000000005</v>
      </c>
      <c r="M3308">
        <f t="shared" si="309"/>
        <v>1269.8800000000001</v>
      </c>
      <c r="N3308" t="s">
        <v>18</v>
      </c>
      <c r="O3308" t="str">
        <f t="shared" si="310"/>
        <v>Delayed Delivery</v>
      </c>
      <c r="P3308">
        <v>6</v>
      </c>
      <c r="Q3308" t="str">
        <f t="shared" si="311"/>
        <v>Bad</v>
      </c>
      <c r="R3308">
        <v>1.6</v>
      </c>
      <c r="S3308">
        <v>965.11</v>
      </c>
    </row>
    <row r="3309" spans="1:19" x14ac:dyDescent="0.35">
      <c r="A3309">
        <v>13308</v>
      </c>
      <c r="B3309" s="1">
        <v>47869</v>
      </c>
      <c r="C3309">
        <f t="shared" si="306"/>
        <v>2031</v>
      </c>
      <c r="D3309">
        <f t="shared" si="307"/>
        <v>1</v>
      </c>
      <c r="E3309" t="str">
        <f>TEXT(Table2[[#This Row],[order_date]],"mmmm")</f>
        <v>January</v>
      </c>
      <c r="F3309">
        <v>1078</v>
      </c>
      <c r="G3309" t="s">
        <v>12</v>
      </c>
      <c r="H3309" t="s">
        <v>21</v>
      </c>
      <c r="I3309">
        <v>5</v>
      </c>
      <c r="J3309">
        <v>41.75</v>
      </c>
      <c r="K3309">
        <v>0.09</v>
      </c>
      <c r="L3309">
        <f t="shared" si="308"/>
        <v>3.7574999999999998</v>
      </c>
      <c r="M3309">
        <f t="shared" si="309"/>
        <v>208.75</v>
      </c>
      <c r="N3309" t="s">
        <v>16</v>
      </c>
      <c r="O3309" t="str">
        <f t="shared" si="310"/>
        <v>Delayed Delivery</v>
      </c>
      <c r="P3309">
        <v>9</v>
      </c>
      <c r="Q3309" t="str">
        <f t="shared" si="311"/>
        <v>Excellent</v>
      </c>
      <c r="R3309">
        <v>4</v>
      </c>
      <c r="S3309">
        <v>189.96</v>
      </c>
    </row>
    <row r="3310" spans="1:19" x14ac:dyDescent="0.35">
      <c r="A3310">
        <v>13309</v>
      </c>
      <c r="B3310" s="1">
        <v>47870</v>
      </c>
      <c r="C3310">
        <f t="shared" si="306"/>
        <v>2031</v>
      </c>
      <c r="D3310">
        <f t="shared" si="307"/>
        <v>1</v>
      </c>
      <c r="E3310" t="str">
        <f>TEXT(Table2[[#This Row],[order_date]],"mmmm")</f>
        <v>January</v>
      </c>
      <c r="F3310">
        <v>1579</v>
      </c>
      <c r="G3310" t="s">
        <v>22</v>
      </c>
      <c r="H3310" t="s">
        <v>20</v>
      </c>
      <c r="I3310">
        <v>7</v>
      </c>
      <c r="J3310">
        <v>568.03</v>
      </c>
      <c r="K3310">
        <v>0.33</v>
      </c>
      <c r="L3310">
        <f t="shared" si="308"/>
        <v>187.44990000000001</v>
      </c>
      <c r="M3310">
        <f t="shared" si="309"/>
        <v>3976.21</v>
      </c>
      <c r="N3310" t="s">
        <v>16</v>
      </c>
      <c r="O3310" t="str">
        <f t="shared" si="310"/>
        <v>Delayed Delivery</v>
      </c>
      <c r="P3310">
        <v>6</v>
      </c>
      <c r="Q3310" t="str">
        <f t="shared" si="311"/>
        <v>Bad</v>
      </c>
      <c r="R3310">
        <v>1</v>
      </c>
      <c r="S3310">
        <v>2664.06</v>
      </c>
    </row>
    <row r="3311" spans="1:19" x14ac:dyDescent="0.35">
      <c r="A3311">
        <v>13310</v>
      </c>
      <c r="B3311" s="1">
        <v>47871</v>
      </c>
      <c r="C3311">
        <f t="shared" si="306"/>
        <v>2031</v>
      </c>
      <c r="D3311">
        <f t="shared" si="307"/>
        <v>1</v>
      </c>
      <c r="E3311" t="str">
        <f>TEXT(Table2[[#This Row],[order_date]],"mmmm")</f>
        <v>January</v>
      </c>
      <c r="F3311">
        <v>1172</v>
      </c>
      <c r="G3311" t="s">
        <v>15</v>
      </c>
      <c r="H3311" t="s">
        <v>20</v>
      </c>
      <c r="I3311">
        <v>2</v>
      </c>
      <c r="J3311">
        <v>99.11</v>
      </c>
      <c r="K3311">
        <v>0.16</v>
      </c>
      <c r="L3311">
        <f t="shared" si="308"/>
        <v>15.8576</v>
      </c>
      <c r="M3311">
        <f t="shared" si="309"/>
        <v>198.22</v>
      </c>
      <c r="N3311" t="s">
        <v>14</v>
      </c>
      <c r="O3311" t="str">
        <f t="shared" si="310"/>
        <v>On Time Delivery</v>
      </c>
      <c r="P3311">
        <v>4</v>
      </c>
      <c r="Q3311" t="str">
        <f t="shared" si="311"/>
        <v>Good</v>
      </c>
      <c r="R3311">
        <v>3.5</v>
      </c>
      <c r="S3311">
        <v>166.5</v>
      </c>
    </row>
    <row r="3312" spans="1:19" x14ac:dyDescent="0.35">
      <c r="A3312">
        <v>13311</v>
      </c>
      <c r="B3312" s="1">
        <v>47872</v>
      </c>
      <c r="C3312">
        <f t="shared" si="306"/>
        <v>2031</v>
      </c>
      <c r="D3312">
        <f t="shared" si="307"/>
        <v>1</v>
      </c>
      <c r="E3312" t="str">
        <f>TEXT(Table2[[#This Row],[order_date]],"mmmm")</f>
        <v>January</v>
      </c>
      <c r="F3312">
        <v>1955</v>
      </c>
      <c r="G3312" t="s">
        <v>15</v>
      </c>
      <c r="H3312" t="s">
        <v>13</v>
      </c>
      <c r="I3312">
        <v>4</v>
      </c>
      <c r="J3312">
        <v>543.26</v>
      </c>
      <c r="K3312">
        <v>0.05</v>
      </c>
      <c r="L3312">
        <f t="shared" si="308"/>
        <v>27.163</v>
      </c>
      <c r="M3312">
        <f t="shared" si="309"/>
        <v>2173.04</v>
      </c>
      <c r="N3312" t="s">
        <v>18</v>
      </c>
      <c r="O3312" t="str">
        <f t="shared" si="310"/>
        <v>Early Delivery</v>
      </c>
      <c r="P3312">
        <v>1</v>
      </c>
      <c r="Q3312" t="str">
        <f t="shared" si="311"/>
        <v>Good</v>
      </c>
      <c r="R3312">
        <v>3</v>
      </c>
      <c r="S3312">
        <v>2064.39</v>
      </c>
    </row>
    <row r="3313" spans="1:19" x14ac:dyDescent="0.35">
      <c r="A3313">
        <v>13312</v>
      </c>
      <c r="B3313" s="1">
        <v>47873</v>
      </c>
      <c r="C3313">
        <f t="shared" si="306"/>
        <v>2031</v>
      </c>
      <c r="D3313">
        <f t="shared" si="307"/>
        <v>1</v>
      </c>
      <c r="E3313" t="str">
        <f>TEXT(Table2[[#This Row],[order_date]],"mmmm")</f>
        <v>January</v>
      </c>
      <c r="F3313">
        <v>1011</v>
      </c>
      <c r="G3313" t="s">
        <v>19</v>
      </c>
      <c r="H3313" t="s">
        <v>17</v>
      </c>
      <c r="I3313">
        <v>3</v>
      </c>
      <c r="J3313">
        <v>63.9</v>
      </c>
      <c r="K3313">
        <v>0.04</v>
      </c>
      <c r="L3313">
        <f t="shared" si="308"/>
        <v>2.556</v>
      </c>
      <c r="M3313">
        <f t="shared" si="309"/>
        <v>191.7</v>
      </c>
      <c r="N3313" t="s">
        <v>18</v>
      </c>
      <c r="O3313" t="str">
        <f t="shared" si="310"/>
        <v>Delayed Delivery</v>
      </c>
      <c r="P3313">
        <v>6</v>
      </c>
      <c r="Q3313" t="str">
        <f t="shared" si="311"/>
        <v>Good</v>
      </c>
      <c r="R3313">
        <v>2.9</v>
      </c>
      <c r="S3313">
        <v>184.03</v>
      </c>
    </row>
    <row r="3314" spans="1:19" x14ac:dyDescent="0.35">
      <c r="A3314">
        <v>13313</v>
      </c>
      <c r="B3314" s="1">
        <v>47874</v>
      </c>
      <c r="C3314">
        <f t="shared" si="306"/>
        <v>2031</v>
      </c>
      <c r="D3314">
        <f t="shared" si="307"/>
        <v>1</v>
      </c>
      <c r="E3314" t="str">
        <f>TEXT(Table2[[#This Row],[order_date]],"mmmm")</f>
        <v>January</v>
      </c>
      <c r="F3314">
        <v>1799</v>
      </c>
      <c r="G3314" t="s">
        <v>15</v>
      </c>
      <c r="H3314" t="s">
        <v>17</v>
      </c>
      <c r="I3314">
        <v>5</v>
      </c>
      <c r="J3314">
        <v>496.24</v>
      </c>
      <c r="K3314">
        <v>0.23</v>
      </c>
      <c r="L3314">
        <f t="shared" si="308"/>
        <v>114.13520000000001</v>
      </c>
      <c r="M3314">
        <f t="shared" si="309"/>
        <v>2481.1999999999998</v>
      </c>
      <c r="N3314" t="s">
        <v>16</v>
      </c>
      <c r="O3314" t="str">
        <f t="shared" si="310"/>
        <v>Delayed Delivery</v>
      </c>
      <c r="P3314">
        <v>7</v>
      </c>
      <c r="Q3314" t="str">
        <f t="shared" si="311"/>
        <v>Excellent</v>
      </c>
      <c r="R3314">
        <v>4.3</v>
      </c>
      <c r="S3314">
        <v>1910.52</v>
      </c>
    </row>
    <row r="3315" spans="1:19" x14ac:dyDescent="0.35">
      <c r="A3315">
        <v>13314</v>
      </c>
      <c r="B3315" s="1">
        <v>47875</v>
      </c>
      <c r="C3315">
        <f t="shared" si="306"/>
        <v>2031</v>
      </c>
      <c r="D3315">
        <f t="shared" si="307"/>
        <v>1</v>
      </c>
      <c r="E3315" t="str">
        <f>TEXT(Table2[[#This Row],[order_date]],"mmmm")</f>
        <v>January</v>
      </c>
      <c r="F3315">
        <v>1127</v>
      </c>
      <c r="G3315" t="s">
        <v>15</v>
      </c>
      <c r="H3315" t="s">
        <v>17</v>
      </c>
      <c r="I3315">
        <v>5</v>
      </c>
      <c r="J3315">
        <v>103.9</v>
      </c>
      <c r="K3315">
        <v>0.15</v>
      </c>
      <c r="L3315">
        <f t="shared" si="308"/>
        <v>15.585000000000001</v>
      </c>
      <c r="M3315">
        <f t="shared" si="309"/>
        <v>519.5</v>
      </c>
      <c r="N3315" t="s">
        <v>14</v>
      </c>
      <c r="O3315" t="str">
        <f t="shared" si="310"/>
        <v>Delayed Delivery</v>
      </c>
      <c r="P3315">
        <v>5</v>
      </c>
      <c r="Q3315" t="str">
        <f t="shared" si="311"/>
        <v>Bad</v>
      </c>
      <c r="R3315">
        <v>1.3</v>
      </c>
      <c r="S3315">
        <v>441.58</v>
      </c>
    </row>
    <row r="3316" spans="1:19" x14ac:dyDescent="0.35">
      <c r="A3316">
        <v>13315</v>
      </c>
      <c r="B3316" s="1">
        <v>47876</v>
      </c>
      <c r="C3316">
        <f t="shared" si="306"/>
        <v>2031</v>
      </c>
      <c r="D3316">
        <f t="shared" si="307"/>
        <v>1</v>
      </c>
      <c r="E3316" t="str">
        <f>TEXT(Table2[[#This Row],[order_date]],"mmmm")</f>
        <v>January</v>
      </c>
      <c r="F3316">
        <v>1607</v>
      </c>
      <c r="G3316" t="s">
        <v>12</v>
      </c>
      <c r="H3316" t="s">
        <v>20</v>
      </c>
      <c r="I3316">
        <v>3</v>
      </c>
      <c r="J3316">
        <v>37.31</v>
      </c>
      <c r="K3316">
        <v>0.03</v>
      </c>
      <c r="L3316">
        <f t="shared" si="308"/>
        <v>1.1193</v>
      </c>
      <c r="M3316">
        <f t="shared" si="309"/>
        <v>111.93</v>
      </c>
      <c r="N3316" t="s">
        <v>18</v>
      </c>
      <c r="O3316" t="str">
        <f t="shared" si="310"/>
        <v>Delayed Delivery</v>
      </c>
      <c r="P3316">
        <v>6</v>
      </c>
      <c r="Q3316" t="str">
        <f t="shared" si="311"/>
        <v>Good</v>
      </c>
      <c r="R3316">
        <v>2.5</v>
      </c>
      <c r="S3316">
        <v>108.57</v>
      </c>
    </row>
    <row r="3317" spans="1:19" x14ac:dyDescent="0.35">
      <c r="A3317">
        <v>13316</v>
      </c>
      <c r="B3317" s="1">
        <v>47877</v>
      </c>
      <c r="C3317">
        <f t="shared" si="306"/>
        <v>2031</v>
      </c>
      <c r="D3317">
        <f t="shared" si="307"/>
        <v>1</v>
      </c>
      <c r="E3317" t="str">
        <f>TEXT(Table2[[#This Row],[order_date]],"mmmm")</f>
        <v>January</v>
      </c>
      <c r="F3317">
        <v>1091</v>
      </c>
      <c r="G3317" t="s">
        <v>15</v>
      </c>
      <c r="H3317" t="s">
        <v>17</v>
      </c>
      <c r="I3317">
        <v>7</v>
      </c>
      <c r="J3317">
        <v>435.9</v>
      </c>
      <c r="K3317">
        <v>0.26</v>
      </c>
      <c r="L3317">
        <f t="shared" si="308"/>
        <v>113.334</v>
      </c>
      <c r="M3317">
        <f t="shared" si="309"/>
        <v>3051.2999999999997</v>
      </c>
      <c r="N3317" t="s">
        <v>14</v>
      </c>
      <c r="O3317" t="str">
        <f t="shared" si="310"/>
        <v>Delayed Delivery</v>
      </c>
      <c r="P3317">
        <v>10</v>
      </c>
      <c r="Q3317" t="str">
        <f t="shared" si="311"/>
        <v>Good</v>
      </c>
      <c r="R3317">
        <v>2.8</v>
      </c>
      <c r="S3317">
        <v>2257.96</v>
      </c>
    </row>
    <row r="3318" spans="1:19" x14ac:dyDescent="0.35">
      <c r="A3318">
        <v>13317</v>
      </c>
      <c r="B3318" s="1">
        <v>47878</v>
      </c>
      <c r="C3318">
        <f t="shared" si="306"/>
        <v>2031</v>
      </c>
      <c r="D3318">
        <f t="shared" si="307"/>
        <v>1</v>
      </c>
      <c r="E3318" t="str">
        <f>TEXT(Table2[[#This Row],[order_date]],"mmmm")</f>
        <v>January</v>
      </c>
      <c r="F3318">
        <v>1652</v>
      </c>
      <c r="G3318" t="s">
        <v>15</v>
      </c>
      <c r="H3318" t="s">
        <v>13</v>
      </c>
      <c r="I3318">
        <v>1</v>
      </c>
      <c r="J3318">
        <v>178.96</v>
      </c>
      <c r="K3318">
        <v>0.28000000000000003</v>
      </c>
      <c r="L3318">
        <f t="shared" si="308"/>
        <v>50.108800000000009</v>
      </c>
      <c r="M3318">
        <f t="shared" si="309"/>
        <v>178.96</v>
      </c>
      <c r="N3318" t="s">
        <v>14</v>
      </c>
      <c r="O3318" t="str">
        <f t="shared" si="310"/>
        <v>Delayed Delivery</v>
      </c>
      <c r="P3318">
        <v>8</v>
      </c>
      <c r="Q3318" t="str">
        <f t="shared" si="311"/>
        <v>Bad</v>
      </c>
      <c r="R3318">
        <v>1.5</v>
      </c>
      <c r="S3318">
        <v>128.85</v>
      </c>
    </row>
    <row r="3319" spans="1:19" x14ac:dyDescent="0.35">
      <c r="A3319">
        <v>13318</v>
      </c>
      <c r="B3319" s="1">
        <v>47879</v>
      </c>
      <c r="C3319">
        <f t="shared" si="306"/>
        <v>2031</v>
      </c>
      <c r="D3319">
        <f t="shared" si="307"/>
        <v>1</v>
      </c>
      <c r="E3319" t="str">
        <f>TEXT(Table2[[#This Row],[order_date]],"mmmm")</f>
        <v>January</v>
      </c>
      <c r="F3319">
        <v>1542</v>
      </c>
      <c r="G3319" t="s">
        <v>15</v>
      </c>
      <c r="H3319" t="s">
        <v>20</v>
      </c>
      <c r="I3319">
        <v>4</v>
      </c>
      <c r="J3319">
        <v>432.98</v>
      </c>
      <c r="K3319">
        <v>0.25</v>
      </c>
      <c r="L3319">
        <f t="shared" si="308"/>
        <v>108.245</v>
      </c>
      <c r="M3319">
        <f t="shared" si="309"/>
        <v>1731.92</v>
      </c>
      <c r="N3319" t="s">
        <v>14</v>
      </c>
      <c r="O3319" t="str">
        <f t="shared" si="310"/>
        <v>Early Delivery</v>
      </c>
      <c r="P3319">
        <v>1</v>
      </c>
      <c r="Q3319" t="str">
        <f t="shared" si="311"/>
        <v>Bad</v>
      </c>
      <c r="R3319">
        <v>1.3</v>
      </c>
      <c r="S3319">
        <v>1298.94</v>
      </c>
    </row>
    <row r="3320" spans="1:19" x14ac:dyDescent="0.35">
      <c r="A3320">
        <v>13319</v>
      </c>
      <c r="B3320" s="1">
        <v>47880</v>
      </c>
      <c r="C3320">
        <f t="shared" si="306"/>
        <v>2031</v>
      </c>
      <c r="D3320">
        <f t="shared" si="307"/>
        <v>2</v>
      </c>
      <c r="E3320" t="str">
        <f>TEXT(Table2[[#This Row],[order_date]],"mmmm")</f>
        <v>February</v>
      </c>
      <c r="F3320">
        <v>1845</v>
      </c>
      <c r="G3320" t="s">
        <v>12</v>
      </c>
      <c r="H3320" t="s">
        <v>20</v>
      </c>
      <c r="I3320">
        <v>3</v>
      </c>
      <c r="J3320">
        <v>339.72</v>
      </c>
      <c r="K3320">
        <v>7.0000000000000007E-2</v>
      </c>
      <c r="L3320">
        <f t="shared" si="308"/>
        <v>23.780400000000004</v>
      </c>
      <c r="M3320">
        <f t="shared" si="309"/>
        <v>1019.1600000000001</v>
      </c>
      <c r="N3320" t="s">
        <v>14</v>
      </c>
      <c r="O3320" t="str">
        <f t="shared" si="310"/>
        <v>Delayed Delivery</v>
      </c>
      <c r="P3320">
        <v>8</v>
      </c>
      <c r="Q3320" t="str">
        <f t="shared" si="311"/>
        <v>Bad</v>
      </c>
      <c r="R3320">
        <v>1.7</v>
      </c>
      <c r="S3320">
        <v>947.82</v>
      </c>
    </row>
    <row r="3321" spans="1:19" x14ac:dyDescent="0.35">
      <c r="A3321">
        <v>13320</v>
      </c>
      <c r="B3321" s="1">
        <v>47881</v>
      </c>
      <c r="C3321">
        <f t="shared" si="306"/>
        <v>2031</v>
      </c>
      <c r="D3321">
        <f t="shared" si="307"/>
        <v>2</v>
      </c>
      <c r="E3321" t="str">
        <f>TEXT(Table2[[#This Row],[order_date]],"mmmm")</f>
        <v>February</v>
      </c>
      <c r="F3321">
        <v>1531</v>
      </c>
      <c r="G3321" t="s">
        <v>22</v>
      </c>
      <c r="H3321" t="s">
        <v>17</v>
      </c>
      <c r="I3321">
        <v>5</v>
      </c>
      <c r="J3321">
        <v>78.650000000000006</v>
      </c>
      <c r="K3321">
        <v>0.24</v>
      </c>
      <c r="L3321">
        <f t="shared" si="308"/>
        <v>18.876000000000001</v>
      </c>
      <c r="M3321">
        <f t="shared" si="309"/>
        <v>393.25</v>
      </c>
      <c r="N3321" t="s">
        <v>16</v>
      </c>
      <c r="O3321" t="str">
        <f t="shared" si="310"/>
        <v>Delayed Delivery</v>
      </c>
      <c r="P3321">
        <v>11</v>
      </c>
      <c r="Q3321" t="str">
        <f t="shared" si="311"/>
        <v>Bad</v>
      </c>
      <c r="R3321">
        <v>2</v>
      </c>
      <c r="S3321">
        <v>298.87</v>
      </c>
    </row>
    <row r="3322" spans="1:19" x14ac:dyDescent="0.35">
      <c r="A3322">
        <v>13321</v>
      </c>
      <c r="B3322" s="1">
        <v>47882</v>
      </c>
      <c r="C3322">
        <f t="shared" si="306"/>
        <v>2031</v>
      </c>
      <c r="D3322">
        <f t="shared" si="307"/>
        <v>2</v>
      </c>
      <c r="E3322" t="str">
        <f>TEXT(Table2[[#This Row],[order_date]],"mmmm")</f>
        <v>February</v>
      </c>
      <c r="F3322">
        <v>1657</v>
      </c>
      <c r="G3322" t="s">
        <v>15</v>
      </c>
      <c r="H3322" t="s">
        <v>21</v>
      </c>
      <c r="I3322">
        <v>4</v>
      </c>
      <c r="J3322">
        <v>560.29999999999995</v>
      </c>
      <c r="K3322">
        <v>0</v>
      </c>
      <c r="L3322">
        <f t="shared" si="308"/>
        <v>0</v>
      </c>
      <c r="M3322">
        <f t="shared" si="309"/>
        <v>2241.1999999999998</v>
      </c>
      <c r="N3322" t="s">
        <v>14</v>
      </c>
      <c r="O3322" t="str">
        <f t="shared" si="310"/>
        <v>On Time Delivery</v>
      </c>
      <c r="P3322">
        <v>2</v>
      </c>
      <c r="Q3322" t="str">
        <f t="shared" si="311"/>
        <v>Excellent</v>
      </c>
      <c r="R3322">
        <v>4.9000000000000004</v>
      </c>
      <c r="S3322">
        <v>2241.1999999999998</v>
      </c>
    </row>
    <row r="3323" spans="1:19" x14ac:dyDescent="0.35">
      <c r="A3323">
        <v>13322</v>
      </c>
      <c r="B3323" s="1">
        <v>47883</v>
      </c>
      <c r="C3323">
        <f t="shared" si="306"/>
        <v>2031</v>
      </c>
      <c r="D3323">
        <f t="shared" si="307"/>
        <v>2</v>
      </c>
      <c r="E3323" t="str">
        <f>TEXT(Table2[[#This Row],[order_date]],"mmmm")</f>
        <v>February</v>
      </c>
      <c r="F3323">
        <v>1988</v>
      </c>
      <c r="G3323" t="s">
        <v>22</v>
      </c>
      <c r="H3323" t="s">
        <v>21</v>
      </c>
      <c r="I3323">
        <v>7</v>
      </c>
      <c r="J3323">
        <v>279.60000000000002</v>
      </c>
      <c r="K3323">
        <v>0.11</v>
      </c>
      <c r="L3323">
        <f t="shared" si="308"/>
        <v>30.756000000000004</v>
      </c>
      <c r="M3323">
        <f t="shared" si="309"/>
        <v>1957.2000000000003</v>
      </c>
      <c r="N3323" t="s">
        <v>16</v>
      </c>
      <c r="O3323" t="str">
        <f t="shared" si="310"/>
        <v>On Time Delivery</v>
      </c>
      <c r="P3323">
        <v>2</v>
      </c>
      <c r="Q3323" t="str">
        <f t="shared" si="311"/>
        <v>Good</v>
      </c>
      <c r="R3323">
        <v>2.9</v>
      </c>
      <c r="S3323">
        <v>1741.91</v>
      </c>
    </row>
    <row r="3324" spans="1:19" x14ac:dyDescent="0.35">
      <c r="A3324">
        <v>13323</v>
      </c>
      <c r="B3324" s="1">
        <v>47884</v>
      </c>
      <c r="C3324">
        <f t="shared" si="306"/>
        <v>2031</v>
      </c>
      <c r="D3324">
        <f t="shared" si="307"/>
        <v>2</v>
      </c>
      <c r="E3324" t="str">
        <f>TEXT(Table2[[#This Row],[order_date]],"mmmm")</f>
        <v>February</v>
      </c>
      <c r="F3324">
        <v>1827</v>
      </c>
      <c r="G3324" t="s">
        <v>15</v>
      </c>
      <c r="H3324" t="s">
        <v>13</v>
      </c>
      <c r="I3324">
        <v>4</v>
      </c>
      <c r="J3324">
        <v>444.65</v>
      </c>
      <c r="K3324">
        <v>0.14000000000000001</v>
      </c>
      <c r="L3324">
        <f t="shared" si="308"/>
        <v>62.251000000000005</v>
      </c>
      <c r="M3324">
        <f t="shared" si="309"/>
        <v>1778.6</v>
      </c>
      <c r="N3324" t="s">
        <v>14</v>
      </c>
      <c r="O3324" t="str">
        <f t="shared" si="310"/>
        <v>Delayed Delivery</v>
      </c>
      <c r="P3324">
        <v>8</v>
      </c>
      <c r="Q3324" t="str">
        <f t="shared" si="311"/>
        <v>Good</v>
      </c>
      <c r="R3324">
        <v>3</v>
      </c>
      <c r="S3324">
        <v>1529.6</v>
      </c>
    </row>
    <row r="3325" spans="1:19" x14ac:dyDescent="0.35">
      <c r="A3325">
        <v>13324</v>
      </c>
      <c r="B3325" s="1">
        <v>47885</v>
      </c>
      <c r="C3325">
        <f t="shared" si="306"/>
        <v>2031</v>
      </c>
      <c r="D3325">
        <f t="shared" si="307"/>
        <v>2</v>
      </c>
      <c r="E3325" t="str">
        <f>TEXT(Table2[[#This Row],[order_date]],"mmmm")</f>
        <v>February</v>
      </c>
      <c r="F3325">
        <v>1446</v>
      </c>
      <c r="G3325" t="s">
        <v>15</v>
      </c>
      <c r="H3325" t="s">
        <v>17</v>
      </c>
      <c r="I3325">
        <v>1</v>
      </c>
      <c r="J3325">
        <v>308.10000000000002</v>
      </c>
      <c r="K3325">
        <v>0.28999999999999998</v>
      </c>
      <c r="L3325">
        <f t="shared" si="308"/>
        <v>89.349000000000004</v>
      </c>
      <c r="M3325">
        <f t="shared" si="309"/>
        <v>308.10000000000002</v>
      </c>
      <c r="N3325" t="s">
        <v>16</v>
      </c>
      <c r="O3325" t="str">
        <f t="shared" si="310"/>
        <v>On Time Delivery</v>
      </c>
      <c r="P3325">
        <v>2</v>
      </c>
      <c r="Q3325" t="str">
        <f t="shared" si="311"/>
        <v>Good</v>
      </c>
      <c r="R3325">
        <v>3.8</v>
      </c>
      <c r="S3325">
        <v>218.75</v>
      </c>
    </row>
    <row r="3326" spans="1:19" x14ac:dyDescent="0.35">
      <c r="A3326">
        <v>13325</v>
      </c>
      <c r="B3326" s="1">
        <v>47886</v>
      </c>
      <c r="C3326">
        <f t="shared" si="306"/>
        <v>2031</v>
      </c>
      <c r="D3326">
        <f t="shared" si="307"/>
        <v>2</v>
      </c>
      <c r="E3326" t="str">
        <f>TEXT(Table2[[#This Row],[order_date]],"mmmm")</f>
        <v>February</v>
      </c>
      <c r="F3326">
        <v>1389</v>
      </c>
      <c r="G3326" t="s">
        <v>19</v>
      </c>
      <c r="H3326" t="s">
        <v>17</v>
      </c>
      <c r="I3326">
        <v>5</v>
      </c>
      <c r="J3326">
        <v>368.55</v>
      </c>
      <c r="K3326">
        <v>0.14000000000000001</v>
      </c>
      <c r="L3326">
        <f t="shared" si="308"/>
        <v>51.597000000000008</v>
      </c>
      <c r="M3326">
        <f t="shared" si="309"/>
        <v>1842.75</v>
      </c>
      <c r="N3326" t="s">
        <v>18</v>
      </c>
      <c r="O3326" t="str">
        <f t="shared" si="310"/>
        <v>Delayed Delivery</v>
      </c>
      <c r="P3326">
        <v>8</v>
      </c>
      <c r="Q3326" t="str">
        <f t="shared" si="311"/>
        <v>Good</v>
      </c>
      <c r="R3326">
        <v>3.7</v>
      </c>
      <c r="S3326">
        <v>1584.76</v>
      </c>
    </row>
    <row r="3327" spans="1:19" x14ac:dyDescent="0.35">
      <c r="A3327">
        <v>13326</v>
      </c>
      <c r="B3327" s="1">
        <v>47887</v>
      </c>
      <c r="C3327">
        <f t="shared" si="306"/>
        <v>2031</v>
      </c>
      <c r="D3327">
        <f t="shared" si="307"/>
        <v>2</v>
      </c>
      <c r="E3327" t="str">
        <f>TEXT(Table2[[#This Row],[order_date]],"mmmm")</f>
        <v>February</v>
      </c>
      <c r="F3327">
        <v>1671</v>
      </c>
      <c r="G3327" t="s">
        <v>15</v>
      </c>
      <c r="H3327" t="s">
        <v>20</v>
      </c>
      <c r="I3327">
        <v>2</v>
      </c>
      <c r="J3327">
        <v>192.12</v>
      </c>
      <c r="K3327">
        <v>0</v>
      </c>
      <c r="L3327">
        <f t="shared" si="308"/>
        <v>0</v>
      </c>
      <c r="M3327">
        <f t="shared" si="309"/>
        <v>384.24</v>
      </c>
      <c r="N3327" t="s">
        <v>16</v>
      </c>
      <c r="O3327" t="str">
        <f t="shared" si="310"/>
        <v>Delayed Delivery</v>
      </c>
      <c r="P3327">
        <v>5</v>
      </c>
      <c r="Q3327" t="str">
        <f t="shared" si="311"/>
        <v>Good</v>
      </c>
      <c r="R3327">
        <v>3</v>
      </c>
      <c r="S3327">
        <v>384.24</v>
      </c>
    </row>
    <row r="3328" spans="1:19" x14ac:dyDescent="0.35">
      <c r="A3328">
        <v>13327</v>
      </c>
      <c r="B3328" s="1">
        <v>47888</v>
      </c>
      <c r="C3328">
        <f t="shared" si="306"/>
        <v>2031</v>
      </c>
      <c r="D3328">
        <f t="shared" si="307"/>
        <v>2</v>
      </c>
      <c r="E3328" t="str">
        <f>TEXT(Table2[[#This Row],[order_date]],"mmmm")</f>
        <v>February</v>
      </c>
      <c r="F3328">
        <v>1860</v>
      </c>
      <c r="G3328" t="s">
        <v>19</v>
      </c>
      <c r="H3328" t="s">
        <v>20</v>
      </c>
      <c r="I3328">
        <v>1</v>
      </c>
      <c r="J3328">
        <v>132.21</v>
      </c>
      <c r="K3328">
        <v>0.12</v>
      </c>
      <c r="L3328">
        <f t="shared" si="308"/>
        <v>15.8652</v>
      </c>
      <c r="M3328">
        <f t="shared" si="309"/>
        <v>132.21</v>
      </c>
      <c r="N3328" t="s">
        <v>18</v>
      </c>
      <c r="O3328" t="str">
        <f t="shared" si="310"/>
        <v>Delayed Delivery</v>
      </c>
      <c r="P3328">
        <v>9</v>
      </c>
      <c r="Q3328" t="str">
        <f t="shared" si="311"/>
        <v>Bad</v>
      </c>
      <c r="R3328">
        <v>2.4</v>
      </c>
      <c r="S3328">
        <v>116.34</v>
      </c>
    </row>
    <row r="3329" spans="1:19" x14ac:dyDescent="0.35">
      <c r="A3329">
        <v>13328</v>
      </c>
      <c r="B3329" s="1">
        <v>47889</v>
      </c>
      <c r="C3329">
        <f t="shared" si="306"/>
        <v>2031</v>
      </c>
      <c r="D3329">
        <f t="shared" si="307"/>
        <v>2</v>
      </c>
      <c r="E3329" t="str">
        <f>TEXT(Table2[[#This Row],[order_date]],"mmmm")</f>
        <v>February</v>
      </c>
      <c r="F3329">
        <v>1042</v>
      </c>
      <c r="G3329" t="s">
        <v>12</v>
      </c>
      <c r="H3329" t="s">
        <v>17</v>
      </c>
      <c r="I3329">
        <v>1</v>
      </c>
      <c r="J3329">
        <v>332.4</v>
      </c>
      <c r="K3329">
        <v>0.17</v>
      </c>
      <c r="L3329">
        <f t="shared" si="308"/>
        <v>56.508000000000003</v>
      </c>
      <c r="M3329">
        <f t="shared" si="309"/>
        <v>332.4</v>
      </c>
      <c r="N3329" t="s">
        <v>16</v>
      </c>
      <c r="O3329" t="str">
        <f t="shared" si="310"/>
        <v>Delayed Delivery</v>
      </c>
      <c r="P3329">
        <v>9</v>
      </c>
      <c r="Q3329" t="str">
        <f t="shared" si="311"/>
        <v>Bad</v>
      </c>
      <c r="R3329">
        <v>2.2999999999999998</v>
      </c>
      <c r="S3329">
        <v>275.89</v>
      </c>
    </row>
    <row r="3330" spans="1:19" x14ac:dyDescent="0.35">
      <c r="A3330">
        <v>13329</v>
      </c>
      <c r="B3330" s="1">
        <v>47890</v>
      </c>
      <c r="C3330">
        <f t="shared" si="306"/>
        <v>2031</v>
      </c>
      <c r="D3330">
        <f t="shared" si="307"/>
        <v>2</v>
      </c>
      <c r="E3330" t="str">
        <f>TEXT(Table2[[#This Row],[order_date]],"mmmm")</f>
        <v>February</v>
      </c>
      <c r="F3330">
        <v>1253</v>
      </c>
      <c r="G3330" t="s">
        <v>19</v>
      </c>
      <c r="H3330" t="s">
        <v>20</v>
      </c>
      <c r="I3330">
        <v>2</v>
      </c>
      <c r="J3330">
        <v>272.52999999999997</v>
      </c>
      <c r="K3330">
        <v>0.33</v>
      </c>
      <c r="L3330">
        <f t="shared" si="308"/>
        <v>89.934899999999999</v>
      </c>
      <c r="M3330">
        <f t="shared" si="309"/>
        <v>545.05999999999995</v>
      </c>
      <c r="N3330" t="s">
        <v>16</v>
      </c>
      <c r="O3330" t="str">
        <f t="shared" si="310"/>
        <v>Delayed Delivery</v>
      </c>
      <c r="P3330">
        <v>8</v>
      </c>
      <c r="Q3330" t="str">
        <f t="shared" si="311"/>
        <v>Bad</v>
      </c>
      <c r="R3330">
        <v>1.2</v>
      </c>
      <c r="S3330">
        <v>365.19</v>
      </c>
    </row>
    <row r="3331" spans="1:19" x14ac:dyDescent="0.35">
      <c r="A3331">
        <v>13330</v>
      </c>
      <c r="B3331" s="1">
        <v>47891</v>
      </c>
      <c r="C3331">
        <f t="shared" ref="C3331:C3394" si="312">YEAR(B3331)</f>
        <v>2031</v>
      </c>
      <c r="D3331">
        <f t="shared" ref="D3331:D3394" si="313">MONTH(B3331)</f>
        <v>2</v>
      </c>
      <c r="E3331" t="str">
        <f>TEXT(Table2[[#This Row],[order_date]],"mmmm")</f>
        <v>February</v>
      </c>
      <c r="F3331">
        <v>1129</v>
      </c>
      <c r="G3331" t="s">
        <v>12</v>
      </c>
      <c r="H3331" t="s">
        <v>17</v>
      </c>
      <c r="I3331">
        <v>2</v>
      </c>
      <c r="J3331">
        <v>243.22</v>
      </c>
      <c r="K3331">
        <v>0.33</v>
      </c>
      <c r="L3331">
        <f t="shared" ref="L3331:L3394" si="314">J3331*K3331</f>
        <v>80.262600000000006</v>
      </c>
      <c r="M3331">
        <f t="shared" ref="M3331:M3394" si="315">(J3331*I3331)</f>
        <v>486.44</v>
      </c>
      <c r="N3331" t="s">
        <v>14</v>
      </c>
      <c r="O3331" t="str">
        <f t="shared" ref="O3331:O3394" si="316">IF(P3331&lt;2,"Early Delivery",IF(P3331&lt;5,"On Time Delivery","Delayed Delivery"))</f>
        <v>Delayed Delivery</v>
      </c>
      <c r="P3331">
        <v>9</v>
      </c>
      <c r="Q3331" t="str">
        <f t="shared" ref="Q3331:Q3394" si="317">IF(R3331&lt;2.5,"Bad",IF(R3331 &lt;4,"Good","Excellent"))</f>
        <v>Excellent</v>
      </c>
      <c r="R3331">
        <v>4.5999999999999996</v>
      </c>
      <c r="S3331">
        <v>325.91000000000003</v>
      </c>
    </row>
    <row r="3332" spans="1:19" x14ac:dyDescent="0.35">
      <c r="A3332">
        <v>13331</v>
      </c>
      <c r="B3332" s="1">
        <v>47892</v>
      </c>
      <c r="C3332">
        <f t="shared" si="312"/>
        <v>2031</v>
      </c>
      <c r="D3332">
        <f t="shared" si="313"/>
        <v>2</v>
      </c>
      <c r="E3332" t="str">
        <f>TEXT(Table2[[#This Row],[order_date]],"mmmm")</f>
        <v>February</v>
      </c>
      <c r="F3332">
        <v>1059</v>
      </c>
      <c r="G3332" t="s">
        <v>15</v>
      </c>
      <c r="H3332" t="s">
        <v>13</v>
      </c>
      <c r="I3332">
        <v>7</v>
      </c>
      <c r="J3332">
        <v>408.45</v>
      </c>
      <c r="K3332">
        <v>0.06</v>
      </c>
      <c r="L3332">
        <f t="shared" si="314"/>
        <v>24.506999999999998</v>
      </c>
      <c r="M3332">
        <f t="shared" si="315"/>
        <v>2859.15</v>
      </c>
      <c r="N3332" t="s">
        <v>18</v>
      </c>
      <c r="O3332" t="str">
        <f t="shared" si="316"/>
        <v>Delayed Delivery</v>
      </c>
      <c r="P3332">
        <v>7</v>
      </c>
      <c r="Q3332" t="str">
        <f t="shared" si="317"/>
        <v>Excellent</v>
      </c>
      <c r="R3332">
        <v>4.0999999999999996</v>
      </c>
      <c r="S3332">
        <v>2687.6</v>
      </c>
    </row>
    <row r="3333" spans="1:19" x14ac:dyDescent="0.35">
      <c r="A3333">
        <v>13332</v>
      </c>
      <c r="B3333" s="1">
        <v>47893</v>
      </c>
      <c r="C3333">
        <f t="shared" si="312"/>
        <v>2031</v>
      </c>
      <c r="D3333">
        <f t="shared" si="313"/>
        <v>2</v>
      </c>
      <c r="E3333" t="str">
        <f>TEXT(Table2[[#This Row],[order_date]],"mmmm")</f>
        <v>February</v>
      </c>
      <c r="F3333">
        <v>1662</v>
      </c>
      <c r="G3333" t="s">
        <v>15</v>
      </c>
      <c r="H3333" t="s">
        <v>20</v>
      </c>
      <c r="I3333">
        <v>7</v>
      </c>
      <c r="J3333">
        <v>418.95</v>
      </c>
      <c r="K3333">
        <v>0.06</v>
      </c>
      <c r="L3333">
        <f t="shared" si="314"/>
        <v>25.136999999999997</v>
      </c>
      <c r="M3333">
        <f t="shared" si="315"/>
        <v>2932.65</v>
      </c>
      <c r="N3333" t="s">
        <v>16</v>
      </c>
      <c r="O3333" t="str">
        <f t="shared" si="316"/>
        <v>Delayed Delivery</v>
      </c>
      <c r="P3333">
        <v>8</v>
      </c>
      <c r="Q3333" t="str">
        <f t="shared" si="317"/>
        <v>Good</v>
      </c>
      <c r="R3333">
        <v>3.5</v>
      </c>
      <c r="S3333">
        <v>2756.69</v>
      </c>
    </row>
    <row r="3334" spans="1:19" x14ac:dyDescent="0.35">
      <c r="A3334">
        <v>13333</v>
      </c>
      <c r="B3334" s="1">
        <v>47894</v>
      </c>
      <c r="C3334">
        <f t="shared" si="312"/>
        <v>2031</v>
      </c>
      <c r="D3334">
        <f t="shared" si="313"/>
        <v>2</v>
      </c>
      <c r="E3334" t="str">
        <f>TEXT(Table2[[#This Row],[order_date]],"mmmm")</f>
        <v>February</v>
      </c>
      <c r="F3334">
        <v>1466</v>
      </c>
      <c r="G3334" t="s">
        <v>15</v>
      </c>
      <c r="H3334" t="s">
        <v>17</v>
      </c>
      <c r="I3334">
        <v>1</v>
      </c>
      <c r="J3334">
        <v>41.86</v>
      </c>
      <c r="K3334">
        <v>0.06</v>
      </c>
      <c r="L3334">
        <f t="shared" si="314"/>
        <v>2.5116000000000001</v>
      </c>
      <c r="M3334">
        <f t="shared" si="315"/>
        <v>41.86</v>
      </c>
      <c r="N3334" t="s">
        <v>16</v>
      </c>
      <c r="O3334" t="str">
        <f t="shared" si="316"/>
        <v>Delayed Delivery</v>
      </c>
      <c r="P3334">
        <v>6</v>
      </c>
      <c r="Q3334" t="str">
        <f t="shared" si="317"/>
        <v>Good</v>
      </c>
      <c r="R3334">
        <v>2.6</v>
      </c>
      <c r="S3334">
        <v>39.35</v>
      </c>
    </row>
    <row r="3335" spans="1:19" x14ac:dyDescent="0.35">
      <c r="A3335">
        <v>13334</v>
      </c>
      <c r="B3335" s="1">
        <v>47895</v>
      </c>
      <c r="C3335">
        <f t="shared" si="312"/>
        <v>2031</v>
      </c>
      <c r="D3335">
        <f t="shared" si="313"/>
        <v>2</v>
      </c>
      <c r="E3335" t="str">
        <f>TEXT(Table2[[#This Row],[order_date]],"mmmm")</f>
        <v>February</v>
      </c>
      <c r="F3335">
        <v>1286</v>
      </c>
      <c r="G3335" t="s">
        <v>19</v>
      </c>
      <c r="H3335" t="s">
        <v>20</v>
      </c>
      <c r="I3335">
        <v>4</v>
      </c>
      <c r="J3335">
        <v>213.17</v>
      </c>
      <c r="K3335">
        <v>0.28000000000000003</v>
      </c>
      <c r="L3335">
        <f t="shared" si="314"/>
        <v>59.687600000000003</v>
      </c>
      <c r="M3335">
        <f t="shared" si="315"/>
        <v>852.68</v>
      </c>
      <c r="N3335" t="s">
        <v>16</v>
      </c>
      <c r="O3335" t="str">
        <f t="shared" si="316"/>
        <v>Delayed Delivery</v>
      </c>
      <c r="P3335">
        <v>9</v>
      </c>
      <c r="Q3335" t="str">
        <f t="shared" si="317"/>
        <v>Good</v>
      </c>
      <c r="R3335">
        <v>3.3</v>
      </c>
      <c r="S3335">
        <v>613.92999999999995</v>
      </c>
    </row>
    <row r="3336" spans="1:19" x14ac:dyDescent="0.35">
      <c r="A3336">
        <v>13335</v>
      </c>
      <c r="B3336" s="1">
        <v>47896</v>
      </c>
      <c r="C3336">
        <f t="shared" si="312"/>
        <v>2031</v>
      </c>
      <c r="D3336">
        <f t="shared" si="313"/>
        <v>2</v>
      </c>
      <c r="E3336" t="str">
        <f>TEXT(Table2[[#This Row],[order_date]],"mmmm")</f>
        <v>February</v>
      </c>
      <c r="F3336">
        <v>1516</v>
      </c>
      <c r="G3336" t="s">
        <v>15</v>
      </c>
      <c r="H3336" t="s">
        <v>13</v>
      </c>
      <c r="I3336">
        <v>3</v>
      </c>
      <c r="J3336">
        <v>255.88</v>
      </c>
      <c r="K3336">
        <v>0</v>
      </c>
      <c r="L3336">
        <f t="shared" si="314"/>
        <v>0</v>
      </c>
      <c r="M3336">
        <f t="shared" si="315"/>
        <v>767.64</v>
      </c>
      <c r="N3336" t="s">
        <v>18</v>
      </c>
      <c r="O3336" t="str">
        <f t="shared" si="316"/>
        <v>On Time Delivery</v>
      </c>
      <c r="P3336">
        <v>2</v>
      </c>
      <c r="Q3336" t="str">
        <f t="shared" si="317"/>
        <v>Good</v>
      </c>
      <c r="R3336">
        <v>2.9</v>
      </c>
      <c r="S3336">
        <v>767.64</v>
      </c>
    </row>
    <row r="3337" spans="1:19" x14ac:dyDescent="0.35">
      <c r="A3337">
        <v>13336</v>
      </c>
      <c r="B3337" s="1">
        <v>47897</v>
      </c>
      <c r="C3337">
        <f t="shared" si="312"/>
        <v>2031</v>
      </c>
      <c r="D3337">
        <f t="shared" si="313"/>
        <v>2</v>
      </c>
      <c r="E3337" t="str">
        <f>TEXT(Table2[[#This Row],[order_date]],"mmmm")</f>
        <v>February</v>
      </c>
      <c r="F3337">
        <v>1466</v>
      </c>
      <c r="G3337" t="s">
        <v>19</v>
      </c>
      <c r="H3337" t="s">
        <v>20</v>
      </c>
      <c r="I3337">
        <v>3</v>
      </c>
      <c r="J3337">
        <v>71.680000000000007</v>
      </c>
      <c r="K3337">
        <v>0.04</v>
      </c>
      <c r="L3337">
        <f t="shared" si="314"/>
        <v>2.8672000000000004</v>
      </c>
      <c r="M3337">
        <f t="shared" si="315"/>
        <v>215.04000000000002</v>
      </c>
      <c r="N3337" t="s">
        <v>14</v>
      </c>
      <c r="O3337" t="str">
        <f t="shared" si="316"/>
        <v>On Time Delivery</v>
      </c>
      <c r="P3337">
        <v>3</v>
      </c>
      <c r="Q3337" t="str">
        <f t="shared" si="317"/>
        <v>Bad</v>
      </c>
      <c r="R3337">
        <v>2.1</v>
      </c>
      <c r="S3337">
        <v>206.44</v>
      </c>
    </row>
    <row r="3338" spans="1:19" x14ac:dyDescent="0.35">
      <c r="A3338">
        <v>13337</v>
      </c>
      <c r="B3338" s="1">
        <v>47898</v>
      </c>
      <c r="C3338">
        <f t="shared" si="312"/>
        <v>2031</v>
      </c>
      <c r="D3338">
        <f t="shared" si="313"/>
        <v>2</v>
      </c>
      <c r="E3338" t="str">
        <f>TEXT(Table2[[#This Row],[order_date]],"mmmm")</f>
        <v>February</v>
      </c>
      <c r="F3338">
        <v>1929</v>
      </c>
      <c r="G3338" t="s">
        <v>15</v>
      </c>
      <c r="H3338" t="s">
        <v>17</v>
      </c>
      <c r="I3338">
        <v>1</v>
      </c>
      <c r="J3338">
        <v>153</v>
      </c>
      <c r="K3338">
        <v>0.19</v>
      </c>
      <c r="L3338">
        <f t="shared" si="314"/>
        <v>29.07</v>
      </c>
      <c r="M3338">
        <f t="shared" si="315"/>
        <v>153</v>
      </c>
      <c r="N3338" t="s">
        <v>18</v>
      </c>
      <c r="O3338" t="str">
        <f t="shared" si="316"/>
        <v>On Time Delivery</v>
      </c>
      <c r="P3338">
        <v>2</v>
      </c>
      <c r="Q3338" t="str">
        <f t="shared" si="317"/>
        <v>Bad</v>
      </c>
      <c r="R3338">
        <v>2.2000000000000002</v>
      </c>
      <c r="S3338">
        <v>123.93</v>
      </c>
    </row>
    <row r="3339" spans="1:19" x14ac:dyDescent="0.35">
      <c r="A3339">
        <v>13338</v>
      </c>
      <c r="B3339" s="1">
        <v>47899</v>
      </c>
      <c r="C3339">
        <f t="shared" si="312"/>
        <v>2031</v>
      </c>
      <c r="D3339">
        <f t="shared" si="313"/>
        <v>2</v>
      </c>
      <c r="E3339" t="str">
        <f>TEXT(Table2[[#This Row],[order_date]],"mmmm")</f>
        <v>February</v>
      </c>
      <c r="F3339">
        <v>1777</v>
      </c>
      <c r="G3339" t="s">
        <v>15</v>
      </c>
      <c r="H3339" t="s">
        <v>20</v>
      </c>
      <c r="I3339">
        <v>4</v>
      </c>
      <c r="J3339">
        <v>45.21</v>
      </c>
      <c r="K3339">
        <v>0.09</v>
      </c>
      <c r="L3339">
        <f t="shared" si="314"/>
        <v>4.0689000000000002</v>
      </c>
      <c r="M3339">
        <f t="shared" si="315"/>
        <v>180.84</v>
      </c>
      <c r="N3339" t="s">
        <v>16</v>
      </c>
      <c r="O3339" t="str">
        <f t="shared" si="316"/>
        <v>Delayed Delivery</v>
      </c>
      <c r="P3339">
        <v>6</v>
      </c>
      <c r="Q3339" t="str">
        <f t="shared" si="317"/>
        <v>Excellent</v>
      </c>
      <c r="R3339">
        <v>4.5</v>
      </c>
      <c r="S3339">
        <v>164.56</v>
      </c>
    </row>
    <row r="3340" spans="1:19" x14ac:dyDescent="0.35">
      <c r="A3340">
        <v>13339</v>
      </c>
      <c r="B3340" s="1">
        <v>47900</v>
      </c>
      <c r="C3340">
        <f t="shared" si="312"/>
        <v>2031</v>
      </c>
      <c r="D3340">
        <f t="shared" si="313"/>
        <v>2</v>
      </c>
      <c r="E3340" t="str">
        <f>TEXT(Table2[[#This Row],[order_date]],"mmmm")</f>
        <v>February</v>
      </c>
      <c r="F3340">
        <v>1344</v>
      </c>
      <c r="G3340" t="s">
        <v>22</v>
      </c>
      <c r="H3340" t="s">
        <v>20</v>
      </c>
      <c r="I3340">
        <v>2</v>
      </c>
      <c r="J3340">
        <v>597.79999999999995</v>
      </c>
      <c r="K3340">
        <v>0.03</v>
      </c>
      <c r="L3340">
        <f t="shared" si="314"/>
        <v>17.933999999999997</v>
      </c>
      <c r="M3340">
        <f t="shared" si="315"/>
        <v>1195.5999999999999</v>
      </c>
      <c r="N3340" t="s">
        <v>16</v>
      </c>
      <c r="O3340" t="str">
        <f t="shared" si="316"/>
        <v>On Time Delivery</v>
      </c>
      <c r="P3340">
        <v>3</v>
      </c>
      <c r="Q3340" t="str">
        <f t="shared" si="317"/>
        <v>Good</v>
      </c>
      <c r="R3340">
        <v>3.5</v>
      </c>
      <c r="S3340">
        <v>1159.73</v>
      </c>
    </row>
    <row r="3341" spans="1:19" x14ac:dyDescent="0.35">
      <c r="A3341">
        <v>13340</v>
      </c>
      <c r="B3341" s="1">
        <v>47901</v>
      </c>
      <c r="C3341">
        <f t="shared" si="312"/>
        <v>2031</v>
      </c>
      <c r="D3341">
        <f t="shared" si="313"/>
        <v>2</v>
      </c>
      <c r="E3341" t="str">
        <f>TEXT(Table2[[#This Row],[order_date]],"mmmm")</f>
        <v>February</v>
      </c>
      <c r="F3341">
        <v>1641</v>
      </c>
      <c r="G3341" t="s">
        <v>19</v>
      </c>
      <c r="H3341" t="s">
        <v>17</v>
      </c>
      <c r="I3341">
        <v>6</v>
      </c>
      <c r="J3341">
        <v>445.89</v>
      </c>
      <c r="K3341">
        <v>0.13</v>
      </c>
      <c r="L3341">
        <f t="shared" si="314"/>
        <v>57.965699999999998</v>
      </c>
      <c r="M3341">
        <f t="shared" si="315"/>
        <v>2675.34</v>
      </c>
      <c r="N3341" t="s">
        <v>14</v>
      </c>
      <c r="O3341" t="str">
        <f t="shared" si="316"/>
        <v>Delayed Delivery</v>
      </c>
      <c r="P3341">
        <v>11</v>
      </c>
      <c r="Q3341" t="str">
        <f t="shared" si="317"/>
        <v>Bad</v>
      </c>
      <c r="R3341">
        <v>1</v>
      </c>
      <c r="S3341">
        <v>2327.5500000000002</v>
      </c>
    </row>
    <row r="3342" spans="1:19" x14ac:dyDescent="0.35">
      <c r="A3342">
        <v>13341</v>
      </c>
      <c r="B3342" s="1">
        <v>47902</v>
      </c>
      <c r="C3342">
        <f t="shared" si="312"/>
        <v>2031</v>
      </c>
      <c r="D3342">
        <f t="shared" si="313"/>
        <v>2</v>
      </c>
      <c r="E3342" t="str">
        <f>TEXT(Table2[[#This Row],[order_date]],"mmmm")</f>
        <v>February</v>
      </c>
      <c r="F3342">
        <v>1381</v>
      </c>
      <c r="G3342" t="s">
        <v>19</v>
      </c>
      <c r="H3342" t="s">
        <v>21</v>
      </c>
      <c r="I3342">
        <v>1</v>
      </c>
      <c r="J3342">
        <v>66.16</v>
      </c>
      <c r="K3342">
        <v>0.1</v>
      </c>
      <c r="L3342">
        <f t="shared" si="314"/>
        <v>6.6159999999999997</v>
      </c>
      <c r="M3342">
        <f t="shared" si="315"/>
        <v>66.16</v>
      </c>
      <c r="N3342" t="s">
        <v>16</v>
      </c>
      <c r="O3342" t="str">
        <f t="shared" si="316"/>
        <v>Early Delivery</v>
      </c>
      <c r="P3342">
        <v>1</v>
      </c>
      <c r="Q3342" t="str">
        <f t="shared" si="317"/>
        <v>Bad</v>
      </c>
      <c r="R3342">
        <v>2.2999999999999998</v>
      </c>
      <c r="S3342">
        <v>59.54</v>
      </c>
    </row>
    <row r="3343" spans="1:19" x14ac:dyDescent="0.35">
      <c r="A3343">
        <v>13342</v>
      </c>
      <c r="B3343" s="1">
        <v>47903</v>
      </c>
      <c r="C3343">
        <f t="shared" si="312"/>
        <v>2031</v>
      </c>
      <c r="D3343">
        <f t="shared" si="313"/>
        <v>2</v>
      </c>
      <c r="E3343" t="str">
        <f>TEXT(Table2[[#This Row],[order_date]],"mmmm")</f>
        <v>February</v>
      </c>
      <c r="F3343">
        <v>1778</v>
      </c>
      <c r="G3343" t="s">
        <v>15</v>
      </c>
      <c r="H3343" t="s">
        <v>20</v>
      </c>
      <c r="I3343">
        <v>5</v>
      </c>
      <c r="J3343">
        <v>26.85</v>
      </c>
      <c r="K3343">
        <v>0.18</v>
      </c>
      <c r="L3343">
        <f t="shared" si="314"/>
        <v>4.8330000000000002</v>
      </c>
      <c r="M3343">
        <f t="shared" si="315"/>
        <v>134.25</v>
      </c>
      <c r="N3343" t="s">
        <v>18</v>
      </c>
      <c r="O3343" t="str">
        <f t="shared" si="316"/>
        <v>On Time Delivery</v>
      </c>
      <c r="P3343">
        <v>4</v>
      </c>
      <c r="Q3343" t="str">
        <f t="shared" si="317"/>
        <v>Bad</v>
      </c>
      <c r="R3343">
        <v>2.4</v>
      </c>
      <c r="S3343">
        <v>110.08</v>
      </c>
    </row>
    <row r="3344" spans="1:19" x14ac:dyDescent="0.35">
      <c r="A3344">
        <v>13343</v>
      </c>
      <c r="B3344" s="1">
        <v>47904</v>
      </c>
      <c r="C3344">
        <f t="shared" si="312"/>
        <v>2031</v>
      </c>
      <c r="D3344">
        <f t="shared" si="313"/>
        <v>2</v>
      </c>
      <c r="E3344" t="str">
        <f>TEXT(Table2[[#This Row],[order_date]],"mmmm")</f>
        <v>February</v>
      </c>
      <c r="F3344">
        <v>1689</v>
      </c>
      <c r="G3344" t="s">
        <v>12</v>
      </c>
      <c r="H3344" t="s">
        <v>20</v>
      </c>
      <c r="I3344">
        <v>4</v>
      </c>
      <c r="J3344">
        <v>435.78</v>
      </c>
      <c r="K3344">
        <v>0.34</v>
      </c>
      <c r="L3344">
        <f t="shared" si="314"/>
        <v>148.1652</v>
      </c>
      <c r="M3344">
        <f t="shared" si="315"/>
        <v>1743.12</v>
      </c>
      <c r="N3344" t="s">
        <v>16</v>
      </c>
      <c r="O3344" t="str">
        <f t="shared" si="316"/>
        <v>Delayed Delivery</v>
      </c>
      <c r="P3344">
        <v>5</v>
      </c>
      <c r="Q3344" t="str">
        <f t="shared" si="317"/>
        <v>Good</v>
      </c>
      <c r="R3344">
        <v>3.8</v>
      </c>
      <c r="S3344">
        <v>1150.46</v>
      </c>
    </row>
    <row r="3345" spans="1:19" x14ac:dyDescent="0.35">
      <c r="A3345">
        <v>13344</v>
      </c>
      <c r="B3345" s="1">
        <v>47905</v>
      </c>
      <c r="C3345">
        <f t="shared" si="312"/>
        <v>2031</v>
      </c>
      <c r="D3345">
        <f t="shared" si="313"/>
        <v>2</v>
      </c>
      <c r="E3345" t="str">
        <f>TEXT(Table2[[#This Row],[order_date]],"mmmm")</f>
        <v>February</v>
      </c>
      <c r="F3345">
        <v>1252</v>
      </c>
      <c r="G3345" t="s">
        <v>22</v>
      </c>
      <c r="H3345" t="s">
        <v>13</v>
      </c>
      <c r="I3345">
        <v>5</v>
      </c>
      <c r="J3345">
        <v>271.93</v>
      </c>
      <c r="K3345">
        <v>0.04</v>
      </c>
      <c r="L3345">
        <f t="shared" si="314"/>
        <v>10.8772</v>
      </c>
      <c r="M3345">
        <f t="shared" si="315"/>
        <v>1359.65</v>
      </c>
      <c r="N3345" t="s">
        <v>18</v>
      </c>
      <c r="O3345" t="str">
        <f t="shared" si="316"/>
        <v>Delayed Delivery</v>
      </c>
      <c r="P3345">
        <v>11</v>
      </c>
      <c r="Q3345" t="str">
        <f t="shared" si="317"/>
        <v>Good</v>
      </c>
      <c r="R3345">
        <v>3.8</v>
      </c>
      <c r="S3345">
        <v>1305.26</v>
      </c>
    </row>
    <row r="3346" spans="1:19" x14ac:dyDescent="0.35">
      <c r="A3346">
        <v>13345</v>
      </c>
      <c r="B3346" s="1">
        <v>47906</v>
      </c>
      <c r="C3346">
        <f t="shared" si="312"/>
        <v>2031</v>
      </c>
      <c r="D3346">
        <f t="shared" si="313"/>
        <v>2</v>
      </c>
      <c r="E3346" t="str">
        <f>TEXT(Table2[[#This Row],[order_date]],"mmmm")</f>
        <v>February</v>
      </c>
      <c r="F3346">
        <v>1926</v>
      </c>
      <c r="G3346" t="s">
        <v>15</v>
      </c>
      <c r="H3346" t="s">
        <v>21</v>
      </c>
      <c r="I3346">
        <v>5</v>
      </c>
      <c r="J3346">
        <v>475.28</v>
      </c>
      <c r="K3346">
        <v>0.13</v>
      </c>
      <c r="L3346">
        <f t="shared" si="314"/>
        <v>61.7864</v>
      </c>
      <c r="M3346">
        <f t="shared" si="315"/>
        <v>2376.3999999999996</v>
      </c>
      <c r="N3346" t="s">
        <v>14</v>
      </c>
      <c r="O3346" t="str">
        <f t="shared" si="316"/>
        <v>On Time Delivery</v>
      </c>
      <c r="P3346">
        <v>4</v>
      </c>
      <c r="Q3346" t="str">
        <f t="shared" si="317"/>
        <v>Good</v>
      </c>
      <c r="R3346">
        <v>2.9</v>
      </c>
      <c r="S3346">
        <v>2067.4699999999998</v>
      </c>
    </row>
    <row r="3347" spans="1:19" x14ac:dyDescent="0.35">
      <c r="A3347">
        <v>13346</v>
      </c>
      <c r="B3347" s="1">
        <v>47907</v>
      </c>
      <c r="C3347">
        <f t="shared" si="312"/>
        <v>2031</v>
      </c>
      <c r="D3347">
        <f t="shared" si="313"/>
        <v>2</v>
      </c>
      <c r="E3347" t="str">
        <f>TEXT(Table2[[#This Row],[order_date]],"mmmm")</f>
        <v>February</v>
      </c>
      <c r="F3347">
        <v>1055</v>
      </c>
      <c r="G3347" t="s">
        <v>15</v>
      </c>
      <c r="H3347" t="s">
        <v>13</v>
      </c>
      <c r="I3347">
        <v>1</v>
      </c>
      <c r="J3347">
        <v>555.23</v>
      </c>
      <c r="K3347">
        <v>0.33</v>
      </c>
      <c r="L3347">
        <f t="shared" si="314"/>
        <v>183.22590000000002</v>
      </c>
      <c r="M3347">
        <f t="shared" si="315"/>
        <v>555.23</v>
      </c>
      <c r="N3347" t="s">
        <v>16</v>
      </c>
      <c r="O3347" t="str">
        <f t="shared" si="316"/>
        <v>Delayed Delivery</v>
      </c>
      <c r="P3347">
        <v>6</v>
      </c>
      <c r="Q3347" t="str">
        <f t="shared" si="317"/>
        <v>Excellent</v>
      </c>
      <c r="R3347">
        <v>4.8</v>
      </c>
      <c r="S3347">
        <v>372</v>
      </c>
    </row>
    <row r="3348" spans="1:19" x14ac:dyDescent="0.35">
      <c r="A3348">
        <v>13347</v>
      </c>
      <c r="B3348" s="1">
        <v>47908</v>
      </c>
      <c r="C3348">
        <f t="shared" si="312"/>
        <v>2031</v>
      </c>
      <c r="D3348">
        <f t="shared" si="313"/>
        <v>3</v>
      </c>
      <c r="E3348" t="str">
        <f>TEXT(Table2[[#This Row],[order_date]],"mmmm")</f>
        <v>March</v>
      </c>
      <c r="F3348">
        <v>1462</v>
      </c>
      <c r="G3348" t="s">
        <v>19</v>
      </c>
      <c r="H3348" t="s">
        <v>17</v>
      </c>
      <c r="I3348">
        <v>4</v>
      </c>
      <c r="J3348">
        <v>365.59</v>
      </c>
      <c r="K3348">
        <v>0.31</v>
      </c>
      <c r="L3348">
        <f t="shared" si="314"/>
        <v>113.3329</v>
      </c>
      <c r="M3348">
        <f t="shared" si="315"/>
        <v>1462.36</v>
      </c>
      <c r="N3348" t="s">
        <v>18</v>
      </c>
      <c r="O3348" t="str">
        <f t="shared" si="316"/>
        <v>On Time Delivery</v>
      </c>
      <c r="P3348">
        <v>3</v>
      </c>
      <c r="Q3348" t="str">
        <f t="shared" si="317"/>
        <v>Excellent</v>
      </c>
      <c r="R3348">
        <v>4.5</v>
      </c>
      <c r="S3348">
        <v>1009.03</v>
      </c>
    </row>
    <row r="3349" spans="1:19" x14ac:dyDescent="0.35">
      <c r="A3349">
        <v>13348</v>
      </c>
      <c r="B3349" s="1">
        <v>47909</v>
      </c>
      <c r="C3349">
        <f t="shared" si="312"/>
        <v>2031</v>
      </c>
      <c r="D3349">
        <f t="shared" si="313"/>
        <v>3</v>
      </c>
      <c r="E3349" t="str">
        <f>TEXT(Table2[[#This Row],[order_date]],"mmmm")</f>
        <v>March</v>
      </c>
      <c r="F3349">
        <v>1456</v>
      </c>
      <c r="G3349" t="s">
        <v>12</v>
      </c>
      <c r="H3349" t="s">
        <v>17</v>
      </c>
      <c r="I3349">
        <v>5</v>
      </c>
      <c r="J3349">
        <v>124.46</v>
      </c>
      <c r="K3349">
        <v>0.14000000000000001</v>
      </c>
      <c r="L3349">
        <f t="shared" si="314"/>
        <v>17.424400000000002</v>
      </c>
      <c r="M3349">
        <f t="shared" si="315"/>
        <v>622.29999999999995</v>
      </c>
      <c r="N3349" t="s">
        <v>18</v>
      </c>
      <c r="O3349" t="str">
        <f t="shared" si="316"/>
        <v>Delayed Delivery</v>
      </c>
      <c r="P3349">
        <v>10</v>
      </c>
      <c r="Q3349" t="str">
        <f t="shared" si="317"/>
        <v>Excellent</v>
      </c>
      <c r="R3349">
        <v>4.5</v>
      </c>
      <c r="S3349">
        <v>535.17999999999995</v>
      </c>
    </row>
    <row r="3350" spans="1:19" x14ac:dyDescent="0.35">
      <c r="A3350">
        <v>13349</v>
      </c>
      <c r="B3350" s="1">
        <v>47910</v>
      </c>
      <c r="C3350">
        <f t="shared" si="312"/>
        <v>2031</v>
      </c>
      <c r="D3350">
        <f t="shared" si="313"/>
        <v>3</v>
      </c>
      <c r="E3350" t="str">
        <f>TEXT(Table2[[#This Row],[order_date]],"mmmm")</f>
        <v>March</v>
      </c>
      <c r="F3350">
        <v>1982</v>
      </c>
      <c r="G3350" t="s">
        <v>22</v>
      </c>
      <c r="H3350" t="s">
        <v>13</v>
      </c>
      <c r="I3350">
        <v>7</v>
      </c>
      <c r="J3350">
        <v>472.58</v>
      </c>
      <c r="K3350">
        <v>0.24</v>
      </c>
      <c r="L3350">
        <f t="shared" si="314"/>
        <v>113.41919999999999</v>
      </c>
      <c r="M3350">
        <f t="shared" si="315"/>
        <v>3308.06</v>
      </c>
      <c r="N3350" t="s">
        <v>16</v>
      </c>
      <c r="O3350" t="str">
        <f t="shared" si="316"/>
        <v>Delayed Delivery</v>
      </c>
      <c r="P3350">
        <v>6</v>
      </c>
      <c r="Q3350" t="str">
        <f t="shared" si="317"/>
        <v>Bad</v>
      </c>
      <c r="R3350">
        <v>2.4</v>
      </c>
      <c r="S3350">
        <v>2514.13</v>
      </c>
    </row>
    <row r="3351" spans="1:19" x14ac:dyDescent="0.35">
      <c r="A3351">
        <v>13350</v>
      </c>
      <c r="B3351" s="1">
        <v>47911</v>
      </c>
      <c r="C3351">
        <f t="shared" si="312"/>
        <v>2031</v>
      </c>
      <c r="D3351">
        <f t="shared" si="313"/>
        <v>3</v>
      </c>
      <c r="E3351" t="str">
        <f>TEXT(Table2[[#This Row],[order_date]],"mmmm")</f>
        <v>March</v>
      </c>
      <c r="F3351">
        <v>1082</v>
      </c>
      <c r="G3351" t="s">
        <v>19</v>
      </c>
      <c r="H3351" t="s">
        <v>20</v>
      </c>
      <c r="I3351">
        <v>7</v>
      </c>
      <c r="J3351">
        <v>574.15</v>
      </c>
      <c r="K3351">
        <v>0.03</v>
      </c>
      <c r="L3351">
        <f t="shared" si="314"/>
        <v>17.224499999999999</v>
      </c>
      <c r="M3351">
        <f t="shared" si="315"/>
        <v>4019.0499999999997</v>
      </c>
      <c r="N3351" t="s">
        <v>16</v>
      </c>
      <c r="O3351" t="str">
        <f t="shared" si="316"/>
        <v>Delayed Delivery</v>
      </c>
      <c r="P3351">
        <v>10</v>
      </c>
      <c r="Q3351" t="str">
        <f t="shared" si="317"/>
        <v>Good</v>
      </c>
      <c r="R3351">
        <v>2.7</v>
      </c>
      <c r="S3351">
        <v>3898.48</v>
      </c>
    </row>
    <row r="3352" spans="1:19" x14ac:dyDescent="0.35">
      <c r="A3352">
        <v>13351</v>
      </c>
      <c r="B3352" s="1">
        <v>47912</v>
      </c>
      <c r="C3352">
        <f t="shared" si="312"/>
        <v>2031</v>
      </c>
      <c r="D3352">
        <f t="shared" si="313"/>
        <v>3</v>
      </c>
      <c r="E3352" t="str">
        <f>TEXT(Table2[[#This Row],[order_date]],"mmmm")</f>
        <v>March</v>
      </c>
      <c r="F3352">
        <v>1904</v>
      </c>
      <c r="G3352" t="s">
        <v>15</v>
      </c>
      <c r="H3352" t="s">
        <v>21</v>
      </c>
      <c r="I3352">
        <v>4</v>
      </c>
      <c r="J3352">
        <v>354.44</v>
      </c>
      <c r="K3352">
        <v>0.25</v>
      </c>
      <c r="L3352">
        <f t="shared" si="314"/>
        <v>88.61</v>
      </c>
      <c r="M3352">
        <f t="shared" si="315"/>
        <v>1417.76</v>
      </c>
      <c r="N3352" t="s">
        <v>18</v>
      </c>
      <c r="O3352" t="str">
        <f t="shared" si="316"/>
        <v>Early Delivery</v>
      </c>
      <c r="P3352">
        <v>1</v>
      </c>
      <c r="Q3352" t="str">
        <f t="shared" si="317"/>
        <v>Good</v>
      </c>
      <c r="R3352">
        <v>2.7</v>
      </c>
      <c r="S3352">
        <v>1063.32</v>
      </c>
    </row>
    <row r="3353" spans="1:19" x14ac:dyDescent="0.35">
      <c r="A3353">
        <v>13352</v>
      </c>
      <c r="B3353" s="1">
        <v>47913</v>
      </c>
      <c r="C3353">
        <f t="shared" si="312"/>
        <v>2031</v>
      </c>
      <c r="D3353">
        <f t="shared" si="313"/>
        <v>3</v>
      </c>
      <c r="E3353" t="str">
        <f>TEXT(Table2[[#This Row],[order_date]],"mmmm")</f>
        <v>March</v>
      </c>
      <c r="F3353">
        <v>1098</v>
      </c>
      <c r="G3353" t="s">
        <v>19</v>
      </c>
      <c r="H3353" t="s">
        <v>13</v>
      </c>
      <c r="I3353">
        <v>3</v>
      </c>
      <c r="J3353">
        <v>413.97</v>
      </c>
      <c r="K3353">
        <v>0.34</v>
      </c>
      <c r="L3353">
        <f t="shared" si="314"/>
        <v>140.74980000000002</v>
      </c>
      <c r="M3353">
        <f t="shared" si="315"/>
        <v>1241.9100000000001</v>
      </c>
      <c r="N3353" t="s">
        <v>16</v>
      </c>
      <c r="O3353" t="str">
        <f t="shared" si="316"/>
        <v>Delayed Delivery</v>
      </c>
      <c r="P3353">
        <v>6</v>
      </c>
      <c r="Q3353" t="str">
        <f t="shared" si="317"/>
        <v>Good</v>
      </c>
      <c r="R3353">
        <v>2.8</v>
      </c>
      <c r="S3353">
        <v>819.66</v>
      </c>
    </row>
    <row r="3354" spans="1:19" x14ac:dyDescent="0.35">
      <c r="A3354">
        <v>13353</v>
      </c>
      <c r="B3354" s="1">
        <v>47914</v>
      </c>
      <c r="C3354">
        <f t="shared" si="312"/>
        <v>2031</v>
      </c>
      <c r="D3354">
        <f t="shared" si="313"/>
        <v>3</v>
      </c>
      <c r="E3354" t="str">
        <f>TEXT(Table2[[#This Row],[order_date]],"mmmm")</f>
        <v>March</v>
      </c>
      <c r="F3354">
        <v>1148</v>
      </c>
      <c r="G3354" t="s">
        <v>12</v>
      </c>
      <c r="H3354" t="s">
        <v>13</v>
      </c>
      <c r="I3354">
        <v>6</v>
      </c>
      <c r="J3354">
        <v>212.42</v>
      </c>
      <c r="K3354">
        <v>0.19</v>
      </c>
      <c r="L3354">
        <f t="shared" si="314"/>
        <v>40.3598</v>
      </c>
      <c r="M3354">
        <f t="shared" si="315"/>
        <v>1274.52</v>
      </c>
      <c r="N3354" t="s">
        <v>14</v>
      </c>
      <c r="O3354" t="str">
        <f t="shared" si="316"/>
        <v>Delayed Delivery</v>
      </c>
      <c r="P3354">
        <v>8</v>
      </c>
      <c r="Q3354" t="str">
        <f t="shared" si="317"/>
        <v>Excellent</v>
      </c>
      <c r="R3354">
        <v>4.5999999999999996</v>
      </c>
      <c r="S3354">
        <v>1032.3599999999999</v>
      </c>
    </row>
    <row r="3355" spans="1:19" x14ac:dyDescent="0.35">
      <c r="A3355">
        <v>13354</v>
      </c>
      <c r="B3355" s="1">
        <v>47915</v>
      </c>
      <c r="C3355">
        <f t="shared" si="312"/>
        <v>2031</v>
      </c>
      <c r="D3355">
        <f t="shared" si="313"/>
        <v>3</v>
      </c>
      <c r="E3355" t="str">
        <f>TEXT(Table2[[#This Row],[order_date]],"mmmm")</f>
        <v>March</v>
      </c>
      <c r="F3355">
        <v>1328</v>
      </c>
      <c r="G3355" t="s">
        <v>19</v>
      </c>
      <c r="H3355" t="s">
        <v>17</v>
      </c>
      <c r="I3355">
        <v>5</v>
      </c>
      <c r="J3355">
        <v>238.19</v>
      </c>
      <c r="K3355">
        <v>0.17</v>
      </c>
      <c r="L3355">
        <f t="shared" si="314"/>
        <v>40.4923</v>
      </c>
      <c r="M3355">
        <f t="shared" si="315"/>
        <v>1190.95</v>
      </c>
      <c r="N3355" t="s">
        <v>16</v>
      </c>
      <c r="O3355" t="str">
        <f t="shared" si="316"/>
        <v>Delayed Delivery</v>
      </c>
      <c r="P3355">
        <v>10</v>
      </c>
      <c r="Q3355" t="str">
        <f t="shared" si="317"/>
        <v>Bad</v>
      </c>
      <c r="R3355">
        <v>2</v>
      </c>
      <c r="S3355">
        <v>988.49</v>
      </c>
    </row>
    <row r="3356" spans="1:19" x14ac:dyDescent="0.35">
      <c r="A3356">
        <v>13355</v>
      </c>
      <c r="B3356" s="1">
        <v>47916</v>
      </c>
      <c r="C3356">
        <f t="shared" si="312"/>
        <v>2031</v>
      </c>
      <c r="D3356">
        <f t="shared" si="313"/>
        <v>3</v>
      </c>
      <c r="E3356" t="str">
        <f>TEXT(Table2[[#This Row],[order_date]],"mmmm")</f>
        <v>March</v>
      </c>
      <c r="F3356">
        <v>1155</v>
      </c>
      <c r="G3356" t="s">
        <v>15</v>
      </c>
      <c r="H3356" t="s">
        <v>20</v>
      </c>
      <c r="I3356">
        <v>5</v>
      </c>
      <c r="J3356">
        <v>444.77</v>
      </c>
      <c r="K3356">
        <v>7.0000000000000007E-2</v>
      </c>
      <c r="L3356">
        <f t="shared" si="314"/>
        <v>31.133900000000001</v>
      </c>
      <c r="M3356">
        <f t="shared" si="315"/>
        <v>2223.85</v>
      </c>
      <c r="N3356" t="s">
        <v>16</v>
      </c>
      <c r="O3356" t="str">
        <f t="shared" si="316"/>
        <v>Delayed Delivery</v>
      </c>
      <c r="P3356">
        <v>8</v>
      </c>
      <c r="Q3356" t="str">
        <f t="shared" si="317"/>
        <v>Excellent</v>
      </c>
      <c r="R3356">
        <v>4.2</v>
      </c>
      <c r="S3356">
        <v>2068.1799999999998</v>
      </c>
    </row>
    <row r="3357" spans="1:19" x14ac:dyDescent="0.35">
      <c r="A3357">
        <v>13356</v>
      </c>
      <c r="B3357" s="1">
        <v>47917</v>
      </c>
      <c r="C3357">
        <f t="shared" si="312"/>
        <v>2031</v>
      </c>
      <c r="D3357">
        <f t="shared" si="313"/>
        <v>3</v>
      </c>
      <c r="E3357" t="str">
        <f>TEXT(Table2[[#This Row],[order_date]],"mmmm")</f>
        <v>March</v>
      </c>
      <c r="F3357">
        <v>1189</v>
      </c>
      <c r="G3357" t="s">
        <v>19</v>
      </c>
      <c r="H3357" t="s">
        <v>21</v>
      </c>
      <c r="I3357">
        <v>4</v>
      </c>
      <c r="J3357">
        <v>557.75</v>
      </c>
      <c r="K3357">
        <v>0.22</v>
      </c>
      <c r="L3357">
        <f t="shared" si="314"/>
        <v>122.705</v>
      </c>
      <c r="M3357">
        <f t="shared" si="315"/>
        <v>2231</v>
      </c>
      <c r="N3357" t="s">
        <v>16</v>
      </c>
      <c r="O3357" t="str">
        <f t="shared" si="316"/>
        <v>Early Delivery</v>
      </c>
      <c r="P3357">
        <v>1</v>
      </c>
      <c r="Q3357" t="str">
        <f t="shared" si="317"/>
        <v>Good</v>
      </c>
      <c r="R3357">
        <v>3.1</v>
      </c>
      <c r="S3357">
        <v>1740.18</v>
      </c>
    </row>
    <row r="3358" spans="1:19" x14ac:dyDescent="0.35">
      <c r="A3358">
        <v>13357</v>
      </c>
      <c r="B3358" s="1">
        <v>47918</v>
      </c>
      <c r="C3358">
        <f t="shared" si="312"/>
        <v>2031</v>
      </c>
      <c r="D3358">
        <f t="shared" si="313"/>
        <v>3</v>
      </c>
      <c r="E3358" t="str">
        <f>TEXT(Table2[[#This Row],[order_date]],"mmmm")</f>
        <v>March</v>
      </c>
      <c r="F3358">
        <v>1493</v>
      </c>
      <c r="G3358" t="s">
        <v>22</v>
      </c>
      <c r="H3358" t="s">
        <v>13</v>
      </c>
      <c r="I3358">
        <v>7</v>
      </c>
      <c r="J3358">
        <v>382.96</v>
      </c>
      <c r="K3358">
        <v>0.21</v>
      </c>
      <c r="L3358">
        <f t="shared" si="314"/>
        <v>80.421599999999998</v>
      </c>
      <c r="M3358">
        <f t="shared" si="315"/>
        <v>2680.72</v>
      </c>
      <c r="N3358" t="s">
        <v>16</v>
      </c>
      <c r="O3358" t="str">
        <f t="shared" si="316"/>
        <v>Delayed Delivery</v>
      </c>
      <c r="P3358">
        <v>7</v>
      </c>
      <c r="Q3358" t="str">
        <f t="shared" si="317"/>
        <v>Bad</v>
      </c>
      <c r="R3358">
        <v>2</v>
      </c>
      <c r="S3358">
        <v>2117.77</v>
      </c>
    </row>
    <row r="3359" spans="1:19" x14ac:dyDescent="0.35">
      <c r="A3359">
        <v>13358</v>
      </c>
      <c r="B3359" s="1">
        <v>47919</v>
      </c>
      <c r="C3359">
        <f t="shared" si="312"/>
        <v>2031</v>
      </c>
      <c r="D3359">
        <f t="shared" si="313"/>
        <v>3</v>
      </c>
      <c r="E3359" t="str">
        <f>TEXT(Table2[[#This Row],[order_date]],"mmmm")</f>
        <v>March</v>
      </c>
      <c r="F3359">
        <v>1882</v>
      </c>
      <c r="G3359" t="s">
        <v>22</v>
      </c>
      <c r="H3359" t="s">
        <v>21</v>
      </c>
      <c r="I3359">
        <v>6</v>
      </c>
      <c r="J3359">
        <v>477.06</v>
      </c>
      <c r="K3359">
        <v>0.23</v>
      </c>
      <c r="L3359">
        <f t="shared" si="314"/>
        <v>109.72380000000001</v>
      </c>
      <c r="M3359">
        <f t="shared" si="315"/>
        <v>2862.36</v>
      </c>
      <c r="N3359" t="s">
        <v>18</v>
      </c>
      <c r="O3359" t="str">
        <f t="shared" si="316"/>
        <v>Delayed Delivery</v>
      </c>
      <c r="P3359">
        <v>10</v>
      </c>
      <c r="Q3359" t="str">
        <f t="shared" si="317"/>
        <v>Good</v>
      </c>
      <c r="R3359">
        <v>3.1</v>
      </c>
      <c r="S3359">
        <v>2204.02</v>
      </c>
    </row>
    <row r="3360" spans="1:19" x14ac:dyDescent="0.35">
      <c r="A3360">
        <v>13359</v>
      </c>
      <c r="B3360" s="1">
        <v>47920</v>
      </c>
      <c r="C3360">
        <f t="shared" si="312"/>
        <v>2031</v>
      </c>
      <c r="D3360">
        <f t="shared" si="313"/>
        <v>3</v>
      </c>
      <c r="E3360" t="str">
        <f>TEXT(Table2[[#This Row],[order_date]],"mmmm")</f>
        <v>March</v>
      </c>
      <c r="F3360">
        <v>1262</v>
      </c>
      <c r="G3360" t="s">
        <v>22</v>
      </c>
      <c r="H3360" t="s">
        <v>21</v>
      </c>
      <c r="I3360">
        <v>3</v>
      </c>
      <c r="J3360">
        <v>115.41</v>
      </c>
      <c r="K3360">
        <v>0.01</v>
      </c>
      <c r="L3360">
        <f t="shared" si="314"/>
        <v>1.1540999999999999</v>
      </c>
      <c r="M3360">
        <f t="shared" si="315"/>
        <v>346.23</v>
      </c>
      <c r="N3360" t="s">
        <v>16</v>
      </c>
      <c r="O3360" t="str">
        <f t="shared" si="316"/>
        <v>Delayed Delivery</v>
      </c>
      <c r="P3360">
        <v>10</v>
      </c>
      <c r="Q3360" t="str">
        <f t="shared" si="317"/>
        <v>Bad</v>
      </c>
      <c r="R3360">
        <v>1.8</v>
      </c>
      <c r="S3360">
        <v>342.77</v>
      </c>
    </row>
    <row r="3361" spans="1:19" x14ac:dyDescent="0.35">
      <c r="A3361">
        <v>13360</v>
      </c>
      <c r="B3361" s="1">
        <v>47921</v>
      </c>
      <c r="C3361">
        <f t="shared" si="312"/>
        <v>2031</v>
      </c>
      <c r="D3361">
        <f t="shared" si="313"/>
        <v>3</v>
      </c>
      <c r="E3361" t="str">
        <f>TEXT(Table2[[#This Row],[order_date]],"mmmm")</f>
        <v>March</v>
      </c>
      <c r="F3361">
        <v>1079</v>
      </c>
      <c r="G3361" t="s">
        <v>15</v>
      </c>
      <c r="H3361" t="s">
        <v>13</v>
      </c>
      <c r="I3361">
        <v>5</v>
      </c>
      <c r="J3361">
        <v>139</v>
      </c>
      <c r="K3361">
        <v>0.19</v>
      </c>
      <c r="L3361">
        <f t="shared" si="314"/>
        <v>26.41</v>
      </c>
      <c r="M3361">
        <f t="shared" si="315"/>
        <v>695</v>
      </c>
      <c r="N3361" t="s">
        <v>18</v>
      </c>
      <c r="O3361" t="str">
        <f t="shared" si="316"/>
        <v>On Time Delivery</v>
      </c>
      <c r="P3361">
        <v>4</v>
      </c>
      <c r="Q3361" t="str">
        <f t="shared" si="317"/>
        <v>Bad</v>
      </c>
      <c r="R3361">
        <v>1.4</v>
      </c>
      <c r="S3361">
        <v>562.95000000000005</v>
      </c>
    </row>
    <row r="3362" spans="1:19" x14ac:dyDescent="0.35">
      <c r="A3362">
        <v>13361</v>
      </c>
      <c r="B3362" s="1">
        <v>47922</v>
      </c>
      <c r="C3362">
        <f t="shared" si="312"/>
        <v>2031</v>
      </c>
      <c r="D3362">
        <f t="shared" si="313"/>
        <v>3</v>
      </c>
      <c r="E3362" t="str">
        <f>TEXT(Table2[[#This Row],[order_date]],"mmmm")</f>
        <v>March</v>
      </c>
      <c r="F3362">
        <v>1399</v>
      </c>
      <c r="G3362" t="s">
        <v>12</v>
      </c>
      <c r="H3362" t="s">
        <v>21</v>
      </c>
      <c r="I3362">
        <v>1</v>
      </c>
      <c r="J3362">
        <v>326.24</v>
      </c>
      <c r="K3362">
        <v>0.21</v>
      </c>
      <c r="L3362">
        <f t="shared" si="314"/>
        <v>68.510400000000004</v>
      </c>
      <c r="M3362">
        <f t="shared" si="315"/>
        <v>326.24</v>
      </c>
      <c r="N3362" t="s">
        <v>14</v>
      </c>
      <c r="O3362" t="str">
        <f t="shared" si="316"/>
        <v>Delayed Delivery</v>
      </c>
      <c r="P3362">
        <v>6</v>
      </c>
      <c r="Q3362" t="str">
        <f t="shared" si="317"/>
        <v>Excellent</v>
      </c>
      <c r="R3362">
        <v>4.4000000000000004</v>
      </c>
      <c r="S3362">
        <v>257.73</v>
      </c>
    </row>
    <row r="3363" spans="1:19" x14ac:dyDescent="0.35">
      <c r="A3363">
        <v>13362</v>
      </c>
      <c r="B3363" s="1">
        <v>47923</v>
      </c>
      <c r="C3363">
        <f t="shared" si="312"/>
        <v>2031</v>
      </c>
      <c r="D3363">
        <f t="shared" si="313"/>
        <v>3</v>
      </c>
      <c r="E3363" t="str">
        <f>TEXT(Table2[[#This Row],[order_date]],"mmmm")</f>
        <v>March</v>
      </c>
      <c r="F3363">
        <v>1763</v>
      </c>
      <c r="G3363" t="s">
        <v>19</v>
      </c>
      <c r="H3363" t="s">
        <v>17</v>
      </c>
      <c r="I3363">
        <v>7</v>
      </c>
      <c r="J3363">
        <v>118.28</v>
      </c>
      <c r="K3363">
        <v>7.0000000000000007E-2</v>
      </c>
      <c r="L3363">
        <f t="shared" si="314"/>
        <v>8.2796000000000003</v>
      </c>
      <c r="M3363">
        <f t="shared" si="315"/>
        <v>827.96</v>
      </c>
      <c r="N3363" t="s">
        <v>18</v>
      </c>
      <c r="O3363" t="str">
        <f t="shared" si="316"/>
        <v>Delayed Delivery</v>
      </c>
      <c r="P3363">
        <v>6</v>
      </c>
      <c r="Q3363" t="str">
        <f t="shared" si="317"/>
        <v>Good</v>
      </c>
      <c r="R3363">
        <v>3.8</v>
      </c>
      <c r="S3363">
        <v>770</v>
      </c>
    </row>
    <row r="3364" spans="1:19" x14ac:dyDescent="0.35">
      <c r="A3364">
        <v>13363</v>
      </c>
      <c r="B3364" s="1">
        <v>47924</v>
      </c>
      <c r="C3364">
        <f t="shared" si="312"/>
        <v>2031</v>
      </c>
      <c r="D3364">
        <f t="shared" si="313"/>
        <v>3</v>
      </c>
      <c r="E3364" t="str">
        <f>TEXT(Table2[[#This Row],[order_date]],"mmmm")</f>
        <v>March</v>
      </c>
      <c r="F3364">
        <v>1608</v>
      </c>
      <c r="G3364" t="s">
        <v>19</v>
      </c>
      <c r="H3364" t="s">
        <v>20</v>
      </c>
      <c r="I3364">
        <v>4</v>
      </c>
      <c r="J3364">
        <v>386.47</v>
      </c>
      <c r="K3364">
        <v>7.0000000000000007E-2</v>
      </c>
      <c r="L3364">
        <f t="shared" si="314"/>
        <v>27.052900000000005</v>
      </c>
      <c r="M3364">
        <f t="shared" si="315"/>
        <v>1545.88</v>
      </c>
      <c r="N3364" t="s">
        <v>16</v>
      </c>
      <c r="O3364" t="str">
        <f t="shared" si="316"/>
        <v>Delayed Delivery</v>
      </c>
      <c r="P3364">
        <v>5</v>
      </c>
      <c r="Q3364" t="str">
        <f t="shared" si="317"/>
        <v>Bad</v>
      </c>
      <c r="R3364">
        <v>1.8</v>
      </c>
      <c r="S3364">
        <v>1437.67</v>
      </c>
    </row>
    <row r="3365" spans="1:19" x14ac:dyDescent="0.35">
      <c r="A3365">
        <v>13364</v>
      </c>
      <c r="B3365" s="1">
        <v>47925</v>
      </c>
      <c r="C3365">
        <f t="shared" si="312"/>
        <v>2031</v>
      </c>
      <c r="D3365">
        <f t="shared" si="313"/>
        <v>3</v>
      </c>
      <c r="E3365" t="str">
        <f>TEXT(Table2[[#This Row],[order_date]],"mmmm")</f>
        <v>March</v>
      </c>
      <c r="F3365">
        <v>1259</v>
      </c>
      <c r="G3365" t="s">
        <v>19</v>
      </c>
      <c r="H3365" t="s">
        <v>20</v>
      </c>
      <c r="I3365">
        <v>4</v>
      </c>
      <c r="J3365">
        <v>185.62</v>
      </c>
      <c r="K3365">
        <v>0.1</v>
      </c>
      <c r="L3365">
        <f t="shared" si="314"/>
        <v>18.562000000000001</v>
      </c>
      <c r="M3365">
        <f t="shared" si="315"/>
        <v>742.48</v>
      </c>
      <c r="N3365" t="s">
        <v>14</v>
      </c>
      <c r="O3365" t="str">
        <f t="shared" si="316"/>
        <v>Delayed Delivery</v>
      </c>
      <c r="P3365">
        <v>10</v>
      </c>
      <c r="Q3365" t="str">
        <f t="shared" si="317"/>
        <v>Excellent</v>
      </c>
      <c r="R3365">
        <v>4.8</v>
      </c>
      <c r="S3365">
        <v>668.23</v>
      </c>
    </row>
    <row r="3366" spans="1:19" x14ac:dyDescent="0.35">
      <c r="A3366">
        <v>13365</v>
      </c>
      <c r="B3366" s="1">
        <v>47926</v>
      </c>
      <c r="C3366">
        <f t="shared" si="312"/>
        <v>2031</v>
      </c>
      <c r="D3366">
        <f t="shared" si="313"/>
        <v>3</v>
      </c>
      <c r="E3366" t="str">
        <f>TEXT(Table2[[#This Row],[order_date]],"mmmm")</f>
        <v>March</v>
      </c>
      <c r="F3366">
        <v>1771</v>
      </c>
      <c r="G3366" t="s">
        <v>12</v>
      </c>
      <c r="H3366" t="s">
        <v>20</v>
      </c>
      <c r="I3366">
        <v>7</v>
      </c>
      <c r="J3366">
        <v>478.05</v>
      </c>
      <c r="K3366">
        <v>0.25</v>
      </c>
      <c r="L3366">
        <f t="shared" si="314"/>
        <v>119.5125</v>
      </c>
      <c r="M3366">
        <f t="shared" si="315"/>
        <v>3346.35</v>
      </c>
      <c r="N3366" t="s">
        <v>16</v>
      </c>
      <c r="O3366" t="str">
        <f t="shared" si="316"/>
        <v>Delayed Delivery</v>
      </c>
      <c r="P3366">
        <v>9</v>
      </c>
      <c r="Q3366" t="str">
        <f t="shared" si="317"/>
        <v>Bad</v>
      </c>
      <c r="R3366">
        <v>1.1000000000000001</v>
      </c>
      <c r="S3366">
        <v>2509.7600000000002</v>
      </c>
    </row>
    <row r="3367" spans="1:19" x14ac:dyDescent="0.35">
      <c r="A3367">
        <v>13366</v>
      </c>
      <c r="B3367" s="1">
        <v>47927</v>
      </c>
      <c r="C3367">
        <f t="shared" si="312"/>
        <v>2031</v>
      </c>
      <c r="D3367">
        <f t="shared" si="313"/>
        <v>3</v>
      </c>
      <c r="E3367" t="str">
        <f>TEXT(Table2[[#This Row],[order_date]],"mmmm")</f>
        <v>March</v>
      </c>
      <c r="F3367">
        <v>1614</v>
      </c>
      <c r="G3367" t="s">
        <v>15</v>
      </c>
      <c r="H3367" t="s">
        <v>17</v>
      </c>
      <c r="I3367">
        <v>5</v>
      </c>
      <c r="J3367">
        <v>487.74</v>
      </c>
      <c r="K3367">
        <v>0.21</v>
      </c>
      <c r="L3367">
        <f t="shared" si="314"/>
        <v>102.4254</v>
      </c>
      <c r="M3367">
        <f t="shared" si="315"/>
        <v>2438.6999999999998</v>
      </c>
      <c r="N3367" t="s">
        <v>18</v>
      </c>
      <c r="O3367" t="str">
        <f t="shared" si="316"/>
        <v>Delayed Delivery</v>
      </c>
      <c r="P3367">
        <v>11</v>
      </c>
      <c r="Q3367" t="str">
        <f t="shared" si="317"/>
        <v>Bad</v>
      </c>
      <c r="R3367">
        <v>2.2999999999999998</v>
      </c>
      <c r="S3367">
        <v>1926.57</v>
      </c>
    </row>
    <row r="3368" spans="1:19" x14ac:dyDescent="0.35">
      <c r="A3368">
        <v>13367</v>
      </c>
      <c r="B3368" s="1">
        <v>47928</v>
      </c>
      <c r="C3368">
        <f t="shared" si="312"/>
        <v>2031</v>
      </c>
      <c r="D3368">
        <f t="shared" si="313"/>
        <v>3</v>
      </c>
      <c r="E3368" t="str">
        <f>TEXT(Table2[[#This Row],[order_date]],"mmmm")</f>
        <v>March</v>
      </c>
      <c r="F3368">
        <v>1551</v>
      </c>
      <c r="G3368" t="s">
        <v>22</v>
      </c>
      <c r="H3368" t="s">
        <v>17</v>
      </c>
      <c r="I3368">
        <v>3</v>
      </c>
      <c r="J3368">
        <v>286.32</v>
      </c>
      <c r="K3368">
        <v>0.3</v>
      </c>
      <c r="L3368">
        <f t="shared" si="314"/>
        <v>85.896000000000001</v>
      </c>
      <c r="M3368">
        <f t="shared" si="315"/>
        <v>858.96</v>
      </c>
      <c r="N3368" t="s">
        <v>16</v>
      </c>
      <c r="O3368" t="str">
        <f t="shared" si="316"/>
        <v>Delayed Delivery</v>
      </c>
      <c r="P3368">
        <v>10</v>
      </c>
      <c r="Q3368" t="str">
        <f t="shared" si="317"/>
        <v>Bad</v>
      </c>
      <c r="R3368">
        <v>1.1000000000000001</v>
      </c>
      <c r="S3368">
        <v>601.27</v>
      </c>
    </row>
    <row r="3369" spans="1:19" x14ac:dyDescent="0.35">
      <c r="A3369">
        <v>13368</v>
      </c>
      <c r="B3369" s="1">
        <v>47929</v>
      </c>
      <c r="C3369">
        <f t="shared" si="312"/>
        <v>2031</v>
      </c>
      <c r="D3369">
        <f t="shared" si="313"/>
        <v>3</v>
      </c>
      <c r="E3369" t="str">
        <f>TEXT(Table2[[#This Row],[order_date]],"mmmm")</f>
        <v>March</v>
      </c>
      <c r="F3369">
        <v>1784</v>
      </c>
      <c r="G3369" t="s">
        <v>22</v>
      </c>
      <c r="H3369" t="s">
        <v>17</v>
      </c>
      <c r="I3369">
        <v>5</v>
      </c>
      <c r="J3369">
        <v>120.77</v>
      </c>
      <c r="K3369">
        <v>0.1</v>
      </c>
      <c r="L3369">
        <f t="shared" si="314"/>
        <v>12.077</v>
      </c>
      <c r="M3369">
        <f t="shared" si="315"/>
        <v>603.85</v>
      </c>
      <c r="N3369" t="s">
        <v>16</v>
      </c>
      <c r="O3369" t="str">
        <f t="shared" si="316"/>
        <v>Delayed Delivery</v>
      </c>
      <c r="P3369">
        <v>8</v>
      </c>
      <c r="Q3369" t="str">
        <f t="shared" si="317"/>
        <v>Bad</v>
      </c>
      <c r="R3369">
        <v>1.6</v>
      </c>
      <c r="S3369">
        <v>543.46</v>
      </c>
    </row>
    <row r="3370" spans="1:19" x14ac:dyDescent="0.35">
      <c r="A3370">
        <v>13369</v>
      </c>
      <c r="B3370" s="1">
        <v>47930</v>
      </c>
      <c r="C3370">
        <f t="shared" si="312"/>
        <v>2031</v>
      </c>
      <c r="D3370">
        <f t="shared" si="313"/>
        <v>3</v>
      </c>
      <c r="E3370" t="str">
        <f>TEXT(Table2[[#This Row],[order_date]],"mmmm")</f>
        <v>March</v>
      </c>
      <c r="F3370">
        <v>1100</v>
      </c>
      <c r="G3370" t="s">
        <v>19</v>
      </c>
      <c r="H3370" t="s">
        <v>20</v>
      </c>
      <c r="I3370">
        <v>7</v>
      </c>
      <c r="J3370">
        <v>393.36</v>
      </c>
      <c r="K3370">
        <v>0.32</v>
      </c>
      <c r="L3370">
        <f t="shared" si="314"/>
        <v>125.87520000000001</v>
      </c>
      <c r="M3370">
        <f t="shared" si="315"/>
        <v>2753.52</v>
      </c>
      <c r="N3370" t="s">
        <v>14</v>
      </c>
      <c r="O3370" t="str">
        <f t="shared" si="316"/>
        <v>Delayed Delivery</v>
      </c>
      <c r="P3370">
        <v>6</v>
      </c>
      <c r="Q3370" t="str">
        <f t="shared" si="317"/>
        <v>Bad</v>
      </c>
      <c r="R3370">
        <v>1.7</v>
      </c>
      <c r="S3370">
        <v>1872.39</v>
      </c>
    </row>
    <row r="3371" spans="1:19" x14ac:dyDescent="0.35">
      <c r="A3371">
        <v>13370</v>
      </c>
      <c r="B3371" s="1">
        <v>47931</v>
      </c>
      <c r="C3371">
        <f t="shared" si="312"/>
        <v>2031</v>
      </c>
      <c r="D3371">
        <f t="shared" si="313"/>
        <v>3</v>
      </c>
      <c r="E3371" t="str">
        <f>TEXT(Table2[[#This Row],[order_date]],"mmmm")</f>
        <v>March</v>
      </c>
      <c r="F3371">
        <v>1358</v>
      </c>
      <c r="G3371" t="s">
        <v>19</v>
      </c>
      <c r="H3371" t="s">
        <v>21</v>
      </c>
      <c r="I3371">
        <v>2</v>
      </c>
      <c r="J3371">
        <v>595.78</v>
      </c>
      <c r="K3371">
        <v>0.26</v>
      </c>
      <c r="L3371">
        <f t="shared" si="314"/>
        <v>154.90279999999998</v>
      </c>
      <c r="M3371">
        <f t="shared" si="315"/>
        <v>1191.56</v>
      </c>
      <c r="N3371" t="s">
        <v>16</v>
      </c>
      <c r="O3371" t="str">
        <f t="shared" si="316"/>
        <v>On Time Delivery</v>
      </c>
      <c r="P3371">
        <v>4</v>
      </c>
      <c r="Q3371" t="str">
        <f t="shared" si="317"/>
        <v>Excellent</v>
      </c>
      <c r="R3371">
        <v>4.2</v>
      </c>
      <c r="S3371">
        <v>881.75</v>
      </c>
    </row>
    <row r="3372" spans="1:19" x14ac:dyDescent="0.35">
      <c r="A3372">
        <v>13371</v>
      </c>
      <c r="B3372" s="1">
        <v>47932</v>
      </c>
      <c r="C3372">
        <f t="shared" si="312"/>
        <v>2031</v>
      </c>
      <c r="D3372">
        <f t="shared" si="313"/>
        <v>3</v>
      </c>
      <c r="E3372" t="str">
        <f>TEXT(Table2[[#This Row],[order_date]],"mmmm")</f>
        <v>March</v>
      </c>
      <c r="F3372">
        <v>1379</v>
      </c>
      <c r="G3372" t="s">
        <v>19</v>
      </c>
      <c r="H3372" t="s">
        <v>17</v>
      </c>
      <c r="I3372">
        <v>5</v>
      </c>
      <c r="J3372">
        <v>379.22</v>
      </c>
      <c r="K3372">
        <v>0.14000000000000001</v>
      </c>
      <c r="L3372">
        <f t="shared" si="314"/>
        <v>53.090800000000009</v>
      </c>
      <c r="M3372">
        <f t="shared" si="315"/>
        <v>1896.1000000000001</v>
      </c>
      <c r="N3372" t="s">
        <v>18</v>
      </c>
      <c r="O3372" t="str">
        <f t="shared" si="316"/>
        <v>On Time Delivery</v>
      </c>
      <c r="P3372">
        <v>4</v>
      </c>
      <c r="Q3372" t="str">
        <f t="shared" si="317"/>
        <v>Excellent</v>
      </c>
      <c r="R3372">
        <v>5</v>
      </c>
      <c r="S3372">
        <v>1630.65</v>
      </c>
    </row>
    <row r="3373" spans="1:19" x14ac:dyDescent="0.35">
      <c r="A3373">
        <v>13372</v>
      </c>
      <c r="B3373" s="1">
        <v>47933</v>
      </c>
      <c r="C3373">
        <f t="shared" si="312"/>
        <v>2031</v>
      </c>
      <c r="D3373">
        <f t="shared" si="313"/>
        <v>3</v>
      </c>
      <c r="E3373" t="str">
        <f>TEXT(Table2[[#This Row],[order_date]],"mmmm")</f>
        <v>March</v>
      </c>
      <c r="F3373">
        <v>1819</v>
      </c>
      <c r="G3373" t="s">
        <v>15</v>
      </c>
      <c r="H3373" t="s">
        <v>13</v>
      </c>
      <c r="I3373">
        <v>6</v>
      </c>
      <c r="J3373">
        <v>35.93</v>
      </c>
      <c r="K3373">
        <v>0.03</v>
      </c>
      <c r="L3373">
        <f t="shared" si="314"/>
        <v>1.0778999999999999</v>
      </c>
      <c r="M3373">
        <f t="shared" si="315"/>
        <v>215.57999999999998</v>
      </c>
      <c r="N3373" t="s">
        <v>16</v>
      </c>
      <c r="O3373" t="str">
        <f t="shared" si="316"/>
        <v>Delayed Delivery</v>
      </c>
      <c r="P3373">
        <v>9</v>
      </c>
      <c r="Q3373" t="str">
        <f t="shared" si="317"/>
        <v>Excellent</v>
      </c>
      <c r="R3373">
        <v>4.5</v>
      </c>
      <c r="S3373">
        <v>209.11</v>
      </c>
    </row>
    <row r="3374" spans="1:19" x14ac:dyDescent="0.35">
      <c r="A3374">
        <v>13373</v>
      </c>
      <c r="B3374" s="1">
        <v>47934</v>
      </c>
      <c r="C3374">
        <f t="shared" si="312"/>
        <v>2031</v>
      </c>
      <c r="D3374">
        <f t="shared" si="313"/>
        <v>3</v>
      </c>
      <c r="E3374" t="str">
        <f>TEXT(Table2[[#This Row],[order_date]],"mmmm")</f>
        <v>March</v>
      </c>
      <c r="F3374">
        <v>1220</v>
      </c>
      <c r="G3374" t="s">
        <v>19</v>
      </c>
      <c r="H3374" t="s">
        <v>17</v>
      </c>
      <c r="I3374">
        <v>7</v>
      </c>
      <c r="J3374">
        <v>25.12</v>
      </c>
      <c r="K3374">
        <v>0.09</v>
      </c>
      <c r="L3374">
        <f t="shared" si="314"/>
        <v>2.2608000000000001</v>
      </c>
      <c r="M3374">
        <f t="shared" si="315"/>
        <v>175.84</v>
      </c>
      <c r="N3374" t="s">
        <v>18</v>
      </c>
      <c r="O3374" t="str">
        <f t="shared" si="316"/>
        <v>On Time Delivery</v>
      </c>
      <c r="P3374">
        <v>4</v>
      </c>
      <c r="Q3374" t="str">
        <f t="shared" si="317"/>
        <v>Good</v>
      </c>
      <c r="R3374">
        <v>3.5</v>
      </c>
      <c r="S3374">
        <v>160.01</v>
      </c>
    </row>
    <row r="3375" spans="1:19" x14ac:dyDescent="0.35">
      <c r="A3375">
        <v>13374</v>
      </c>
      <c r="B3375" s="1">
        <v>47935</v>
      </c>
      <c r="C3375">
        <f t="shared" si="312"/>
        <v>2031</v>
      </c>
      <c r="D3375">
        <f t="shared" si="313"/>
        <v>3</v>
      </c>
      <c r="E3375" t="str">
        <f>TEXT(Table2[[#This Row],[order_date]],"mmmm")</f>
        <v>March</v>
      </c>
      <c r="F3375">
        <v>1819</v>
      </c>
      <c r="G3375" t="s">
        <v>19</v>
      </c>
      <c r="H3375" t="s">
        <v>13</v>
      </c>
      <c r="I3375">
        <v>6</v>
      </c>
      <c r="J3375">
        <v>202.41</v>
      </c>
      <c r="K3375">
        <v>0.33</v>
      </c>
      <c r="L3375">
        <f t="shared" si="314"/>
        <v>66.795299999999997</v>
      </c>
      <c r="M3375">
        <f t="shared" si="315"/>
        <v>1214.46</v>
      </c>
      <c r="N3375" t="s">
        <v>18</v>
      </c>
      <c r="O3375" t="str">
        <f t="shared" si="316"/>
        <v>Delayed Delivery</v>
      </c>
      <c r="P3375">
        <v>7</v>
      </c>
      <c r="Q3375" t="str">
        <f t="shared" si="317"/>
        <v>Good</v>
      </c>
      <c r="R3375">
        <v>3.9</v>
      </c>
      <c r="S3375">
        <v>813.69</v>
      </c>
    </row>
    <row r="3376" spans="1:19" x14ac:dyDescent="0.35">
      <c r="A3376">
        <v>13375</v>
      </c>
      <c r="B3376" s="1">
        <v>47936</v>
      </c>
      <c r="C3376">
        <f t="shared" si="312"/>
        <v>2031</v>
      </c>
      <c r="D3376">
        <f t="shared" si="313"/>
        <v>3</v>
      </c>
      <c r="E3376" t="str">
        <f>TEXT(Table2[[#This Row],[order_date]],"mmmm")</f>
        <v>March</v>
      </c>
      <c r="F3376">
        <v>1419</v>
      </c>
      <c r="G3376" t="s">
        <v>12</v>
      </c>
      <c r="H3376" t="s">
        <v>20</v>
      </c>
      <c r="I3376">
        <v>7</v>
      </c>
      <c r="J3376">
        <v>129.53</v>
      </c>
      <c r="K3376">
        <v>0.11</v>
      </c>
      <c r="L3376">
        <f t="shared" si="314"/>
        <v>14.2483</v>
      </c>
      <c r="M3376">
        <f t="shared" si="315"/>
        <v>906.71</v>
      </c>
      <c r="N3376" t="s">
        <v>16</v>
      </c>
      <c r="O3376" t="str">
        <f t="shared" si="316"/>
        <v>Delayed Delivery</v>
      </c>
      <c r="P3376">
        <v>6</v>
      </c>
      <c r="Q3376" t="str">
        <f t="shared" si="317"/>
        <v>Good</v>
      </c>
      <c r="R3376">
        <v>3.1</v>
      </c>
      <c r="S3376">
        <v>806.97</v>
      </c>
    </row>
    <row r="3377" spans="1:19" x14ac:dyDescent="0.35">
      <c r="A3377">
        <v>13376</v>
      </c>
      <c r="B3377" s="1">
        <v>47937</v>
      </c>
      <c r="C3377">
        <f t="shared" si="312"/>
        <v>2031</v>
      </c>
      <c r="D3377">
        <f t="shared" si="313"/>
        <v>3</v>
      </c>
      <c r="E3377" t="str">
        <f>TEXT(Table2[[#This Row],[order_date]],"mmmm")</f>
        <v>March</v>
      </c>
      <c r="F3377">
        <v>1123</v>
      </c>
      <c r="G3377" t="s">
        <v>12</v>
      </c>
      <c r="H3377" t="s">
        <v>13</v>
      </c>
      <c r="I3377">
        <v>2</v>
      </c>
      <c r="J3377">
        <v>490.63</v>
      </c>
      <c r="K3377">
        <v>0.12</v>
      </c>
      <c r="L3377">
        <f t="shared" si="314"/>
        <v>58.875599999999999</v>
      </c>
      <c r="M3377">
        <f t="shared" si="315"/>
        <v>981.26</v>
      </c>
      <c r="N3377" t="s">
        <v>18</v>
      </c>
      <c r="O3377" t="str">
        <f t="shared" si="316"/>
        <v>On Time Delivery</v>
      </c>
      <c r="P3377">
        <v>2</v>
      </c>
      <c r="Q3377" t="str">
        <f t="shared" si="317"/>
        <v>Good</v>
      </c>
      <c r="R3377">
        <v>2.7</v>
      </c>
      <c r="S3377">
        <v>863.51</v>
      </c>
    </row>
    <row r="3378" spans="1:19" x14ac:dyDescent="0.35">
      <c r="A3378">
        <v>13377</v>
      </c>
      <c r="B3378" s="1">
        <v>47938</v>
      </c>
      <c r="C3378">
        <f t="shared" si="312"/>
        <v>2031</v>
      </c>
      <c r="D3378">
        <f t="shared" si="313"/>
        <v>3</v>
      </c>
      <c r="E3378" t="str">
        <f>TEXT(Table2[[#This Row],[order_date]],"mmmm")</f>
        <v>March</v>
      </c>
      <c r="F3378">
        <v>1421</v>
      </c>
      <c r="G3378" t="s">
        <v>19</v>
      </c>
      <c r="H3378" t="s">
        <v>17</v>
      </c>
      <c r="I3378">
        <v>6</v>
      </c>
      <c r="J3378">
        <v>509.21</v>
      </c>
      <c r="K3378">
        <v>7.0000000000000007E-2</v>
      </c>
      <c r="L3378">
        <f t="shared" si="314"/>
        <v>35.6447</v>
      </c>
      <c r="M3378">
        <f t="shared" si="315"/>
        <v>3055.2599999999998</v>
      </c>
      <c r="N3378" t="s">
        <v>18</v>
      </c>
      <c r="O3378" t="str">
        <f t="shared" si="316"/>
        <v>Delayed Delivery</v>
      </c>
      <c r="P3378">
        <v>5</v>
      </c>
      <c r="Q3378" t="str">
        <f t="shared" si="317"/>
        <v>Good</v>
      </c>
      <c r="R3378">
        <v>3.8</v>
      </c>
      <c r="S3378">
        <v>2841.39</v>
      </c>
    </row>
    <row r="3379" spans="1:19" x14ac:dyDescent="0.35">
      <c r="A3379">
        <v>13378</v>
      </c>
      <c r="B3379" s="1">
        <v>47939</v>
      </c>
      <c r="C3379">
        <f t="shared" si="312"/>
        <v>2031</v>
      </c>
      <c r="D3379">
        <f t="shared" si="313"/>
        <v>4</v>
      </c>
      <c r="E3379" t="str">
        <f>TEXT(Table2[[#This Row],[order_date]],"mmmm")</f>
        <v>April</v>
      </c>
      <c r="F3379">
        <v>1230</v>
      </c>
      <c r="G3379" t="s">
        <v>19</v>
      </c>
      <c r="H3379" t="s">
        <v>17</v>
      </c>
      <c r="I3379">
        <v>6</v>
      </c>
      <c r="J3379">
        <v>166.29</v>
      </c>
      <c r="K3379">
        <v>0.28000000000000003</v>
      </c>
      <c r="L3379">
        <f t="shared" si="314"/>
        <v>46.561199999999999</v>
      </c>
      <c r="M3379">
        <f t="shared" si="315"/>
        <v>997.74</v>
      </c>
      <c r="N3379" t="s">
        <v>18</v>
      </c>
      <c r="O3379" t="str">
        <f t="shared" si="316"/>
        <v>On Time Delivery</v>
      </c>
      <c r="P3379">
        <v>3</v>
      </c>
      <c r="Q3379" t="str">
        <f t="shared" si="317"/>
        <v>Excellent</v>
      </c>
      <c r="R3379">
        <v>4.9000000000000004</v>
      </c>
      <c r="S3379">
        <v>718.37</v>
      </c>
    </row>
    <row r="3380" spans="1:19" x14ac:dyDescent="0.35">
      <c r="A3380">
        <v>13379</v>
      </c>
      <c r="B3380" s="1">
        <v>47940</v>
      </c>
      <c r="C3380">
        <f t="shared" si="312"/>
        <v>2031</v>
      </c>
      <c r="D3380">
        <f t="shared" si="313"/>
        <v>4</v>
      </c>
      <c r="E3380" t="str">
        <f>TEXT(Table2[[#This Row],[order_date]],"mmmm")</f>
        <v>April</v>
      </c>
      <c r="F3380">
        <v>1689</v>
      </c>
      <c r="G3380" t="s">
        <v>19</v>
      </c>
      <c r="H3380" t="s">
        <v>21</v>
      </c>
      <c r="I3380">
        <v>1</v>
      </c>
      <c r="J3380">
        <v>205.5</v>
      </c>
      <c r="K3380">
        <v>0.1</v>
      </c>
      <c r="L3380">
        <f t="shared" si="314"/>
        <v>20.55</v>
      </c>
      <c r="M3380">
        <f t="shared" si="315"/>
        <v>205.5</v>
      </c>
      <c r="N3380" t="s">
        <v>18</v>
      </c>
      <c r="O3380" t="str">
        <f t="shared" si="316"/>
        <v>Delayed Delivery</v>
      </c>
      <c r="P3380">
        <v>9</v>
      </c>
      <c r="Q3380" t="str">
        <f t="shared" si="317"/>
        <v>Bad</v>
      </c>
      <c r="R3380">
        <v>1.1000000000000001</v>
      </c>
      <c r="S3380">
        <v>184.95</v>
      </c>
    </row>
    <row r="3381" spans="1:19" x14ac:dyDescent="0.35">
      <c r="A3381">
        <v>13380</v>
      </c>
      <c r="B3381" s="1">
        <v>47941</v>
      </c>
      <c r="C3381">
        <f t="shared" si="312"/>
        <v>2031</v>
      </c>
      <c r="D3381">
        <f t="shared" si="313"/>
        <v>4</v>
      </c>
      <c r="E3381" t="str">
        <f>TEXT(Table2[[#This Row],[order_date]],"mmmm")</f>
        <v>April</v>
      </c>
      <c r="F3381">
        <v>1062</v>
      </c>
      <c r="G3381" t="s">
        <v>22</v>
      </c>
      <c r="H3381" t="s">
        <v>20</v>
      </c>
      <c r="I3381">
        <v>4</v>
      </c>
      <c r="J3381">
        <v>153.19999999999999</v>
      </c>
      <c r="K3381">
        <v>0.12</v>
      </c>
      <c r="L3381">
        <f t="shared" si="314"/>
        <v>18.383999999999997</v>
      </c>
      <c r="M3381">
        <f t="shared" si="315"/>
        <v>612.79999999999995</v>
      </c>
      <c r="N3381" t="s">
        <v>18</v>
      </c>
      <c r="O3381" t="str">
        <f t="shared" si="316"/>
        <v>Delayed Delivery</v>
      </c>
      <c r="P3381">
        <v>10</v>
      </c>
      <c r="Q3381" t="str">
        <f t="shared" si="317"/>
        <v>Bad</v>
      </c>
      <c r="R3381">
        <v>2.2999999999999998</v>
      </c>
      <c r="S3381">
        <v>539.26</v>
      </c>
    </row>
    <row r="3382" spans="1:19" x14ac:dyDescent="0.35">
      <c r="A3382">
        <v>13381</v>
      </c>
      <c r="B3382" s="1">
        <v>47942</v>
      </c>
      <c r="C3382">
        <f t="shared" si="312"/>
        <v>2031</v>
      </c>
      <c r="D3382">
        <f t="shared" si="313"/>
        <v>4</v>
      </c>
      <c r="E3382" t="str">
        <f>TEXT(Table2[[#This Row],[order_date]],"mmmm")</f>
        <v>April</v>
      </c>
      <c r="F3382">
        <v>1484</v>
      </c>
      <c r="G3382" t="s">
        <v>22</v>
      </c>
      <c r="H3382" t="s">
        <v>13</v>
      </c>
      <c r="I3382">
        <v>6</v>
      </c>
      <c r="J3382">
        <v>546.4</v>
      </c>
      <c r="K3382">
        <v>0.15</v>
      </c>
      <c r="L3382">
        <f t="shared" si="314"/>
        <v>81.96</v>
      </c>
      <c r="M3382">
        <f t="shared" si="315"/>
        <v>3278.3999999999996</v>
      </c>
      <c r="N3382" t="s">
        <v>16</v>
      </c>
      <c r="O3382" t="str">
        <f t="shared" si="316"/>
        <v>Early Delivery</v>
      </c>
      <c r="P3382">
        <v>1</v>
      </c>
      <c r="Q3382" t="str">
        <f t="shared" si="317"/>
        <v>Bad</v>
      </c>
      <c r="R3382">
        <v>2.2999999999999998</v>
      </c>
      <c r="S3382">
        <v>2786.64</v>
      </c>
    </row>
    <row r="3383" spans="1:19" x14ac:dyDescent="0.35">
      <c r="A3383">
        <v>13382</v>
      </c>
      <c r="B3383" s="1">
        <v>47943</v>
      </c>
      <c r="C3383">
        <f t="shared" si="312"/>
        <v>2031</v>
      </c>
      <c r="D3383">
        <f t="shared" si="313"/>
        <v>4</v>
      </c>
      <c r="E3383" t="str">
        <f>TEXT(Table2[[#This Row],[order_date]],"mmmm")</f>
        <v>April</v>
      </c>
      <c r="F3383">
        <v>1627</v>
      </c>
      <c r="G3383" t="s">
        <v>19</v>
      </c>
      <c r="H3383" t="s">
        <v>20</v>
      </c>
      <c r="I3383">
        <v>4</v>
      </c>
      <c r="J3383">
        <v>309.05</v>
      </c>
      <c r="K3383">
        <v>0.15</v>
      </c>
      <c r="L3383">
        <f t="shared" si="314"/>
        <v>46.357500000000002</v>
      </c>
      <c r="M3383">
        <f t="shared" si="315"/>
        <v>1236.2</v>
      </c>
      <c r="N3383" t="s">
        <v>18</v>
      </c>
      <c r="O3383" t="str">
        <f t="shared" si="316"/>
        <v>Delayed Delivery</v>
      </c>
      <c r="P3383">
        <v>10</v>
      </c>
      <c r="Q3383" t="str">
        <f t="shared" si="317"/>
        <v>Good</v>
      </c>
      <c r="R3383">
        <v>2.7</v>
      </c>
      <c r="S3383">
        <v>1050.77</v>
      </c>
    </row>
    <row r="3384" spans="1:19" x14ac:dyDescent="0.35">
      <c r="A3384">
        <v>13383</v>
      </c>
      <c r="B3384" s="1">
        <v>47944</v>
      </c>
      <c r="C3384">
        <f t="shared" si="312"/>
        <v>2031</v>
      </c>
      <c r="D3384">
        <f t="shared" si="313"/>
        <v>4</v>
      </c>
      <c r="E3384" t="str">
        <f>TEXT(Table2[[#This Row],[order_date]],"mmmm")</f>
        <v>April</v>
      </c>
      <c r="F3384">
        <v>1702</v>
      </c>
      <c r="G3384" t="s">
        <v>19</v>
      </c>
      <c r="H3384" t="s">
        <v>17</v>
      </c>
      <c r="I3384">
        <v>7</v>
      </c>
      <c r="J3384">
        <v>398.84</v>
      </c>
      <c r="K3384">
        <v>0.14000000000000001</v>
      </c>
      <c r="L3384">
        <f t="shared" si="314"/>
        <v>55.837600000000002</v>
      </c>
      <c r="M3384">
        <f t="shared" si="315"/>
        <v>2791.8799999999997</v>
      </c>
      <c r="N3384" t="s">
        <v>18</v>
      </c>
      <c r="O3384" t="str">
        <f t="shared" si="316"/>
        <v>On Time Delivery</v>
      </c>
      <c r="P3384">
        <v>4</v>
      </c>
      <c r="Q3384" t="str">
        <f t="shared" si="317"/>
        <v>Good</v>
      </c>
      <c r="R3384">
        <v>3.5</v>
      </c>
      <c r="S3384">
        <v>2401.02</v>
      </c>
    </row>
    <row r="3385" spans="1:19" x14ac:dyDescent="0.35">
      <c r="A3385">
        <v>13384</v>
      </c>
      <c r="B3385" s="1">
        <v>47945</v>
      </c>
      <c r="C3385">
        <f t="shared" si="312"/>
        <v>2031</v>
      </c>
      <c r="D3385">
        <f t="shared" si="313"/>
        <v>4</v>
      </c>
      <c r="E3385" t="str">
        <f>TEXT(Table2[[#This Row],[order_date]],"mmmm")</f>
        <v>April</v>
      </c>
      <c r="F3385">
        <v>1573</v>
      </c>
      <c r="G3385" t="s">
        <v>22</v>
      </c>
      <c r="H3385" t="s">
        <v>21</v>
      </c>
      <c r="I3385">
        <v>3</v>
      </c>
      <c r="J3385">
        <v>258.06</v>
      </c>
      <c r="K3385">
        <v>0.18</v>
      </c>
      <c r="L3385">
        <f t="shared" si="314"/>
        <v>46.450800000000001</v>
      </c>
      <c r="M3385">
        <f t="shared" si="315"/>
        <v>774.18000000000006</v>
      </c>
      <c r="N3385" t="s">
        <v>16</v>
      </c>
      <c r="O3385" t="str">
        <f t="shared" si="316"/>
        <v>On Time Delivery</v>
      </c>
      <c r="P3385">
        <v>4</v>
      </c>
      <c r="Q3385" t="str">
        <f t="shared" si="317"/>
        <v>Good</v>
      </c>
      <c r="R3385">
        <v>3.1</v>
      </c>
      <c r="S3385">
        <v>634.83000000000004</v>
      </c>
    </row>
    <row r="3386" spans="1:19" x14ac:dyDescent="0.35">
      <c r="A3386">
        <v>13385</v>
      </c>
      <c r="B3386" s="1">
        <v>47946</v>
      </c>
      <c r="C3386">
        <f t="shared" si="312"/>
        <v>2031</v>
      </c>
      <c r="D3386">
        <f t="shared" si="313"/>
        <v>4</v>
      </c>
      <c r="E3386" t="str">
        <f>TEXT(Table2[[#This Row],[order_date]],"mmmm")</f>
        <v>April</v>
      </c>
      <c r="F3386">
        <v>1767</v>
      </c>
      <c r="G3386" t="s">
        <v>15</v>
      </c>
      <c r="H3386" t="s">
        <v>17</v>
      </c>
      <c r="I3386">
        <v>5</v>
      </c>
      <c r="J3386">
        <v>384.14</v>
      </c>
      <c r="K3386">
        <v>0.28999999999999998</v>
      </c>
      <c r="L3386">
        <f t="shared" si="314"/>
        <v>111.40059999999998</v>
      </c>
      <c r="M3386">
        <f t="shared" si="315"/>
        <v>1920.6999999999998</v>
      </c>
      <c r="N3386" t="s">
        <v>14</v>
      </c>
      <c r="O3386" t="str">
        <f t="shared" si="316"/>
        <v>Delayed Delivery</v>
      </c>
      <c r="P3386">
        <v>9</v>
      </c>
      <c r="Q3386" t="str">
        <f t="shared" si="317"/>
        <v>Bad</v>
      </c>
      <c r="R3386">
        <v>1.1000000000000001</v>
      </c>
      <c r="S3386">
        <v>1363.7</v>
      </c>
    </row>
    <row r="3387" spans="1:19" x14ac:dyDescent="0.35">
      <c r="A3387">
        <v>13386</v>
      </c>
      <c r="B3387" s="1">
        <v>47947</v>
      </c>
      <c r="C3387">
        <f t="shared" si="312"/>
        <v>2031</v>
      </c>
      <c r="D3387">
        <f t="shared" si="313"/>
        <v>4</v>
      </c>
      <c r="E3387" t="str">
        <f>TEXT(Table2[[#This Row],[order_date]],"mmmm")</f>
        <v>April</v>
      </c>
      <c r="F3387">
        <v>1482</v>
      </c>
      <c r="G3387" t="s">
        <v>19</v>
      </c>
      <c r="H3387" t="s">
        <v>17</v>
      </c>
      <c r="I3387">
        <v>1</v>
      </c>
      <c r="J3387">
        <v>240.73</v>
      </c>
      <c r="K3387">
        <v>0.28999999999999998</v>
      </c>
      <c r="L3387">
        <f t="shared" si="314"/>
        <v>69.811699999999988</v>
      </c>
      <c r="M3387">
        <f t="shared" si="315"/>
        <v>240.73</v>
      </c>
      <c r="N3387" t="s">
        <v>16</v>
      </c>
      <c r="O3387" t="str">
        <f t="shared" si="316"/>
        <v>Early Delivery</v>
      </c>
      <c r="P3387">
        <v>1</v>
      </c>
      <c r="Q3387" t="str">
        <f t="shared" si="317"/>
        <v>Good</v>
      </c>
      <c r="R3387">
        <v>2.6</v>
      </c>
      <c r="S3387">
        <v>170.92</v>
      </c>
    </row>
    <row r="3388" spans="1:19" x14ac:dyDescent="0.35">
      <c r="A3388">
        <v>13387</v>
      </c>
      <c r="B3388" s="1">
        <v>47948</v>
      </c>
      <c r="C3388">
        <f t="shared" si="312"/>
        <v>2031</v>
      </c>
      <c r="D3388">
        <f t="shared" si="313"/>
        <v>4</v>
      </c>
      <c r="E3388" t="str">
        <f>TEXT(Table2[[#This Row],[order_date]],"mmmm")</f>
        <v>April</v>
      </c>
      <c r="F3388">
        <v>1518</v>
      </c>
      <c r="G3388" t="s">
        <v>15</v>
      </c>
      <c r="H3388" t="s">
        <v>17</v>
      </c>
      <c r="I3388">
        <v>7</v>
      </c>
      <c r="J3388">
        <v>213.71</v>
      </c>
      <c r="K3388">
        <v>0.28000000000000003</v>
      </c>
      <c r="L3388">
        <f t="shared" si="314"/>
        <v>59.838800000000006</v>
      </c>
      <c r="M3388">
        <f t="shared" si="315"/>
        <v>1495.97</v>
      </c>
      <c r="N3388" t="s">
        <v>16</v>
      </c>
      <c r="O3388" t="str">
        <f t="shared" si="316"/>
        <v>On Time Delivery</v>
      </c>
      <c r="P3388">
        <v>2</v>
      </c>
      <c r="Q3388" t="str">
        <f t="shared" si="317"/>
        <v>Good</v>
      </c>
      <c r="R3388">
        <v>3.5</v>
      </c>
      <c r="S3388">
        <v>1077.0999999999999</v>
      </c>
    </row>
    <row r="3389" spans="1:19" x14ac:dyDescent="0.35">
      <c r="A3389">
        <v>13388</v>
      </c>
      <c r="B3389" s="1">
        <v>47949</v>
      </c>
      <c r="C3389">
        <f t="shared" si="312"/>
        <v>2031</v>
      </c>
      <c r="D3389">
        <f t="shared" si="313"/>
        <v>4</v>
      </c>
      <c r="E3389" t="str">
        <f>TEXT(Table2[[#This Row],[order_date]],"mmmm")</f>
        <v>April</v>
      </c>
      <c r="F3389">
        <v>1154</v>
      </c>
      <c r="G3389" t="s">
        <v>19</v>
      </c>
      <c r="H3389" t="s">
        <v>13</v>
      </c>
      <c r="I3389">
        <v>2</v>
      </c>
      <c r="J3389">
        <v>386.17</v>
      </c>
      <c r="K3389">
        <v>0.04</v>
      </c>
      <c r="L3389">
        <f t="shared" si="314"/>
        <v>15.446800000000001</v>
      </c>
      <c r="M3389">
        <f t="shared" si="315"/>
        <v>772.34</v>
      </c>
      <c r="N3389" t="s">
        <v>16</v>
      </c>
      <c r="O3389" t="str">
        <f t="shared" si="316"/>
        <v>Early Delivery</v>
      </c>
      <c r="P3389">
        <v>1</v>
      </c>
      <c r="Q3389" t="str">
        <f t="shared" si="317"/>
        <v>Good</v>
      </c>
      <c r="R3389">
        <v>3</v>
      </c>
      <c r="S3389">
        <v>741.45</v>
      </c>
    </row>
    <row r="3390" spans="1:19" x14ac:dyDescent="0.35">
      <c r="A3390">
        <v>13389</v>
      </c>
      <c r="B3390" s="1">
        <v>47950</v>
      </c>
      <c r="C3390">
        <f t="shared" si="312"/>
        <v>2031</v>
      </c>
      <c r="D3390">
        <f t="shared" si="313"/>
        <v>4</v>
      </c>
      <c r="E3390" t="str">
        <f>TEXT(Table2[[#This Row],[order_date]],"mmmm")</f>
        <v>April</v>
      </c>
      <c r="F3390">
        <v>1091</v>
      </c>
      <c r="G3390" t="s">
        <v>15</v>
      </c>
      <c r="H3390" t="s">
        <v>17</v>
      </c>
      <c r="I3390">
        <v>3</v>
      </c>
      <c r="J3390">
        <v>360.77</v>
      </c>
      <c r="K3390">
        <v>0.28000000000000003</v>
      </c>
      <c r="L3390">
        <f t="shared" si="314"/>
        <v>101.01560000000001</v>
      </c>
      <c r="M3390">
        <f t="shared" si="315"/>
        <v>1082.31</v>
      </c>
      <c r="N3390" t="s">
        <v>16</v>
      </c>
      <c r="O3390" t="str">
        <f t="shared" si="316"/>
        <v>Early Delivery</v>
      </c>
      <c r="P3390">
        <v>1</v>
      </c>
      <c r="Q3390" t="str">
        <f t="shared" si="317"/>
        <v>Excellent</v>
      </c>
      <c r="R3390">
        <v>4.5</v>
      </c>
      <c r="S3390">
        <v>779.26</v>
      </c>
    </row>
    <row r="3391" spans="1:19" x14ac:dyDescent="0.35">
      <c r="A3391">
        <v>13390</v>
      </c>
      <c r="B3391" s="1">
        <v>47951</v>
      </c>
      <c r="C3391">
        <f t="shared" si="312"/>
        <v>2031</v>
      </c>
      <c r="D3391">
        <f t="shared" si="313"/>
        <v>4</v>
      </c>
      <c r="E3391" t="str">
        <f>TEXT(Table2[[#This Row],[order_date]],"mmmm")</f>
        <v>April</v>
      </c>
      <c r="F3391">
        <v>1981</v>
      </c>
      <c r="G3391" t="s">
        <v>22</v>
      </c>
      <c r="H3391" t="s">
        <v>20</v>
      </c>
      <c r="I3391">
        <v>1</v>
      </c>
      <c r="J3391">
        <v>186.71</v>
      </c>
      <c r="K3391">
        <v>0.04</v>
      </c>
      <c r="L3391">
        <f t="shared" si="314"/>
        <v>7.4684000000000008</v>
      </c>
      <c r="M3391">
        <f t="shared" si="315"/>
        <v>186.71</v>
      </c>
      <c r="N3391" t="s">
        <v>16</v>
      </c>
      <c r="O3391" t="str">
        <f t="shared" si="316"/>
        <v>Early Delivery</v>
      </c>
      <c r="P3391">
        <v>1</v>
      </c>
      <c r="Q3391" t="str">
        <f t="shared" si="317"/>
        <v>Good</v>
      </c>
      <c r="R3391">
        <v>2.6</v>
      </c>
      <c r="S3391">
        <v>179.24</v>
      </c>
    </row>
    <row r="3392" spans="1:19" x14ac:dyDescent="0.35">
      <c r="A3392">
        <v>13391</v>
      </c>
      <c r="B3392" s="1">
        <v>47952</v>
      </c>
      <c r="C3392">
        <f t="shared" si="312"/>
        <v>2031</v>
      </c>
      <c r="D3392">
        <f t="shared" si="313"/>
        <v>4</v>
      </c>
      <c r="E3392" t="str">
        <f>TEXT(Table2[[#This Row],[order_date]],"mmmm")</f>
        <v>April</v>
      </c>
      <c r="F3392">
        <v>1525</v>
      </c>
      <c r="G3392" t="s">
        <v>22</v>
      </c>
      <c r="H3392" t="s">
        <v>20</v>
      </c>
      <c r="I3392">
        <v>1</v>
      </c>
      <c r="J3392">
        <v>102.37</v>
      </c>
      <c r="K3392">
        <v>0.04</v>
      </c>
      <c r="L3392">
        <f t="shared" si="314"/>
        <v>4.0948000000000002</v>
      </c>
      <c r="M3392">
        <f t="shared" si="315"/>
        <v>102.37</v>
      </c>
      <c r="N3392" t="s">
        <v>14</v>
      </c>
      <c r="O3392" t="str">
        <f t="shared" si="316"/>
        <v>On Time Delivery</v>
      </c>
      <c r="P3392">
        <v>3</v>
      </c>
      <c r="Q3392" t="str">
        <f t="shared" si="317"/>
        <v>Bad</v>
      </c>
      <c r="R3392">
        <v>1.1000000000000001</v>
      </c>
      <c r="S3392">
        <v>98.28</v>
      </c>
    </row>
    <row r="3393" spans="1:19" x14ac:dyDescent="0.35">
      <c r="A3393">
        <v>13392</v>
      </c>
      <c r="B3393" s="1">
        <v>47953</v>
      </c>
      <c r="C3393">
        <f t="shared" si="312"/>
        <v>2031</v>
      </c>
      <c r="D3393">
        <f t="shared" si="313"/>
        <v>4</v>
      </c>
      <c r="E3393" t="str">
        <f>TEXT(Table2[[#This Row],[order_date]],"mmmm")</f>
        <v>April</v>
      </c>
      <c r="F3393">
        <v>1454</v>
      </c>
      <c r="G3393" t="s">
        <v>15</v>
      </c>
      <c r="H3393" t="s">
        <v>21</v>
      </c>
      <c r="I3393">
        <v>7</v>
      </c>
      <c r="J3393">
        <v>230.62</v>
      </c>
      <c r="K3393">
        <v>0.33</v>
      </c>
      <c r="L3393">
        <f t="shared" si="314"/>
        <v>76.104600000000005</v>
      </c>
      <c r="M3393">
        <f t="shared" si="315"/>
        <v>1614.3400000000001</v>
      </c>
      <c r="N3393" t="s">
        <v>16</v>
      </c>
      <c r="O3393" t="str">
        <f t="shared" si="316"/>
        <v>Delayed Delivery</v>
      </c>
      <c r="P3393">
        <v>11</v>
      </c>
      <c r="Q3393" t="str">
        <f t="shared" si="317"/>
        <v>Bad</v>
      </c>
      <c r="R3393">
        <v>2.1</v>
      </c>
      <c r="S3393">
        <v>1081.6099999999999</v>
      </c>
    </row>
    <row r="3394" spans="1:19" x14ac:dyDescent="0.35">
      <c r="A3394">
        <v>13393</v>
      </c>
      <c r="B3394" s="1">
        <v>47954</v>
      </c>
      <c r="C3394">
        <f t="shared" si="312"/>
        <v>2031</v>
      </c>
      <c r="D3394">
        <f t="shared" si="313"/>
        <v>4</v>
      </c>
      <c r="E3394" t="str">
        <f>TEXT(Table2[[#This Row],[order_date]],"mmmm")</f>
        <v>April</v>
      </c>
      <c r="F3394">
        <v>1740</v>
      </c>
      <c r="G3394" t="s">
        <v>12</v>
      </c>
      <c r="H3394" t="s">
        <v>20</v>
      </c>
      <c r="I3394">
        <v>2</v>
      </c>
      <c r="J3394">
        <v>257.89</v>
      </c>
      <c r="K3394">
        <v>0.28999999999999998</v>
      </c>
      <c r="L3394">
        <f t="shared" si="314"/>
        <v>74.788099999999986</v>
      </c>
      <c r="M3394">
        <f t="shared" si="315"/>
        <v>515.78</v>
      </c>
      <c r="N3394" t="s">
        <v>18</v>
      </c>
      <c r="O3394" t="str">
        <f t="shared" si="316"/>
        <v>On Time Delivery</v>
      </c>
      <c r="P3394">
        <v>4</v>
      </c>
      <c r="Q3394" t="str">
        <f t="shared" si="317"/>
        <v>Bad</v>
      </c>
      <c r="R3394">
        <v>1.5</v>
      </c>
      <c r="S3394">
        <v>366.2</v>
      </c>
    </row>
    <row r="3395" spans="1:19" x14ac:dyDescent="0.35">
      <c r="A3395">
        <v>13394</v>
      </c>
      <c r="B3395" s="1">
        <v>47955</v>
      </c>
      <c r="C3395">
        <f t="shared" ref="C3395:C3458" si="318">YEAR(B3395)</f>
        <v>2031</v>
      </c>
      <c r="D3395">
        <f t="shared" ref="D3395:D3458" si="319">MONTH(B3395)</f>
        <v>4</v>
      </c>
      <c r="E3395" t="str">
        <f>TEXT(Table2[[#This Row],[order_date]],"mmmm")</f>
        <v>April</v>
      </c>
      <c r="F3395">
        <v>1597</v>
      </c>
      <c r="G3395" t="s">
        <v>15</v>
      </c>
      <c r="H3395" t="s">
        <v>17</v>
      </c>
      <c r="I3395">
        <v>2</v>
      </c>
      <c r="J3395">
        <v>382.78</v>
      </c>
      <c r="K3395">
        <v>0.19</v>
      </c>
      <c r="L3395">
        <f t="shared" ref="L3395:L3458" si="320">J3395*K3395</f>
        <v>72.728200000000001</v>
      </c>
      <c r="M3395">
        <f t="shared" ref="M3395:M3458" si="321">(J3395*I3395)</f>
        <v>765.56</v>
      </c>
      <c r="N3395" t="s">
        <v>16</v>
      </c>
      <c r="O3395" t="str">
        <f t="shared" ref="O3395:O3458" si="322">IF(P3395&lt;2,"Early Delivery",IF(P3395&lt;5,"On Time Delivery","Delayed Delivery"))</f>
        <v>Delayed Delivery</v>
      </c>
      <c r="P3395">
        <v>10</v>
      </c>
      <c r="Q3395" t="str">
        <f t="shared" ref="Q3395:Q3458" si="323">IF(R3395&lt;2.5,"Bad",IF(R3395 &lt;4,"Good","Excellent"))</f>
        <v>Bad</v>
      </c>
      <c r="R3395">
        <v>2</v>
      </c>
      <c r="S3395">
        <v>620.1</v>
      </c>
    </row>
    <row r="3396" spans="1:19" x14ac:dyDescent="0.35">
      <c r="A3396">
        <v>13395</v>
      </c>
      <c r="B3396" s="1">
        <v>47956</v>
      </c>
      <c r="C3396">
        <f t="shared" si="318"/>
        <v>2031</v>
      </c>
      <c r="D3396">
        <f t="shared" si="319"/>
        <v>4</v>
      </c>
      <c r="E3396" t="str">
        <f>TEXT(Table2[[#This Row],[order_date]],"mmmm")</f>
        <v>April</v>
      </c>
      <c r="F3396">
        <v>1644</v>
      </c>
      <c r="G3396" t="s">
        <v>22</v>
      </c>
      <c r="H3396" t="s">
        <v>17</v>
      </c>
      <c r="I3396">
        <v>4</v>
      </c>
      <c r="J3396">
        <v>550</v>
      </c>
      <c r="K3396">
        <v>0.31</v>
      </c>
      <c r="L3396">
        <f t="shared" si="320"/>
        <v>170.5</v>
      </c>
      <c r="M3396">
        <f t="shared" si="321"/>
        <v>2200</v>
      </c>
      <c r="N3396" t="s">
        <v>18</v>
      </c>
      <c r="O3396" t="str">
        <f t="shared" si="322"/>
        <v>On Time Delivery</v>
      </c>
      <c r="P3396">
        <v>2</v>
      </c>
      <c r="Q3396" t="str">
        <f t="shared" si="323"/>
        <v>Bad</v>
      </c>
      <c r="R3396">
        <v>2.4</v>
      </c>
      <c r="S3396">
        <v>1518</v>
      </c>
    </row>
    <row r="3397" spans="1:19" x14ac:dyDescent="0.35">
      <c r="A3397">
        <v>13396</v>
      </c>
      <c r="B3397" s="1">
        <v>47957</v>
      </c>
      <c r="C3397">
        <f t="shared" si="318"/>
        <v>2031</v>
      </c>
      <c r="D3397">
        <f t="shared" si="319"/>
        <v>4</v>
      </c>
      <c r="E3397" t="str">
        <f>TEXT(Table2[[#This Row],[order_date]],"mmmm")</f>
        <v>April</v>
      </c>
      <c r="F3397">
        <v>1509</v>
      </c>
      <c r="G3397" t="s">
        <v>15</v>
      </c>
      <c r="H3397" t="s">
        <v>20</v>
      </c>
      <c r="I3397">
        <v>5</v>
      </c>
      <c r="J3397">
        <v>36.17</v>
      </c>
      <c r="K3397">
        <v>0.35</v>
      </c>
      <c r="L3397">
        <f t="shared" si="320"/>
        <v>12.6595</v>
      </c>
      <c r="M3397">
        <f t="shared" si="321"/>
        <v>180.85000000000002</v>
      </c>
      <c r="N3397" t="s">
        <v>14</v>
      </c>
      <c r="O3397" t="str">
        <f t="shared" si="322"/>
        <v>Early Delivery</v>
      </c>
      <c r="P3397">
        <v>1</v>
      </c>
      <c r="Q3397" t="str">
        <f t="shared" si="323"/>
        <v>Good</v>
      </c>
      <c r="R3397">
        <v>3.7</v>
      </c>
      <c r="S3397">
        <v>117.55</v>
      </c>
    </row>
    <row r="3398" spans="1:19" x14ac:dyDescent="0.35">
      <c r="A3398">
        <v>13397</v>
      </c>
      <c r="B3398" s="1">
        <v>47958</v>
      </c>
      <c r="C3398">
        <f t="shared" si="318"/>
        <v>2031</v>
      </c>
      <c r="D3398">
        <f t="shared" si="319"/>
        <v>4</v>
      </c>
      <c r="E3398" t="str">
        <f>TEXT(Table2[[#This Row],[order_date]],"mmmm")</f>
        <v>April</v>
      </c>
      <c r="F3398">
        <v>1182</v>
      </c>
      <c r="G3398" t="s">
        <v>12</v>
      </c>
      <c r="H3398" t="s">
        <v>21</v>
      </c>
      <c r="I3398">
        <v>7</v>
      </c>
      <c r="J3398">
        <v>157.54</v>
      </c>
      <c r="K3398">
        <v>0.21</v>
      </c>
      <c r="L3398">
        <f t="shared" si="320"/>
        <v>33.083399999999997</v>
      </c>
      <c r="M3398">
        <f t="shared" si="321"/>
        <v>1102.78</v>
      </c>
      <c r="N3398" t="s">
        <v>16</v>
      </c>
      <c r="O3398" t="str">
        <f t="shared" si="322"/>
        <v>Delayed Delivery</v>
      </c>
      <c r="P3398">
        <v>5</v>
      </c>
      <c r="Q3398" t="str">
        <f t="shared" si="323"/>
        <v>Bad</v>
      </c>
      <c r="R3398">
        <v>2.2999999999999998</v>
      </c>
      <c r="S3398">
        <v>871.2</v>
      </c>
    </row>
    <row r="3399" spans="1:19" x14ac:dyDescent="0.35">
      <c r="A3399">
        <v>13398</v>
      </c>
      <c r="B3399" s="1">
        <v>47959</v>
      </c>
      <c r="C3399">
        <f t="shared" si="318"/>
        <v>2031</v>
      </c>
      <c r="D3399">
        <f t="shared" si="319"/>
        <v>4</v>
      </c>
      <c r="E3399" t="str">
        <f>TEXT(Table2[[#This Row],[order_date]],"mmmm")</f>
        <v>April</v>
      </c>
      <c r="F3399">
        <v>1385</v>
      </c>
      <c r="G3399" t="s">
        <v>12</v>
      </c>
      <c r="H3399" t="s">
        <v>21</v>
      </c>
      <c r="I3399">
        <v>3</v>
      </c>
      <c r="J3399">
        <v>128.32</v>
      </c>
      <c r="K3399">
        <v>0.21</v>
      </c>
      <c r="L3399">
        <f t="shared" si="320"/>
        <v>26.947199999999999</v>
      </c>
      <c r="M3399">
        <f t="shared" si="321"/>
        <v>384.96</v>
      </c>
      <c r="N3399" t="s">
        <v>14</v>
      </c>
      <c r="O3399" t="str">
        <f t="shared" si="322"/>
        <v>Delayed Delivery</v>
      </c>
      <c r="P3399">
        <v>6</v>
      </c>
      <c r="Q3399" t="str">
        <f t="shared" si="323"/>
        <v>Excellent</v>
      </c>
      <c r="R3399">
        <v>4.5</v>
      </c>
      <c r="S3399">
        <v>304.12</v>
      </c>
    </row>
    <row r="3400" spans="1:19" x14ac:dyDescent="0.35">
      <c r="A3400">
        <v>13399</v>
      </c>
      <c r="B3400" s="1">
        <v>47960</v>
      </c>
      <c r="C3400">
        <f t="shared" si="318"/>
        <v>2031</v>
      </c>
      <c r="D3400">
        <f t="shared" si="319"/>
        <v>4</v>
      </c>
      <c r="E3400" t="str">
        <f>TEXT(Table2[[#This Row],[order_date]],"mmmm")</f>
        <v>April</v>
      </c>
      <c r="F3400">
        <v>1573</v>
      </c>
      <c r="G3400" t="s">
        <v>19</v>
      </c>
      <c r="H3400" t="s">
        <v>20</v>
      </c>
      <c r="I3400">
        <v>5</v>
      </c>
      <c r="J3400">
        <v>308.83999999999997</v>
      </c>
      <c r="K3400">
        <v>0.26</v>
      </c>
      <c r="L3400">
        <f t="shared" si="320"/>
        <v>80.298400000000001</v>
      </c>
      <c r="M3400">
        <f t="shared" si="321"/>
        <v>1544.1999999999998</v>
      </c>
      <c r="N3400" t="s">
        <v>14</v>
      </c>
      <c r="O3400" t="str">
        <f t="shared" si="322"/>
        <v>On Time Delivery</v>
      </c>
      <c r="P3400">
        <v>2</v>
      </c>
      <c r="Q3400" t="str">
        <f t="shared" si="323"/>
        <v>Bad</v>
      </c>
      <c r="R3400">
        <v>2.2000000000000002</v>
      </c>
      <c r="S3400">
        <v>1142.71</v>
      </c>
    </row>
    <row r="3401" spans="1:19" x14ac:dyDescent="0.35">
      <c r="A3401">
        <v>13400</v>
      </c>
      <c r="B3401" s="1">
        <v>47961</v>
      </c>
      <c r="C3401">
        <f t="shared" si="318"/>
        <v>2031</v>
      </c>
      <c r="D3401">
        <f t="shared" si="319"/>
        <v>4</v>
      </c>
      <c r="E3401" t="str">
        <f>TEXT(Table2[[#This Row],[order_date]],"mmmm")</f>
        <v>April</v>
      </c>
      <c r="F3401">
        <v>1730</v>
      </c>
      <c r="G3401" t="s">
        <v>12</v>
      </c>
      <c r="H3401" t="s">
        <v>13</v>
      </c>
      <c r="I3401">
        <v>3</v>
      </c>
      <c r="J3401">
        <v>266.37</v>
      </c>
      <c r="K3401">
        <v>0.08</v>
      </c>
      <c r="L3401">
        <f t="shared" si="320"/>
        <v>21.3096</v>
      </c>
      <c r="M3401">
        <f t="shared" si="321"/>
        <v>799.11</v>
      </c>
      <c r="N3401" t="s">
        <v>18</v>
      </c>
      <c r="O3401" t="str">
        <f t="shared" si="322"/>
        <v>On Time Delivery</v>
      </c>
      <c r="P3401">
        <v>3</v>
      </c>
      <c r="Q3401" t="str">
        <f t="shared" si="323"/>
        <v>Bad</v>
      </c>
      <c r="R3401">
        <v>1.5</v>
      </c>
      <c r="S3401">
        <v>735.18</v>
      </c>
    </row>
    <row r="3402" spans="1:19" x14ac:dyDescent="0.35">
      <c r="A3402">
        <v>13401</v>
      </c>
      <c r="B3402" s="1">
        <v>47962</v>
      </c>
      <c r="C3402">
        <f t="shared" si="318"/>
        <v>2031</v>
      </c>
      <c r="D3402">
        <f t="shared" si="319"/>
        <v>4</v>
      </c>
      <c r="E3402" t="str">
        <f>TEXT(Table2[[#This Row],[order_date]],"mmmm")</f>
        <v>April</v>
      </c>
      <c r="F3402">
        <v>1404</v>
      </c>
      <c r="G3402" t="s">
        <v>22</v>
      </c>
      <c r="H3402" t="s">
        <v>13</v>
      </c>
      <c r="I3402">
        <v>1</v>
      </c>
      <c r="J3402">
        <v>441.49</v>
      </c>
      <c r="K3402">
        <v>0.06</v>
      </c>
      <c r="L3402">
        <f t="shared" si="320"/>
        <v>26.4894</v>
      </c>
      <c r="M3402">
        <f t="shared" si="321"/>
        <v>441.49</v>
      </c>
      <c r="N3402" t="s">
        <v>16</v>
      </c>
      <c r="O3402" t="str">
        <f t="shared" si="322"/>
        <v>Delayed Delivery</v>
      </c>
      <c r="P3402">
        <v>10</v>
      </c>
      <c r="Q3402" t="str">
        <f t="shared" si="323"/>
        <v>Bad</v>
      </c>
      <c r="R3402">
        <v>1.7</v>
      </c>
      <c r="S3402">
        <v>415</v>
      </c>
    </row>
    <row r="3403" spans="1:19" x14ac:dyDescent="0.35">
      <c r="A3403">
        <v>13402</v>
      </c>
      <c r="B3403" s="1">
        <v>47963</v>
      </c>
      <c r="C3403">
        <f t="shared" si="318"/>
        <v>2031</v>
      </c>
      <c r="D3403">
        <f t="shared" si="319"/>
        <v>4</v>
      </c>
      <c r="E3403" t="str">
        <f>TEXT(Table2[[#This Row],[order_date]],"mmmm")</f>
        <v>April</v>
      </c>
      <c r="F3403">
        <v>1245</v>
      </c>
      <c r="G3403" t="s">
        <v>22</v>
      </c>
      <c r="H3403" t="s">
        <v>13</v>
      </c>
      <c r="I3403">
        <v>6</v>
      </c>
      <c r="J3403">
        <v>156.81</v>
      </c>
      <c r="K3403">
        <v>0.27</v>
      </c>
      <c r="L3403">
        <f t="shared" si="320"/>
        <v>42.338700000000003</v>
      </c>
      <c r="M3403">
        <f t="shared" si="321"/>
        <v>940.86</v>
      </c>
      <c r="N3403" t="s">
        <v>18</v>
      </c>
      <c r="O3403" t="str">
        <f t="shared" si="322"/>
        <v>On Time Delivery</v>
      </c>
      <c r="P3403">
        <v>3</v>
      </c>
      <c r="Q3403" t="str">
        <f t="shared" si="323"/>
        <v>Excellent</v>
      </c>
      <c r="R3403">
        <v>4.7</v>
      </c>
      <c r="S3403">
        <v>686.83</v>
      </c>
    </row>
    <row r="3404" spans="1:19" x14ac:dyDescent="0.35">
      <c r="A3404">
        <v>13403</v>
      </c>
      <c r="B3404" s="1">
        <v>47964</v>
      </c>
      <c r="C3404">
        <f t="shared" si="318"/>
        <v>2031</v>
      </c>
      <c r="D3404">
        <f t="shared" si="319"/>
        <v>4</v>
      </c>
      <c r="E3404" t="str">
        <f>TEXT(Table2[[#This Row],[order_date]],"mmmm")</f>
        <v>April</v>
      </c>
      <c r="F3404">
        <v>1741</v>
      </c>
      <c r="G3404" t="s">
        <v>19</v>
      </c>
      <c r="H3404" t="s">
        <v>13</v>
      </c>
      <c r="I3404">
        <v>6</v>
      </c>
      <c r="J3404">
        <v>362.78</v>
      </c>
      <c r="K3404">
        <v>0.12</v>
      </c>
      <c r="L3404">
        <f t="shared" si="320"/>
        <v>43.533599999999993</v>
      </c>
      <c r="M3404">
        <f t="shared" si="321"/>
        <v>2176.6799999999998</v>
      </c>
      <c r="N3404" t="s">
        <v>14</v>
      </c>
      <c r="O3404" t="str">
        <f t="shared" si="322"/>
        <v>On Time Delivery</v>
      </c>
      <c r="P3404">
        <v>2</v>
      </c>
      <c r="Q3404" t="str">
        <f t="shared" si="323"/>
        <v>Good</v>
      </c>
      <c r="R3404">
        <v>2.8</v>
      </c>
      <c r="S3404">
        <v>1915.48</v>
      </c>
    </row>
    <row r="3405" spans="1:19" x14ac:dyDescent="0.35">
      <c r="A3405">
        <v>13404</v>
      </c>
      <c r="B3405" s="1">
        <v>47965</v>
      </c>
      <c r="C3405">
        <f t="shared" si="318"/>
        <v>2031</v>
      </c>
      <c r="D3405">
        <f t="shared" si="319"/>
        <v>4</v>
      </c>
      <c r="E3405" t="str">
        <f>TEXT(Table2[[#This Row],[order_date]],"mmmm")</f>
        <v>April</v>
      </c>
      <c r="F3405">
        <v>1590</v>
      </c>
      <c r="G3405" t="s">
        <v>22</v>
      </c>
      <c r="H3405" t="s">
        <v>20</v>
      </c>
      <c r="I3405">
        <v>7</v>
      </c>
      <c r="J3405">
        <v>532.05999999999995</v>
      </c>
      <c r="K3405">
        <v>0.05</v>
      </c>
      <c r="L3405">
        <f t="shared" si="320"/>
        <v>26.602999999999998</v>
      </c>
      <c r="M3405">
        <f t="shared" si="321"/>
        <v>3724.4199999999996</v>
      </c>
      <c r="N3405" t="s">
        <v>16</v>
      </c>
      <c r="O3405" t="str">
        <f t="shared" si="322"/>
        <v>On Time Delivery</v>
      </c>
      <c r="P3405">
        <v>4</v>
      </c>
      <c r="Q3405" t="str">
        <f t="shared" si="323"/>
        <v>Good</v>
      </c>
      <c r="R3405">
        <v>2.6</v>
      </c>
      <c r="S3405">
        <v>3538.2</v>
      </c>
    </row>
    <row r="3406" spans="1:19" x14ac:dyDescent="0.35">
      <c r="A3406">
        <v>13405</v>
      </c>
      <c r="B3406" s="1">
        <v>47966</v>
      </c>
      <c r="C3406">
        <f t="shared" si="318"/>
        <v>2031</v>
      </c>
      <c r="D3406">
        <f t="shared" si="319"/>
        <v>4</v>
      </c>
      <c r="E3406" t="str">
        <f>TEXT(Table2[[#This Row],[order_date]],"mmmm")</f>
        <v>April</v>
      </c>
      <c r="F3406">
        <v>1660</v>
      </c>
      <c r="G3406" t="s">
        <v>12</v>
      </c>
      <c r="H3406" t="s">
        <v>21</v>
      </c>
      <c r="I3406">
        <v>2</v>
      </c>
      <c r="J3406">
        <v>547.75</v>
      </c>
      <c r="K3406">
        <v>0.11</v>
      </c>
      <c r="L3406">
        <f t="shared" si="320"/>
        <v>60.252499999999998</v>
      </c>
      <c r="M3406">
        <f t="shared" si="321"/>
        <v>1095.5</v>
      </c>
      <c r="N3406" t="s">
        <v>18</v>
      </c>
      <c r="O3406" t="str">
        <f t="shared" si="322"/>
        <v>Delayed Delivery</v>
      </c>
      <c r="P3406">
        <v>5</v>
      </c>
      <c r="Q3406" t="str">
        <f t="shared" si="323"/>
        <v>Bad</v>
      </c>
      <c r="R3406">
        <v>1.3</v>
      </c>
      <c r="S3406">
        <v>975</v>
      </c>
    </row>
    <row r="3407" spans="1:19" x14ac:dyDescent="0.35">
      <c r="A3407">
        <v>13406</v>
      </c>
      <c r="B3407" s="1">
        <v>47967</v>
      </c>
      <c r="C3407">
        <f t="shared" si="318"/>
        <v>2031</v>
      </c>
      <c r="D3407">
        <f t="shared" si="319"/>
        <v>4</v>
      </c>
      <c r="E3407" t="str">
        <f>TEXT(Table2[[#This Row],[order_date]],"mmmm")</f>
        <v>April</v>
      </c>
      <c r="F3407">
        <v>1649</v>
      </c>
      <c r="G3407" t="s">
        <v>19</v>
      </c>
      <c r="H3407" t="s">
        <v>17</v>
      </c>
      <c r="I3407">
        <v>2</v>
      </c>
      <c r="J3407">
        <v>575.89</v>
      </c>
      <c r="K3407">
        <v>0.13</v>
      </c>
      <c r="L3407">
        <f t="shared" si="320"/>
        <v>74.865700000000004</v>
      </c>
      <c r="M3407">
        <f t="shared" si="321"/>
        <v>1151.78</v>
      </c>
      <c r="N3407" t="s">
        <v>16</v>
      </c>
      <c r="O3407" t="str">
        <f t="shared" si="322"/>
        <v>Delayed Delivery</v>
      </c>
      <c r="P3407">
        <v>8</v>
      </c>
      <c r="Q3407" t="str">
        <f t="shared" si="323"/>
        <v>Good</v>
      </c>
      <c r="R3407">
        <v>3.9</v>
      </c>
      <c r="S3407">
        <v>1002.05</v>
      </c>
    </row>
    <row r="3408" spans="1:19" x14ac:dyDescent="0.35">
      <c r="A3408">
        <v>13407</v>
      </c>
      <c r="B3408" s="1">
        <v>47968</v>
      </c>
      <c r="C3408">
        <f t="shared" si="318"/>
        <v>2031</v>
      </c>
      <c r="D3408">
        <f t="shared" si="319"/>
        <v>4</v>
      </c>
      <c r="E3408" t="str">
        <f>TEXT(Table2[[#This Row],[order_date]],"mmmm")</f>
        <v>April</v>
      </c>
      <c r="F3408">
        <v>1470</v>
      </c>
      <c r="G3408" t="s">
        <v>12</v>
      </c>
      <c r="H3408" t="s">
        <v>17</v>
      </c>
      <c r="I3408">
        <v>1</v>
      </c>
      <c r="J3408">
        <v>467.36</v>
      </c>
      <c r="K3408">
        <v>0.34</v>
      </c>
      <c r="L3408">
        <f t="shared" si="320"/>
        <v>158.90240000000003</v>
      </c>
      <c r="M3408">
        <f t="shared" si="321"/>
        <v>467.36</v>
      </c>
      <c r="N3408" t="s">
        <v>16</v>
      </c>
      <c r="O3408" t="str">
        <f t="shared" si="322"/>
        <v>Delayed Delivery</v>
      </c>
      <c r="P3408">
        <v>6</v>
      </c>
      <c r="Q3408" t="str">
        <f t="shared" si="323"/>
        <v>Good</v>
      </c>
      <c r="R3408">
        <v>3.8</v>
      </c>
      <c r="S3408">
        <v>308.45999999999998</v>
      </c>
    </row>
    <row r="3409" spans="1:19" x14ac:dyDescent="0.35">
      <c r="A3409">
        <v>13408</v>
      </c>
      <c r="B3409" s="1">
        <v>47969</v>
      </c>
      <c r="C3409">
        <f t="shared" si="318"/>
        <v>2031</v>
      </c>
      <c r="D3409">
        <f t="shared" si="319"/>
        <v>5</v>
      </c>
      <c r="E3409" t="str">
        <f>TEXT(Table2[[#This Row],[order_date]],"mmmm")</f>
        <v>May</v>
      </c>
      <c r="F3409">
        <v>1825</v>
      </c>
      <c r="G3409" t="s">
        <v>19</v>
      </c>
      <c r="H3409" t="s">
        <v>20</v>
      </c>
      <c r="I3409">
        <v>1</v>
      </c>
      <c r="J3409">
        <v>545</v>
      </c>
      <c r="K3409">
        <v>0.24</v>
      </c>
      <c r="L3409">
        <f t="shared" si="320"/>
        <v>130.79999999999998</v>
      </c>
      <c r="M3409">
        <f t="shared" si="321"/>
        <v>545</v>
      </c>
      <c r="N3409" t="s">
        <v>14</v>
      </c>
      <c r="O3409" t="str">
        <f t="shared" si="322"/>
        <v>Delayed Delivery</v>
      </c>
      <c r="P3409">
        <v>9</v>
      </c>
      <c r="Q3409" t="str">
        <f t="shared" si="323"/>
        <v>Good</v>
      </c>
      <c r="R3409">
        <v>2.5</v>
      </c>
      <c r="S3409">
        <v>414.2</v>
      </c>
    </row>
    <row r="3410" spans="1:19" x14ac:dyDescent="0.35">
      <c r="A3410">
        <v>13409</v>
      </c>
      <c r="B3410" s="1">
        <v>47970</v>
      </c>
      <c r="C3410">
        <f t="shared" si="318"/>
        <v>2031</v>
      </c>
      <c r="D3410">
        <f t="shared" si="319"/>
        <v>5</v>
      </c>
      <c r="E3410" t="str">
        <f>TEXT(Table2[[#This Row],[order_date]],"mmmm")</f>
        <v>May</v>
      </c>
      <c r="F3410">
        <v>1887</v>
      </c>
      <c r="G3410" t="s">
        <v>19</v>
      </c>
      <c r="H3410" t="s">
        <v>17</v>
      </c>
      <c r="I3410">
        <v>3</v>
      </c>
      <c r="J3410">
        <v>152.19999999999999</v>
      </c>
      <c r="K3410">
        <v>0.19</v>
      </c>
      <c r="L3410">
        <f t="shared" si="320"/>
        <v>28.917999999999999</v>
      </c>
      <c r="M3410">
        <f t="shared" si="321"/>
        <v>456.59999999999997</v>
      </c>
      <c r="N3410" t="s">
        <v>16</v>
      </c>
      <c r="O3410" t="str">
        <f t="shared" si="322"/>
        <v>On Time Delivery</v>
      </c>
      <c r="P3410">
        <v>3</v>
      </c>
      <c r="Q3410" t="str">
        <f t="shared" si="323"/>
        <v>Good</v>
      </c>
      <c r="R3410">
        <v>3.8</v>
      </c>
      <c r="S3410">
        <v>369.85</v>
      </c>
    </row>
    <row r="3411" spans="1:19" x14ac:dyDescent="0.35">
      <c r="A3411">
        <v>13410</v>
      </c>
      <c r="B3411" s="1">
        <v>47971</v>
      </c>
      <c r="C3411">
        <f t="shared" si="318"/>
        <v>2031</v>
      </c>
      <c r="D3411">
        <f t="shared" si="319"/>
        <v>5</v>
      </c>
      <c r="E3411" t="str">
        <f>TEXT(Table2[[#This Row],[order_date]],"mmmm")</f>
        <v>May</v>
      </c>
      <c r="F3411">
        <v>1422</v>
      </c>
      <c r="G3411" t="s">
        <v>15</v>
      </c>
      <c r="H3411" t="s">
        <v>13</v>
      </c>
      <c r="I3411">
        <v>1</v>
      </c>
      <c r="J3411">
        <v>130.58000000000001</v>
      </c>
      <c r="K3411">
        <v>0.34</v>
      </c>
      <c r="L3411">
        <f t="shared" si="320"/>
        <v>44.397200000000005</v>
      </c>
      <c r="M3411">
        <f t="shared" si="321"/>
        <v>130.58000000000001</v>
      </c>
      <c r="N3411" t="s">
        <v>16</v>
      </c>
      <c r="O3411" t="str">
        <f t="shared" si="322"/>
        <v>Delayed Delivery</v>
      </c>
      <c r="P3411">
        <v>10</v>
      </c>
      <c r="Q3411" t="str">
        <f t="shared" si="323"/>
        <v>Good</v>
      </c>
      <c r="R3411">
        <v>2.5</v>
      </c>
      <c r="S3411">
        <v>86.18</v>
      </c>
    </row>
    <row r="3412" spans="1:19" x14ac:dyDescent="0.35">
      <c r="A3412">
        <v>13411</v>
      </c>
      <c r="B3412" s="1">
        <v>47972</v>
      </c>
      <c r="C3412">
        <f t="shared" si="318"/>
        <v>2031</v>
      </c>
      <c r="D3412">
        <f t="shared" si="319"/>
        <v>5</v>
      </c>
      <c r="E3412" t="str">
        <f>TEXT(Table2[[#This Row],[order_date]],"mmmm")</f>
        <v>May</v>
      </c>
      <c r="F3412">
        <v>1900</v>
      </c>
      <c r="G3412" t="s">
        <v>15</v>
      </c>
      <c r="H3412" t="s">
        <v>21</v>
      </c>
      <c r="I3412">
        <v>7</v>
      </c>
      <c r="J3412">
        <v>18.8</v>
      </c>
      <c r="K3412">
        <v>0.32</v>
      </c>
      <c r="L3412">
        <f t="shared" si="320"/>
        <v>6.016</v>
      </c>
      <c r="M3412">
        <f t="shared" si="321"/>
        <v>131.6</v>
      </c>
      <c r="N3412" t="s">
        <v>18</v>
      </c>
      <c r="O3412" t="str">
        <f t="shared" si="322"/>
        <v>Delayed Delivery</v>
      </c>
      <c r="P3412">
        <v>9</v>
      </c>
      <c r="Q3412" t="str">
        <f t="shared" si="323"/>
        <v>Bad</v>
      </c>
      <c r="R3412">
        <v>1.3</v>
      </c>
      <c r="S3412">
        <v>89.49</v>
      </c>
    </row>
    <row r="3413" spans="1:19" x14ac:dyDescent="0.35">
      <c r="A3413">
        <v>13412</v>
      </c>
      <c r="B3413" s="1">
        <v>47973</v>
      </c>
      <c r="C3413">
        <f t="shared" si="318"/>
        <v>2031</v>
      </c>
      <c r="D3413">
        <f t="shared" si="319"/>
        <v>5</v>
      </c>
      <c r="E3413" t="str">
        <f>TEXT(Table2[[#This Row],[order_date]],"mmmm")</f>
        <v>May</v>
      </c>
      <c r="F3413">
        <v>1064</v>
      </c>
      <c r="G3413" t="s">
        <v>15</v>
      </c>
      <c r="H3413" t="s">
        <v>20</v>
      </c>
      <c r="I3413">
        <v>3</v>
      </c>
      <c r="J3413">
        <v>428.5</v>
      </c>
      <c r="K3413">
        <v>0.18</v>
      </c>
      <c r="L3413">
        <f t="shared" si="320"/>
        <v>77.13</v>
      </c>
      <c r="M3413">
        <f t="shared" si="321"/>
        <v>1285.5</v>
      </c>
      <c r="N3413" t="s">
        <v>16</v>
      </c>
      <c r="O3413" t="str">
        <f t="shared" si="322"/>
        <v>Delayed Delivery</v>
      </c>
      <c r="P3413">
        <v>11</v>
      </c>
      <c r="Q3413" t="str">
        <f t="shared" si="323"/>
        <v>Excellent</v>
      </c>
      <c r="R3413">
        <v>4</v>
      </c>
      <c r="S3413">
        <v>1054.1099999999999</v>
      </c>
    </row>
    <row r="3414" spans="1:19" x14ac:dyDescent="0.35">
      <c r="A3414">
        <v>13413</v>
      </c>
      <c r="B3414" s="1">
        <v>47974</v>
      </c>
      <c r="C3414">
        <f t="shared" si="318"/>
        <v>2031</v>
      </c>
      <c r="D3414">
        <f t="shared" si="319"/>
        <v>5</v>
      </c>
      <c r="E3414" t="str">
        <f>TEXT(Table2[[#This Row],[order_date]],"mmmm")</f>
        <v>May</v>
      </c>
      <c r="F3414">
        <v>1012</v>
      </c>
      <c r="G3414" t="s">
        <v>19</v>
      </c>
      <c r="H3414" t="s">
        <v>21</v>
      </c>
      <c r="I3414">
        <v>5</v>
      </c>
      <c r="J3414">
        <v>563.41999999999996</v>
      </c>
      <c r="K3414">
        <v>0.32</v>
      </c>
      <c r="L3414">
        <f t="shared" si="320"/>
        <v>180.2944</v>
      </c>
      <c r="M3414">
        <f t="shared" si="321"/>
        <v>2817.1</v>
      </c>
      <c r="N3414" t="s">
        <v>16</v>
      </c>
      <c r="O3414" t="str">
        <f t="shared" si="322"/>
        <v>Delayed Delivery</v>
      </c>
      <c r="P3414">
        <v>11</v>
      </c>
      <c r="Q3414" t="str">
        <f t="shared" si="323"/>
        <v>Excellent</v>
      </c>
      <c r="R3414">
        <v>4.9000000000000004</v>
      </c>
      <c r="S3414">
        <v>1915.63</v>
      </c>
    </row>
    <row r="3415" spans="1:19" x14ac:dyDescent="0.35">
      <c r="A3415">
        <v>13414</v>
      </c>
      <c r="B3415" s="1">
        <v>47975</v>
      </c>
      <c r="C3415">
        <f t="shared" si="318"/>
        <v>2031</v>
      </c>
      <c r="D3415">
        <f t="shared" si="319"/>
        <v>5</v>
      </c>
      <c r="E3415" t="str">
        <f>TEXT(Table2[[#This Row],[order_date]],"mmmm")</f>
        <v>May</v>
      </c>
      <c r="F3415">
        <v>1212</v>
      </c>
      <c r="G3415" t="s">
        <v>12</v>
      </c>
      <c r="H3415" t="s">
        <v>20</v>
      </c>
      <c r="I3415">
        <v>2</v>
      </c>
      <c r="J3415">
        <v>124.36</v>
      </c>
      <c r="K3415">
        <v>0.14000000000000001</v>
      </c>
      <c r="L3415">
        <f t="shared" si="320"/>
        <v>17.410400000000003</v>
      </c>
      <c r="M3415">
        <f t="shared" si="321"/>
        <v>248.72</v>
      </c>
      <c r="N3415" t="s">
        <v>18</v>
      </c>
      <c r="O3415" t="str">
        <f t="shared" si="322"/>
        <v>On Time Delivery</v>
      </c>
      <c r="P3415">
        <v>4</v>
      </c>
      <c r="Q3415" t="str">
        <f t="shared" si="323"/>
        <v>Good</v>
      </c>
      <c r="R3415">
        <v>3.6</v>
      </c>
      <c r="S3415">
        <v>213.9</v>
      </c>
    </row>
    <row r="3416" spans="1:19" x14ac:dyDescent="0.35">
      <c r="A3416">
        <v>13415</v>
      </c>
      <c r="B3416" s="1">
        <v>47976</v>
      </c>
      <c r="C3416">
        <f t="shared" si="318"/>
        <v>2031</v>
      </c>
      <c r="D3416">
        <f t="shared" si="319"/>
        <v>5</v>
      </c>
      <c r="E3416" t="str">
        <f>TEXT(Table2[[#This Row],[order_date]],"mmmm")</f>
        <v>May</v>
      </c>
      <c r="F3416">
        <v>1985</v>
      </c>
      <c r="G3416" t="s">
        <v>19</v>
      </c>
      <c r="H3416" t="s">
        <v>20</v>
      </c>
      <c r="I3416">
        <v>2</v>
      </c>
      <c r="J3416">
        <v>387.61</v>
      </c>
      <c r="K3416">
        <v>0.08</v>
      </c>
      <c r="L3416">
        <f t="shared" si="320"/>
        <v>31.008800000000001</v>
      </c>
      <c r="M3416">
        <f t="shared" si="321"/>
        <v>775.22</v>
      </c>
      <c r="N3416" t="s">
        <v>16</v>
      </c>
      <c r="O3416" t="str">
        <f t="shared" si="322"/>
        <v>Delayed Delivery</v>
      </c>
      <c r="P3416">
        <v>8</v>
      </c>
      <c r="Q3416" t="str">
        <f t="shared" si="323"/>
        <v>Bad</v>
      </c>
      <c r="R3416">
        <v>2.1</v>
      </c>
      <c r="S3416">
        <v>713.2</v>
      </c>
    </row>
    <row r="3417" spans="1:19" x14ac:dyDescent="0.35">
      <c r="A3417">
        <v>13416</v>
      </c>
      <c r="B3417" s="1">
        <v>47977</v>
      </c>
      <c r="C3417">
        <f t="shared" si="318"/>
        <v>2031</v>
      </c>
      <c r="D3417">
        <f t="shared" si="319"/>
        <v>5</v>
      </c>
      <c r="E3417" t="str">
        <f>TEXT(Table2[[#This Row],[order_date]],"mmmm")</f>
        <v>May</v>
      </c>
      <c r="F3417">
        <v>1241</v>
      </c>
      <c r="G3417" t="s">
        <v>19</v>
      </c>
      <c r="H3417" t="s">
        <v>20</v>
      </c>
      <c r="I3417">
        <v>6</v>
      </c>
      <c r="J3417">
        <v>451.68</v>
      </c>
      <c r="K3417">
        <v>0.08</v>
      </c>
      <c r="L3417">
        <f t="shared" si="320"/>
        <v>36.134399999999999</v>
      </c>
      <c r="M3417">
        <f t="shared" si="321"/>
        <v>2710.08</v>
      </c>
      <c r="N3417" t="s">
        <v>16</v>
      </c>
      <c r="O3417" t="str">
        <f t="shared" si="322"/>
        <v>Delayed Delivery</v>
      </c>
      <c r="P3417">
        <v>10</v>
      </c>
      <c r="Q3417" t="str">
        <f t="shared" si="323"/>
        <v>Bad</v>
      </c>
      <c r="R3417">
        <v>2.1</v>
      </c>
      <c r="S3417">
        <v>2493.27</v>
      </c>
    </row>
    <row r="3418" spans="1:19" x14ac:dyDescent="0.35">
      <c r="A3418">
        <v>13417</v>
      </c>
      <c r="B3418" s="1">
        <v>47978</v>
      </c>
      <c r="C3418">
        <f t="shared" si="318"/>
        <v>2031</v>
      </c>
      <c r="D3418">
        <f t="shared" si="319"/>
        <v>5</v>
      </c>
      <c r="E3418" t="str">
        <f>TEXT(Table2[[#This Row],[order_date]],"mmmm")</f>
        <v>May</v>
      </c>
      <c r="F3418">
        <v>1492</v>
      </c>
      <c r="G3418" t="s">
        <v>19</v>
      </c>
      <c r="H3418" t="s">
        <v>20</v>
      </c>
      <c r="I3418">
        <v>6</v>
      </c>
      <c r="J3418">
        <v>557.65</v>
      </c>
      <c r="K3418">
        <v>0.23</v>
      </c>
      <c r="L3418">
        <f t="shared" si="320"/>
        <v>128.2595</v>
      </c>
      <c r="M3418">
        <f t="shared" si="321"/>
        <v>3345.8999999999996</v>
      </c>
      <c r="N3418" t="s">
        <v>16</v>
      </c>
      <c r="O3418" t="str">
        <f t="shared" si="322"/>
        <v>Delayed Delivery</v>
      </c>
      <c r="P3418">
        <v>7</v>
      </c>
      <c r="Q3418" t="str">
        <f t="shared" si="323"/>
        <v>Excellent</v>
      </c>
      <c r="R3418">
        <v>4.7</v>
      </c>
      <c r="S3418">
        <v>2576.34</v>
      </c>
    </row>
    <row r="3419" spans="1:19" x14ac:dyDescent="0.35">
      <c r="A3419">
        <v>13418</v>
      </c>
      <c r="B3419" s="1">
        <v>47979</v>
      </c>
      <c r="C3419">
        <f t="shared" si="318"/>
        <v>2031</v>
      </c>
      <c r="D3419">
        <f t="shared" si="319"/>
        <v>5</v>
      </c>
      <c r="E3419" t="str">
        <f>TEXT(Table2[[#This Row],[order_date]],"mmmm")</f>
        <v>May</v>
      </c>
      <c r="F3419">
        <v>1212</v>
      </c>
      <c r="G3419" t="s">
        <v>15</v>
      </c>
      <c r="H3419" t="s">
        <v>21</v>
      </c>
      <c r="I3419">
        <v>7</v>
      </c>
      <c r="J3419">
        <v>393.41</v>
      </c>
      <c r="K3419">
        <v>0.18</v>
      </c>
      <c r="L3419">
        <f t="shared" si="320"/>
        <v>70.813800000000001</v>
      </c>
      <c r="M3419">
        <f t="shared" si="321"/>
        <v>2753.8700000000003</v>
      </c>
      <c r="N3419" t="s">
        <v>18</v>
      </c>
      <c r="O3419" t="str">
        <f t="shared" si="322"/>
        <v>Delayed Delivery</v>
      </c>
      <c r="P3419">
        <v>7</v>
      </c>
      <c r="Q3419" t="str">
        <f t="shared" si="323"/>
        <v>Bad</v>
      </c>
      <c r="R3419">
        <v>2.2000000000000002</v>
      </c>
      <c r="S3419">
        <v>2258.17</v>
      </c>
    </row>
    <row r="3420" spans="1:19" x14ac:dyDescent="0.35">
      <c r="A3420">
        <v>13419</v>
      </c>
      <c r="B3420" s="1">
        <v>47980</v>
      </c>
      <c r="C3420">
        <f t="shared" si="318"/>
        <v>2031</v>
      </c>
      <c r="D3420">
        <f t="shared" si="319"/>
        <v>5</v>
      </c>
      <c r="E3420" t="str">
        <f>TEXT(Table2[[#This Row],[order_date]],"mmmm")</f>
        <v>May</v>
      </c>
      <c r="F3420">
        <v>1692</v>
      </c>
      <c r="G3420" t="s">
        <v>12</v>
      </c>
      <c r="H3420" t="s">
        <v>17</v>
      </c>
      <c r="I3420">
        <v>2</v>
      </c>
      <c r="J3420">
        <v>582.62</v>
      </c>
      <c r="K3420">
        <v>0.23</v>
      </c>
      <c r="L3420">
        <f t="shared" si="320"/>
        <v>134.0026</v>
      </c>
      <c r="M3420">
        <f t="shared" si="321"/>
        <v>1165.24</v>
      </c>
      <c r="N3420" t="s">
        <v>14</v>
      </c>
      <c r="O3420" t="str">
        <f t="shared" si="322"/>
        <v>Delayed Delivery</v>
      </c>
      <c r="P3420">
        <v>9</v>
      </c>
      <c r="Q3420" t="str">
        <f t="shared" si="323"/>
        <v>Excellent</v>
      </c>
      <c r="R3420">
        <v>4.0999999999999996</v>
      </c>
      <c r="S3420">
        <v>897.23</v>
      </c>
    </row>
    <row r="3421" spans="1:19" x14ac:dyDescent="0.35">
      <c r="A3421">
        <v>13420</v>
      </c>
      <c r="B3421" s="1">
        <v>47981</v>
      </c>
      <c r="C3421">
        <f t="shared" si="318"/>
        <v>2031</v>
      </c>
      <c r="D3421">
        <f t="shared" si="319"/>
        <v>5</v>
      </c>
      <c r="E3421" t="str">
        <f>TEXT(Table2[[#This Row],[order_date]],"mmmm")</f>
        <v>May</v>
      </c>
      <c r="F3421">
        <v>1337</v>
      </c>
      <c r="G3421" t="s">
        <v>22</v>
      </c>
      <c r="H3421" t="s">
        <v>20</v>
      </c>
      <c r="I3421">
        <v>7</v>
      </c>
      <c r="J3421">
        <v>216.63</v>
      </c>
      <c r="K3421">
        <v>0.24</v>
      </c>
      <c r="L3421">
        <f t="shared" si="320"/>
        <v>51.991199999999999</v>
      </c>
      <c r="M3421">
        <f t="shared" si="321"/>
        <v>1516.4099999999999</v>
      </c>
      <c r="N3421" t="s">
        <v>14</v>
      </c>
      <c r="O3421" t="str">
        <f t="shared" si="322"/>
        <v>Delayed Delivery</v>
      </c>
      <c r="P3421">
        <v>10</v>
      </c>
      <c r="Q3421" t="str">
        <f t="shared" si="323"/>
        <v>Good</v>
      </c>
      <c r="R3421">
        <v>3.6</v>
      </c>
      <c r="S3421">
        <v>1152.47</v>
      </c>
    </row>
    <row r="3422" spans="1:19" x14ac:dyDescent="0.35">
      <c r="A3422">
        <v>13421</v>
      </c>
      <c r="B3422" s="1">
        <v>47982</v>
      </c>
      <c r="C3422">
        <f t="shared" si="318"/>
        <v>2031</v>
      </c>
      <c r="D3422">
        <f t="shared" si="319"/>
        <v>5</v>
      </c>
      <c r="E3422" t="str">
        <f>TEXT(Table2[[#This Row],[order_date]],"mmmm")</f>
        <v>May</v>
      </c>
      <c r="F3422">
        <v>1996</v>
      </c>
      <c r="G3422" t="s">
        <v>22</v>
      </c>
      <c r="H3422" t="s">
        <v>13</v>
      </c>
      <c r="I3422">
        <v>5</v>
      </c>
      <c r="J3422">
        <v>219.71</v>
      </c>
      <c r="K3422">
        <v>0.01</v>
      </c>
      <c r="L3422">
        <f t="shared" si="320"/>
        <v>2.1971000000000003</v>
      </c>
      <c r="M3422">
        <f t="shared" si="321"/>
        <v>1098.55</v>
      </c>
      <c r="N3422" t="s">
        <v>16</v>
      </c>
      <c r="O3422" t="str">
        <f t="shared" si="322"/>
        <v>On Time Delivery</v>
      </c>
      <c r="P3422">
        <v>2</v>
      </c>
      <c r="Q3422" t="str">
        <f t="shared" si="323"/>
        <v>Good</v>
      </c>
      <c r="R3422">
        <v>3.4</v>
      </c>
      <c r="S3422">
        <v>1087.56</v>
      </c>
    </row>
    <row r="3423" spans="1:19" x14ac:dyDescent="0.35">
      <c r="A3423">
        <v>13422</v>
      </c>
      <c r="B3423" s="1">
        <v>47983</v>
      </c>
      <c r="C3423">
        <f t="shared" si="318"/>
        <v>2031</v>
      </c>
      <c r="D3423">
        <f t="shared" si="319"/>
        <v>5</v>
      </c>
      <c r="E3423" t="str">
        <f>TEXT(Table2[[#This Row],[order_date]],"mmmm")</f>
        <v>May</v>
      </c>
      <c r="F3423">
        <v>1172</v>
      </c>
      <c r="G3423" t="s">
        <v>19</v>
      </c>
      <c r="H3423" t="s">
        <v>20</v>
      </c>
      <c r="I3423">
        <v>5</v>
      </c>
      <c r="J3423">
        <v>332.66</v>
      </c>
      <c r="K3423">
        <v>0.02</v>
      </c>
      <c r="L3423">
        <f t="shared" si="320"/>
        <v>6.6532000000000009</v>
      </c>
      <c r="M3423">
        <f t="shared" si="321"/>
        <v>1663.3000000000002</v>
      </c>
      <c r="N3423" t="s">
        <v>18</v>
      </c>
      <c r="O3423" t="str">
        <f t="shared" si="322"/>
        <v>Delayed Delivery</v>
      </c>
      <c r="P3423">
        <v>5</v>
      </c>
      <c r="Q3423" t="str">
        <f t="shared" si="323"/>
        <v>Bad</v>
      </c>
      <c r="R3423">
        <v>1.7</v>
      </c>
      <c r="S3423">
        <v>1630.03</v>
      </c>
    </row>
    <row r="3424" spans="1:19" x14ac:dyDescent="0.35">
      <c r="A3424">
        <v>13423</v>
      </c>
      <c r="B3424" s="1">
        <v>47984</v>
      </c>
      <c r="C3424">
        <f t="shared" si="318"/>
        <v>2031</v>
      </c>
      <c r="D3424">
        <f t="shared" si="319"/>
        <v>5</v>
      </c>
      <c r="E3424" t="str">
        <f>TEXT(Table2[[#This Row],[order_date]],"mmmm")</f>
        <v>May</v>
      </c>
      <c r="F3424">
        <v>1671</v>
      </c>
      <c r="G3424" t="s">
        <v>15</v>
      </c>
      <c r="H3424" t="s">
        <v>21</v>
      </c>
      <c r="I3424">
        <v>4</v>
      </c>
      <c r="J3424">
        <v>239.35</v>
      </c>
      <c r="K3424">
        <v>0.19</v>
      </c>
      <c r="L3424">
        <f t="shared" si="320"/>
        <v>45.476500000000001</v>
      </c>
      <c r="M3424">
        <f t="shared" si="321"/>
        <v>957.4</v>
      </c>
      <c r="N3424" t="s">
        <v>14</v>
      </c>
      <c r="O3424" t="str">
        <f t="shared" si="322"/>
        <v>On Time Delivery</v>
      </c>
      <c r="P3424">
        <v>3</v>
      </c>
      <c r="Q3424" t="str">
        <f t="shared" si="323"/>
        <v>Bad</v>
      </c>
      <c r="R3424">
        <v>1.1000000000000001</v>
      </c>
      <c r="S3424">
        <v>775.49</v>
      </c>
    </row>
    <row r="3425" spans="1:19" x14ac:dyDescent="0.35">
      <c r="A3425">
        <v>13424</v>
      </c>
      <c r="B3425" s="1">
        <v>47985</v>
      </c>
      <c r="C3425">
        <f t="shared" si="318"/>
        <v>2031</v>
      </c>
      <c r="D3425">
        <f t="shared" si="319"/>
        <v>5</v>
      </c>
      <c r="E3425" t="str">
        <f>TEXT(Table2[[#This Row],[order_date]],"mmmm")</f>
        <v>May</v>
      </c>
      <c r="F3425">
        <v>1163</v>
      </c>
      <c r="G3425" t="s">
        <v>15</v>
      </c>
      <c r="H3425" t="s">
        <v>20</v>
      </c>
      <c r="I3425">
        <v>3</v>
      </c>
      <c r="J3425">
        <v>15.83</v>
      </c>
      <c r="K3425">
        <v>7.0000000000000007E-2</v>
      </c>
      <c r="L3425">
        <f t="shared" si="320"/>
        <v>1.1081000000000001</v>
      </c>
      <c r="M3425">
        <f t="shared" si="321"/>
        <v>47.49</v>
      </c>
      <c r="N3425" t="s">
        <v>16</v>
      </c>
      <c r="O3425" t="str">
        <f t="shared" si="322"/>
        <v>Delayed Delivery</v>
      </c>
      <c r="P3425">
        <v>7</v>
      </c>
      <c r="Q3425" t="str">
        <f t="shared" si="323"/>
        <v>Good</v>
      </c>
      <c r="R3425">
        <v>3</v>
      </c>
      <c r="S3425">
        <v>44.17</v>
      </c>
    </row>
    <row r="3426" spans="1:19" x14ac:dyDescent="0.35">
      <c r="A3426">
        <v>13425</v>
      </c>
      <c r="B3426" s="1">
        <v>47986</v>
      </c>
      <c r="C3426">
        <f t="shared" si="318"/>
        <v>2031</v>
      </c>
      <c r="D3426">
        <f t="shared" si="319"/>
        <v>5</v>
      </c>
      <c r="E3426" t="str">
        <f>TEXT(Table2[[#This Row],[order_date]],"mmmm")</f>
        <v>May</v>
      </c>
      <c r="F3426">
        <v>1464</v>
      </c>
      <c r="G3426" t="s">
        <v>15</v>
      </c>
      <c r="H3426" t="s">
        <v>13</v>
      </c>
      <c r="I3426">
        <v>6</v>
      </c>
      <c r="J3426">
        <v>443.09</v>
      </c>
      <c r="K3426">
        <v>0.22</v>
      </c>
      <c r="L3426">
        <f t="shared" si="320"/>
        <v>97.479799999999997</v>
      </c>
      <c r="M3426">
        <f t="shared" si="321"/>
        <v>2658.54</v>
      </c>
      <c r="N3426" t="s">
        <v>14</v>
      </c>
      <c r="O3426" t="str">
        <f t="shared" si="322"/>
        <v>On Time Delivery</v>
      </c>
      <c r="P3426">
        <v>3</v>
      </c>
      <c r="Q3426" t="str">
        <f t="shared" si="323"/>
        <v>Excellent</v>
      </c>
      <c r="R3426">
        <v>5</v>
      </c>
      <c r="S3426">
        <v>2073.66</v>
      </c>
    </row>
    <row r="3427" spans="1:19" x14ac:dyDescent="0.35">
      <c r="A3427">
        <v>13426</v>
      </c>
      <c r="B3427" s="1">
        <v>47987</v>
      </c>
      <c r="C3427">
        <f t="shared" si="318"/>
        <v>2031</v>
      </c>
      <c r="D3427">
        <f t="shared" si="319"/>
        <v>5</v>
      </c>
      <c r="E3427" t="str">
        <f>TEXT(Table2[[#This Row],[order_date]],"mmmm")</f>
        <v>May</v>
      </c>
      <c r="F3427">
        <v>1994</v>
      </c>
      <c r="G3427" t="s">
        <v>19</v>
      </c>
      <c r="H3427" t="s">
        <v>21</v>
      </c>
      <c r="I3427">
        <v>3</v>
      </c>
      <c r="J3427">
        <v>454.75</v>
      </c>
      <c r="K3427">
        <v>0.19</v>
      </c>
      <c r="L3427">
        <f t="shared" si="320"/>
        <v>86.402500000000003</v>
      </c>
      <c r="M3427">
        <f t="shared" si="321"/>
        <v>1364.25</v>
      </c>
      <c r="N3427" t="s">
        <v>14</v>
      </c>
      <c r="O3427" t="str">
        <f t="shared" si="322"/>
        <v>Delayed Delivery</v>
      </c>
      <c r="P3427">
        <v>5</v>
      </c>
      <c r="Q3427" t="str">
        <f t="shared" si="323"/>
        <v>Bad</v>
      </c>
      <c r="R3427">
        <v>1.8</v>
      </c>
      <c r="S3427">
        <v>1105.04</v>
      </c>
    </row>
    <row r="3428" spans="1:19" x14ac:dyDescent="0.35">
      <c r="A3428">
        <v>13427</v>
      </c>
      <c r="B3428" s="1">
        <v>47988</v>
      </c>
      <c r="C3428">
        <f t="shared" si="318"/>
        <v>2031</v>
      </c>
      <c r="D3428">
        <f t="shared" si="319"/>
        <v>5</v>
      </c>
      <c r="E3428" t="str">
        <f>TEXT(Table2[[#This Row],[order_date]],"mmmm")</f>
        <v>May</v>
      </c>
      <c r="F3428">
        <v>1496</v>
      </c>
      <c r="G3428" t="s">
        <v>22</v>
      </c>
      <c r="H3428" t="s">
        <v>20</v>
      </c>
      <c r="I3428">
        <v>6</v>
      </c>
      <c r="J3428">
        <v>451.98</v>
      </c>
      <c r="K3428">
        <v>0.21</v>
      </c>
      <c r="L3428">
        <f t="shared" si="320"/>
        <v>94.915800000000004</v>
      </c>
      <c r="M3428">
        <f t="shared" si="321"/>
        <v>2711.88</v>
      </c>
      <c r="N3428" t="s">
        <v>16</v>
      </c>
      <c r="O3428" t="str">
        <f t="shared" si="322"/>
        <v>Delayed Delivery</v>
      </c>
      <c r="P3428">
        <v>5</v>
      </c>
      <c r="Q3428" t="str">
        <f t="shared" si="323"/>
        <v>Good</v>
      </c>
      <c r="R3428">
        <v>3.1</v>
      </c>
      <c r="S3428">
        <v>2142.39</v>
      </c>
    </row>
    <row r="3429" spans="1:19" x14ac:dyDescent="0.35">
      <c r="A3429">
        <v>13428</v>
      </c>
      <c r="B3429" s="1">
        <v>47989</v>
      </c>
      <c r="C3429">
        <f t="shared" si="318"/>
        <v>2031</v>
      </c>
      <c r="D3429">
        <f t="shared" si="319"/>
        <v>5</v>
      </c>
      <c r="E3429" t="str">
        <f>TEXT(Table2[[#This Row],[order_date]],"mmmm")</f>
        <v>May</v>
      </c>
      <c r="F3429">
        <v>1699</v>
      </c>
      <c r="G3429" t="s">
        <v>15</v>
      </c>
      <c r="H3429" t="s">
        <v>13</v>
      </c>
      <c r="I3429">
        <v>4</v>
      </c>
      <c r="J3429">
        <v>216.84</v>
      </c>
      <c r="K3429">
        <v>0.11</v>
      </c>
      <c r="L3429">
        <f t="shared" si="320"/>
        <v>23.852399999999999</v>
      </c>
      <c r="M3429">
        <f t="shared" si="321"/>
        <v>867.36</v>
      </c>
      <c r="N3429" t="s">
        <v>16</v>
      </c>
      <c r="O3429" t="str">
        <f t="shared" si="322"/>
        <v>On Time Delivery</v>
      </c>
      <c r="P3429">
        <v>2</v>
      </c>
      <c r="Q3429" t="str">
        <f t="shared" si="323"/>
        <v>Good</v>
      </c>
      <c r="R3429">
        <v>3.7</v>
      </c>
      <c r="S3429">
        <v>771.95</v>
      </c>
    </row>
    <row r="3430" spans="1:19" x14ac:dyDescent="0.35">
      <c r="A3430">
        <v>13429</v>
      </c>
      <c r="B3430" s="1">
        <v>47990</v>
      </c>
      <c r="C3430">
        <f t="shared" si="318"/>
        <v>2031</v>
      </c>
      <c r="D3430">
        <f t="shared" si="319"/>
        <v>5</v>
      </c>
      <c r="E3430" t="str">
        <f>TEXT(Table2[[#This Row],[order_date]],"mmmm")</f>
        <v>May</v>
      </c>
      <c r="F3430">
        <v>1394</v>
      </c>
      <c r="G3430" t="s">
        <v>22</v>
      </c>
      <c r="H3430" t="s">
        <v>21</v>
      </c>
      <c r="I3430">
        <v>2</v>
      </c>
      <c r="J3430">
        <v>320.54000000000002</v>
      </c>
      <c r="K3430">
        <v>0.22</v>
      </c>
      <c r="L3430">
        <f t="shared" si="320"/>
        <v>70.518799999999999</v>
      </c>
      <c r="M3430">
        <f t="shared" si="321"/>
        <v>641.08000000000004</v>
      </c>
      <c r="N3430" t="s">
        <v>16</v>
      </c>
      <c r="O3430" t="str">
        <f t="shared" si="322"/>
        <v>Delayed Delivery</v>
      </c>
      <c r="P3430">
        <v>11</v>
      </c>
      <c r="Q3430" t="str">
        <f t="shared" si="323"/>
        <v>Good</v>
      </c>
      <c r="R3430">
        <v>2.9</v>
      </c>
      <c r="S3430">
        <v>500.04</v>
      </c>
    </row>
    <row r="3431" spans="1:19" x14ac:dyDescent="0.35">
      <c r="A3431">
        <v>13430</v>
      </c>
      <c r="B3431" s="1">
        <v>47991</v>
      </c>
      <c r="C3431">
        <f t="shared" si="318"/>
        <v>2031</v>
      </c>
      <c r="D3431">
        <f t="shared" si="319"/>
        <v>5</v>
      </c>
      <c r="E3431" t="str">
        <f>TEXT(Table2[[#This Row],[order_date]],"mmmm")</f>
        <v>May</v>
      </c>
      <c r="F3431">
        <v>1702</v>
      </c>
      <c r="G3431" t="s">
        <v>15</v>
      </c>
      <c r="H3431" t="s">
        <v>20</v>
      </c>
      <c r="I3431">
        <v>7</v>
      </c>
      <c r="J3431">
        <v>225.58</v>
      </c>
      <c r="K3431">
        <v>0.28999999999999998</v>
      </c>
      <c r="L3431">
        <f t="shared" si="320"/>
        <v>65.418199999999999</v>
      </c>
      <c r="M3431">
        <f t="shared" si="321"/>
        <v>1579.0600000000002</v>
      </c>
      <c r="N3431" t="s">
        <v>16</v>
      </c>
      <c r="O3431" t="str">
        <f t="shared" si="322"/>
        <v>Early Delivery</v>
      </c>
      <c r="P3431">
        <v>1</v>
      </c>
      <c r="Q3431" t="str">
        <f t="shared" si="323"/>
        <v>Good</v>
      </c>
      <c r="R3431">
        <v>3</v>
      </c>
      <c r="S3431">
        <v>1121.1300000000001</v>
      </c>
    </row>
    <row r="3432" spans="1:19" x14ac:dyDescent="0.35">
      <c r="A3432">
        <v>13431</v>
      </c>
      <c r="B3432" s="1">
        <v>47992</v>
      </c>
      <c r="C3432">
        <f t="shared" si="318"/>
        <v>2031</v>
      </c>
      <c r="D3432">
        <f t="shared" si="319"/>
        <v>5</v>
      </c>
      <c r="E3432" t="str">
        <f>TEXT(Table2[[#This Row],[order_date]],"mmmm")</f>
        <v>May</v>
      </c>
      <c r="F3432">
        <v>1916</v>
      </c>
      <c r="G3432" t="s">
        <v>19</v>
      </c>
      <c r="H3432" t="s">
        <v>13</v>
      </c>
      <c r="I3432">
        <v>3</v>
      </c>
      <c r="J3432">
        <v>24.38</v>
      </c>
      <c r="K3432">
        <v>0.35</v>
      </c>
      <c r="L3432">
        <f t="shared" si="320"/>
        <v>8.5329999999999995</v>
      </c>
      <c r="M3432">
        <f t="shared" si="321"/>
        <v>73.14</v>
      </c>
      <c r="N3432" t="s">
        <v>14</v>
      </c>
      <c r="O3432" t="str">
        <f t="shared" si="322"/>
        <v>Delayed Delivery</v>
      </c>
      <c r="P3432">
        <v>6</v>
      </c>
      <c r="Q3432" t="str">
        <f t="shared" si="323"/>
        <v>Good</v>
      </c>
      <c r="R3432">
        <v>3.6</v>
      </c>
      <c r="S3432">
        <v>47.54</v>
      </c>
    </row>
    <row r="3433" spans="1:19" x14ac:dyDescent="0.35">
      <c r="A3433">
        <v>13432</v>
      </c>
      <c r="B3433" s="1">
        <v>47993</v>
      </c>
      <c r="C3433">
        <f t="shared" si="318"/>
        <v>2031</v>
      </c>
      <c r="D3433">
        <f t="shared" si="319"/>
        <v>5</v>
      </c>
      <c r="E3433" t="str">
        <f>TEXT(Table2[[#This Row],[order_date]],"mmmm")</f>
        <v>May</v>
      </c>
      <c r="F3433">
        <v>1307</v>
      </c>
      <c r="G3433" t="s">
        <v>15</v>
      </c>
      <c r="H3433" t="s">
        <v>21</v>
      </c>
      <c r="I3433">
        <v>6</v>
      </c>
      <c r="J3433">
        <v>344.03</v>
      </c>
      <c r="K3433">
        <v>0.28999999999999998</v>
      </c>
      <c r="L3433">
        <f t="shared" si="320"/>
        <v>99.768699999999981</v>
      </c>
      <c r="M3433">
        <f t="shared" si="321"/>
        <v>2064.1799999999998</v>
      </c>
      <c r="N3433" t="s">
        <v>14</v>
      </c>
      <c r="O3433" t="str">
        <f t="shared" si="322"/>
        <v>Early Delivery</v>
      </c>
      <c r="P3433">
        <v>1</v>
      </c>
      <c r="Q3433" t="str">
        <f t="shared" si="323"/>
        <v>Excellent</v>
      </c>
      <c r="R3433">
        <v>4.3</v>
      </c>
      <c r="S3433">
        <v>1465.57</v>
      </c>
    </row>
    <row r="3434" spans="1:19" x14ac:dyDescent="0.35">
      <c r="A3434">
        <v>13433</v>
      </c>
      <c r="B3434" s="1">
        <v>47994</v>
      </c>
      <c r="C3434">
        <f t="shared" si="318"/>
        <v>2031</v>
      </c>
      <c r="D3434">
        <f t="shared" si="319"/>
        <v>5</v>
      </c>
      <c r="E3434" t="str">
        <f>TEXT(Table2[[#This Row],[order_date]],"mmmm")</f>
        <v>May</v>
      </c>
      <c r="F3434">
        <v>1767</v>
      </c>
      <c r="G3434" t="s">
        <v>19</v>
      </c>
      <c r="H3434" t="s">
        <v>20</v>
      </c>
      <c r="I3434">
        <v>3</v>
      </c>
      <c r="J3434">
        <v>87.4</v>
      </c>
      <c r="K3434">
        <v>0.2</v>
      </c>
      <c r="L3434">
        <f t="shared" si="320"/>
        <v>17.48</v>
      </c>
      <c r="M3434">
        <f t="shared" si="321"/>
        <v>262.20000000000005</v>
      </c>
      <c r="N3434" t="s">
        <v>16</v>
      </c>
      <c r="O3434" t="str">
        <f t="shared" si="322"/>
        <v>Delayed Delivery</v>
      </c>
      <c r="P3434">
        <v>9</v>
      </c>
      <c r="Q3434" t="str">
        <f t="shared" si="323"/>
        <v>Bad</v>
      </c>
      <c r="R3434">
        <v>2.2999999999999998</v>
      </c>
      <c r="S3434">
        <v>209.76</v>
      </c>
    </row>
    <row r="3435" spans="1:19" x14ac:dyDescent="0.35">
      <c r="A3435">
        <v>13434</v>
      </c>
      <c r="B3435" s="1">
        <v>47995</v>
      </c>
      <c r="C3435">
        <f t="shared" si="318"/>
        <v>2031</v>
      </c>
      <c r="D3435">
        <f t="shared" si="319"/>
        <v>5</v>
      </c>
      <c r="E3435" t="str">
        <f>TEXT(Table2[[#This Row],[order_date]],"mmmm")</f>
        <v>May</v>
      </c>
      <c r="F3435">
        <v>1182</v>
      </c>
      <c r="G3435" t="s">
        <v>12</v>
      </c>
      <c r="H3435" t="s">
        <v>21</v>
      </c>
      <c r="I3435">
        <v>2</v>
      </c>
      <c r="J3435">
        <v>61.82</v>
      </c>
      <c r="K3435">
        <v>7.0000000000000007E-2</v>
      </c>
      <c r="L3435">
        <f t="shared" si="320"/>
        <v>4.3274000000000008</v>
      </c>
      <c r="M3435">
        <f t="shared" si="321"/>
        <v>123.64</v>
      </c>
      <c r="N3435" t="s">
        <v>18</v>
      </c>
      <c r="O3435" t="str">
        <f t="shared" si="322"/>
        <v>Delayed Delivery</v>
      </c>
      <c r="P3435">
        <v>10</v>
      </c>
      <c r="Q3435" t="str">
        <f t="shared" si="323"/>
        <v>Excellent</v>
      </c>
      <c r="R3435">
        <v>4.5999999999999996</v>
      </c>
      <c r="S3435">
        <v>114.99</v>
      </c>
    </row>
    <row r="3436" spans="1:19" x14ac:dyDescent="0.35">
      <c r="A3436">
        <v>13435</v>
      </c>
      <c r="B3436" s="1">
        <v>47996</v>
      </c>
      <c r="C3436">
        <f t="shared" si="318"/>
        <v>2031</v>
      </c>
      <c r="D3436">
        <f t="shared" si="319"/>
        <v>5</v>
      </c>
      <c r="E3436" t="str">
        <f>TEXT(Table2[[#This Row],[order_date]],"mmmm")</f>
        <v>May</v>
      </c>
      <c r="F3436">
        <v>1628</v>
      </c>
      <c r="G3436" t="s">
        <v>15</v>
      </c>
      <c r="H3436" t="s">
        <v>13</v>
      </c>
      <c r="I3436">
        <v>7</v>
      </c>
      <c r="J3436">
        <v>456.97</v>
      </c>
      <c r="K3436">
        <v>0.24</v>
      </c>
      <c r="L3436">
        <f t="shared" si="320"/>
        <v>109.67280000000001</v>
      </c>
      <c r="M3436">
        <f t="shared" si="321"/>
        <v>3198.79</v>
      </c>
      <c r="N3436" t="s">
        <v>18</v>
      </c>
      <c r="O3436" t="str">
        <f t="shared" si="322"/>
        <v>Delayed Delivery</v>
      </c>
      <c r="P3436">
        <v>5</v>
      </c>
      <c r="Q3436" t="str">
        <f t="shared" si="323"/>
        <v>Good</v>
      </c>
      <c r="R3436">
        <v>2.9</v>
      </c>
      <c r="S3436">
        <v>2431.08</v>
      </c>
    </row>
    <row r="3437" spans="1:19" x14ac:dyDescent="0.35">
      <c r="A3437">
        <v>13436</v>
      </c>
      <c r="B3437" s="1">
        <v>47997</v>
      </c>
      <c r="C3437">
        <f t="shared" si="318"/>
        <v>2031</v>
      </c>
      <c r="D3437">
        <f t="shared" si="319"/>
        <v>5</v>
      </c>
      <c r="E3437" t="str">
        <f>TEXT(Table2[[#This Row],[order_date]],"mmmm")</f>
        <v>May</v>
      </c>
      <c r="F3437">
        <v>1793</v>
      </c>
      <c r="G3437" t="s">
        <v>19</v>
      </c>
      <c r="H3437" t="s">
        <v>20</v>
      </c>
      <c r="I3437">
        <v>1</v>
      </c>
      <c r="J3437">
        <v>20.56</v>
      </c>
      <c r="K3437">
        <v>0.33</v>
      </c>
      <c r="L3437">
        <f t="shared" si="320"/>
        <v>6.7847999999999997</v>
      </c>
      <c r="M3437">
        <f t="shared" si="321"/>
        <v>20.56</v>
      </c>
      <c r="N3437" t="s">
        <v>16</v>
      </c>
      <c r="O3437" t="str">
        <f t="shared" si="322"/>
        <v>Early Delivery</v>
      </c>
      <c r="P3437">
        <v>1</v>
      </c>
      <c r="Q3437" t="str">
        <f t="shared" si="323"/>
        <v>Good</v>
      </c>
      <c r="R3437">
        <v>3.6</v>
      </c>
      <c r="S3437">
        <v>13.78</v>
      </c>
    </row>
    <row r="3438" spans="1:19" x14ac:dyDescent="0.35">
      <c r="A3438">
        <v>13437</v>
      </c>
      <c r="B3438" s="1">
        <v>47998</v>
      </c>
      <c r="C3438">
        <f t="shared" si="318"/>
        <v>2031</v>
      </c>
      <c r="D3438">
        <f t="shared" si="319"/>
        <v>5</v>
      </c>
      <c r="E3438" t="str">
        <f>TEXT(Table2[[#This Row],[order_date]],"mmmm")</f>
        <v>May</v>
      </c>
      <c r="F3438">
        <v>1509</v>
      </c>
      <c r="G3438" t="s">
        <v>12</v>
      </c>
      <c r="H3438" t="s">
        <v>20</v>
      </c>
      <c r="I3438">
        <v>6</v>
      </c>
      <c r="J3438">
        <v>576.02</v>
      </c>
      <c r="K3438">
        <v>7.0000000000000007E-2</v>
      </c>
      <c r="L3438">
        <f t="shared" si="320"/>
        <v>40.321400000000004</v>
      </c>
      <c r="M3438">
        <f t="shared" si="321"/>
        <v>3456.12</v>
      </c>
      <c r="N3438" t="s">
        <v>18</v>
      </c>
      <c r="O3438" t="str">
        <f t="shared" si="322"/>
        <v>Delayed Delivery</v>
      </c>
      <c r="P3438">
        <v>8</v>
      </c>
      <c r="Q3438" t="str">
        <f t="shared" si="323"/>
        <v>Bad</v>
      </c>
      <c r="R3438">
        <v>1.4</v>
      </c>
      <c r="S3438">
        <v>3214.19</v>
      </c>
    </row>
    <row r="3439" spans="1:19" x14ac:dyDescent="0.35">
      <c r="A3439">
        <v>13438</v>
      </c>
      <c r="B3439" s="1">
        <v>47999</v>
      </c>
      <c r="C3439">
        <f t="shared" si="318"/>
        <v>2031</v>
      </c>
      <c r="D3439">
        <f t="shared" si="319"/>
        <v>5</v>
      </c>
      <c r="E3439" t="str">
        <f>TEXT(Table2[[#This Row],[order_date]],"mmmm")</f>
        <v>May</v>
      </c>
      <c r="F3439">
        <v>1707</v>
      </c>
      <c r="G3439" t="s">
        <v>15</v>
      </c>
      <c r="H3439" t="s">
        <v>20</v>
      </c>
      <c r="I3439">
        <v>1</v>
      </c>
      <c r="J3439">
        <v>316.42</v>
      </c>
      <c r="K3439">
        <v>0.09</v>
      </c>
      <c r="L3439">
        <f t="shared" si="320"/>
        <v>28.477800000000002</v>
      </c>
      <c r="M3439">
        <f t="shared" si="321"/>
        <v>316.42</v>
      </c>
      <c r="N3439" t="s">
        <v>14</v>
      </c>
      <c r="O3439" t="str">
        <f t="shared" si="322"/>
        <v>Early Delivery</v>
      </c>
      <c r="P3439">
        <v>1</v>
      </c>
      <c r="Q3439" t="str">
        <f t="shared" si="323"/>
        <v>Good</v>
      </c>
      <c r="R3439">
        <v>3</v>
      </c>
      <c r="S3439">
        <v>287.94</v>
      </c>
    </row>
    <row r="3440" spans="1:19" x14ac:dyDescent="0.35">
      <c r="A3440">
        <v>13439</v>
      </c>
      <c r="B3440" s="1">
        <v>48000</v>
      </c>
      <c r="C3440">
        <f t="shared" si="318"/>
        <v>2031</v>
      </c>
      <c r="D3440">
        <f t="shared" si="319"/>
        <v>6</v>
      </c>
      <c r="E3440" t="str">
        <f>TEXT(Table2[[#This Row],[order_date]],"mmmm")</f>
        <v>June</v>
      </c>
      <c r="F3440">
        <v>1545</v>
      </c>
      <c r="G3440" t="s">
        <v>19</v>
      </c>
      <c r="H3440" t="s">
        <v>13</v>
      </c>
      <c r="I3440">
        <v>4</v>
      </c>
      <c r="J3440">
        <v>590.05999999999995</v>
      </c>
      <c r="K3440">
        <v>0.05</v>
      </c>
      <c r="L3440">
        <f t="shared" si="320"/>
        <v>29.503</v>
      </c>
      <c r="M3440">
        <f t="shared" si="321"/>
        <v>2360.2399999999998</v>
      </c>
      <c r="N3440" t="s">
        <v>16</v>
      </c>
      <c r="O3440" t="str">
        <f t="shared" si="322"/>
        <v>On Time Delivery</v>
      </c>
      <c r="P3440">
        <v>4</v>
      </c>
      <c r="Q3440" t="str">
        <f t="shared" si="323"/>
        <v>Bad</v>
      </c>
      <c r="R3440">
        <v>1.1000000000000001</v>
      </c>
      <c r="S3440">
        <v>2242.23</v>
      </c>
    </row>
    <row r="3441" spans="1:19" x14ac:dyDescent="0.35">
      <c r="A3441">
        <v>13440</v>
      </c>
      <c r="B3441" s="1">
        <v>48001</v>
      </c>
      <c r="C3441">
        <f t="shared" si="318"/>
        <v>2031</v>
      </c>
      <c r="D3441">
        <f t="shared" si="319"/>
        <v>6</v>
      </c>
      <c r="E3441" t="str">
        <f>TEXT(Table2[[#This Row],[order_date]],"mmmm")</f>
        <v>June</v>
      </c>
      <c r="F3441">
        <v>1563</v>
      </c>
      <c r="G3441" t="s">
        <v>15</v>
      </c>
      <c r="H3441" t="s">
        <v>17</v>
      </c>
      <c r="I3441">
        <v>7</v>
      </c>
      <c r="J3441">
        <v>48.93</v>
      </c>
      <c r="K3441">
        <v>0.26</v>
      </c>
      <c r="L3441">
        <f t="shared" si="320"/>
        <v>12.7218</v>
      </c>
      <c r="M3441">
        <f t="shared" si="321"/>
        <v>342.51</v>
      </c>
      <c r="N3441" t="s">
        <v>16</v>
      </c>
      <c r="O3441" t="str">
        <f t="shared" si="322"/>
        <v>Delayed Delivery</v>
      </c>
      <c r="P3441">
        <v>7</v>
      </c>
      <c r="Q3441" t="str">
        <f t="shared" si="323"/>
        <v>Good</v>
      </c>
      <c r="R3441">
        <v>2.6</v>
      </c>
      <c r="S3441">
        <v>253.46</v>
      </c>
    </row>
    <row r="3442" spans="1:19" x14ac:dyDescent="0.35">
      <c r="A3442">
        <v>13441</v>
      </c>
      <c r="B3442" s="1">
        <v>48002</v>
      </c>
      <c r="C3442">
        <f t="shared" si="318"/>
        <v>2031</v>
      </c>
      <c r="D3442">
        <f t="shared" si="319"/>
        <v>6</v>
      </c>
      <c r="E3442" t="str">
        <f>TEXT(Table2[[#This Row],[order_date]],"mmmm")</f>
        <v>June</v>
      </c>
      <c r="F3442">
        <v>1623</v>
      </c>
      <c r="G3442" t="s">
        <v>19</v>
      </c>
      <c r="H3442" t="s">
        <v>20</v>
      </c>
      <c r="I3442">
        <v>5</v>
      </c>
      <c r="J3442">
        <v>356.36</v>
      </c>
      <c r="K3442">
        <v>0.14000000000000001</v>
      </c>
      <c r="L3442">
        <f t="shared" si="320"/>
        <v>49.890400000000007</v>
      </c>
      <c r="M3442">
        <f t="shared" si="321"/>
        <v>1781.8000000000002</v>
      </c>
      <c r="N3442" t="s">
        <v>16</v>
      </c>
      <c r="O3442" t="str">
        <f t="shared" si="322"/>
        <v>On Time Delivery</v>
      </c>
      <c r="P3442">
        <v>4</v>
      </c>
      <c r="Q3442" t="str">
        <f t="shared" si="323"/>
        <v>Bad</v>
      </c>
      <c r="R3442">
        <v>1.2</v>
      </c>
      <c r="S3442">
        <v>1532.35</v>
      </c>
    </row>
    <row r="3443" spans="1:19" x14ac:dyDescent="0.35">
      <c r="A3443">
        <v>13442</v>
      </c>
      <c r="B3443" s="1">
        <v>48003</v>
      </c>
      <c r="C3443">
        <f t="shared" si="318"/>
        <v>2031</v>
      </c>
      <c r="D3443">
        <f t="shared" si="319"/>
        <v>6</v>
      </c>
      <c r="E3443" t="str">
        <f>TEXT(Table2[[#This Row],[order_date]],"mmmm")</f>
        <v>June</v>
      </c>
      <c r="F3443">
        <v>1763</v>
      </c>
      <c r="G3443" t="s">
        <v>22</v>
      </c>
      <c r="H3443" t="s">
        <v>13</v>
      </c>
      <c r="I3443">
        <v>3</v>
      </c>
      <c r="J3443">
        <v>219.36</v>
      </c>
      <c r="K3443">
        <v>0.02</v>
      </c>
      <c r="L3443">
        <f t="shared" si="320"/>
        <v>4.3872</v>
      </c>
      <c r="M3443">
        <f t="shared" si="321"/>
        <v>658.08</v>
      </c>
      <c r="N3443" t="s">
        <v>16</v>
      </c>
      <c r="O3443" t="str">
        <f t="shared" si="322"/>
        <v>Delayed Delivery</v>
      </c>
      <c r="P3443">
        <v>5</v>
      </c>
      <c r="Q3443" t="str">
        <f t="shared" si="323"/>
        <v>Excellent</v>
      </c>
      <c r="R3443">
        <v>4.5999999999999996</v>
      </c>
      <c r="S3443">
        <v>644.91999999999996</v>
      </c>
    </row>
    <row r="3444" spans="1:19" x14ac:dyDescent="0.35">
      <c r="A3444">
        <v>13443</v>
      </c>
      <c r="B3444" s="1">
        <v>48004</v>
      </c>
      <c r="C3444">
        <f t="shared" si="318"/>
        <v>2031</v>
      </c>
      <c r="D3444">
        <f t="shared" si="319"/>
        <v>6</v>
      </c>
      <c r="E3444" t="str">
        <f>TEXT(Table2[[#This Row],[order_date]],"mmmm")</f>
        <v>June</v>
      </c>
      <c r="F3444">
        <v>1593</v>
      </c>
      <c r="G3444" t="s">
        <v>22</v>
      </c>
      <c r="H3444" t="s">
        <v>21</v>
      </c>
      <c r="I3444">
        <v>6</v>
      </c>
      <c r="J3444">
        <v>508.44</v>
      </c>
      <c r="K3444">
        <v>0.31</v>
      </c>
      <c r="L3444">
        <f t="shared" si="320"/>
        <v>157.6164</v>
      </c>
      <c r="M3444">
        <f t="shared" si="321"/>
        <v>3050.64</v>
      </c>
      <c r="N3444" t="s">
        <v>16</v>
      </c>
      <c r="O3444" t="str">
        <f t="shared" si="322"/>
        <v>Delayed Delivery</v>
      </c>
      <c r="P3444">
        <v>7</v>
      </c>
      <c r="Q3444" t="str">
        <f t="shared" si="323"/>
        <v>Good</v>
      </c>
      <c r="R3444">
        <v>3.7</v>
      </c>
      <c r="S3444">
        <v>2104.94</v>
      </c>
    </row>
    <row r="3445" spans="1:19" x14ac:dyDescent="0.35">
      <c r="A3445">
        <v>13444</v>
      </c>
      <c r="B3445" s="1">
        <v>48005</v>
      </c>
      <c r="C3445">
        <f t="shared" si="318"/>
        <v>2031</v>
      </c>
      <c r="D3445">
        <f t="shared" si="319"/>
        <v>6</v>
      </c>
      <c r="E3445" t="str">
        <f>TEXT(Table2[[#This Row],[order_date]],"mmmm")</f>
        <v>June</v>
      </c>
      <c r="F3445">
        <v>1743</v>
      </c>
      <c r="G3445" t="s">
        <v>12</v>
      </c>
      <c r="H3445" t="s">
        <v>21</v>
      </c>
      <c r="I3445">
        <v>3</v>
      </c>
      <c r="J3445">
        <v>226.32</v>
      </c>
      <c r="K3445">
        <v>0.2</v>
      </c>
      <c r="L3445">
        <f t="shared" si="320"/>
        <v>45.264000000000003</v>
      </c>
      <c r="M3445">
        <f t="shared" si="321"/>
        <v>678.96</v>
      </c>
      <c r="N3445" t="s">
        <v>16</v>
      </c>
      <c r="O3445" t="str">
        <f t="shared" si="322"/>
        <v>On Time Delivery</v>
      </c>
      <c r="P3445">
        <v>4</v>
      </c>
      <c r="Q3445" t="str">
        <f t="shared" si="323"/>
        <v>Excellent</v>
      </c>
      <c r="R3445">
        <v>4.2</v>
      </c>
      <c r="S3445">
        <v>543.16999999999996</v>
      </c>
    </row>
    <row r="3446" spans="1:19" x14ac:dyDescent="0.35">
      <c r="A3446">
        <v>13445</v>
      </c>
      <c r="B3446" s="1">
        <v>48006</v>
      </c>
      <c r="C3446">
        <f t="shared" si="318"/>
        <v>2031</v>
      </c>
      <c r="D3446">
        <f t="shared" si="319"/>
        <v>6</v>
      </c>
      <c r="E3446" t="str">
        <f>TEXT(Table2[[#This Row],[order_date]],"mmmm")</f>
        <v>June</v>
      </c>
      <c r="F3446">
        <v>1226</v>
      </c>
      <c r="G3446" t="s">
        <v>15</v>
      </c>
      <c r="H3446" t="s">
        <v>13</v>
      </c>
      <c r="I3446">
        <v>4</v>
      </c>
      <c r="J3446">
        <v>167.39</v>
      </c>
      <c r="K3446">
        <v>0.12</v>
      </c>
      <c r="L3446">
        <f t="shared" si="320"/>
        <v>20.086799999999997</v>
      </c>
      <c r="M3446">
        <f t="shared" si="321"/>
        <v>669.56</v>
      </c>
      <c r="N3446" t="s">
        <v>18</v>
      </c>
      <c r="O3446" t="str">
        <f t="shared" si="322"/>
        <v>Delayed Delivery</v>
      </c>
      <c r="P3446">
        <v>5</v>
      </c>
      <c r="Q3446" t="str">
        <f t="shared" si="323"/>
        <v>Good</v>
      </c>
      <c r="R3446">
        <v>2.9</v>
      </c>
      <c r="S3446">
        <v>589.21</v>
      </c>
    </row>
    <row r="3447" spans="1:19" x14ac:dyDescent="0.35">
      <c r="A3447">
        <v>13446</v>
      </c>
      <c r="B3447" s="1">
        <v>48007</v>
      </c>
      <c r="C3447">
        <f t="shared" si="318"/>
        <v>2031</v>
      </c>
      <c r="D3447">
        <f t="shared" si="319"/>
        <v>6</v>
      </c>
      <c r="E3447" t="str">
        <f>TEXT(Table2[[#This Row],[order_date]],"mmmm")</f>
        <v>June</v>
      </c>
      <c r="F3447">
        <v>1744</v>
      </c>
      <c r="G3447" t="s">
        <v>15</v>
      </c>
      <c r="H3447" t="s">
        <v>17</v>
      </c>
      <c r="I3447">
        <v>4</v>
      </c>
      <c r="J3447">
        <v>516.66999999999996</v>
      </c>
      <c r="K3447">
        <v>0.12</v>
      </c>
      <c r="L3447">
        <f t="shared" si="320"/>
        <v>62.000399999999992</v>
      </c>
      <c r="M3447">
        <f t="shared" si="321"/>
        <v>2066.6799999999998</v>
      </c>
      <c r="N3447" t="s">
        <v>18</v>
      </c>
      <c r="O3447" t="str">
        <f t="shared" si="322"/>
        <v>Delayed Delivery</v>
      </c>
      <c r="P3447">
        <v>7</v>
      </c>
      <c r="Q3447" t="str">
        <f t="shared" si="323"/>
        <v>Excellent</v>
      </c>
      <c r="R3447">
        <v>4.4000000000000004</v>
      </c>
      <c r="S3447">
        <v>1818.68</v>
      </c>
    </row>
    <row r="3448" spans="1:19" x14ac:dyDescent="0.35">
      <c r="A3448">
        <v>13447</v>
      </c>
      <c r="B3448" s="1">
        <v>48008</v>
      </c>
      <c r="C3448">
        <f t="shared" si="318"/>
        <v>2031</v>
      </c>
      <c r="D3448">
        <f t="shared" si="319"/>
        <v>6</v>
      </c>
      <c r="E3448" t="str">
        <f>TEXT(Table2[[#This Row],[order_date]],"mmmm")</f>
        <v>June</v>
      </c>
      <c r="F3448">
        <v>1732</v>
      </c>
      <c r="G3448" t="s">
        <v>22</v>
      </c>
      <c r="H3448" t="s">
        <v>13</v>
      </c>
      <c r="I3448">
        <v>3</v>
      </c>
      <c r="J3448">
        <v>234.17</v>
      </c>
      <c r="K3448">
        <v>0.1</v>
      </c>
      <c r="L3448">
        <f t="shared" si="320"/>
        <v>23.417000000000002</v>
      </c>
      <c r="M3448">
        <f t="shared" si="321"/>
        <v>702.51</v>
      </c>
      <c r="N3448" t="s">
        <v>16</v>
      </c>
      <c r="O3448" t="str">
        <f t="shared" si="322"/>
        <v>Early Delivery</v>
      </c>
      <c r="P3448">
        <v>1</v>
      </c>
      <c r="Q3448" t="str">
        <f t="shared" si="323"/>
        <v>Excellent</v>
      </c>
      <c r="R3448">
        <v>4.5</v>
      </c>
      <c r="S3448">
        <v>632.26</v>
      </c>
    </row>
    <row r="3449" spans="1:19" x14ac:dyDescent="0.35">
      <c r="A3449">
        <v>13448</v>
      </c>
      <c r="B3449" s="1">
        <v>48009</v>
      </c>
      <c r="C3449">
        <f t="shared" si="318"/>
        <v>2031</v>
      </c>
      <c r="D3449">
        <f t="shared" si="319"/>
        <v>6</v>
      </c>
      <c r="E3449" t="str">
        <f>TEXT(Table2[[#This Row],[order_date]],"mmmm")</f>
        <v>June</v>
      </c>
      <c r="F3449">
        <v>1435</v>
      </c>
      <c r="G3449" t="s">
        <v>19</v>
      </c>
      <c r="H3449" t="s">
        <v>21</v>
      </c>
      <c r="I3449">
        <v>6</v>
      </c>
      <c r="J3449">
        <v>24.85</v>
      </c>
      <c r="K3449">
        <v>0.16</v>
      </c>
      <c r="L3449">
        <f t="shared" si="320"/>
        <v>3.9760000000000004</v>
      </c>
      <c r="M3449">
        <f t="shared" si="321"/>
        <v>149.10000000000002</v>
      </c>
      <c r="N3449" t="s">
        <v>16</v>
      </c>
      <c r="O3449" t="str">
        <f t="shared" si="322"/>
        <v>On Time Delivery</v>
      </c>
      <c r="P3449">
        <v>3</v>
      </c>
      <c r="Q3449" t="str">
        <f t="shared" si="323"/>
        <v>Bad</v>
      </c>
      <c r="R3449">
        <v>2.4</v>
      </c>
      <c r="S3449">
        <v>125.24</v>
      </c>
    </row>
    <row r="3450" spans="1:19" x14ac:dyDescent="0.35">
      <c r="A3450">
        <v>13449</v>
      </c>
      <c r="B3450" s="1">
        <v>48010</v>
      </c>
      <c r="C3450">
        <f t="shared" si="318"/>
        <v>2031</v>
      </c>
      <c r="D3450">
        <f t="shared" si="319"/>
        <v>6</v>
      </c>
      <c r="E3450" t="str">
        <f>TEXT(Table2[[#This Row],[order_date]],"mmmm")</f>
        <v>June</v>
      </c>
      <c r="F3450">
        <v>1924</v>
      </c>
      <c r="G3450" t="s">
        <v>15</v>
      </c>
      <c r="H3450" t="s">
        <v>21</v>
      </c>
      <c r="I3450">
        <v>7</v>
      </c>
      <c r="J3450">
        <v>243.32</v>
      </c>
      <c r="K3450">
        <v>0.12</v>
      </c>
      <c r="L3450">
        <f t="shared" si="320"/>
        <v>29.198399999999999</v>
      </c>
      <c r="M3450">
        <f t="shared" si="321"/>
        <v>1703.24</v>
      </c>
      <c r="N3450" t="s">
        <v>14</v>
      </c>
      <c r="O3450" t="str">
        <f t="shared" si="322"/>
        <v>Early Delivery</v>
      </c>
      <c r="P3450">
        <v>1</v>
      </c>
      <c r="Q3450" t="str">
        <f t="shared" si="323"/>
        <v>Good</v>
      </c>
      <c r="R3450">
        <v>2.5</v>
      </c>
      <c r="S3450">
        <v>1498.85</v>
      </c>
    </row>
    <row r="3451" spans="1:19" x14ac:dyDescent="0.35">
      <c r="A3451">
        <v>13450</v>
      </c>
      <c r="B3451" s="1">
        <v>48011</v>
      </c>
      <c r="C3451">
        <f t="shared" si="318"/>
        <v>2031</v>
      </c>
      <c r="D3451">
        <f t="shared" si="319"/>
        <v>6</v>
      </c>
      <c r="E3451" t="str">
        <f>TEXT(Table2[[#This Row],[order_date]],"mmmm")</f>
        <v>June</v>
      </c>
      <c r="F3451">
        <v>1421</v>
      </c>
      <c r="G3451" t="s">
        <v>15</v>
      </c>
      <c r="H3451" t="s">
        <v>20</v>
      </c>
      <c r="I3451">
        <v>2</v>
      </c>
      <c r="J3451">
        <v>397.9</v>
      </c>
      <c r="K3451">
        <v>0.19</v>
      </c>
      <c r="L3451">
        <f t="shared" si="320"/>
        <v>75.600999999999999</v>
      </c>
      <c r="M3451">
        <f t="shared" si="321"/>
        <v>795.8</v>
      </c>
      <c r="N3451" t="s">
        <v>14</v>
      </c>
      <c r="O3451" t="str">
        <f t="shared" si="322"/>
        <v>On Time Delivery</v>
      </c>
      <c r="P3451">
        <v>3</v>
      </c>
      <c r="Q3451" t="str">
        <f t="shared" si="323"/>
        <v>Good</v>
      </c>
      <c r="R3451">
        <v>3</v>
      </c>
      <c r="S3451">
        <v>644.6</v>
      </c>
    </row>
    <row r="3452" spans="1:19" x14ac:dyDescent="0.35">
      <c r="A3452">
        <v>13451</v>
      </c>
      <c r="B3452" s="1">
        <v>48012</v>
      </c>
      <c r="C3452">
        <f t="shared" si="318"/>
        <v>2031</v>
      </c>
      <c r="D3452">
        <f t="shared" si="319"/>
        <v>6</v>
      </c>
      <c r="E3452" t="str">
        <f>TEXT(Table2[[#This Row],[order_date]],"mmmm")</f>
        <v>June</v>
      </c>
      <c r="F3452">
        <v>1553</v>
      </c>
      <c r="G3452" t="s">
        <v>19</v>
      </c>
      <c r="H3452" t="s">
        <v>17</v>
      </c>
      <c r="I3452">
        <v>7</v>
      </c>
      <c r="J3452">
        <v>163.80000000000001</v>
      </c>
      <c r="K3452">
        <v>0.27</v>
      </c>
      <c r="L3452">
        <f t="shared" si="320"/>
        <v>44.226000000000006</v>
      </c>
      <c r="M3452">
        <f t="shared" si="321"/>
        <v>1146.6000000000001</v>
      </c>
      <c r="N3452" t="s">
        <v>16</v>
      </c>
      <c r="O3452" t="str">
        <f t="shared" si="322"/>
        <v>Delayed Delivery</v>
      </c>
      <c r="P3452">
        <v>11</v>
      </c>
      <c r="Q3452" t="str">
        <f t="shared" si="323"/>
        <v>Bad</v>
      </c>
      <c r="R3452">
        <v>1.2</v>
      </c>
      <c r="S3452">
        <v>837.02</v>
      </c>
    </row>
    <row r="3453" spans="1:19" x14ac:dyDescent="0.35">
      <c r="A3453">
        <v>13452</v>
      </c>
      <c r="B3453" s="1">
        <v>48013</v>
      </c>
      <c r="C3453">
        <f t="shared" si="318"/>
        <v>2031</v>
      </c>
      <c r="D3453">
        <f t="shared" si="319"/>
        <v>6</v>
      </c>
      <c r="E3453" t="str">
        <f>TEXT(Table2[[#This Row],[order_date]],"mmmm")</f>
        <v>June</v>
      </c>
      <c r="F3453">
        <v>1020</v>
      </c>
      <c r="G3453" t="s">
        <v>15</v>
      </c>
      <c r="H3453" t="s">
        <v>13</v>
      </c>
      <c r="I3453">
        <v>2</v>
      </c>
      <c r="J3453">
        <v>267.70999999999998</v>
      </c>
      <c r="K3453">
        <v>0.24</v>
      </c>
      <c r="L3453">
        <f t="shared" si="320"/>
        <v>64.250399999999999</v>
      </c>
      <c r="M3453">
        <f t="shared" si="321"/>
        <v>535.41999999999996</v>
      </c>
      <c r="N3453" t="s">
        <v>16</v>
      </c>
      <c r="O3453" t="str">
        <f t="shared" si="322"/>
        <v>On Time Delivery</v>
      </c>
      <c r="P3453">
        <v>2</v>
      </c>
      <c r="Q3453" t="str">
        <f t="shared" si="323"/>
        <v>Excellent</v>
      </c>
      <c r="R3453">
        <v>5</v>
      </c>
      <c r="S3453">
        <v>406.92</v>
      </c>
    </row>
    <row r="3454" spans="1:19" x14ac:dyDescent="0.35">
      <c r="A3454">
        <v>13453</v>
      </c>
      <c r="B3454" s="1">
        <v>48014</v>
      </c>
      <c r="C3454">
        <f t="shared" si="318"/>
        <v>2031</v>
      </c>
      <c r="D3454">
        <f t="shared" si="319"/>
        <v>6</v>
      </c>
      <c r="E3454" t="str">
        <f>TEXT(Table2[[#This Row],[order_date]],"mmmm")</f>
        <v>June</v>
      </c>
      <c r="F3454">
        <v>1553</v>
      </c>
      <c r="G3454" t="s">
        <v>12</v>
      </c>
      <c r="H3454" t="s">
        <v>21</v>
      </c>
      <c r="I3454">
        <v>5</v>
      </c>
      <c r="J3454">
        <v>48.18</v>
      </c>
      <c r="K3454">
        <v>0.1</v>
      </c>
      <c r="L3454">
        <f t="shared" si="320"/>
        <v>4.8180000000000005</v>
      </c>
      <c r="M3454">
        <f t="shared" si="321"/>
        <v>240.9</v>
      </c>
      <c r="N3454" t="s">
        <v>14</v>
      </c>
      <c r="O3454" t="str">
        <f t="shared" si="322"/>
        <v>Delayed Delivery</v>
      </c>
      <c r="P3454">
        <v>5</v>
      </c>
      <c r="Q3454" t="str">
        <f t="shared" si="323"/>
        <v>Bad</v>
      </c>
      <c r="R3454">
        <v>2.4</v>
      </c>
      <c r="S3454">
        <v>216.81</v>
      </c>
    </row>
    <row r="3455" spans="1:19" x14ac:dyDescent="0.35">
      <c r="A3455">
        <v>13454</v>
      </c>
      <c r="B3455" s="1">
        <v>48015</v>
      </c>
      <c r="C3455">
        <f t="shared" si="318"/>
        <v>2031</v>
      </c>
      <c r="D3455">
        <f t="shared" si="319"/>
        <v>6</v>
      </c>
      <c r="E3455" t="str">
        <f>TEXT(Table2[[#This Row],[order_date]],"mmmm")</f>
        <v>June</v>
      </c>
      <c r="F3455">
        <v>1396</v>
      </c>
      <c r="G3455" t="s">
        <v>12</v>
      </c>
      <c r="H3455" t="s">
        <v>21</v>
      </c>
      <c r="I3455">
        <v>7</v>
      </c>
      <c r="J3455">
        <v>359.03</v>
      </c>
      <c r="K3455">
        <v>0.19</v>
      </c>
      <c r="L3455">
        <f t="shared" si="320"/>
        <v>68.215699999999998</v>
      </c>
      <c r="M3455">
        <f t="shared" si="321"/>
        <v>2513.21</v>
      </c>
      <c r="N3455" t="s">
        <v>16</v>
      </c>
      <c r="O3455" t="str">
        <f t="shared" si="322"/>
        <v>Delayed Delivery</v>
      </c>
      <c r="P3455">
        <v>10</v>
      </c>
      <c r="Q3455" t="str">
        <f t="shared" si="323"/>
        <v>Good</v>
      </c>
      <c r="R3455">
        <v>2.9</v>
      </c>
      <c r="S3455">
        <v>2035.7</v>
      </c>
    </row>
    <row r="3456" spans="1:19" x14ac:dyDescent="0.35">
      <c r="A3456">
        <v>13455</v>
      </c>
      <c r="B3456" s="1">
        <v>48016</v>
      </c>
      <c r="C3456">
        <f t="shared" si="318"/>
        <v>2031</v>
      </c>
      <c r="D3456">
        <f t="shared" si="319"/>
        <v>6</v>
      </c>
      <c r="E3456" t="str">
        <f>TEXT(Table2[[#This Row],[order_date]],"mmmm")</f>
        <v>June</v>
      </c>
      <c r="F3456">
        <v>1624</v>
      </c>
      <c r="G3456" t="s">
        <v>19</v>
      </c>
      <c r="H3456" t="s">
        <v>21</v>
      </c>
      <c r="I3456">
        <v>3</v>
      </c>
      <c r="J3456">
        <v>457.43</v>
      </c>
      <c r="K3456">
        <v>0.28999999999999998</v>
      </c>
      <c r="L3456">
        <f t="shared" si="320"/>
        <v>132.65469999999999</v>
      </c>
      <c r="M3456">
        <f t="shared" si="321"/>
        <v>1372.29</v>
      </c>
      <c r="N3456" t="s">
        <v>16</v>
      </c>
      <c r="O3456" t="str">
        <f t="shared" si="322"/>
        <v>Delayed Delivery</v>
      </c>
      <c r="P3456">
        <v>5</v>
      </c>
      <c r="Q3456" t="str">
        <f t="shared" si="323"/>
        <v>Excellent</v>
      </c>
      <c r="R3456">
        <v>4</v>
      </c>
      <c r="S3456">
        <v>974.33</v>
      </c>
    </row>
    <row r="3457" spans="1:19" x14ac:dyDescent="0.35">
      <c r="A3457">
        <v>13456</v>
      </c>
      <c r="B3457" s="1">
        <v>48017</v>
      </c>
      <c r="C3457">
        <f t="shared" si="318"/>
        <v>2031</v>
      </c>
      <c r="D3457">
        <f t="shared" si="319"/>
        <v>6</v>
      </c>
      <c r="E3457" t="str">
        <f>TEXT(Table2[[#This Row],[order_date]],"mmmm")</f>
        <v>June</v>
      </c>
      <c r="F3457">
        <v>1104</v>
      </c>
      <c r="G3457" t="s">
        <v>19</v>
      </c>
      <c r="H3457" t="s">
        <v>13</v>
      </c>
      <c r="I3457">
        <v>3</v>
      </c>
      <c r="J3457">
        <v>256.79000000000002</v>
      </c>
      <c r="K3457">
        <v>0.02</v>
      </c>
      <c r="L3457">
        <f t="shared" si="320"/>
        <v>5.1358000000000006</v>
      </c>
      <c r="M3457">
        <f t="shared" si="321"/>
        <v>770.37000000000012</v>
      </c>
      <c r="N3457" t="s">
        <v>16</v>
      </c>
      <c r="O3457" t="str">
        <f t="shared" si="322"/>
        <v>Delayed Delivery</v>
      </c>
      <c r="P3457">
        <v>10</v>
      </c>
      <c r="Q3457" t="str">
        <f t="shared" si="323"/>
        <v>Bad</v>
      </c>
      <c r="R3457">
        <v>2.2000000000000002</v>
      </c>
      <c r="S3457">
        <v>754.96</v>
      </c>
    </row>
    <row r="3458" spans="1:19" x14ac:dyDescent="0.35">
      <c r="A3458">
        <v>13457</v>
      </c>
      <c r="B3458" s="1">
        <v>48018</v>
      </c>
      <c r="C3458">
        <f t="shared" si="318"/>
        <v>2031</v>
      </c>
      <c r="D3458">
        <f t="shared" si="319"/>
        <v>6</v>
      </c>
      <c r="E3458" t="str">
        <f>TEXT(Table2[[#This Row],[order_date]],"mmmm")</f>
        <v>June</v>
      </c>
      <c r="F3458">
        <v>1191</v>
      </c>
      <c r="G3458" t="s">
        <v>19</v>
      </c>
      <c r="H3458" t="s">
        <v>13</v>
      </c>
      <c r="I3458">
        <v>6</v>
      </c>
      <c r="J3458">
        <v>260.83999999999997</v>
      </c>
      <c r="K3458">
        <v>0.03</v>
      </c>
      <c r="L3458">
        <f t="shared" si="320"/>
        <v>7.8251999999999988</v>
      </c>
      <c r="M3458">
        <f t="shared" si="321"/>
        <v>1565.04</v>
      </c>
      <c r="N3458" t="s">
        <v>16</v>
      </c>
      <c r="O3458" t="str">
        <f t="shared" si="322"/>
        <v>Delayed Delivery</v>
      </c>
      <c r="P3458">
        <v>9</v>
      </c>
      <c r="Q3458" t="str">
        <f t="shared" si="323"/>
        <v>Bad</v>
      </c>
      <c r="R3458">
        <v>1.8</v>
      </c>
      <c r="S3458">
        <v>1518.09</v>
      </c>
    </row>
    <row r="3459" spans="1:19" x14ac:dyDescent="0.35">
      <c r="A3459">
        <v>13458</v>
      </c>
      <c r="B3459" s="1">
        <v>48019</v>
      </c>
      <c r="C3459">
        <f t="shared" ref="C3459:C3522" si="324">YEAR(B3459)</f>
        <v>2031</v>
      </c>
      <c r="D3459">
        <f t="shared" ref="D3459:D3522" si="325">MONTH(B3459)</f>
        <v>6</v>
      </c>
      <c r="E3459" t="str">
        <f>TEXT(Table2[[#This Row],[order_date]],"mmmm")</f>
        <v>June</v>
      </c>
      <c r="F3459">
        <v>1016</v>
      </c>
      <c r="G3459" t="s">
        <v>12</v>
      </c>
      <c r="H3459" t="s">
        <v>17</v>
      </c>
      <c r="I3459">
        <v>3</v>
      </c>
      <c r="J3459">
        <v>66.650000000000006</v>
      </c>
      <c r="K3459">
        <v>0.19</v>
      </c>
      <c r="L3459">
        <f t="shared" ref="L3459:L3522" si="326">J3459*K3459</f>
        <v>12.663500000000001</v>
      </c>
      <c r="M3459">
        <f t="shared" ref="M3459:M3522" si="327">(J3459*I3459)</f>
        <v>199.95000000000002</v>
      </c>
      <c r="N3459" t="s">
        <v>16</v>
      </c>
      <c r="O3459" t="str">
        <f t="shared" ref="O3459:O3522" si="328">IF(P3459&lt;2,"Early Delivery",IF(P3459&lt;5,"On Time Delivery","Delayed Delivery"))</f>
        <v>Delayed Delivery</v>
      </c>
      <c r="P3459">
        <v>8</v>
      </c>
      <c r="Q3459" t="str">
        <f t="shared" ref="Q3459:Q3522" si="329">IF(R3459&lt;2.5,"Bad",IF(R3459 &lt;4,"Good","Excellent"))</f>
        <v>Bad</v>
      </c>
      <c r="R3459">
        <v>1.5</v>
      </c>
      <c r="S3459">
        <v>161.96</v>
      </c>
    </row>
    <row r="3460" spans="1:19" x14ac:dyDescent="0.35">
      <c r="A3460">
        <v>13459</v>
      </c>
      <c r="B3460" s="1">
        <v>48020</v>
      </c>
      <c r="C3460">
        <f t="shared" si="324"/>
        <v>2031</v>
      </c>
      <c r="D3460">
        <f t="shared" si="325"/>
        <v>6</v>
      </c>
      <c r="E3460" t="str">
        <f>TEXT(Table2[[#This Row],[order_date]],"mmmm")</f>
        <v>June</v>
      </c>
      <c r="F3460">
        <v>1119</v>
      </c>
      <c r="G3460" t="s">
        <v>19</v>
      </c>
      <c r="H3460" t="s">
        <v>20</v>
      </c>
      <c r="I3460">
        <v>6</v>
      </c>
      <c r="J3460">
        <v>133.13999999999999</v>
      </c>
      <c r="K3460">
        <v>0.22</v>
      </c>
      <c r="L3460">
        <f t="shared" si="326"/>
        <v>29.290799999999997</v>
      </c>
      <c r="M3460">
        <f t="shared" si="327"/>
        <v>798.83999999999992</v>
      </c>
      <c r="N3460" t="s">
        <v>16</v>
      </c>
      <c r="O3460" t="str">
        <f t="shared" si="328"/>
        <v>On Time Delivery</v>
      </c>
      <c r="P3460">
        <v>3</v>
      </c>
      <c r="Q3460" t="str">
        <f t="shared" si="329"/>
        <v>Good</v>
      </c>
      <c r="R3460">
        <v>3.1</v>
      </c>
      <c r="S3460">
        <v>623.1</v>
      </c>
    </row>
    <row r="3461" spans="1:19" x14ac:dyDescent="0.35">
      <c r="A3461">
        <v>13460</v>
      </c>
      <c r="B3461" s="1">
        <v>48021</v>
      </c>
      <c r="C3461">
        <f t="shared" si="324"/>
        <v>2031</v>
      </c>
      <c r="D3461">
        <f t="shared" si="325"/>
        <v>6</v>
      </c>
      <c r="E3461" t="str">
        <f>TEXT(Table2[[#This Row],[order_date]],"mmmm")</f>
        <v>June</v>
      </c>
      <c r="F3461">
        <v>1392</v>
      </c>
      <c r="G3461" t="s">
        <v>22</v>
      </c>
      <c r="H3461" t="s">
        <v>20</v>
      </c>
      <c r="I3461">
        <v>3</v>
      </c>
      <c r="J3461">
        <v>105.49</v>
      </c>
      <c r="K3461">
        <v>7.0000000000000007E-2</v>
      </c>
      <c r="L3461">
        <f t="shared" si="326"/>
        <v>7.3843000000000005</v>
      </c>
      <c r="M3461">
        <f t="shared" si="327"/>
        <v>316.46999999999997</v>
      </c>
      <c r="N3461" t="s">
        <v>18</v>
      </c>
      <c r="O3461" t="str">
        <f t="shared" si="328"/>
        <v>Early Delivery</v>
      </c>
      <c r="P3461">
        <v>1</v>
      </c>
      <c r="Q3461" t="str">
        <f t="shared" si="329"/>
        <v>Bad</v>
      </c>
      <c r="R3461">
        <v>1</v>
      </c>
      <c r="S3461">
        <v>294.32</v>
      </c>
    </row>
    <row r="3462" spans="1:19" x14ac:dyDescent="0.35">
      <c r="A3462">
        <v>13461</v>
      </c>
      <c r="B3462" s="1">
        <v>48022</v>
      </c>
      <c r="C3462">
        <f t="shared" si="324"/>
        <v>2031</v>
      </c>
      <c r="D3462">
        <f t="shared" si="325"/>
        <v>6</v>
      </c>
      <c r="E3462" t="str">
        <f>TEXT(Table2[[#This Row],[order_date]],"mmmm")</f>
        <v>June</v>
      </c>
      <c r="F3462">
        <v>1424</v>
      </c>
      <c r="G3462" t="s">
        <v>19</v>
      </c>
      <c r="H3462" t="s">
        <v>20</v>
      </c>
      <c r="I3462">
        <v>4</v>
      </c>
      <c r="J3462">
        <v>296.79000000000002</v>
      </c>
      <c r="K3462">
        <v>0.26</v>
      </c>
      <c r="L3462">
        <f t="shared" si="326"/>
        <v>77.165400000000005</v>
      </c>
      <c r="M3462">
        <f t="shared" si="327"/>
        <v>1187.1600000000001</v>
      </c>
      <c r="N3462" t="s">
        <v>14</v>
      </c>
      <c r="O3462" t="str">
        <f t="shared" si="328"/>
        <v>Delayed Delivery</v>
      </c>
      <c r="P3462">
        <v>5</v>
      </c>
      <c r="Q3462" t="str">
        <f t="shared" si="329"/>
        <v>Good</v>
      </c>
      <c r="R3462">
        <v>3.8</v>
      </c>
      <c r="S3462">
        <v>878.5</v>
      </c>
    </row>
    <row r="3463" spans="1:19" x14ac:dyDescent="0.35">
      <c r="A3463">
        <v>13462</v>
      </c>
      <c r="B3463" s="1">
        <v>48023</v>
      </c>
      <c r="C3463">
        <f t="shared" si="324"/>
        <v>2031</v>
      </c>
      <c r="D3463">
        <f t="shared" si="325"/>
        <v>6</v>
      </c>
      <c r="E3463" t="str">
        <f>TEXT(Table2[[#This Row],[order_date]],"mmmm")</f>
        <v>June</v>
      </c>
      <c r="F3463">
        <v>1128</v>
      </c>
      <c r="G3463" t="s">
        <v>15</v>
      </c>
      <c r="H3463" t="s">
        <v>21</v>
      </c>
      <c r="I3463">
        <v>1</v>
      </c>
      <c r="J3463">
        <v>324.61</v>
      </c>
      <c r="K3463">
        <v>0.23</v>
      </c>
      <c r="L3463">
        <f t="shared" si="326"/>
        <v>74.660300000000007</v>
      </c>
      <c r="M3463">
        <f t="shared" si="327"/>
        <v>324.61</v>
      </c>
      <c r="N3463" t="s">
        <v>14</v>
      </c>
      <c r="O3463" t="str">
        <f t="shared" si="328"/>
        <v>Delayed Delivery</v>
      </c>
      <c r="P3463">
        <v>11</v>
      </c>
      <c r="Q3463" t="str">
        <f t="shared" si="329"/>
        <v>Good</v>
      </c>
      <c r="R3463">
        <v>2.8</v>
      </c>
      <c r="S3463">
        <v>249.95</v>
      </c>
    </row>
    <row r="3464" spans="1:19" x14ac:dyDescent="0.35">
      <c r="A3464">
        <v>13463</v>
      </c>
      <c r="B3464" s="1">
        <v>48024</v>
      </c>
      <c r="C3464">
        <f t="shared" si="324"/>
        <v>2031</v>
      </c>
      <c r="D3464">
        <f t="shared" si="325"/>
        <v>6</v>
      </c>
      <c r="E3464" t="str">
        <f>TEXT(Table2[[#This Row],[order_date]],"mmmm")</f>
        <v>June</v>
      </c>
      <c r="F3464">
        <v>1129</v>
      </c>
      <c r="G3464" t="s">
        <v>15</v>
      </c>
      <c r="H3464" t="s">
        <v>20</v>
      </c>
      <c r="I3464">
        <v>3</v>
      </c>
      <c r="J3464">
        <v>570.13</v>
      </c>
      <c r="K3464">
        <v>0.32</v>
      </c>
      <c r="L3464">
        <f t="shared" si="326"/>
        <v>182.44159999999999</v>
      </c>
      <c r="M3464">
        <f t="shared" si="327"/>
        <v>1710.3899999999999</v>
      </c>
      <c r="N3464" t="s">
        <v>16</v>
      </c>
      <c r="O3464" t="str">
        <f t="shared" si="328"/>
        <v>On Time Delivery</v>
      </c>
      <c r="P3464">
        <v>3</v>
      </c>
      <c r="Q3464" t="str">
        <f t="shared" si="329"/>
        <v>Good</v>
      </c>
      <c r="R3464">
        <v>3.1</v>
      </c>
      <c r="S3464">
        <v>1163.07</v>
      </c>
    </row>
    <row r="3465" spans="1:19" x14ac:dyDescent="0.35">
      <c r="A3465">
        <v>13464</v>
      </c>
      <c r="B3465" s="1">
        <v>48025</v>
      </c>
      <c r="C3465">
        <f t="shared" si="324"/>
        <v>2031</v>
      </c>
      <c r="D3465">
        <f t="shared" si="325"/>
        <v>6</v>
      </c>
      <c r="E3465" t="str">
        <f>TEXT(Table2[[#This Row],[order_date]],"mmmm")</f>
        <v>June</v>
      </c>
      <c r="F3465">
        <v>1571</v>
      </c>
      <c r="G3465" t="s">
        <v>22</v>
      </c>
      <c r="H3465" t="s">
        <v>21</v>
      </c>
      <c r="I3465">
        <v>1</v>
      </c>
      <c r="J3465">
        <v>57.84</v>
      </c>
      <c r="K3465">
        <v>0.06</v>
      </c>
      <c r="L3465">
        <f t="shared" si="326"/>
        <v>3.4704000000000002</v>
      </c>
      <c r="M3465">
        <f t="shared" si="327"/>
        <v>57.84</v>
      </c>
      <c r="N3465" t="s">
        <v>16</v>
      </c>
      <c r="O3465" t="str">
        <f t="shared" si="328"/>
        <v>Delayed Delivery</v>
      </c>
      <c r="P3465">
        <v>5</v>
      </c>
      <c r="Q3465" t="str">
        <f t="shared" si="329"/>
        <v>Bad</v>
      </c>
      <c r="R3465">
        <v>2.1</v>
      </c>
      <c r="S3465">
        <v>54.37</v>
      </c>
    </row>
    <row r="3466" spans="1:19" x14ac:dyDescent="0.35">
      <c r="A3466">
        <v>13465</v>
      </c>
      <c r="B3466" s="1">
        <v>48026</v>
      </c>
      <c r="C3466">
        <f t="shared" si="324"/>
        <v>2031</v>
      </c>
      <c r="D3466">
        <f t="shared" si="325"/>
        <v>6</v>
      </c>
      <c r="E3466" t="str">
        <f>TEXT(Table2[[#This Row],[order_date]],"mmmm")</f>
        <v>June</v>
      </c>
      <c r="F3466">
        <v>1559</v>
      </c>
      <c r="G3466" t="s">
        <v>19</v>
      </c>
      <c r="H3466" t="s">
        <v>17</v>
      </c>
      <c r="I3466">
        <v>2</v>
      </c>
      <c r="J3466">
        <v>365.92</v>
      </c>
      <c r="K3466">
        <v>0.26</v>
      </c>
      <c r="L3466">
        <f t="shared" si="326"/>
        <v>95.139200000000002</v>
      </c>
      <c r="M3466">
        <f t="shared" si="327"/>
        <v>731.84</v>
      </c>
      <c r="N3466" t="s">
        <v>18</v>
      </c>
      <c r="O3466" t="str">
        <f t="shared" si="328"/>
        <v>Delayed Delivery</v>
      </c>
      <c r="P3466">
        <v>9</v>
      </c>
      <c r="Q3466" t="str">
        <f t="shared" si="329"/>
        <v>Bad</v>
      </c>
      <c r="R3466">
        <v>1.7</v>
      </c>
      <c r="S3466">
        <v>541.55999999999995</v>
      </c>
    </row>
    <row r="3467" spans="1:19" x14ac:dyDescent="0.35">
      <c r="A3467">
        <v>13466</v>
      </c>
      <c r="B3467" s="1">
        <v>48027</v>
      </c>
      <c r="C3467">
        <f t="shared" si="324"/>
        <v>2031</v>
      </c>
      <c r="D3467">
        <f t="shared" si="325"/>
        <v>6</v>
      </c>
      <c r="E3467" t="str">
        <f>TEXT(Table2[[#This Row],[order_date]],"mmmm")</f>
        <v>June</v>
      </c>
      <c r="F3467">
        <v>1028</v>
      </c>
      <c r="G3467" t="s">
        <v>15</v>
      </c>
      <c r="H3467" t="s">
        <v>21</v>
      </c>
      <c r="I3467">
        <v>5</v>
      </c>
      <c r="J3467">
        <v>323</v>
      </c>
      <c r="K3467">
        <v>0.03</v>
      </c>
      <c r="L3467">
        <f t="shared" si="326"/>
        <v>9.69</v>
      </c>
      <c r="M3467">
        <f t="shared" si="327"/>
        <v>1615</v>
      </c>
      <c r="N3467" t="s">
        <v>18</v>
      </c>
      <c r="O3467" t="str">
        <f t="shared" si="328"/>
        <v>Delayed Delivery</v>
      </c>
      <c r="P3467">
        <v>11</v>
      </c>
      <c r="Q3467" t="str">
        <f t="shared" si="329"/>
        <v>Good</v>
      </c>
      <c r="R3467">
        <v>3.8</v>
      </c>
      <c r="S3467">
        <v>1566.55</v>
      </c>
    </row>
    <row r="3468" spans="1:19" x14ac:dyDescent="0.35">
      <c r="A3468">
        <v>13467</v>
      </c>
      <c r="B3468" s="1">
        <v>48028</v>
      </c>
      <c r="C3468">
        <f t="shared" si="324"/>
        <v>2031</v>
      </c>
      <c r="D3468">
        <f t="shared" si="325"/>
        <v>6</v>
      </c>
      <c r="E3468" t="str">
        <f>TEXT(Table2[[#This Row],[order_date]],"mmmm")</f>
        <v>June</v>
      </c>
      <c r="F3468">
        <v>1096</v>
      </c>
      <c r="G3468" t="s">
        <v>19</v>
      </c>
      <c r="H3468" t="s">
        <v>17</v>
      </c>
      <c r="I3468">
        <v>7</v>
      </c>
      <c r="J3468">
        <v>317</v>
      </c>
      <c r="K3468">
        <v>0.2</v>
      </c>
      <c r="L3468">
        <f t="shared" si="326"/>
        <v>63.400000000000006</v>
      </c>
      <c r="M3468">
        <f t="shared" si="327"/>
        <v>2219</v>
      </c>
      <c r="N3468" t="s">
        <v>16</v>
      </c>
      <c r="O3468" t="str">
        <f t="shared" si="328"/>
        <v>Early Delivery</v>
      </c>
      <c r="P3468">
        <v>1</v>
      </c>
      <c r="Q3468" t="str">
        <f t="shared" si="329"/>
        <v>Bad</v>
      </c>
      <c r="R3468">
        <v>1.8</v>
      </c>
      <c r="S3468">
        <v>1775.2</v>
      </c>
    </row>
    <row r="3469" spans="1:19" x14ac:dyDescent="0.35">
      <c r="A3469">
        <v>13468</v>
      </c>
      <c r="B3469" s="1">
        <v>48029</v>
      </c>
      <c r="C3469">
        <f t="shared" si="324"/>
        <v>2031</v>
      </c>
      <c r="D3469">
        <f t="shared" si="325"/>
        <v>6</v>
      </c>
      <c r="E3469" t="str">
        <f>TEXT(Table2[[#This Row],[order_date]],"mmmm")</f>
        <v>June</v>
      </c>
      <c r="F3469">
        <v>1009</v>
      </c>
      <c r="G3469" t="s">
        <v>22</v>
      </c>
      <c r="H3469" t="s">
        <v>17</v>
      </c>
      <c r="I3469">
        <v>7</v>
      </c>
      <c r="J3469">
        <v>525.79999999999995</v>
      </c>
      <c r="K3469">
        <v>0.19</v>
      </c>
      <c r="L3469">
        <f t="shared" si="326"/>
        <v>99.901999999999987</v>
      </c>
      <c r="M3469">
        <f t="shared" si="327"/>
        <v>3680.5999999999995</v>
      </c>
      <c r="N3469" t="s">
        <v>16</v>
      </c>
      <c r="O3469" t="str">
        <f t="shared" si="328"/>
        <v>Early Delivery</v>
      </c>
      <c r="P3469">
        <v>1</v>
      </c>
      <c r="Q3469" t="str">
        <f t="shared" si="329"/>
        <v>Excellent</v>
      </c>
      <c r="R3469">
        <v>4.0999999999999996</v>
      </c>
      <c r="S3469">
        <v>2981.29</v>
      </c>
    </row>
    <row r="3470" spans="1:19" x14ac:dyDescent="0.35">
      <c r="A3470">
        <v>13469</v>
      </c>
      <c r="B3470" s="1">
        <v>48030</v>
      </c>
      <c r="C3470">
        <f t="shared" si="324"/>
        <v>2031</v>
      </c>
      <c r="D3470">
        <f t="shared" si="325"/>
        <v>7</v>
      </c>
      <c r="E3470" t="str">
        <f>TEXT(Table2[[#This Row],[order_date]],"mmmm")</f>
        <v>July</v>
      </c>
      <c r="F3470">
        <v>1241</v>
      </c>
      <c r="G3470" t="s">
        <v>12</v>
      </c>
      <c r="H3470" t="s">
        <v>20</v>
      </c>
      <c r="I3470">
        <v>2</v>
      </c>
      <c r="J3470">
        <v>135.24</v>
      </c>
      <c r="K3470">
        <v>0.14000000000000001</v>
      </c>
      <c r="L3470">
        <f t="shared" si="326"/>
        <v>18.933600000000002</v>
      </c>
      <c r="M3470">
        <f t="shared" si="327"/>
        <v>270.48</v>
      </c>
      <c r="N3470" t="s">
        <v>16</v>
      </c>
      <c r="O3470" t="str">
        <f t="shared" si="328"/>
        <v>Delayed Delivery</v>
      </c>
      <c r="P3470">
        <v>9</v>
      </c>
      <c r="Q3470" t="str">
        <f t="shared" si="329"/>
        <v>Bad</v>
      </c>
      <c r="R3470">
        <v>1.8</v>
      </c>
      <c r="S3470">
        <v>232.61</v>
      </c>
    </row>
    <row r="3471" spans="1:19" x14ac:dyDescent="0.35">
      <c r="A3471">
        <v>13470</v>
      </c>
      <c r="B3471" s="1">
        <v>48031</v>
      </c>
      <c r="C3471">
        <f t="shared" si="324"/>
        <v>2031</v>
      </c>
      <c r="D3471">
        <f t="shared" si="325"/>
        <v>7</v>
      </c>
      <c r="E3471" t="str">
        <f>TEXT(Table2[[#This Row],[order_date]],"mmmm")</f>
        <v>July</v>
      </c>
      <c r="F3471">
        <v>1825</v>
      </c>
      <c r="G3471" t="s">
        <v>19</v>
      </c>
      <c r="H3471" t="s">
        <v>20</v>
      </c>
      <c r="I3471">
        <v>3</v>
      </c>
      <c r="J3471">
        <v>38.85</v>
      </c>
      <c r="K3471">
        <v>0.3</v>
      </c>
      <c r="L3471">
        <f t="shared" si="326"/>
        <v>11.654999999999999</v>
      </c>
      <c r="M3471">
        <f t="shared" si="327"/>
        <v>116.55000000000001</v>
      </c>
      <c r="N3471" t="s">
        <v>16</v>
      </c>
      <c r="O3471" t="str">
        <f t="shared" si="328"/>
        <v>On Time Delivery</v>
      </c>
      <c r="P3471">
        <v>3</v>
      </c>
      <c r="Q3471" t="str">
        <f t="shared" si="329"/>
        <v>Good</v>
      </c>
      <c r="R3471">
        <v>3.5</v>
      </c>
      <c r="S3471">
        <v>81.59</v>
      </c>
    </row>
    <row r="3472" spans="1:19" x14ac:dyDescent="0.35">
      <c r="A3472">
        <v>13471</v>
      </c>
      <c r="B3472" s="1">
        <v>48032</v>
      </c>
      <c r="C3472">
        <f t="shared" si="324"/>
        <v>2031</v>
      </c>
      <c r="D3472">
        <f t="shared" si="325"/>
        <v>7</v>
      </c>
      <c r="E3472" t="str">
        <f>TEXT(Table2[[#This Row],[order_date]],"mmmm")</f>
        <v>July</v>
      </c>
      <c r="F3472">
        <v>1955</v>
      </c>
      <c r="G3472" t="s">
        <v>12</v>
      </c>
      <c r="H3472" t="s">
        <v>21</v>
      </c>
      <c r="I3472">
        <v>7</v>
      </c>
      <c r="J3472">
        <v>408.28</v>
      </c>
      <c r="K3472">
        <v>0</v>
      </c>
      <c r="L3472">
        <f t="shared" si="326"/>
        <v>0</v>
      </c>
      <c r="M3472">
        <f t="shared" si="327"/>
        <v>2857.96</v>
      </c>
      <c r="N3472" t="s">
        <v>16</v>
      </c>
      <c r="O3472" t="str">
        <f t="shared" si="328"/>
        <v>Delayed Delivery</v>
      </c>
      <c r="P3472">
        <v>10</v>
      </c>
      <c r="Q3472" t="str">
        <f t="shared" si="329"/>
        <v>Good</v>
      </c>
      <c r="R3472">
        <v>3.6</v>
      </c>
      <c r="S3472">
        <v>2857.96</v>
      </c>
    </row>
    <row r="3473" spans="1:19" x14ac:dyDescent="0.35">
      <c r="A3473">
        <v>13472</v>
      </c>
      <c r="B3473" s="1">
        <v>48033</v>
      </c>
      <c r="C3473">
        <f t="shared" si="324"/>
        <v>2031</v>
      </c>
      <c r="D3473">
        <f t="shared" si="325"/>
        <v>7</v>
      </c>
      <c r="E3473" t="str">
        <f>TEXT(Table2[[#This Row],[order_date]],"mmmm")</f>
        <v>July</v>
      </c>
      <c r="F3473">
        <v>1231</v>
      </c>
      <c r="G3473" t="s">
        <v>15</v>
      </c>
      <c r="H3473" t="s">
        <v>13</v>
      </c>
      <c r="I3473">
        <v>6</v>
      </c>
      <c r="J3473">
        <v>216.92</v>
      </c>
      <c r="K3473">
        <v>0.18</v>
      </c>
      <c r="L3473">
        <f t="shared" si="326"/>
        <v>39.045599999999993</v>
      </c>
      <c r="M3473">
        <f t="shared" si="327"/>
        <v>1301.52</v>
      </c>
      <c r="N3473" t="s">
        <v>14</v>
      </c>
      <c r="O3473" t="str">
        <f t="shared" si="328"/>
        <v>Delayed Delivery</v>
      </c>
      <c r="P3473">
        <v>5</v>
      </c>
      <c r="Q3473" t="str">
        <f t="shared" si="329"/>
        <v>Good</v>
      </c>
      <c r="R3473">
        <v>3</v>
      </c>
      <c r="S3473">
        <v>1067.25</v>
      </c>
    </row>
    <row r="3474" spans="1:19" x14ac:dyDescent="0.35">
      <c r="A3474">
        <v>13473</v>
      </c>
      <c r="B3474" s="1">
        <v>48034</v>
      </c>
      <c r="C3474">
        <f t="shared" si="324"/>
        <v>2031</v>
      </c>
      <c r="D3474">
        <f t="shared" si="325"/>
        <v>7</v>
      </c>
      <c r="E3474" t="str">
        <f>TEXT(Table2[[#This Row],[order_date]],"mmmm")</f>
        <v>July</v>
      </c>
      <c r="F3474">
        <v>1788</v>
      </c>
      <c r="G3474" t="s">
        <v>19</v>
      </c>
      <c r="H3474" t="s">
        <v>20</v>
      </c>
      <c r="I3474">
        <v>2</v>
      </c>
      <c r="J3474">
        <v>25.29</v>
      </c>
      <c r="K3474">
        <v>0.08</v>
      </c>
      <c r="L3474">
        <f t="shared" si="326"/>
        <v>2.0232000000000001</v>
      </c>
      <c r="M3474">
        <f t="shared" si="327"/>
        <v>50.58</v>
      </c>
      <c r="N3474" t="s">
        <v>16</v>
      </c>
      <c r="O3474" t="str">
        <f t="shared" si="328"/>
        <v>Delayed Delivery</v>
      </c>
      <c r="P3474">
        <v>9</v>
      </c>
      <c r="Q3474" t="str">
        <f t="shared" si="329"/>
        <v>Excellent</v>
      </c>
      <c r="R3474">
        <v>5</v>
      </c>
      <c r="S3474">
        <v>46.53</v>
      </c>
    </row>
    <row r="3475" spans="1:19" x14ac:dyDescent="0.35">
      <c r="A3475">
        <v>13474</v>
      </c>
      <c r="B3475" s="1">
        <v>48035</v>
      </c>
      <c r="C3475">
        <f t="shared" si="324"/>
        <v>2031</v>
      </c>
      <c r="D3475">
        <f t="shared" si="325"/>
        <v>7</v>
      </c>
      <c r="E3475" t="str">
        <f>TEXT(Table2[[#This Row],[order_date]],"mmmm")</f>
        <v>July</v>
      </c>
      <c r="F3475">
        <v>1283</v>
      </c>
      <c r="G3475" t="s">
        <v>15</v>
      </c>
      <c r="H3475" t="s">
        <v>20</v>
      </c>
      <c r="I3475">
        <v>4</v>
      </c>
      <c r="J3475">
        <v>162.05000000000001</v>
      </c>
      <c r="K3475">
        <v>0.26</v>
      </c>
      <c r="L3475">
        <f t="shared" si="326"/>
        <v>42.133000000000003</v>
      </c>
      <c r="M3475">
        <f t="shared" si="327"/>
        <v>648.20000000000005</v>
      </c>
      <c r="N3475" t="s">
        <v>14</v>
      </c>
      <c r="O3475" t="str">
        <f t="shared" si="328"/>
        <v>Delayed Delivery</v>
      </c>
      <c r="P3475">
        <v>11</v>
      </c>
      <c r="Q3475" t="str">
        <f t="shared" si="329"/>
        <v>Good</v>
      </c>
      <c r="R3475">
        <v>2.5</v>
      </c>
      <c r="S3475">
        <v>479.67</v>
      </c>
    </row>
    <row r="3476" spans="1:19" x14ac:dyDescent="0.35">
      <c r="A3476">
        <v>13475</v>
      </c>
      <c r="B3476" s="1">
        <v>48036</v>
      </c>
      <c r="C3476">
        <f t="shared" si="324"/>
        <v>2031</v>
      </c>
      <c r="D3476">
        <f t="shared" si="325"/>
        <v>7</v>
      </c>
      <c r="E3476" t="str">
        <f>TEXT(Table2[[#This Row],[order_date]],"mmmm")</f>
        <v>July</v>
      </c>
      <c r="F3476">
        <v>1714</v>
      </c>
      <c r="G3476" t="s">
        <v>19</v>
      </c>
      <c r="H3476" t="s">
        <v>13</v>
      </c>
      <c r="I3476">
        <v>1</v>
      </c>
      <c r="J3476">
        <v>195.96</v>
      </c>
      <c r="K3476">
        <v>0.02</v>
      </c>
      <c r="L3476">
        <f t="shared" si="326"/>
        <v>3.9192000000000005</v>
      </c>
      <c r="M3476">
        <f t="shared" si="327"/>
        <v>195.96</v>
      </c>
      <c r="N3476" t="s">
        <v>14</v>
      </c>
      <c r="O3476" t="str">
        <f t="shared" si="328"/>
        <v>Delayed Delivery</v>
      </c>
      <c r="P3476">
        <v>5</v>
      </c>
      <c r="Q3476" t="str">
        <f t="shared" si="329"/>
        <v>Excellent</v>
      </c>
      <c r="R3476">
        <v>4.5</v>
      </c>
      <c r="S3476">
        <v>192.04</v>
      </c>
    </row>
    <row r="3477" spans="1:19" x14ac:dyDescent="0.35">
      <c r="A3477">
        <v>13476</v>
      </c>
      <c r="B3477" s="1">
        <v>48037</v>
      </c>
      <c r="C3477">
        <f t="shared" si="324"/>
        <v>2031</v>
      </c>
      <c r="D3477">
        <f t="shared" si="325"/>
        <v>7</v>
      </c>
      <c r="E3477" t="str">
        <f>TEXT(Table2[[#This Row],[order_date]],"mmmm")</f>
        <v>July</v>
      </c>
      <c r="F3477">
        <v>1758</v>
      </c>
      <c r="G3477" t="s">
        <v>22</v>
      </c>
      <c r="H3477" t="s">
        <v>13</v>
      </c>
      <c r="I3477">
        <v>6</v>
      </c>
      <c r="J3477">
        <v>375.85</v>
      </c>
      <c r="K3477">
        <v>0.28999999999999998</v>
      </c>
      <c r="L3477">
        <f t="shared" si="326"/>
        <v>108.9965</v>
      </c>
      <c r="M3477">
        <f t="shared" si="327"/>
        <v>2255.1000000000004</v>
      </c>
      <c r="N3477" t="s">
        <v>16</v>
      </c>
      <c r="O3477" t="str">
        <f t="shared" si="328"/>
        <v>On Time Delivery</v>
      </c>
      <c r="P3477">
        <v>3</v>
      </c>
      <c r="Q3477" t="str">
        <f t="shared" si="329"/>
        <v>Bad</v>
      </c>
      <c r="R3477">
        <v>1.7</v>
      </c>
      <c r="S3477">
        <v>1601.12</v>
      </c>
    </row>
    <row r="3478" spans="1:19" x14ac:dyDescent="0.35">
      <c r="A3478">
        <v>13477</v>
      </c>
      <c r="B3478" s="1">
        <v>48038</v>
      </c>
      <c r="C3478">
        <f t="shared" si="324"/>
        <v>2031</v>
      </c>
      <c r="D3478">
        <f t="shared" si="325"/>
        <v>7</v>
      </c>
      <c r="E3478" t="str">
        <f>TEXT(Table2[[#This Row],[order_date]],"mmmm")</f>
        <v>July</v>
      </c>
      <c r="F3478">
        <v>1801</v>
      </c>
      <c r="G3478" t="s">
        <v>22</v>
      </c>
      <c r="H3478" t="s">
        <v>20</v>
      </c>
      <c r="I3478">
        <v>7</v>
      </c>
      <c r="J3478">
        <v>115.96</v>
      </c>
      <c r="K3478">
        <v>0.28999999999999998</v>
      </c>
      <c r="L3478">
        <f t="shared" si="326"/>
        <v>33.628399999999999</v>
      </c>
      <c r="M3478">
        <f t="shared" si="327"/>
        <v>811.71999999999991</v>
      </c>
      <c r="N3478" t="s">
        <v>18</v>
      </c>
      <c r="O3478" t="str">
        <f t="shared" si="328"/>
        <v>Delayed Delivery</v>
      </c>
      <c r="P3478">
        <v>9</v>
      </c>
      <c r="Q3478" t="str">
        <f t="shared" si="329"/>
        <v>Bad</v>
      </c>
      <c r="R3478">
        <v>2.2999999999999998</v>
      </c>
      <c r="S3478">
        <v>576.32000000000005</v>
      </c>
    </row>
    <row r="3479" spans="1:19" x14ac:dyDescent="0.35">
      <c r="A3479">
        <v>13478</v>
      </c>
      <c r="B3479" s="1">
        <v>48039</v>
      </c>
      <c r="C3479">
        <f t="shared" si="324"/>
        <v>2031</v>
      </c>
      <c r="D3479">
        <f t="shared" si="325"/>
        <v>7</v>
      </c>
      <c r="E3479" t="str">
        <f>TEXT(Table2[[#This Row],[order_date]],"mmmm")</f>
        <v>July</v>
      </c>
      <c r="F3479">
        <v>1775</v>
      </c>
      <c r="G3479" t="s">
        <v>19</v>
      </c>
      <c r="H3479" t="s">
        <v>13</v>
      </c>
      <c r="I3479">
        <v>6</v>
      </c>
      <c r="J3479">
        <v>256.64</v>
      </c>
      <c r="K3479">
        <v>0.28999999999999998</v>
      </c>
      <c r="L3479">
        <f t="shared" si="326"/>
        <v>74.425599999999989</v>
      </c>
      <c r="M3479">
        <f t="shared" si="327"/>
        <v>1539.84</v>
      </c>
      <c r="N3479" t="s">
        <v>18</v>
      </c>
      <c r="O3479" t="str">
        <f t="shared" si="328"/>
        <v>Delayed Delivery</v>
      </c>
      <c r="P3479">
        <v>7</v>
      </c>
      <c r="Q3479" t="str">
        <f t="shared" si="329"/>
        <v>Bad</v>
      </c>
      <c r="R3479">
        <v>1.6</v>
      </c>
      <c r="S3479">
        <v>1093.29</v>
      </c>
    </row>
    <row r="3480" spans="1:19" x14ac:dyDescent="0.35">
      <c r="A3480">
        <v>13479</v>
      </c>
      <c r="B3480" s="1">
        <v>48040</v>
      </c>
      <c r="C3480">
        <f t="shared" si="324"/>
        <v>2031</v>
      </c>
      <c r="D3480">
        <f t="shared" si="325"/>
        <v>7</v>
      </c>
      <c r="E3480" t="str">
        <f>TEXT(Table2[[#This Row],[order_date]],"mmmm")</f>
        <v>July</v>
      </c>
      <c r="F3480">
        <v>1954</v>
      </c>
      <c r="G3480" t="s">
        <v>15</v>
      </c>
      <c r="H3480" t="s">
        <v>21</v>
      </c>
      <c r="I3480">
        <v>3</v>
      </c>
      <c r="J3480">
        <v>297.25</v>
      </c>
      <c r="K3480">
        <v>0.05</v>
      </c>
      <c r="L3480">
        <f t="shared" si="326"/>
        <v>14.862500000000001</v>
      </c>
      <c r="M3480">
        <f t="shared" si="327"/>
        <v>891.75</v>
      </c>
      <c r="N3480" t="s">
        <v>16</v>
      </c>
      <c r="O3480" t="str">
        <f t="shared" si="328"/>
        <v>Delayed Delivery</v>
      </c>
      <c r="P3480">
        <v>7</v>
      </c>
      <c r="Q3480" t="str">
        <f t="shared" si="329"/>
        <v>Good</v>
      </c>
      <c r="R3480">
        <v>3.4</v>
      </c>
      <c r="S3480">
        <v>847.16</v>
      </c>
    </row>
    <row r="3481" spans="1:19" x14ac:dyDescent="0.35">
      <c r="A3481">
        <v>13480</v>
      </c>
      <c r="B3481" s="1">
        <v>48041</v>
      </c>
      <c r="C3481">
        <f t="shared" si="324"/>
        <v>2031</v>
      </c>
      <c r="D3481">
        <f t="shared" si="325"/>
        <v>7</v>
      </c>
      <c r="E3481" t="str">
        <f>TEXT(Table2[[#This Row],[order_date]],"mmmm")</f>
        <v>July</v>
      </c>
      <c r="F3481">
        <v>1725</v>
      </c>
      <c r="G3481" t="s">
        <v>22</v>
      </c>
      <c r="H3481" t="s">
        <v>17</v>
      </c>
      <c r="I3481">
        <v>4</v>
      </c>
      <c r="J3481">
        <v>283.64999999999998</v>
      </c>
      <c r="K3481">
        <v>0.22</v>
      </c>
      <c r="L3481">
        <f t="shared" si="326"/>
        <v>62.402999999999999</v>
      </c>
      <c r="M3481">
        <f t="shared" si="327"/>
        <v>1134.5999999999999</v>
      </c>
      <c r="N3481" t="s">
        <v>16</v>
      </c>
      <c r="O3481" t="str">
        <f t="shared" si="328"/>
        <v>Delayed Delivery</v>
      </c>
      <c r="P3481">
        <v>8</v>
      </c>
      <c r="Q3481" t="str">
        <f t="shared" si="329"/>
        <v>Good</v>
      </c>
      <c r="R3481">
        <v>3.6</v>
      </c>
      <c r="S3481">
        <v>884.99</v>
      </c>
    </row>
    <row r="3482" spans="1:19" x14ac:dyDescent="0.35">
      <c r="A3482">
        <v>13481</v>
      </c>
      <c r="B3482" s="1">
        <v>48042</v>
      </c>
      <c r="C3482">
        <f t="shared" si="324"/>
        <v>2031</v>
      </c>
      <c r="D3482">
        <f t="shared" si="325"/>
        <v>7</v>
      </c>
      <c r="E3482" t="str">
        <f>TEXT(Table2[[#This Row],[order_date]],"mmmm")</f>
        <v>July</v>
      </c>
      <c r="F3482">
        <v>1199</v>
      </c>
      <c r="G3482" t="s">
        <v>12</v>
      </c>
      <c r="H3482" t="s">
        <v>17</v>
      </c>
      <c r="I3482">
        <v>1</v>
      </c>
      <c r="J3482">
        <v>584.76</v>
      </c>
      <c r="K3482">
        <v>0.01</v>
      </c>
      <c r="L3482">
        <f t="shared" si="326"/>
        <v>5.8475999999999999</v>
      </c>
      <c r="M3482">
        <f t="shared" si="327"/>
        <v>584.76</v>
      </c>
      <c r="N3482" t="s">
        <v>18</v>
      </c>
      <c r="O3482" t="str">
        <f t="shared" si="328"/>
        <v>Delayed Delivery</v>
      </c>
      <c r="P3482">
        <v>11</v>
      </c>
      <c r="Q3482" t="str">
        <f t="shared" si="329"/>
        <v>Good</v>
      </c>
      <c r="R3482">
        <v>2.8</v>
      </c>
      <c r="S3482">
        <v>578.91</v>
      </c>
    </row>
    <row r="3483" spans="1:19" x14ac:dyDescent="0.35">
      <c r="A3483">
        <v>13482</v>
      </c>
      <c r="B3483" s="1">
        <v>48043</v>
      </c>
      <c r="C3483">
        <f t="shared" si="324"/>
        <v>2031</v>
      </c>
      <c r="D3483">
        <f t="shared" si="325"/>
        <v>7</v>
      </c>
      <c r="E3483" t="str">
        <f>TEXT(Table2[[#This Row],[order_date]],"mmmm")</f>
        <v>July</v>
      </c>
      <c r="F3483">
        <v>1944</v>
      </c>
      <c r="G3483" t="s">
        <v>15</v>
      </c>
      <c r="H3483" t="s">
        <v>20</v>
      </c>
      <c r="I3483">
        <v>4</v>
      </c>
      <c r="J3483">
        <v>41.62</v>
      </c>
      <c r="K3483">
        <v>0.3</v>
      </c>
      <c r="L3483">
        <f t="shared" si="326"/>
        <v>12.485999999999999</v>
      </c>
      <c r="M3483">
        <f t="shared" si="327"/>
        <v>166.48</v>
      </c>
      <c r="N3483" t="s">
        <v>18</v>
      </c>
      <c r="O3483" t="str">
        <f t="shared" si="328"/>
        <v>Delayed Delivery</v>
      </c>
      <c r="P3483">
        <v>5</v>
      </c>
      <c r="Q3483" t="str">
        <f t="shared" si="329"/>
        <v>Good</v>
      </c>
      <c r="R3483">
        <v>3.9</v>
      </c>
      <c r="S3483">
        <v>116.54</v>
      </c>
    </row>
    <row r="3484" spans="1:19" x14ac:dyDescent="0.35">
      <c r="A3484">
        <v>13483</v>
      </c>
      <c r="B3484" s="1">
        <v>48044</v>
      </c>
      <c r="C3484">
        <f t="shared" si="324"/>
        <v>2031</v>
      </c>
      <c r="D3484">
        <f t="shared" si="325"/>
        <v>7</v>
      </c>
      <c r="E3484" t="str">
        <f>TEXT(Table2[[#This Row],[order_date]],"mmmm")</f>
        <v>July</v>
      </c>
      <c r="F3484">
        <v>1078</v>
      </c>
      <c r="G3484" t="s">
        <v>12</v>
      </c>
      <c r="H3484" t="s">
        <v>20</v>
      </c>
      <c r="I3484">
        <v>2</v>
      </c>
      <c r="J3484">
        <v>571.32000000000005</v>
      </c>
      <c r="K3484">
        <v>0.25</v>
      </c>
      <c r="L3484">
        <f t="shared" si="326"/>
        <v>142.83000000000001</v>
      </c>
      <c r="M3484">
        <f t="shared" si="327"/>
        <v>1142.6400000000001</v>
      </c>
      <c r="N3484" t="s">
        <v>18</v>
      </c>
      <c r="O3484" t="str">
        <f t="shared" si="328"/>
        <v>On Time Delivery</v>
      </c>
      <c r="P3484">
        <v>2</v>
      </c>
      <c r="Q3484" t="str">
        <f t="shared" si="329"/>
        <v>Excellent</v>
      </c>
      <c r="R3484">
        <v>4.5</v>
      </c>
      <c r="S3484">
        <v>856.98</v>
      </c>
    </row>
    <row r="3485" spans="1:19" x14ac:dyDescent="0.35">
      <c r="A3485">
        <v>13484</v>
      </c>
      <c r="B3485" s="1">
        <v>48045</v>
      </c>
      <c r="C3485">
        <f t="shared" si="324"/>
        <v>2031</v>
      </c>
      <c r="D3485">
        <f t="shared" si="325"/>
        <v>7</v>
      </c>
      <c r="E3485" t="str">
        <f>TEXT(Table2[[#This Row],[order_date]],"mmmm")</f>
        <v>July</v>
      </c>
      <c r="F3485">
        <v>1912</v>
      </c>
      <c r="G3485" t="s">
        <v>15</v>
      </c>
      <c r="H3485" t="s">
        <v>21</v>
      </c>
      <c r="I3485">
        <v>3</v>
      </c>
      <c r="J3485">
        <v>355.43</v>
      </c>
      <c r="K3485">
        <v>0.19</v>
      </c>
      <c r="L3485">
        <f t="shared" si="326"/>
        <v>67.531700000000001</v>
      </c>
      <c r="M3485">
        <f t="shared" si="327"/>
        <v>1066.29</v>
      </c>
      <c r="N3485" t="s">
        <v>18</v>
      </c>
      <c r="O3485" t="str">
        <f t="shared" si="328"/>
        <v>Delayed Delivery</v>
      </c>
      <c r="P3485">
        <v>11</v>
      </c>
      <c r="Q3485" t="str">
        <f t="shared" si="329"/>
        <v>Excellent</v>
      </c>
      <c r="R3485">
        <v>4.0999999999999996</v>
      </c>
      <c r="S3485">
        <v>863.69</v>
      </c>
    </row>
    <row r="3486" spans="1:19" x14ac:dyDescent="0.35">
      <c r="A3486">
        <v>13485</v>
      </c>
      <c r="B3486" s="1">
        <v>48046</v>
      </c>
      <c r="C3486">
        <f t="shared" si="324"/>
        <v>2031</v>
      </c>
      <c r="D3486">
        <f t="shared" si="325"/>
        <v>7</v>
      </c>
      <c r="E3486" t="str">
        <f>TEXT(Table2[[#This Row],[order_date]],"mmmm")</f>
        <v>July</v>
      </c>
      <c r="F3486">
        <v>1955</v>
      </c>
      <c r="G3486" t="s">
        <v>15</v>
      </c>
      <c r="H3486" t="s">
        <v>13</v>
      </c>
      <c r="I3486">
        <v>6</v>
      </c>
      <c r="J3486">
        <v>480.5</v>
      </c>
      <c r="K3486">
        <v>0.26</v>
      </c>
      <c r="L3486">
        <f t="shared" si="326"/>
        <v>124.93</v>
      </c>
      <c r="M3486">
        <f t="shared" si="327"/>
        <v>2883</v>
      </c>
      <c r="N3486" t="s">
        <v>16</v>
      </c>
      <c r="O3486" t="str">
        <f t="shared" si="328"/>
        <v>Delayed Delivery</v>
      </c>
      <c r="P3486">
        <v>9</v>
      </c>
      <c r="Q3486" t="str">
        <f t="shared" si="329"/>
        <v>Bad</v>
      </c>
      <c r="R3486">
        <v>2</v>
      </c>
      <c r="S3486">
        <v>2133.42</v>
      </c>
    </row>
    <row r="3487" spans="1:19" x14ac:dyDescent="0.35">
      <c r="A3487">
        <v>13486</v>
      </c>
      <c r="B3487" s="1">
        <v>48047</v>
      </c>
      <c r="C3487">
        <f t="shared" si="324"/>
        <v>2031</v>
      </c>
      <c r="D3487">
        <f t="shared" si="325"/>
        <v>7</v>
      </c>
      <c r="E3487" t="str">
        <f>TEXT(Table2[[#This Row],[order_date]],"mmmm")</f>
        <v>July</v>
      </c>
      <c r="F3487">
        <v>1854</v>
      </c>
      <c r="G3487" t="s">
        <v>22</v>
      </c>
      <c r="H3487" t="s">
        <v>20</v>
      </c>
      <c r="I3487">
        <v>6</v>
      </c>
      <c r="J3487">
        <v>266.77999999999997</v>
      </c>
      <c r="K3487">
        <v>0.03</v>
      </c>
      <c r="L3487">
        <f t="shared" si="326"/>
        <v>8.0033999999999992</v>
      </c>
      <c r="M3487">
        <f t="shared" si="327"/>
        <v>1600.6799999999998</v>
      </c>
      <c r="N3487" t="s">
        <v>18</v>
      </c>
      <c r="O3487" t="str">
        <f t="shared" si="328"/>
        <v>On Time Delivery</v>
      </c>
      <c r="P3487">
        <v>3</v>
      </c>
      <c r="Q3487" t="str">
        <f t="shared" si="329"/>
        <v>Bad</v>
      </c>
      <c r="R3487">
        <v>2.2999999999999998</v>
      </c>
      <c r="S3487">
        <v>1552.66</v>
      </c>
    </row>
    <row r="3488" spans="1:19" x14ac:dyDescent="0.35">
      <c r="A3488">
        <v>13487</v>
      </c>
      <c r="B3488" s="1">
        <v>48048</v>
      </c>
      <c r="C3488">
        <f t="shared" si="324"/>
        <v>2031</v>
      </c>
      <c r="D3488">
        <f t="shared" si="325"/>
        <v>7</v>
      </c>
      <c r="E3488" t="str">
        <f>TEXT(Table2[[#This Row],[order_date]],"mmmm")</f>
        <v>July</v>
      </c>
      <c r="F3488">
        <v>1855</v>
      </c>
      <c r="G3488" t="s">
        <v>15</v>
      </c>
      <c r="H3488" t="s">
        <v>17</v>
      </c>
      <c r="I3488">
        <v>2</v>
      </c>
      <c r="J3488">
        <v>280.5</v>
      </c>
      <c r="K3488">
        <v>0.19</v>
      </c>
      <c r="L3488">
        <f t="shared" si="326"/>
        <v>53.295000000000002</v>
      </c>
      <c r="M3488">
        <f t="shared" si="327"/>
        <v>561</v>
      </c>
      <c r="N3488" t="s">
        <v>16</v>
      </c>
      <c r="O3488" t="str">
        <f t="shared" si="328"/>
        <v>Delayed Delivery</v>
      </c>
      <c r="P3488">
        <v>11</v>
      </c>
      <c r="Q3488" t="str">
        <f t="shared" si="329"/>
        <v>Good</v>
      </c>
      <c r="R3488">
        <v>2.5</v>
      </c>
      <c r="S3488">
        <v>454.41</v>
      </c>
    </row>
    <row r="3489" spans="1:19" x14ac:dyDescent="0.35">
      <c r="A3489">
        <v>13488</v>
      </c>
      <c r="B3489" s="1">
        <v>48049</v>
      </c>
      <c r="C3489">
        <f t="shared" si="324"/>
        <v>2031</v>
      </c>
      <c r="D3489">
        <f t="shared" si="325"/>
        <v>7</v>
      </c>
      <c r="E3489" t="str">
        <f>TEXT(Table2[[#This Row],[order_date]],"mmmm")</f>
        <v>July</v>
      </c>
      <c r="F3489">
        <v>1172</v>
      </c>
      <c r="G3489" t="s">
        <v>15</v>
      </c>
      <c r="H3489" t="s">
        <v>21</v>
      </c>
      <c r="I3489">
        <v>6</v>
      </c>
      <c r="J3489">
        <v>529.41</v>
      </c>
      <c r="K3489">
        <v>0.1</v>
      </c>
      <c r="L3489">
        <f t="shared" si="326"/>
        <v>52.941000000000003</v>
      </c>
      <c r="M3489">
        <f t="shared" si="327"/>
        <v>3176.46</v>
      </c>
      <c r="N3489" t="s">
        <v>18</v>
      </c>
      <c r="O3489" t="str">
        <f t="shared" si="328"/>
        <v>On Time Delivery</v>
      </c>
      <c r="P3489">
        <v>2</v>
      </c>
      <c r="Q3489" t="str">
        <f t="shared" si="329"/>
        <v>Bad</v>
      </c>
      <c r="R3489">
        <v>1.8</v>
      </c>
      <c r="S3489">
        <v>2858.81</v>
      </c>
    </row>
    <row r="3490" spans="1:19" x14ac:dyDescent="0.35">
      <c r="A3490">
        <v>13489</v>
      </c>
      <c r="B3490" s="1">
        <v>48050</v>
      </c>
      <c r="C3490">
        <f t="shared" si="324"/>
        <v>2031</v>
      </c>
      <c r="D3490">
        <f t="shared" si="325"/>
        <v>7</v>
      </c>
      <c r="E3490" t="str">
        <f>TEXT(Table2[[#This Row],[order_date]],"mmmm")</f>
        <v>July</v>
      </c>
      <c r="F3490">
        <v>1466</v>
      </c>
      <c r="G3490" t="s">
        <v>15</v>
      </c>
      <c r="H3490" t="s">
        <v>21</v>
      </c>
      <c r="I3490">
        <v>5</v>
      </c>
      <c r="J3490">
        <v>539.12</v>
      </c>
      <c r="K3490">
        <v>0.34</v>
      </c>
      <c r="L3490">
        <f t="shared" si="326"/>
        <v>183.30080000000001</v>
      </c>
      <c r="M3490">
        <f t="shared" si="327"/>
        <v>2695.6</v>
      </c>
      <c r="N3490" t="s">
        <v>14</v>
      </c>
      <c r="O3490" t="str">
        <f t="shared" si="328"/>
        <v>Delayed Delivery</v>
      </c>
      <c r="P3490">
        <v>10</v>
      </c>
      <c r="Q3490" t="str">
        <f t="shared" si="329"/>
        <v>Bad</v>
      </c>
      <c r="R3490">
        <v>2.4</v>
      </c>
      <c r="S3490">
        <v>1779.1</v>
      </c>
    </row>
    <row r="3491" spans="1:19" x14ac:dyDescent="0.35">
      <c r="A3491">
        <v>13490</v>
      </c>
      <c r="B3491" s="1">
        <v>48051</v>
      </c>
      <c r="C3491">
        <f t="shared" si="324"/>
        <v>2031</v>
      </c>
      <c r="D3491">
        <f t="shared" si="325"/>
        <v>7</v>
      </c>
      <c r="E3491" t="str">
        <f>TEXT(Table2[[#This Row],[order_date]],"mmmm")</f>
        <v>July</v>
      </c>
      <c r="F3491">
        <v>1580</v>
      </c>
      <c r="G3491" t="s">
        <v>22</v>
      </c>
      <c r="H3491" t="s">
        <v>13</v>
      </c>
      <c r="I3491">
        <v>3</v>
      </c>
      <c r="J3491">
        <v>154.63</v>
      </c>
      <c r="K3491">
        <v>0.3</v>
      </c>
      <c r="L3491">
        <f t="shared" si="326"/>
        <v>46.388999999999996</v>
      </c>
      <c r="M3491">
        <f t="shared" si="327"/>
        <v>463.89</v>
      </c>
      <c r="N3491" t="s">
        <v>18</v>
      </c>
      <c r="O3491" t="str">
        <f t="shared" si="328"/>
        <v>Delayed Delivery</v>
      </c>
      <c r="P3491">
        <v>10</v>
      </c>
      <c r="Q3491" t="str">
        <f t="shared" si="329"/>
        <v>Bad</v>
      </c>
      <c r="R3491">
        <v>2</v>
      </c>
      <c r="S3491">
        <v>324.72000000000003</v>
      </c>
    </row>
    <row r="3492" spans="1:19" x14ac:dyDescent="0.35">
      <c r="A3492">
        <v>13491</v>
      </c>
      <c r="B3492" s="1">
        <v>48052</v>
      </c>
      <c r="C3492">
        <f t="shared" si="324"/>
        <v>2031</v>
      </c>
      <c r="D3492">
        <f t="shared" si="325"/>
        <v>7</v>
      </c>
      <c r="E3492" t="str">
        <f>TEXT(Table2[[#This Row],[order_date]],"mmmm")</f>
        <v>July</v>
      </c>
      <c r="F3492">
        <v>1415</v>
      </c>
      <c r="G3492" t="s">
        <v>22</v>
      </c>
      <c r="H3492" t="s">
        <v>20</v>
      </c>
      <c r="I3492">
        <v>2</v>
      </c>
      <c r="J3492">
        <v>131.56</v>
      </c>
      <c r="K3492">
        <v>0.26</v>
      </c>
      <c r="L3492">
        <f t="shared" si="326"/>
        <v>34.205600000000004</v>
      </c>
      <c r="M3492">
        <f t="shared" si="327"/>
        <v>263.12</v>
      </c>
      <c r="N3492" t="s">
        <v>18</v>
      </c>
      <c r="O3492" t="str">
        <f t="shared" si="328"/>
        <v>Delayed Delivery</v>
      </c>
      <c r="P3492">
        <v>5</v>
      </c>
      <c r="Q3492" t="str">
        <f t="shared" si="329"/>
        <v>Excellent</v>
      </c>
      <c r="R3492">
        <v>5</v>
      </c>
      <c r="S3492">
        <v>194.71</v>
      </c>
    </row>
    <row r="3493" spans="1:19" x14ac:dyDescent="0.35">
      <c r="A3493">
        <v>13492</v>
      </c>
      <c r="B3493" s="1">
        <v>48053</v>
      </c>
      <c r="C3493">
        <f t="shared" si="324"/>
        <v>2031</v>
      </c>
      <c r="D3493">
        <f t="shared" si="325"/>
        <v>7</v>
      </c>
      <c r="E3493" t="str">
        <f>TEXT(Table2[[#This Row],[order_date]],"mmmm")</f>
        <v>July</v>
      </c>
      <c r="F3493">
        <v>1939</v>
      </c>
      <c r="G3493" t="s">
        <v>15</v>
      </c>
      <c r="H3493" t="s">
        <v>20</v>
      </c>
      <c r="I3493">
        <v>3</v>
      </c>
      <c r="J3493">
        <v>305.3</v>
      </c>
      <c r="K3493">
        <v>0.33</v>
      </c>
      <c r="L3493">
        <f t="shared" si="326"/>
        <v>100.74900000000001</v>
      </c>
      <c r="M3493">
        <f t="shared" si="327"/>
        <v>915.90000000000009</v>
      </c>
      <c r="N3493" t="s">
        <v>18</v>
      </c>
      <c r="O3493" t="str">
        <f t="shared" si="328"/>
        <v>Delayed Delivery</v>
      </c>
      <c r="P3493">
        <v>8</v>
      </c>
      <c r="Q3493" t="str">
        <f t="shared" si="329"/>
        <v>Excellent</v>
      </c>
      <c r="R3493">
        <v>4.0999999999999996</v>
      </c>
      <c r="S3493">
        <v>613.65</v>
      </c>
    </row>
    <row r="3494" spans="1:19" x14ac:dyDescent="0.35">
      <c r="A3494">
        <v>13493</v>
      </c>
      <c r="B3494" s="1">
        <v>48054</v>
      </c>
      <c r="C3494">
        <f t="shared" si="324"/>
        <v>2031</v>
      </c>
      <c r="D3494">
        <f t="shared" si="325"/>
        <v>7</v>
      </c>
      <c r="E3494" t="str">
        <f>TEXT(Table2[[#This Row],[order_date]],"mmmm")</f>
        <v>July</v>
      </c>
      <c r="F3494">
        <v>1448</v>
      </c>
      <c r="G3494" t="s">
        <v>19</v>
      </c>
      <c r="H3494" t="s">
        <v>21</v>
      </c>
      <c r="I3494">
        <v>1</v>
      </c>
      <c r="J3494">
        <v>541.66</v>
      </c>
      <c r="K3494">
        <v>0.12</v>
      </c>
      <c r="L3494">
        <f t="shared" si="326"/>
        <v>64.999199999999988</v>
      </c>
      <c r="M3494">
        <f t="shared" si="327"/>
        <v>541.66</v>
      </c>
      <c r="N3494" t="s">
        <v>18</v>
      </c>
      <c r="O3494" t="str">
        <f t="shared" si="328"/>
        <v>On Time Delivery</v>
      </c>
      <c r="P3494">
        <v>3</v>
      </c>
      <c r="Q3494" t="str">
        <f t="shared" si="329"/>
        <v>Excellent</v>
      </c>
      <c r="R3494">
        <v>4.4000000000000004</v>
      </c>
      <c r="S3494">
        <v>476.66</v>
      </c>
    </row>
    <row r="3495" spans="1:19" x14ac:dyDescent="0.35">
      <c r="A3495">
        <v>13494</v>
      </c>
      <c r="B3495" s="1">
        <v>48055</v>
      </c>
      <c r="C3495">
        <f t="shared" si="324"/>
        <v>2031</v>
      </c>
      <c r="D3495">
        <f t="shared" si="325"/>
        <v>7</v>
      </c>
      <c r="E3495" t="str">
        <f>TEXT(Table2[[#This Row],[order_date]],"mmmm")</f>
        <v>July</v>
      </c>
      <c r="F3495">
        <v>1086</v>
      </c>
      <c r="G3495" t="s">
        <v>15</v>
      </c>
      <c r="H3495" t="s">
        <v>17</v>
      </c>
      <c r="I3495">
        <v>3</v>
      </c>
      <c r="J3495">
        <v>203.58</v>
      </c>
      <c r="K3495">
        <v>0.32</v>
      </c>
      <c r="L3495">
        <f t="shared" si="326"/>
        <v>65.145600000000002</v>
      </c>
      <c r="M3495">
        <f t="shared" si="327"/>
        <v>610.74</v>
      </c>
      <c r="N3495" t="s">
        <v>18</v>
      </c>
      <c r="O3495" t="str">
        <f t="shared" si="328"/>
        <v>Delayed Delivery</v>
      </c>
      <c r="P3495">
        <v>6</v>
      </c>
      <c r="Q3495" t="str">
        <f t="shared" si="329"/>
        <v>Excellent</v>
      </c>
      <c r="R3495">
        <v>4.7</v>
      </c>
      <c r="S3495">
        <v>415.3</v>
      </c>
    </row>
    <row r="3496" spans="1:19" x14ac:dyDescent="0.35">
      <c r="A3496">
        <v>13495</v>
      </c>
      <c r="B3496" s="1">
        <v>48056</v>
      </c>
      <c r="C3496">
        <f t="shared" si="324"/>
        <v>2031</v>
      </c>
      <c r="D3496">
        <f t="shared" si="325"/>
        <v>7</v>
      </c>
      <c r="E3496" t="str">
        <f>TEXT(Table2[[#This Row],[order_date]],"mmmm")</f>
        <v>July</v>
      </c>
      <c r="F3496">
        <v>1100</v>
      </c>
      <c r="G3496" t="s">
        <v>15</v>
      </c>
      <c r="H3496" t="s">
        <v>20</v>
      </c>
      <c r="I3496">
        <v>3</v>
      </c>
      <c r="J3496">
        <v>396.43</v>
      </c>
      <c r="K3496">
        <v>0.11</v>
      </c>
      <c r="L3496">
        <f t="shared" si="326"/>
        <v>43.607300000000002</v>
      </c>
      <c r="M3496">
        <f t="shared" si="327"/>
        <v>1189.29</v>
      </c>
      <c r="N3496" t="s">
        <v>16</v>
      </c>
      <c r="O3496" t="str">
        <f t="shared" si="328"/>
        <v>Delayed Delivery</v>
      </c>
      <c r="P3496">
        <v>9</v>
      </c>
      <c r="Q3496" t="str">
        <f t="shared" si="329"/>
        <v>Good</v>
      </c>
      <c r="R3496">
        <v>3.7</v>
      </c>
      <c r="S3496">
        <v>1058.47</v>
      </c>
    </row>
    <row r="3497" spans="1:19" x14ac:dyDescent="0.35">
      <c r="A3497">
        <v>13496</v>
      </c>
      <c r="B3497" s="1">
        <v>48057</v>
      </c>
      <c r="C3497">
        <f t="shared" si="324"/>
        <v>2031</v>
      </c>
      <c r="D3497">
        <f t="shared" si="325"/>
        <v>7</v>
      </c>
      <c r="E3497" t="str">
        <f>TEXT(Table2[[#This Row],[order_date]],"mmmm")</f>
        <v>July</v>
      </c>
      <c r="F3497">
        <v>1007</v>
      </c>
      <c r="G3497" t="s">
        <v>19</v>
      </c>
      <c r="H3497" t="s">
        <v>17</v>
      </c>
      <c r="I3497">
        <v>1</v>
      </c>
      <c r="J3497">
        <v>429.27</v>
      </c>
      <c r="K3497">
        <v>0.26</v>
      </c>
      <c r="L3497">
        <f t="shared" si="326"/>
        <v>111.61020000000001</v>
      </c>
      <c r="M3497">
        <f t="shared" si="327"/>
        <v>429.27</v>
      </c>
      <c r="N3497" t="s">
        <v>14</v>
      </c>
      <c r="O3497" t="str">
        <f t="shared" si="328"/>
        <v>On Time Delivery</v>
      </c>
      <c r="P3497">
        <v>2</v>
      </c>
      <c r="Q3497" t="str">
        <f t="shared" si="329"/>
        <v>Bad</v>
      </c>
      <c r="R3497">
        <v>1.7</v>
      </c>
      <c r="S3497">
        <v>317.66000000000003</v>
      </c>
    </row>
    <row r="3498" spans="1:19" x14ac:dyDescent="0.35">
      <c r="A3498">
        <v>13497</v>
      </c>
      <c r="B3498" s="1">
        <v>48058</v>
      </c>
      <c r="C3498">
        <f t="shared" si="324"/>
        <v>2031</v>
      </c>
      <c r="D3498">
        <f t="shared" si="325"/>
        <v>7</v>
      </c>
      <c r="E3498" t="str">
        <f>TEXT(Table2[[#This Row],[order_date]],"mmmm")</f>
        <v>July</v>
      </c>
      <c r="F3498">
        <v>1844</v>
      </c>
      <c r="G3498" t="s">
        <v>22</v>
      </c>
      <c r="H3498" t="s">
        <v>21</v>
      </c>
      <c r="I3498">
        <v>2</v>
      </c>
      <c r="J3498">
        <v>470.52</v>
      </c>
      <c r="K3498">
        <v>0.26</v>
      </c>
      <c r="L3498">
        <f t="shared" si="326"/>
        <v>122.3352</v>
      </c>
      <c r="M3498">
        <f t="shared" si="327"/>
        <v>941.04</v>
      </c>
      <c r="N3498" t="s">
        <v>16</v>
      </c>
      <c r="O3498" t="str">
        <f t="shared" si="328"/>
        <v>Delayed Delivery</v>
      </c>
      <c r="P3498">
        <v>8</v>
      </c>
      <c r="Q3498" t="str">
        <f t="shared" si="329"/>
        <v>Excellent</v>
      </c>
      <c r="R3498">
        <v>4</v>
      </c>
      <c r="S3498">
        <v>696.37</v>
      </c>
    </row>
    <row r="3499" spans="1:19" x14ac:dyDescent="0.35">
      <c r="A3499">
        <v>13498</v>
      </c>
      <c r="B3499" s="1">
        <v>48059</v>
      </c>
      <c r="C3499">
        <f t="shared" si="324"/>
        <v>2031</v>
      </c>
      <c r="D3499">
        <f t="shared" si="325"/>
        <v>7</v>
      </c>
      <c r="E3499" t="str">
        <f>TEXT(Table2[[#This Row],[order_date]],"mmmm")</f>
        <v>July</v>
      </c>
      <c r="F3499">
        <v>1199</v>
      </c>
      <c r="G3499" t="s">
        <v>15</v>
      </c>
      <c r="H3499" t="s">
        <v>20</v>
      </c>
      <c r="I3499">
        <v>3</v>
      </c>
      <c r="J3499">
        <v>344.9</v>
      </c>
      <c r="K3499">
        <v>0.01</v>
      </c>
      <c r="L3499">
        <f t="shared" si="326"/>
        <v>3.4489999999999998</v>
      </c>
      <c r="M3499">
        <f t="shared" si="327"/>
        <v>1034.6999999999998</v>
      </c>
      <c r="N3499" t="s">
        <v>16</v>
      </c>
      <c r="O3499" t="str">
        <f t="shared" si="328"/>
        <v>Delayed Delivery</v>
      </c>
      <c r="P3499">
        <v>10</v>
      </c>
      <c r="Q3499" t="str">
        <f t="shared" si="329"/>
        <v>Bad</v>
      </c>
      <c r="R3499">
        <v>1.1000000000000001</v>
      </c>
      <c r="S3499">
        <v>1024.3499999999999</v>
      </c>
    </row>
    <row r="3500" spans="1:19" x14ac:dyDescent="0.35">
      <c r="A3500">
        <v>13499</v>
      </c>
      <c r="B3500" s="1">
        <v>48060</v>
      </c>
      <c r="C3500">
        <f t="shared" si="324"/>
        <v>2031</v>
      </c>
      <c r="D3500">
        <f t="shared" si="325"/>
        <v>7</v>
      </c>
      <c r="E3500" t="str">
        <f>TEXT(Table2[[#This Row],[order_date]],"mmmm")</f>
        <v>July</v>
      </c>
      <c r="F3500">
        <v>1504</v>
      </c>
      <c r="G3500" t="s">
        <v>19</v>
      </c>
      <c r="H3500" t="s">
        <v>17</v>
      </c>
      <c r="I3500">
        <v>4</v>
      </c>
      <c r="J3500">
        <v>250.44</v>
      </c>
      <c r="K3500">
        <v>0.13</v>
      </c>
      <c r="L3500">
        <f t="shared" si="326"/>
        <v>32.557200000000002</v>
      </c>
      <c r="M3500">
        <f t="shared" si="327"/>
        <v>1001.76</v>
      </c>
      <c r="N3500" t="s">
        <v>16</v>
      </c>
      <c r="O3500" t="str">
        <f t="shared" si="328"/>
        <v>Delayed Delivery</v>
      </c>
      <c r="P3500">
        <v>7</v>
      </c>
      <c r="Q3500" t="str">
        <f t="shared" si="329"/>
        <v>Bad</v>
      </c>
      <c r="R3500">
        <v>1.5</v>
      </c>
      <c r="S3500">
        <v>871.53</v>
      </c>
    </row>
    <row r="3501" spans="1:19" x14ac:dyDescent="0.35">
      <c r="A3501">
        <v>13500</v>
      </c>
      <c r="B3501" s="1">
        <v>48061</v>
      </c>
      <c r="C3501">
        <f t="shared" si="324"/>
        <v>2031</v>
      </c>
      <c r="D3501">
        <f t="shared" si="325"/>
        <v>8</v>
      </c>
      <c r="E3501" t="str">
        <f>TEXT(Table2[[#This Row],[order_date]],"mmmm")</f>
        <v>August</v>
      </c>
      <c r="F3501">
        <v>1086</v>
      </c>
      <c r="G3501" t="s">
        <v>19</v>
      </c>
      <c r="H3501" t="s">
        <v>21</v>
      </c>
      <c r="I3501">
        <v>3</v>
      </c>
      <c r="J3501">
        <v>580.70000000000005</v>
      </c>
      <c r="K3501">
        <v>0.01</v>
      </c>
      <c r="L3501">
        <f t="shared" si="326"/>
        <v>5.8070000000000004</v>
      </c>
      <c r="M3501">
        <f t="shared" si="327"/>
        <v>1742.1000000000001</v>
      </c>
      <c r="N3501" t="s">
        <v>16</v>
      </c>
      <c r="O3501" t="str">
        <f t="shared" si="328"/>
        <v>On Time Delivery</v>
      </c>
      <c r="P3501">
        <v>3</v>
      </c>
      <c r="Q3501" t="str">
        <f t="shared" si="329"/>
        <v>Bad</v>
      </c>
      <c r="R3501">
        <v>1.1000000000000001</v>
      </c>
      <c r="S3501">
        <v>1724.68</v>
      </c>
    </row>
    <row r="3502" spans="1:19" x14ac:dyDescent="0.35">
      <c r="A3502">
        <v>13501</v>
      </c>
      <c r="B3502" s="1">
        <v>48062</v>
      </c>
      <c r="C3502">
        <f t="shared" si="324"/>
        <v>2031</v>
      </c>
      <c r="D3502">
        <f t="shared" si="325"/>
        <v>8</v>
      </c>
      <c r="E3502" t="str">
        <f>TEXT(Table2[[#This Row],[order_date]],"mmmm")</f>
        <v>August</v>
      </c>
      <c r="F3502">
        <v>1042</v>
      </c>
      <c r="G3502" t="s">
        <v>19</v>
      </c>
      <c r="H3502" t="s">
        <v>17</v>
      </c>
      <c r="I3502">
        <v>2</v>
      </c>
      <c r="J3502">
        <v>372.63</v>
      </c>
      <c r="K3502">
        <v>0.35</v>
      </c>
      <c r="L3502">
        <f t="shared" si="326"/>
        <v>130.4205</v>
      </c>
      <c r="M3502">
        <f t="shared" si="327"/>
        <v>745.26</v>
      </c>
      <c r="N3502" t="s">
        <v>18</v>
      </c>
      <c r="O3502" t="str">
        <f t="shared" si="328"/>
        <v>Early Delivery</v>
      </c>
      <c r="P3502">
        <v>1</v>
      </c>
      <c r="Q3502" t="str">
        <f t="shared" si="329"/>
        <v>Bad</v>
      </c>
      <c r="R3502">
        <v>1.5</v>
      </c>
      <c r="S3502">
        <v>484.42</v>
      </c>
    </row>
    <row r="3503" spans="1:19" x14ac:dyDescent="0.35">
      <c r="A3503">
        <v>13502</v>
      </c>
      <c r="B3503" s="1">
        <v>48063</v>
      </c>
      <c r="C3503">
        <f t="shared" si="324"/>
        <v>2031</v>
      </c>
      <c r="D3503">
        <f t="shared" si="325"/>
        <v>8</v>
      </c>
      <c r="E3503" t="str">
        <f>TEXT(Table2[[#This Row],[order_date]],"mmmm")</f>
        <v>August</v>
      </c>
      <c r="F3503">
        <v>1384</v>
      </c>
      <c r="G3503" t="s">
        <v>12</v>
      </c>
      <c r="H3503" t="s">
        <v>20</v>
      </c>
      <c r="I3503">
        <v>6</v>
      </c>
      <c r="J3503">
        <v>441.21</v>
      </c>
      <c r="K3503">
        <v>0.04</v>
      </c>
      <c r="L3503">
        <f t="shared" si="326"/>
        <v>17.648399999999999</v>
      </c>
      <c r="M3503">
        <f t="shared" si="327"/>
        <v>2647.2599999999998</v>
      </c>
      <c r="N3503" t="s">
        <v>16</v>
      </c>
      <c r="O3503" t="str">
        <f t="shared" si="328"/>
        <v>Delayed Delivery</v>
      </c>
      <c r="P3503">
        <v>6</v>
      </c>
      <c r="Q3503" t="str">
        <f t="shared" si="329"/>
        <v>Excellent</v>
      </c>
      <c r="R3503">
        <v>4</v>
      </c>
      <c r="S3503">
        <v>2541.37</v>
      </c>
    </row>
    <row r="3504" spans="1:19" x14ac:dyDescent="0.35">
      <c r="A3504">
        <v>13503</v>
      </c>
      <c r="B3504" s="1">
        <v>48064</v>
      </c>
      <c r="C3504">
        <f t="shared" si="324"/>
        <v>2031</v>
      </c>
      <c r="D3504">
        <f t="shared" si="325"/>
        <v>8</v>
      </c>
      <c r="E3504" t="str">
        <f>TEXT(Table2[[#This Row],[order_date]],"mmmm")</f>
        <v>August</v>
      </c>
      <c r="F3504">
        <v>1620</v>
      </c>
      <c r="G3504" t="s">
        <v>19</v>
      </c>
      <c r="H3504" t="s">
        <v>13</v>
      </c>
      <c r="I3504">
        <v>7</v>
      </c>
      <c r="J3504">
        <v>216.81</v>
      </c>
      <c r="K3504">
        <v>0.19</v>
      </c>
      <c r="L3504">
        <f t="shared" si="326"/>
        <v>41.193899999999999</v>
      </c>
      <c r="M3504">
        <f t="shared" si="327"/>
        <v>1517.67</v>
      </c>
      <c r="N3504" t="s">
        <v>14</v>
      </c>
      <c r="O3504" t="str">
        <f t="shared" si="328"/>
        <v>On Time Delivery</v>
      </c>
      <c r="P3504">
        <v>2</v>
      </c>
      <c r="Q3504" t="str">
        <f t="shared" si="329"/>
        <v>Excellent</v>
      </c>
      <c r="R3504">
        <v>4.5</v>
      </c>
      <c r="S3504">
        <v>1229.31</v>
      </c>
    </row>
    <row r="3505" spans="1:19" x14ac:dyDescent="0.35">
      <c r="A3505">
        <v>13504</v>
      </c>
      <c r="B3505" s="1">
        <v>48065</v>
      </c>
      <c r="C3505">
        <f t="shared" si="324"/>
        <v>2031</v>
      </c>
      <c r="D3505">
        <f t="shared" si="325"/>
        <v>8</v>
      </c>
      <c r="E3505" t="str">
        <f>TEXT(Table2[[#This Row],[order_date]],"mmmm")</f>
        <v>August</v>
      </c>
      <c r="F3505">
        <v>1434</v>
      </c>
      <c r="G3505" t="s">
        <v>19</v>
      </c>
      <c r="H3505" t="s">
        <v>17</v>
      </c>
      <c r="I3505">
        <v>1</v>
      </c>
      <c r="J3505">
        <v>406.92</v>
      </c>
      <c r="K3505">
        <v>0.28000000000000003</v>
      </c>
      <c r="L3505">
        <f t="shared" si="326"/>
        <v>113.93760000000002</v>
      </c>
      <c r="M3505">
        <f t="shared" si="327"/>
        <v>406.92</v>
      </c>
      <c r="N3505" t="s">
        <v>16</v>
      </c>
      <c r="O3505" t="str">
        <f t="shared" si="328"/>
        <v>On Time Delivery</v>
      </c>
      <c r="P3505">
        <v>3</v>
      </c>
      <c r="Q3505" t="str">
        <f t="shared" si="329"/>
        <v>Bad</v>
      </c>
      <c r="R3505">
        <v>2.1</v>
      </c>
      <c r="S3505">
        <v>292.98</v>
      </c>
    </row>
    <row r="3506" spans="1:19" x14ac:dyDescent="0.35">
      <c r="A3506">
        <v>13505</v>
      </c>
      <c r="B3506" s="1">
        <v>48066</v>
      </c>
      <c r="C3506">
        <f t="shared" si="324"/>
        <v>2031</v>
      </c>
      <c r="D3506">
        <f t="shared" si="325"/>
        <v>8</v>
      </c>
      <c r="E3506" t="str">
        <f>TEXT(Table2[[#This Row],[order_date]],"mmmm")</f>
        <v>August</v>
      </c>
      <c r="F3506">
        <v>1407</v>
      </c>
      <c r="G3506" t="s">
        <v>15</v>
      </c>
      <c r="H3506" t="s">
        <v>13</v>
      </c>
      <c r="I3506">
        <v>6</v>
      </c>
      <c r="J3506">
        <v>165.81</v>
      </c>
      <c r="K3506">
        <v>7.0000000000000007E-2</v>
      </c>
      <c r="L3506">
        <f t="shared" si="326"/>
        <v>11.606700000000002</v>
      </c>
      <c r="M3506">
        <f t="shared" si="327"/>
        <v>994.86</v>
      </c>
      <c r="N3506" t="s">
        <v>16</v>
      </c>
      <c r="O3506" t="str">
        <f t="shared" si="328"/>
        <v>Delayed Delivery</v>
      </c>
      <c r="P3506">
        <v>5</v>
      </c>
      <c r="Q3506" t="str">
        <f t="shared" si="329"/>
        <v>Bad</v>
      </c>
      <c r="R3506">
        <v>1.5</v>
      </c>
      <c r="S3506">
        <v>925.22</v>
      </c>
    </row>
    <row r="3507" spans="1:19" x14ac:dyDescent="0.35">
      <c r="A3507">
        <v>13506</v>
      </c>
      <c r="B3507" s="1">
        <v>48067</v>
      </c>
      <c r="C3507">
        <f t="shared" si="324"/>
        <v>2031</v>
      </c>
      <c r="D3507">
        <f t="shared" si="325"/>
        <v>8</v>
      </c>
      <c r="E3507" t="str">
        <f>TEXT(Table2[[#This Row],[order_date]],"mmmm")</f>
        <v>August</v>
      </c>
      <c r="F3507">
        <v>1482</v>
      </c>
      <c r="G3507" t="s">
        <v>19</v>
      </c>
      <c r="H3507" t="s">
        <v>20</v>
      </c>
      <c r="I3507">
        <v>2</v>
      </c>
      <c r="J3507">
        <v>158.38</v>
      </c>
      <c r="K3507">
        <v>0.17</v>
      </c>
      <c r="L3507">
        <f t="shared" si="326"/>
        <v>26.924600000000002</v>
      </c>
      <c r="M3507">
        <f t="shared" si="327"/>
        <v>316.76</v>
      </c>
      <c r="N3507" t="s">
        <v>16</v>
      </c>
      <c r="O3507" t="str">
        <f t="shared" si="328"/>
        <v>Delayed Delivery</v>
      </c>
      <c r="P3507">
        <v>11</v>
      </c>
      <c r="Q3507" t="str">
        <f t="shared" si="329"/>
        <v>Bad</v>
      </c>
      <c r="R3507">
        <v>2.1</v>
      </c>
      <c r="S3507">
        <v>262.91000000000003</v>
      </c>
    </row>
    <row r="3508" spans="1:19" x14ac:dyDescent="0.35">
      <c r="A3508">
        <v>13507</v>
      </c>
      <c r="B3508" s="1">
        <v>48068</v>
      </c>
      <c r="C3508">
        <f t="shared" si="324"/>
        <v>2031</v>
      </c>
      <c r="D3508">
        <f t="shared" si="325"/>
        <v>8</v>
      </c>
      <c r="E3508" t="str">
        <f>TEXT(Table2[[#This Row],[order_date]],"mmmm")</f>
        <v>August</v>
      </c>
      <c r="F3508">
        <v>1663</v>
      </c>
      <c r="G3508" t="s">
        <v>19</v>
      </c>
      <c r="H3508" t="s">
        <v>13</v>
      </c>
      <c r="I3508">
        <v>5</v>
      </c>
      <c r="J3508">
        <v>433.11</v>
      </c>
      <c r="K3508">
        <v>0.21</v>
      </c>
      <c r="L3508">
        <f t="shared" si="326"/>
        <v>90.953100000000006</v>
      </c>
      <c r="M3508">
        <f t="shared" si="327"/>
        <v>2165.5500000000002</v>
      </c>
      <c r="N3508" t="s">
        <v>18</v>
      </c>
      <c r="O3508" t="str">
        <f t="shared" si="328"/>
        <v>Delayed Delivery</v>
      </c>
      <c r="P3508">
        <v>8</v>
      </c>
      <c r="Q3508" t="str">
        <f t="shared" si="329"/>
        <v>Good</v>
      </c>
      <c r="R3508">
        <v>3.6</v>
      </c>
      <c r="S3508">
        <v>1710.78</v>
      </c>
    </row>
    <row r="3509" spans="1:19" x14ac:dyDescent="0.35">
      <c r="A3509">
        <v>13508</v>
      </c>
      <c r="B3509" s="1">
        <v>48069</v>
      </c>
      <c r="C3509">
        <f t="shared" si="324"/>
        <v>2031</v>
      </c>
      <c r="D3509">
        <f t="shared" si="325"/>
        <v>8</v>
      </c>
      <c r="E3509" t="str">
        <f>TEXT(Table2[[#This Row],[order_date]],"mmmm")</f>
        <v>August</v>
      </c>
      <c r="F3509">
        <v>1016</v>
      </c>
      <c r="G3509" t="s">
        <v>19</v>
      </c>
      <c r="H3509" t="s">
        <v>21</v>
      </c>
      <c r="I3509">
        <v>7</v>
      </c>
      <c r="J3509">
        <v>320.02</v>
      </c>
      <c r="K3509">
        <v>0.06</v>
      </c>
      <c r="L3509">
        <f t="shared" si="326"/>
        <v>19.201199999999996</v>
      </c>
      <c r="M3509">
        <f t="shared" si="327"/>
        <v>2240.14</v>
      </c>
      <c r="N3509" t="s">
        <v>14</v>
      </c>
      <c r="O3509" t="str">
        <f t="shared" si="328"/>
        <v>On Time Delivery</v>
      </c>
      <c r="P3509">
        <v>2</v>
      </c>
      <c r="Q3509" t="str">
        <f t="shared" si="329"/>
        <v>Bad</v>
      </c>
      <c r="R3509">
        <v>2.4</v>
      </c>
      <c r="S3509">
        <v>2105.73</v>
      </c>
    </row>
    <row r="3510" spans="1:19" x14ac:dyDescent="0.35">
      <c r="A3510">
        <v>13509</v>
      </c>
      <c r="B3510" s="1">
        <v>48070</v>
      </c>
      <c r="C3510">
        <f t="shared" si="324"/>
        <v>2031</v>
      </c>
      <c r="D3510">
        <f t="shared" si="325"/>
        <v>8</v>
      </c>
      <c r="E3510" t="str">
        <f>TEXT(Table2[[#This Row],[order_date]],"mmmm")</f>
        <v>August</v>
      </c>
      <c r="F3510">
        <v>1644</v>
      </c>
      <c r="G3510" t="s">
        <v>15</v>
      </c>
      <c r="H3510" t="s">
        <v>13</v>
      </c>
      <c r="I3510">
        <v>6</v>
      </c>
      <c r="J3510">
        <v>414.72</v>
      </c>
      <c r="K3510">
        <v>0.27</v>
      </c>
      <c r="L3510">
        <f t="shared" si="326"/>
        <v>111.97440000000002</v>
      </c>
      <c r="M3510">
        <f t="shared" si="327"/>
        <v>2488.3200000000002</v>
      </c>
      <c r="N3510" t="s">
        <v>18</v>
      </c>
      <c r="O3510" t="str">
        <f t="shared" si="328"/>
        <v>Delayed Delivery</v>
      </c>
      <c r="P3510">
        <v>6</v>
      </c>
      <c r="Q3510" t="str">
        <f t="shared" si="329"/>
        <v>Excellent</v>
      </c>
      <c r="R3510">
        <v>4.8</v>
      </c>
      <c r="S3510">
        <v>1816.47</v>
      </c>
    </row>
    <row r="3511" spans="1:19" x14ac:dyDescent="0.35">
      <c r="A3511">
        <v>13510</v>
      </c>
      <c r="B3511" s="1">
        <v>48071</v>
      </c>
      <c r="C3511">
        <f t="shared" si="324"/>
        <v>2031</v>
      </c>
      <c r="D3511">
        <f t="shared" si="325"/>
        <v>8</v>
      </c>
      <c r="E3511" t="str">
        <f>TEXT(Table2[[#This Row],[order_date]],"mmmm")</f>
        <v>August</v>
      </c>
      <c r="F3511">
        <v>1147</v>
      </c>
      <c r="G3511" t="s">
        <v>15</v>
      </c>
      <c r="H3511" t="s">
        <v>17</v>
      </c>
      <c r="I3511">
        <v>3</v>
      </c>
      <c r="J3511">
        <v>172.62</v>
      </c>
      <c r="K3511">
        <v>0.1</v>
      </c>
      <c r="L3511">
        <f t="shared" si="326"/>
        <v>17.262</v>
      </c>
      <c r="M3511">
        <f t="shared" si="327"/>
        <v>517.86</v>
      </c>
      <c r="N3511" t="s">
        <v>16</v>
      </c>
      <c r="O3511" t="str">
        <f t="shared" si="328"/>
        <v>Early Delivery</v>
      </c>
      <c r="P3511">
        <v>1</v>
      </c>
      <c r="Q3511" t="str">
        <f t="shared" si="329"/>
        <v>Bad</v>
      </c>
      <c r="R3511">
        <v>1.5</v>
      </c>
      <c r="S3511">
        <v>466.07</v>
      </c>
    </row>
    <row r="3512" spans="1:19" x14ac:dyDescent="0.35">
      <c r="A3512">
        <v>13511</v>
      </c>
      <c r="B3512" s="1">
        <v>48072</v>
      </c>
      <c r="C3512">
        <f t="shared" si="324"/>
        <v>2031</v>
      </c>
      <c r="D3512">
        <f t="shared" si="325"/>
        <v>8</v>
      </c>
      <c r="E3512" t="str">
        <f>TEXT(Table2[[#This Row],[order_date]],"mmmm")</f>
        <v>August</v>
      </c>
      <c r="F3512">
        <v>1276</v>
      </c>
      <c r="G3512" t="s">
        <v>15</v>
      </c>
      <c r="H3512" t="s">
        <v>17</v>
      </c>
      <c r="I3512">
        <v>7</v>
      </c>
      <c r="J3512">
        <v>365.25</v>
      </c>
      <c r="K3512">
        <v>7.0000000000000007E-2</v>
      </c>
      <c r="L3512">
        <f t="shared" si="326"/>
        <v>25.567500000000003</v>
      </c>
      <c r="M3512">
        <f t="shared" si="327"/>
        <v>2556.75</v>
      </c>
      <c r="N3512" t="s">
        <v>14</v>
      </c>
      <c r="O3512" t="str">
        <f t="shared" si="328"/>
        <v>Delayed Delivery</v>
      </c>
      <c r="P3512">
        <v>7</v>
      </c>
      <c r="Q3512" t="str">
        <f t="shared" si="329"/>
        <v>Excellent</v>
      </c>
      <c r="R3512">
        <v>5</v>
      </c>
      <c r="S3512">
        <v>2377.7800000000002</v>
      </c>
    </row>
    <row r="3513" spans="1:19" x14ac:dyDescent="0.35">
      <c r="A3513">
        <v>13512</v>
      </c>
      <c r="B3513" s="1">
        <v>48073</v>
      </c>
      <c r="C3513">
        <f t="shared" si="324"/>
        <v>2031</v>
      </c>
      <c r="D3513">
        <f t="shared" si="325"/>
        <v>8</v>
      </c>
      <c r="E3513" t="str">
        <f>TEXT(Table2[[#This Row],[order_date]],"mmmm")</f>
        <v>August</v>
      </c>
      <c r="F3513">
        <v>1231</v>
      </c>
      <c r="G3513" t="s">
        <v>15</v>
      </c>
      <c r="H3513" t="s">
        <v>13</v>
      </c>
      <c r="I3513">
        <v>3</v>
      </c>
      <c r="J3513">
        <v>274.7</v>
      </c>
      <c r="K3513">
        <v>0.2</v>
      </c>
      <c r="L3513">
        <f t="shared" si="326"/>
        <v>54.94</v>
      </c>
      <c r="M3513">
        <f t="shared" si="327"/>
        <v>824.09999999999991</v>
      </c>
      <c r="N3513" t="s">
        <v>16</v>
      </c>
      <c r="O3513" t="str">
        <f t="shared" si="328"/>
        <v>On Time Delivery</v>
      </c>
      <c r="P3513">
        <v>4</v>
      </c>
      <c r="Q3513" t="str">
        <f t="shared" si="329"/>
        <v>Bad</v>
      </c>
      <c r="R3513">
        <v>1</v>
      </c>
      <c r="S3513">
        <v>659.28</v>
      </c>
    </row>
    <row r="3514" spans="1:19" x14ac:dyDescent="0.35">
      <c r="A3514">
        <v>13513</v>
      </c>
      <c r="B3514" s="1">
        <v>48074</v>
      </c>
      <c r="C3514">
        <f t="shared" si="324"/>
        <v>2031</v>
      </c>
      <c r="D3514">
        <f t="shared" si="325"/>
        <v>8</v>
      </c>
      <c r="E3514" t="str">
        <f>TEXT(Table2[[#This Row],[order_date]],"mmmm")</f>
        <v>August</v>
      </c>
      <c r="F3514">
        <v>1825</v>
      </c>
      <c r="G3514" t="s">
        <v>12</v>
      </c>
      <c r="H3514" t="s">
        <v>21</v>
      </c>
      <c r="I3514">
        <v>1</v>
      </c>
      <c r="J3514">
        <v>364.22</v>
      </c>
      <c r="K3514">
        <v>0.14000000000000001</v>
      </c>
      <c r="L3514">
        <f t="shared" si="326"/>
        <v>50.990800000000007</v>
      </c>
      <c r="M3514">
        <f t="shared" si="327"/>
        <v>364.22</v>
      </c>
      <c r="N3514" t="s">
        <v>18</v>
      </c>
      <c r="O3514" t="str">
        <f t="shared" si="328"/>
        <v>Early Delivery</v>
      </c>
      <c r="P3514">
        <v>1</v>
      </c>
      <c r="Q3514" t="str">
        <f t="shared" si="329"/>
        <v>Good</v>
      </c>
      <c r="R3514">
        <v>2.8</v>
      </c>
      <c r="S3514">
        <v>313.23</v>
      </c>
    </row>
    <row r="3515" spans="1:19" x14ac:dyDescent="0.35">
      <c r="A3515">
        <v>13514</v>
      </c>
      <c r="B3515" s="1">
        <v>48075</v>
      </c>
      <c r="C3515">
        <f t="shared" si="324"/>
        <v>2031</v>
      </c>
      <c r="D3515">
        <f t="shared" si="325"/>
        <v>8</v>
      </c>
      <c r="E3515" t="str">
        <f>TEXT(Table2[[#This Row],[order_date]],"mmmm")</f>
        <v>August</v>
      </c>
      <c r="F3515">
        <v>1926</v>
      </c>
      <c r="G3515" t="s">
        <v>15</v>
      </c>
      <c r="H3515" t="s">
        <v>20</v>
      </c>
      <c r="I3515">
        <v>3</v>
      </c>
      <c r="J3515">
        <v>185.16</v>
      </c>
      <c r="K3515">
        <v>0.32</v>
      </c>
      <c r="L3515">
        <f t="shared" si="326"/>
        <v>59.251199999999997</v>
      </c>
      <c r="M3515">
        <f t="shared" si="327"/>
        <v>555.48</v>
      </c>
      <c r="N3515" t="s">
        <v>16</v>
      </c>
      <c r="O3515" t="str">
        <f t="shared" si="328"/>
        <v>Delayed Delivery</v>
      </c>
      <c r="P3515">
        <v>9</v>
      </c>
      <c r="Q3515" t="str">
        <f t="shared" si="329"/>
        <v>Bad</v>
      </c>
      <c r="R3515">
        <v>2</v>
      </c>
      <c r="S3515">
        <v>377.73</v>
      </c>
    </row>
    <row r="3516" spans="1:19" x14ac:dyDescent="0.35">
      <c r="A3516">
        <v>13515</v>
      </c>
      <c r="B3516" s="1">
        <v>48076</v>
      </c>
      <c r="C3516">
        <f t="shared" si="324"/>
        <v>2031</v>
      </c>
      <c r="D3516">
        <f t="shared" si="325"/>
        <v>8</v>
      </c>
      <c r="E3516" t="str">
        <f>TEXT(Table2[[#This Row],[order_date]],"mmmm")</f>
        <v>August</v>
      </c>
      <c r="F3516">
        <v>1365</v>
      </c>
      <c r="G3516" t="s">
        <v>19</v>
      </c>
      <c r="H3516" t="s">
        <v>13</v>
      </c>
      <c r="I3516">
        <v>7</v>
      </c>
      <c r="J3516">
        <v>433.54</v>
      </c>
      <c r="K3516">
        <v>0.31</v>
      </c>
      <c r="L3516">
        <f t="shared" si="326"/>
        <v>134.3974</v>
      </c>
      <c r="M3516">
        <f t="shared" si="327"/>
        <v>3034.78</v>
      </c>
      <c r="N3516" t="s">
        <v>16</v>
      </c>
      <c r="O3516" t="str">
        <f t="shared" si="328"/>
        <v>Delayed Delivery</v>
      </c>
      <c r="P3516">
        <v>9</v>
      </c>
      <c r="Q3516" t="str">
        <f t="shared" si="329"/>
        <v>Good</v>
      </c>
      <c r="R3516">
        <v>3.3</v>
      </c>
      <c r="S3516">
        <v>2094</v>
      </c>
    </row>
    <row r="3517" spans="1:19" x14ac:dyDescent="0.35">
      <c r="A3517">
        <v>13516</v>
      </c>
      <c r="B3517" s="1">
        <v>48077</v>
      </c>
      <c r="C3517">
        <f t="shared" si="324"/>
        <v>2031</v>
      </c>
      <c r="D3517">
        <f t="shared" si="325"/>
        <v>8</v>
      </c>
      <c r="E3517" t="str">
        <f>TEXT(Table2[[#This Row],[order_date]],"mmmm")</f>
        <v>August</v>
      </c>
      <c r="F3517">
        <v>1227</v>
      </c>
      <c r="G3517" t="s">
        <v>19</v>
      </c>
      <c r="H3517" t="s">
        <v>17</v>
      </c>
      <c r="I3517">
        <v>4</v>
      </c>
      <c r="J3517">
        <v>486.47</v>
      </c>
      <c r="K3517">
        <v>0.17</v>
      </c>
      <c r="L3517">
        <f t="shared" si="326"/>
        <v>82.699900000000014</v>
      </c>
      <c r="M3517">
        <f t="shared" si="327"/>
        <v>1945.88</v>
      </c>
      <c r="N3517" t="s">
        <v>16</v>
      </c>
      <c r="O3517" t="str">
        <f t="shared" si="328"/>
        <v>Delayed Delivery</v>
      </c>
      <c r="P3517">
        <v>11</v>
      </c>
      <c r="Q3517" t="str">
        <f t="shared" si="329"/>
        <v>Bad</v>
      </c>
      <c r="R3517">
        <v>1.4</v>
      </c>
      <c r="S3517">
        <v>1615.08</v>
      </c>
    </row>
    <row r="3518" spans="1:19" x14ac:dyDescent="0.35">
      <c r="A3518">
        <v>13517</v>
      </c>
      <c r="B3518" s="1">
        <v>48078</v>
      </c>
      <c r="C3518">
        <f t="shared" si="324"/>
        <v>2031</v>
      </c>
      <c r="D3518">
        <f t="shared" si="325"/>
        <v>8</v>
      </c>
      <c r="E3518" t="str">
        <f>TEXT(Table2[[#This Row],[order_date]],"mmmm")</f>
        <v>August</v>
      </c>
      <c r="F3518">
        <v>1650</v>
      </c>
      <c r="G3518" t="s">
        <v>15</v>
      </c>
      <c r="H3518" t="s">
        <v>17</v>
      </c>
      <c r="I3518">
        <v>4</v>
      </c>
      <c r="J3518">
        <v>167.05</v>
      </c>
      <c r="K3518">
        <v>0.13</v>
      </c>
      <c r="L3518">
        <f t="shared" si="326"/>
        <v>21.716500000000003</v>
      </c>
      <c r="M3518">
        <f t="shared" si="327"/>
        <v>668.2</v>
      </c>
      <c r="N3518" t="s">
        <v>16</v>
      </c>
      <c r="O3518" t="str">
        <f t="shared" si="328"/>
        <v>On Time Delivery</v>
      </c>
      <c r="P3518">
        <v>3</v>
      </c>
      <c r="Q3518" t="str">
        <f t="shared" si="329"/>
        <v>Excellent</v>
      </c>
      <c r="R3518">
        <v>4.5</v>
      </c>
      <c r="S3518">
        <v>581.33000000000004</v>
      </c>
    </row>
    <row r="3519" spans="1:19" x14ac:dyDescent="0.35">
      <c r="A3519">
        <v>13518</v>
      </c>
      <c r="B3519" s="1">
        <v>48079</v>
      </c>
      <c r="C3519">
        <f t="shared" si="324"/>
        <v>2031</v>
      </c>
      <c r="D3519">
        <f t="shared" si="325"/>
        <v>8</v>
      </c>
      <c r="E3519" t="str">
        <f>TEXT(Table2[[#This Row],[order_date]],"mmmm")</f>
        <v>August</v>
      </c>
      <c r="F3519">
        <v>1435</v>
      </c>
      <c r="G3519" t="s">
        <v>22</v>
      </c>
      <c r="H3519" t="s">
        <v>13</v>
      </c>
      <c r="I3519">
        <v>6</v>
      </c>
      <c r="J3519">
        <v>190.86</v>
      </c>
      <c r="K3519">
        <v>0.11</v>
      </c>
      <c r="L3519">
        <f t="shared" si="326"/>
        <v>20.994600000000002</v>
      </c>
      <c r="M3519">
        <f t="shared" si="327"/>
        <v>1145.1600000000001</v>
      </c>
      <c r="N3519" t="s">
        <v>14</v>
      </c>
      <c r="O3519" t="str">
        <f t="shared" si="328"/>
        <v>Delayed Delivery</v>
      </c>
      <c r="P3519">
        <v>6</v>
      </c>
      <c r="Q3519" t="str">
        <f t="shared" si="329"/>
        <v>Bad</v>
      </c>
      <c r="R3519">
        <v>1.5</v>
      </c>
      <c r="S3519">
        <v>1019.19</v>
      </c>
    </row>
    <row r="3520" spans="1:19" x14ac:dyDescent="0.35">
      <c r="A3520">
        <v>13519</v>
      </c>
      <c r="B3520" s="1">
        <v>48080</v>
      </c>
      <c r="C3520">
        <f t="shared" si="324"/>
        <v>2031</v>
      </c>
      <c r="D3520">
        <f t="shared" si="325"/>
        <v>8</v>
      </c>
      <c r="E3520" t="str">
        <f>TEXT(Table2[[#This Row],[order_date]],"mmmm")</f>
        <v>August</v>
      </c>
      <c r="F3520">
        <v>1398</v>
      </c>
      <c r="G3520" t="s">
        <v>19</v>
      </c>
      <c r="H3520" t="s">
        <v>13</v>
      </c>
      <c r="I3520">
        <v>2</v>
      </c>
      <c r="J3520">
        <v>401.78</v>
      </c>
      <c r="K3520">
        <v>0.09</v>
      </c>
      <c r="L3520">
        <f t="shared" si="326"/>
        <v>36.160199999999996</v>
      </c>
      <c r="M3520">
        <f t="shared" si="327"/>
        <v>803.56</v>
      </c>
      <c r="N3520" t="s">
        <v>18</v>
      </c>
      <c r="O3520" t="str">
        <f t="shared" si="328"/>
        <v>Delayed Delivery</v>
      </c>
      <c r="P3520">
        <v>7</v>
      </c>
      <c r="Q3520" t="str">
        <f t="shared" si="329"/>
        <v>Good</v>
      </c>
      <c r="R3520">
        <v>3.3</v>
      </c>
      <c r="S3520">
        <v>731.24</v>
      </c>
    </row>
    <row r="3521" spans="1:19" x14ac:dyDescent="0.35">
      <c r="A3521">
        <v>13520</v>
      </c>
      <c r="B3521" s="1">
        <v>48081</v>
      </c>
      <c r="C3521">
        <f t="shared" si="324"/>
        <v>2031</v>
      </c>
      <c r="D3521">
        <f t="shared" si="325"/>
        <v>8</v>
      </c>
      <c r="E3521" t="str">
        <f>TEXT(Table2[[#This Row],[order_date]],"mmmm")</f>
        <v>August</v>
      </c>
      <c r="F3521">
        <v>1210</v>
      </c>
      <c r="G3521" t="s">
        <v>22</v>
      </c>
      <c r="H3521" t="s">
        <v>13</v>
      </c>
      <c r="I3521">
        <v>1</v>
      </c>
      <c r="J3521">
        <v>421.92</v>
      </c>
      <c r="K3521">
        <v>0.19</v>
      </c>
      <c r="L3521">
        <f t="shared" si="326"/>
        <v>80.1648</v>
      </c>
      <c r="M3521">
        <f t="shared" si="327"/>
        <v>421.92</v>
      </c>
      <c r="N3521" t="s">
        <v>14</v>
      </c>
      <c r="O3521" t="str">
        <f t="shared" si="328"/>
        <v>On Time Delivery</v>
      </c>
      <c r="P3521">
        <v>4</v>
      </c>
      <c r="Q3521" t="str">
        <f t="shared" si="329"/>
        <v>Bad</v>
      </c>
      <c r="R3521">
        <v>1.1000000000000001</v>
      </c>
      <c r="S3521">
        <v>341.76</v>
      </c>
    </row>
    <row r="3522" spans="1:19" x14ac:dyDescent="0.35">
      <c r="A3522">
        <v>13521</v>
      </c>
      <c r="B3522" s="1">
        <v>48082</v>
      </c>
      <c r="C3522">
        <f t="shared" si="324"/>
        <v>2031</v>
      </c>
      <c r="D3522">
        <f t="shared" si="325"/>
        <v>8</v>
      </c>
      <c r="E3522" t="str">
        <f>TEXT(Table2[[#This Row],[order_date]],"mmmm")</f>
        <v>August</v>
      </c>
      <c r="F3522">
        <v>1390</v>
      </c>
      <c r="G3522" t="s">
        <v>19</v>
      </c>
      <c r="H3522" t="s">
        <v>20</v>
      </c>
      <c r="I3522">
        <v>5</v>
      </c>
      <c r="J3522">
        <v>426.9</v>
      </c>
      <c r="K3522">
        <v>0.28000000000000003</v>
      </c>
      <c r="L3522">
        <f t="shared" si="326"/>
        <v>119.53200000000001</v>
      </c>
      <c r="M3522">
        <f t="shared" si="327"/>
        <v>2134.5</v>
      </c>
      <c r="N3522" t="s">
        <v>18</v>
      </c>
      <c r="O3522" t="str">
        <f t="shared" si="328"/>
        <v>Delayed Delivery</v>
      </c>
      <c r="P3522">
        <v>6</v>
      </c>
      <c r="Q3522" t="str">
        <f t="shared" si="329"/>
        <v>Bad</v>
      </c>
      <c r="R3522">
        <v>2.2000000000000002</v>
      </c>
      <c r="S3522">
        <v>1536.84</v>
      </c>
    </row>
    <row r="3523" spans="1:19" x14ac:dyDescent="0.35">
      <c r="A3523">
        <v>13522</v>
      </c>
      <c r="B3523" s="1">
        <v>48083</v>
      </c>
      <c r="C3523">
        <f t="shared" ref="C3523:C3586" si="330">YEAR(B3523)</f>
        <v>2031</v>
      </c>
      <c r="D3523">
        <f t="shared" ref="D3523:D3586" si="331">MONTH(B3523)</f>
        <v>8</v>
      </c>
      <c r="E3523" t="str">
        <f>TEXT(Table2[[#This Row],[order_date]],"mmmm")</f>
        <v>August</v>
      </c>
      <c r="F3523">
        <v>1498</v>
      </c>
      <c r="G3523" t="s">
        <v>15</v>
      </c>
      <c r="H3523" t="s">
        <v>17</v>
      </c>
      <c r="I3523">
        <v>6</v>
      </c>
      <c r="J3523">
        <v>414.38</v>
      </c>
      <c r="K3523">
        <v>0.11</v>
      </c>
      <c r="L3523">
        <f t="shared" ref="L3523:L3586" si="332">J3523*K3523</f>
        <v>45.581800000000001</v>
      </c>
      <c r="M3523">
        <f t="shared" ref="M3523:M3586" si="333">(J3523*I3523)</f>
        <v>2486.2799999999997</v>
      </c>
      <c r="N3523" t="s">
        <v>18</v>
      </c>
      <c r="O3523" t="str">
        <f t="shared" ref="O3523:O3586" si="334">IF(P3523&lt;2,"Early Delivery",IF(P3523&lt;5,"On Time Delivery","Delayed Delivery"))</f>
        <v>Delayed Delivery</v>
      </c>
      <c r="P3523">
        <v>9</v>
      </c>
      <c r="Q3523" t="str">
        <f t="shared" ref="Q3523:Q3586" si="335">IF(R3523&lt;2.5,"Bad",IF(R3523 &lt;4,"Good","Excellent"))</f>
        <v>Bad</v>
      </c>
      <c r="R3523">
        <v>1.6</v>
      </c>
      <c r="S3523">
        <v>2212.79</v>
      </c>
    </row>
    <row r="3524" spans="1:19" x14ac:dyDescent="0.35">
      <c r="A3524">
        <v>13523</v>
      </c>
      <c r="B3524" s="1">
        <v>48084</v>
      </c>
      <c r="C3524">
        <f t="shared" si="330"/>
        <v>2031</v>
      </c>
      <c r="D3524">
        <f t="shared" si="331"/>
        <v>8</v>
      </c>
      <c r="E3524" t="str">
        <f>TEXT(Table2[[#This Row],[order_date]],"mmmm")</f>
        <v>August</v>
      </c>
      <c r="F3524">
        <v>1539</v>
      </c>
      <c r="G3524" t="s">
        <v>22</v>
      </c>
      <c r="H3524" t="s">
        <v>17</v>
      </c>
      <c r="I3524">
        <v>2</v>
      </c>
      <c r="J3524">
        <v>244.79</v>
      </c>
      <c r="K3524">
        <v>7.0000000000000007E-2</v>
      </c>
      <c r="L3524">
        <f t="shared" si="332"/>
        <v>17.135300000000001</v>
      </c>
      <c r="M3524">
        <f t="shared" si="333"/>
        <v>489.58</v>
      </c>
      <c r="N3524" t="s">
        <v>18</v>
      </c>
      <c r="O3524" t="str">
        <f t="shared" si="334"/>
        <v>Delayed Delivery</v>
      </c>
      <c r="P3524">
        <v>10</v>
      </c>
      <c r="Q3524" t="str">
        <f t="shared" si="335"/>
        <v>Excellent</v>
      </c>
      <c r="R3524">
        <v>4.9000000000000004</v>
      </c>
      <c r="S3524">
        <v>455.31</v>
      </c>
    </row>
    <row r="3525" spans="1:19" x14ac:dyDescent="0.35">
      <c r="A3525">
        <v>13524</v>
      </c>
      <c r="B3525" s="1">
        <v>48085</v>
      </c>
      <c r="C3525">
        <f t="shared" si="330"/>
        <v>2031</v>
      </c>
      <c r="D3525">
        <f t="shared" si="331"/>
        <v>8</v>
      </c>
      <c r="E3525" t="str">
        <f>TEXT(Table2[[#This Row],[order_date]],"mmmm")</f>
        <v>August</v>
      </c>
      <c r="F3525">
        <v>1562</v>
      </c>
      <c r="G3525" t="s">
        <v>19</v>
      </c>
      <c r="H3525" t="s">
        <v>17</v>
      </c>
      <c r="I3525">
        <v>1</v>
      </c>
      <c r="J3525">
        <v>245.99</v>
      </c>
      <c r="K3525">
        <v>0.17</v>
      </c>
      <c r="L3525">
        <f t="shared" si="332"/>
        <v>41.818300000000008</v>
      </c>
      <c r="M3525">
        <f t="shared" si="333"/>
        <v>245.99</v>
      </c>
      <c r="N3525" t="s">
        <v>14</v>
      </c>
      <c r="O3525" t="str">
        <f t="shared" si="334"/>
        <v>Delayed Delivery</v>
      </c>
      <c r="P3525">
        <v>6</v>
      </c>
      <c r="Q3525" t="str">
        <f t="shared" si="335"/>
        <v>Bad</v>
      </c>
      <c r="R3525">
        <v>1</v>
      </c>
      <c r="S3525">
        <v>204.17</v>
      </c>
    </row>
    <row r="3526" spans="1:19" x14ac:dyDescent="0.35">
      <c r="A3526">
        <v>13525</v>
      </c>
      <c r="B3526" s="1">
        <v>48086</v>
      </c>
      <c r="C3526">
        <f t="shared" si="330"/>
        <v>2031</v>
      </c>
      <c r="D3526">
        <f t="shared" si="331"/>
        <v>8</v>
      </c>
      <c r="E3526" t="str">
        <f>TEXT(Table2[[#This Row],[order_date]],"mmmm")</f>
        <v>August</v>
      </c>
      <c r="F3526">
        <v>1490</v>
      </c>
      <c r="G3526" t="s">
        <v>15</v>
      </c>
      <c r="H3526" t="s">
        <v>20</v>
      </c>
      <c r="I3526">
        <v>7</v>
      </c>
      <c r="J3526">
        <v>164.07</v>
      </c>
      <c r="K3526">
        <v>0.02</v>
      </c>
      <c r="L3526">
        <f t="shared" si="332"/>
        <v>3.2814000000000001</v>
      </c>
      <c r="M3526">
        <f t="shared" si="333"/>
        <v>1148.49</v>
      </c>
      <c r="N3526" t="s">
        <v>16</v>
      </c>
      <c r="O3526" t="str">
        <f t="shared" si="334"/>
        <v>Delayed Delivery</v>
      </c>
      <c r="P3526">
        <v>7</v>
      </c>
      <c r="Q3526" t="str">
        <f t="shared" si="335"/>
        <v>Bad</v>
      </c>
      <c r="R3526">
        <v>2.4</v>
      </c>
      <c r="S3526">
        <v>1125.52</v>
      </c>
    </row>
    <row r="3527" spans="1:19" x14ac:dyDescent="0.35">
      <c r="A3527">
        <v>13526</v>
      </c>
      <c r="B3527" s="1">
        <v>48087</v>
      </c>
      <c r="C3527">
        <f t="shared" si="330"/>
        <v>2031</v>
      </c>
      <c r="D3527">
        <f t="shared" si="331"/>
        <v>8</v>
      </c>
      <c r="E3527" t="str">
        <f>TEXT(Table2[[#This Row],[order_date]],"mmmm")</f>
        <v>August</v>
      </c>
      <c r="F3527">
        <v>1441</v>
      </c>
      <c r="G3527" t="s">
        <v>19</v>
      </c>
      <c r="H3527" t="s">
        <v>21</v>
      </c>
      <c r="I3527">
        <v>1</v>
      </c>
      <c r="J3527">
        <v>106.75</v>
      </c>
      <c r="K3527">
        <v>0.25</v>
      </c>
      <c r="L3527">
        <f t="shared" si="332"/>
        <v>26.6875</v>
      </c>
      <c r="M3527">
        <f t="shared" si="333"/>
        <v>106.75</v>
      </c>
      <c r="N3527" t="s">
        <v>16</v>
      </c>
      <c r="O3527" t="str">
        <f t="shared" si="334"/>
        <v>Delayed Delivery</v>
      </c>
      <c r="P3527">
        <v>6</v>
      </c>
      <c r="Q3527" t="str">
        <f t="shared" si="335"/>
        <v>Bad</v>
      </c>
      <c r="R3527">
        <v>2.2000000000000002</v>
      </c>
      <c r="S3527">
        <v>80.06</v>
      </c>
    </row>
    <row r="3528" spans="1:19" x14ac:dyDescent="0.35">
      <c r="A3528">
        <v>13527</v>
      </c>
      <c r="B3528" s="1">
        <v>48088</v>
      </c>
      <c r="C3528">
        <f t="shared" si="330"/>
        <v>2031</v>
      </c>
      <c r="D3528">
        <f t="shared" si="331"/>
        <v>8</v>
      </c>
      <c r="E3528" t="str">
        <f>TEXT(Table2[[#This Row],[order_date]],"mmmm")</f>
        <v>August</v>
      </c>
      <c r="F3528">
        <v>1260</v>
      </c>
      <c r="G3528" t="s">
        <v>22</v>
      </c>
      <c r="H3528" t="s">
        <v>17</v>
      </c>
      <c r="I3528">
        <v>7</v>
      </c>
      <c r="J3528">
        <v>420.16</v>
      </c>
      <c r="K3528">
        <v>0.18</v>
      </c>
      <c r="L3528">
        <f t="shared" si="332"/>
        <v>75.628799999999998</v>
      </c>
      <c r="M3528">
        <f t="shared" si="333"/>
        <v>2941.1200000000003</v>
      </c>
      <c r="N3528" t="s">
        <v>18</v>
      </c>
      <c r="O3528" t="str">
        <f t="shared" si="334"/>
        <v>Delayed Delivery</v>
      </c>
      <c r="P3528">
        <v>7</v>
      </c>
      <c r="Q3528" t="str">
        <f t="shared" si="335"/>
        <v>Good</v>
      </c>
      <c r="R3528">
        <v>3.6</v>
      </c>
      <c r="S3528">
        <v>2411.7199999999998</v>
      </c>
    </row>
    <row r="3529" spans="1:19" x14ac:dyDescent="0.35">
      <c r="A3529">
        <v>13528</v>
      </c>
      <c r="B3529" s="1">
        <v>48089</v>
      </c>
      <c r="C3529">
        <f t="shared" si="330"/>
        <v>2031</v>
      </c>
      <c r="D3529">
        <f t="shared" si="331"/>
        <v>8</v>
      </c>
      <c r="E3529" t="str">
        <f>TEXT(Table2[[#This Row],[order_date]],"mmmm")</f>
        <v>August</v>
      </c>
      <c r="F3529">
        <v>1772</v>
      </c>
      <c r="G3529" t="s">
        <v>19</v>
      </c>
      <c r="H3529" t="s">
        <v>17</v>
      </c>
      <c r="I3529">
        <v>6</v>
      </c>
      <c r="J3529">
        <v>69.52</v>
      </c>
      <c r="K3529">
        <v>0.17</v>
      </c>
      <c r="L3529">
        <f t="shared" si="332"/>
        <v>11.8184</v>
      </c>
      <c r="M3529">
        <f t="shared" si="333"/>
        <v>417.12</v>
      </c>
      <c r="N3529" t="s">
        <v>14</v>
      </c>
      <c r="O3529" t="str">
        <f t="shared" si="334"/>
        <v>Early Delivery</v>
      </c>
      <c r="P3529">
        <v>1</v>
      </c>
      <c r="Q3529" t="str">
        <f t="shared" si="335"/>
        <v>Bad</v>
      </c>
      <c r="R3529">
        <v>1.2</v>
      </c>
      <c r="S3529">
        <v>346.21</v>
      </c>
    </row>
    <row r="3530" spans="1:19" x14ac:dyDescent="0.35">
      <c r="A3530">
        <v>13529</v>
      </c>
      <c r="B3530" s="1">
        <v>48090</v>
      </c>
      <c r="C3530">
        <f t="shared" si="330"/>
        <v>2031</v>
      </c>
      <c r="D3530">
        <f t="shared" si="331"/>
        <v>8</v>
      </c>
      <c r="E3530" t="str">
        <f>TEXT(Table2[[#This Row],[order_date]],"mmmm")</f>
        <v>August</v>
      </c>
      <c r="F3530">
        <v>1349</v>
      </c>
      <c r="G3530" t="s">
        <v>12</v>
      </c>
      <c r="H3530" t="s">
        <v>21</v>
      </c>
      <c r="I3530">
        <v>2</v>
      </c>
      <c r="J3530">
        <v>563.61</v>
      </c>
      <c r="K3530">
        <v>0.11</v>
      </c>
      <c r="L3530">
        <f t="shared" si="332"/>
        <v>61.997100000000003</v>
      </c>
      <c r="M3530">
        <f t="shared" si="333"/>
        <v>1127.22</v>
      </c>
      <c r="N3530" t="s">
        <v>14</v>
      </c>
      <c r="O3530" t="str">
        <f t="shared" si="334"/>
        <v>Delayed Delivery</v>
      </c>
      <c r="P3530">
        <v>6</v>
      </c>
      <c r="Q3530" t="str">
        <f t="shared" si="335"/>
        <v>Excellent</v>
      </c>
      <c r="R3530">
        <v>4.2</v>
      </c>
      <c r="S3530">
        <v>1003.23</v>
      </c>
    </row>
    <row r="3531" spans="1:19" x14ac:dyDescent="0.35">
      <c r="A3531">
        <v>13530</v>
      </c>
      <c r="B3531" s="1">
        <v>48091</v>
      </c>
      <c r="C3531">
        <f t="shared" si="330"/>
        <v>2031</v>
      </c>
      <c r="D3531">
        <f t="shared" si="331"/>
        <v>8</v>
      </c>
      <c r="E3531" t="str">
        <f>TEXT(Table2[[#This Row],[order_date]],"mmmm")</f>
        <v>August</v>
      </c>
      <c r="F3531">
        <v>1351</v>
      </c>
      <c r="G3531" t="s">
        <v>19</v>
      </c>
      <c r="H3531" t="s">
        <v>20</v>
      </c>
      <c r="I3531">
        <v>2</v>
      </c>
      <c r="J3531">
        <v>498.61</v>
      </c>
      <c r="K3531">
        <v>0.32</v>
      </c>
      <c r="L3531">
        <f t="shared" si="332"/>
        <v>159.55520000000001</v>
      </c>
      <c r="M3531">
        <f t="shared" si="333"/>
        <v>997.22</v>
      </c>
      <c r="N3531" t="s">
        <v>18</v>
      </c>
      <c r="O3531" t="str">
        <f t="shared" si="334"/>
        <v>Delayed Delivery</v>
      </c>
      <c r="P3531">
        <v>9</v>
      </c>
      <c r="Q3531" t="str">
        <f t="shared" si="335"/>
        <v>Good</v>
      </c>
      <c r="R3531">
        <v>2.9</v>
      </c>
      <c r="S3531">
        <v>678.11</v>
      </c>
    </row>
    <row r="3532" spans="1:19" x14ac:dyDescent="0.35">
      <c r="A3532">
        <v>13531</v>
      </c>
      <c r="B3532" s="1">
        <v>48092</v>
      </c>
      <c r="C3532">
        <f t="shared" si="330"/>
        <v>2031</v>
      </c>
      <c r="D3532">
        <f t="shared" si="331"/>
        <v>9</v>
      </c>
      <c r="E3532" t="str">
        <f>TEXT(Table2[[#This Row],[order_date]],"mmmm")</f>
        <v>September</v>
      </c>
      <c r="F3532">
        <v>1519</v>
      </c>
      <c r="G3532" t="s">
        <v>12</v>
      </c>
      <c r="H3532" t="s">
        <v>21</v>
      </c>
      <c r="I3532">
        <v>3</v>
      </c>
      <c r="J3532">
        <v>516.64</v>
      </c>
      <c r="K3532">
        <v>0.03</v>
      </c>
      <c r="L3532">
        <f t="shared" si="332"/>
        <v>15.499199999999998</v>
      </c>
      <c r="M3532">
        <f t="shared" si="333"/>
        <v>1549.92</v>
      </c>
      <c r="N3532" t="s">
        <v>16</v>
      </c>
      <c r="O3532" t="str">
        <f t="shared" si="334"/>
        <v>Delayed Delivery</v>
      </c>
      <c r="P3532">
        <v>11</v>
      </c>
      <c r="Q3532" t="str">
        <f t="shared" si="335"/>
        <v>Good</v>
      </c>
      <c r="R3532">
        <v>2.8</v>
      </c>
      <c r="S3532">
        <v>1503.42</v>
      </c>
    </row>
    <row r="3533" spans="1:19" x14ac:dyDescent="0.35">
      <c r="A3533">
        <v>13532</v>
      </c>
      <c r="B3533" s="1">
        <v>48093</v>
      </c>
      <c r="C3533">
        <f t="shared" si="330"/>
        <v>2031</v>
      </c>
      <c r="D3533">
        <f t="shared" si="331"/>
        <v>9</v>
      </c>
      <c r="E3533" t="str">
        <f>TEXT(Table2[[#This Row],[order_date]],"mmmm")</f>
        <v>September</v>
      </c>
      <c r="F3533">
        <v>1319</v>
      </c>
      <c r="G3533" t="s">
        <v>15</v>
      </c>
      <c r="H3533" t="s">
        <v>21</v>
      </c>
      <c r="I3533">
        <v>5</v>
      </c>
      <c r="J3533">
        <v>545.4</v>
      </c>
      <c r="K3533">
        <v>0.3</v>
      </c>
      <c r="L3533">
        <f t="shared" si="332"/>
        <v>163.61999999999998</v>
      </c>
      <c r="M3533">
        <f t="shared" si="333"/>
        <v>2727</v>
      </c>
      <c r="N3533" t="s">
        <v>16</v>
      </c>
      <c r="O3533" t="str">
        <f t="shared" si="334"/>
        <v>On Time Delivery</v>
      </c>
      <c r="P3533">
        <v>3</v>
      </c>
      <c r="Q3533" t="str">
        <f t="shared" si="335"/>
        <v>Bad</v>
      </c>
      <c r="R3533">
        <v>1.9</v>
      </c>
      <c r="S3533">
        <v>1908.9</v>
      </c>
    </row>
    <row r="3534" spans="1:19" x14ac:dyDescent="0.35">
      <c r="A3534">
        <v>13533</v>
      </c>
      <c r="B3534" s="1">
        <v>48094</v>
      </c>
      <c r="C3534">
        <f t="shared" si="330"/>
        <v>2031</v>
      </c>
      <c r="D3534">
        <f t="shared" si="331"/>
        <v>9</v>
      </c>
      <c r="E3534" t="str">
        <f>TEXT(Table2[[#This Row],[order_date]],"mmmm")</f>
        <v>September</v>
      </c>
      <c r="F3534">
        <v>1137</v>
      </c>
      <c r="G3534" t="s">
        <v>22</v>
      </c>
      <c r="H3534" t="s">
        <v>21</v>
      </c>
      <c r="I3534">
        <v>4</v>
      </c>
      <c r="J3534">
        <v>254.03</v>
      </c>
      <c r="K3534">
        <v>0.13</v>
      </c>
      <c r="L3534">
        <f t="shared" si="332"/>
        <v>33.023900000000005</v>
      </c>
      <c r="M3534">
        <f t="shared" si="333"/>
        <v>1016.12</v>
      </c>
      <c r="N3534" t="s">
        <v>14</v>
      </c>
      <c r="O3534" t="str">
        <f t="shared" si="334"/>
        <v>Delayed Delivery</v>
      </c>
      <c r="P3534">
        <v>6</v>
      </c>
      <c r="Q3534" t="str">
        <f t="shared" si="335"/>
        <v>Good</v>
      </c>
      <c r="R3534">
        <v>3</v>
      </c>
      <c r="S3534">
        <v>884.02</v>
      </c>
    </row>
    <row r="3535" spans="1:19" x14ac:dyDescent="0.35">
      <c r="A3535">
        <v>13534</v>
      </c>
      <c r="B3535" s="1">
        <v>48095</v>
      </c>
      <c r="C3535">
        <f t="shared" si="330"/>
        <v>2031</v>
      </c>
      <c r="D3535">
        <f t="shared" si="331"/>
        <v>9</v>
      </c>
      <c r="E3535" t="str">
        <f>TEXT(Table2[[#This Row],[order_date]],"mmmm")</f>
        <v>September</v>
      </c>
      <c r="F3535">
        <v>1549</v>
      </c>
      <c r="G3535" t="s">
        <v>19</v>
      </c>
      <c r="H3535" t="s">
        <v>21</v>
      </c>
      <c r="I3535">
        <v>3</v>
      </c>
      <c r="J3535">
        <v>510.32</v>
      </c>
      <c r="K3535">
        <v>0.31</v>
      </c>
      <c r="L3535">
        <f t="shared" si="332"/>
        <v>158.19919999999999</v>
      </c>
      <c r="M3535">
        <f t="shared" si="333"/>
        <v>1530.96</v>
      </c>
      <c r="N3535" t="s">
        <v>16</v>
      </c>
      <c r="O3535" t="str">
        <f t="shared" si="334"/>
        <v>On Time Delivery</v>
      </c>
      <c r="P3535">
        <v>4</v>
      </c>
      <c r="Q3535" t="str">
        <f t="shared" si="335"/>
        <v>Good</v>
      </c>
      <c r="R3535">
        <v>2.5</v>
      </c>
      <c r="S3535">
        <v>1056.3599999999999</v>
      </c>
    </row>
    <row r="3536" spans="1:19" x14ac:dyDescent="0.35">
      <c r="A3536">
        <v>13535</v>
      </c>
      <c r="B3536" s="1">
        <v>48096</v>
      </c>
      <c r="C3536">
        <f t="shared" si="330"/>
        <v>2031</v>
      </c>
      <c r="D3536">
        <f t="shared" si="331"/>
        <v>9</v>
      </c>
      <c r="E3536" t="str">
        <f>TEXT(Table2[[#This Row],[order_date]],"mmmm")</f>
        <v>September</v>
      </c>
      <c r="F3536">
        <v>1622</v>
      </c>
      <c r="G3536" t="s">
        <v>12</v>
      </c>
      <c r="H3536" t="s">
        <v>20</v>
      </c>
      <c r="I3536">
        <v>1</v>
      </c>
      <c r="J3536">
        <v>107.47</v>
      </c>
      <c r="K3536">
        <v>0.26</v>
      </c>
      <c r="L3536">
        <f t="shared" si="332"/>
        <v>27.9422</v>
      </c>
      <c r="M3536">
        <f t="shared" si="333"/>
        <v>107.47</v>
      </c>
      <c r="N3536" t="s">
        <v>16</v>
      </c>
      <c r="O3536" t="str">
        <f t="shared" si="334"/>
        <v>Delayed Delivery</v>
      </c>
      <c r="P3536">
        <v>7</v>
      </c>
      <c r="Q3536" t="str">
        <f t="shared" si="335"/>
        <v>Bad</v>
      </c>
      <c r="R3536">
        <v>2</v>
      </c>
      <c r="S3536">
        <v>79.53</v>
      </c>
    </row>
    <row r="3537" spans="1:19" x14ac:dyDescent="0.35">
      <c r="A3537">
        <v>13536</v>
      </c>
      <c r="B3537" s="1">
        <v>48097</v>
      </c>
      <c r="C3537">
        <f t="shared" si="330"/>
        <v>2031</v>
      </c>
      <c r="D3537">
        <f t="shared" si="331"/>
        <v>9</v>
      </c>
      <c r="E3537" t="str">
        <f>TEXT(Table2[[#This Row],[order_date]],"mmmm")</f>
        <v>September</v>
      </c>
      <c r="F3537">
        <v>1991</v>
      </c>
      <c r="G3537" t="s">
        <v>19</v>
      </c>
      <c r="H3537" t="s">
        <v>20</v>
      </c>
      <c r="I3537">
        <v>5</v>
      </c>
      <c r="J3537">
        <v>27.66</v>
      </c>
      <c r="K3537">
        <v>0.04</v>
      </c>
      <c r="L3537">
        <f t="shared" si="332"/>
        <v>1.1064000000000001</v>
      </c>
      <c r="M3537">
        <f t="shared" si="333"/>
        <v>138.30000000000001</v>
      </c>
      <c r="N3537" t="s">
        <v>14</v>
      </c>
      <c r="O3537" t="str">
        <f t="shared" si="334"/>
        <v>Delayed Delivery</v>
      </c>
      <c r="P3537">
        <v>7</v>
      </c>
      <c r="Q3537" t="str">
        <f t="shared" si="335"/>
        <v>Bad</v>
      </c>
      <c r="R3537">
        <v>1.7</v>
      </c>
      <c r="S3537">
        <v>132.77000000000001</v>
      </c>
    </row>
    <row r="3538" spans="1:19" x14ac:dyDescent="0.35">
      <c r="A3538">
        <v>13537</v>
      </c>
      <c r="B3538" s="1">
        <v>48098</v>
      </c>
      <c r="C3538">
        <f t="shared" si="330"/>
        <v>2031</v>
      </c>
      <c r="D3538">
        <f t="shared" si="331"/>
        <v>9</v>
      </c>
      <c r="E3538" t="str">
        <f>TEXT(Table2[[#This Row],[order_date]],"mmmm")</f>
        <v>September</v>
      </c>
      <c r="F3538">
        <v>1367</v>
      </c>
      <c r="G3538" t="s">
        <v>19</v>
      </c>
      <c r="H3538" t="s">
        <v>21</v>
      </c>
      <c r="I3538">
        <v>5</v>
      </c>
      <c r="J3538">
        <v>474.16</v>
      </c>
      <c r="K3538">
        <v>0.28999999999999998</v>
      </c>
      <c r="L3538">
        <f t="shared" si="332"/>
        <v>137.50639999999999</v>
      </c>
      <c r="M3538">
        <f t="shared" si="333"/>
        <v>2370.8000000000002</v>
      </c>
      <c r="N3538" t="s">
        <v>16</v>
      </c>
      <c r="O3538" t="str">
        <f t="shared" si="334"/>
        <v>Delayed Delivery</v>
      </c>
      <c r="P3538">
        <v>9</v>
      </c>
      <c r="Q3538" t="str">
        <f t="shared" si="335"/>
        <v>Good</v>
      </c>
      <c r="R3538">
        <v>3.9</v>
      </c>
      <c r="S3538">
        <v>1683.27</v>
      </c>
    </row>
    <row r="3539" spans="1:19" x14ac:dyDescent="0.35">
      <c r="A3539">
        <v>13538</v>
      </c>
      <c r="B3539" s="1">
        <v>48099</v>
      </c>
      <c r="C3539">
        <f t="shared" si="330"/>
        <v>2031</v>
      </c>
      <c r="D3539">
        <f t="shared" si="331"/>
        <v>9</v>
      </c>
      <c r="E3539" t="str">
        <f>TEXT(Table2[[#This Row],[order_date]],"mmmm")</f>
        <v>September</v>
      </c>
      <c r="F3539">
        <v>1219</v>
      </c>
      <c r="G3539" t="s">
        <v>15</v>
      </c>
      <c r="H3539" t="s">
        <v>13</v>
      </c>
      <c r="I3539">
        <v>2</v>
      </c>
      <c r="J3539">
        <v>58.76</v>
      </c>
      <c r="K3539">
        <v>0.24</v>
      </c>
      <c r="L3539">
        <f t="shared" si="332"/>
        <v>14.102399999999999</v>
      </c>
      <c r="M3539">
        <f t="shared" si="333"/>
        <v>117.52</v>
      </c>
      <c r="N3539" t="s">
        <v>18</v>
      </c>
      <c r="O3539" t="str">
        <f t="shared" si="334"/>
        <v>On Time Delivery</v>
      </c>
      <c r="P3539">
        <v>4</v>
      </c>
      <c r="Q3539" t="str">
        <f t="shared" si="335"/>
        <v>Bad</v>
      </c>
      <c r="R3539">
        <v>1.6</v>
      </c>
      <c r="S3539">
        <v>89.32</v>
      </c>
    </row>
    <row r="3540" spans="1:19" x14ac:dyDescent="0.35">
      <c r="A3540">
        <v>13539</v>
      </c>
      <c r="B3540" s="1">
        <v>48100</v>
      </c>
      <c r="C3540">
        <f t="shared" si="330"/>
        <v>2031</v>
      </c>
      <c r="D3540">
        <f t="shared" si="331"/>
        <v>9</v>
      </c>
      <c r="E3540" t="str">
        <f>TEXT(Table2[[#This Row],[order_date]],"mmmm")</f>
        <v>September</v>
      </c>
      <c r="F3540">
        <v>1336</v>
      </c>
      <c r="G3540" t="s">
        <v>19</v>
      </c>
      <c r="H3540" t="s">
        <v>13</v>
      </c>
      <c r="I3540">
        <v>5</v>
      </c>
      <c r="J3540">
        <v>593.29</v>
      </c>
      <c r="K3540">
        <v>0.01</v>
      </c>
      <c r="L3540">
        <f t="shared" si="332"/>
        <v>5.9329000000000001</v>
      </c>
      <c r="M3540">
        <f t="shared" si="333"/>
        <v>2966.45</v>
      </c>
      <c r="N3540" t="s">
        <v>18</v>
      </c>
      <c r="O3540" t="str">
        <f t="shared" si="334"/>
        <v>Delayed Delivery</v>
      </c>
      <c r="P3540">
        <v>8</v>
      </c>
      <c r="Q3540" t="str">
        <f t="shared" si="335"/>
        <v>Bad</v>
      </c>
      <c r="R3540">
        <v>1.7</v>
      </c>
      <c r="S3540">
        <v>2936.79</v>
      </c>
    </row>
    <row r="3541" spans="1:19" x14ac:dyDescent="0.35">
      <c r="A3541">
        <v>13540</v>
      </c>
      <c r="B3541" s="1">
        <v>48101</v>
      </c>
      <c r="C3541">
        <f t="shared" si="330"/>
        <v>2031</v>
      </c>
      <c r="D3541">
        <f t="shared" si="331"/>
        <v>9</v>
      </c>
      <c r="E3541" t="str">
        <f>TEXT(Table2[[#This Row],[order_date]],"mmmm")</f>
        <v>September</v>
      </c>
      <c r="F3541">
        <v>1222</v>
      </c>
      <c r="G3541" t="s">
        <v>19</v>
      </c>
      <c r="H3541" t="s">
        <v>13</v>
      </c>
      <c r="I3541">
        <v>6</v>
      </c>
      <c r="J3541">
        <v>409.76</v>
      </c>
      <c r="K3541">
        <v>0.05</v>
      </c>
      <c r="L3541">
        <f t="shared" si="332"/>
        <v>20.488</v>
      </c>
      <c r="M3541">
        <f t="shared" si="333"/>
        <v>2458.56</v>
      </c>
      <c r="N3541" t="s">
        <v>16</v>
      </c>
      <c r="O3541" t="str">
        <f t="shared" si="334"/>
        <v>Delayed Delivery</v>
      </c>
      <c r="P3541">
        <v>8</v>
      </c>
      <c r="Q3541" t="str">
        <f t="shared" si="335"/>
        <v>Good</v>
      </c>
      <c r="R3541">
        <v>3.3</v>
      </c>
      <c r="S3541">
        <v>2335.63</v>
      </c>
    </row>
    <row r="3542" spans="1:19" x14ac:dyDescent="0.35">
      <c r="A3542">
        <v>13541</v>
      </c>
      <c r="B3542" s="1">
        <v>48102</v>
      </c>
      <c r="C3542">
        <f t="shared" si="330"/>
        <v>2031</v>
      </c>
      <c r="D3542">
        <f t="shared" si="331"/>
        <v>9</v>
      </c>
      <c r="E3542" t="str">
        <f>TEXT(Table2[[#This Row],[order_date]],"mmmm")</f>
        <v>September</v>
      </c>
      <c r="F3542">
        <v>1647</v>
      </c>
      <c r="G3542" t="s">
        <v>12</v>
      </c>
      <c r="H3542" t="s">
        <v>13</v>
      </c>
      <c r="I3542">
        <v>5</v>
      </c>
      <c r="J3542">
        <v>455.77</v>
      </c>
      <c r="K3542">
        <v>0.22</v>
      </c>
      <c r="L3542">
        <f t="shared" si="332"/>
        <v>100.26939999999999</v>
      </c>
      <c r="M3542">
        <f t="shared" si="333"/>
        <v>2278.85</v>
      </c>
      <c r="N3542" t="s">
        <v>16</v>
      </c>
      <c r="O3542" t="str">
        <f t="shared" si="334"/>
        <v>Delayed Delivery</v>
      </c>
      <c r="P3542">
        <v>8</v>
      </c>
      <c r="Q3542" t="str">
        <f t="shared" si="335"/>
        <v>Bad</v>
      </c>
      <c r="R3542">
        <v>1.9</v>
      </c>
      <c r="S3542">
        <v>1777.5</v>
      </c>
    </row>
    <row r="3543" spans="1:19" x14ac:dyDescent="0.35">
      <c r="A3543">
        <v>13542</v>
      </c>
      <c r="B3543" s="1">
        <v>48103</v>
      </c>
      <c r="C3543">
        <f t="shared" si="330"/>
        <v>2031</v>
      </c>
      <c r="D3543">
        <f t="shared" si="331"/>
        <v>9</v>
      </c>
      <c r="E3543" t="str">
        <f>TEXT(Table2[[#This Row],[order_date]],"mmmm")</f>
        <v>September</v>
      </c>
      <c r="F3543">
        <v>1767</v>
      </c>
      <c r="G3543" t="s">
        <v>12</v>
      </c>
      <c r="H3543" t="s">
        <v>17</v>
      </c>
      <c r="I3543">
        <v>1</v>
      </c>
      <c r="J3543">
        <v>158.80000000000001</v>
      </c>
      <c r="K3543">
        <v>0.23</v>
      </c>
      <c r="L3543">
        <f t="shared" si="332"/>
        <v>36.524000000000001</v>
      </c>
      <c r="M3543">
        <f t="shared" si="333"/>
        <v>158.80000000000001</v>
      </c>
      <c r="N3543" t="s">
        <v>16</v>
      </c>
      <c r="O3543" t="str">
        <f t="shared" si="334"/>
        <v>Delayed Delivery</v>
      </c>
      <c r="P3543">
        <v>8</v>
      </c>
      <c r="Q3543" t="str">
        <f t="shared" si="335"/>
        <v>Good</v>
      </c>
      <c r="R3543">
        <v>2.8</v>
      </c>
      <c r="S3543">
        <v>122.28</v>
      </c>
    </row>
    <row r="3544" spans="1:19" x14ac:dyDescent="0.35">
      <c r="A3544">
        <v>13543</v>
      </c>
      <c r="B3544" s="1">
        <v>48104</v>
      </c>
      <c r="C3544">
        <f t="shared" si="330"/>
        <v>2031</v>
      </c>
      <c r="D3544">
        <f t="shared" si="331"/>
        <v>9</v>
      </c>
      <c r="E3544" t="str">
        <f>TEXT(Table2[[#This Row],[order_date]],"mmmm")</f>
        <v>September</v>
      </c>
      <c r="F3544">
        <v>1359</v>
      </c>
      <c r="G3544" t="s">
        <v>15</v>
      </c>
      <c r="H3544" t="s">
        <v>20</v>
      </c>
      <c r="I3544">
        <v>6</v>
      </c>
      <c r="J3544">
        <v>409.21</v>
      </c>
      <c r="K3544">
        <v>0.26</v>
      </c>
      <c r="L3544">
        <f t="shared" si="332"/>
        <v>106.3946</v>
      </c>
      <c r="M3544">
        <f t="shared" si="333"/>
        <v>2455.2599999999998</v>
      </c>
      <c r="N3544" t="s">
        <v>18</v>
      </c>
      <c r="O3544" t="str">
        <f t="shared" si="334"/>
        <v>Delayed Delivery</v>
      </c>
      <c r="P3544">
        <v>6</v>
      </c>
      <c r="Q3544" t="str">
        <f t="shared" si="335"/>
        <v>Good</v>
      </c>
      <c r="R3544">
        <v>3.2</v>
      </c>
      <c r="S3544">
        <v>1816.89</v>
      </c>
    </row>
    <row r="3545" spans="1:19" x14ac:dyDescent="0.35">
      <c r="A3545">
        <v>13544</v>
      </c>
      <c r="B3545" s="1">
        <v>48105</v>
      </c>
      <c r="C3545">
        <f t="shared" si="330"/>
        <v>2031</v>
      </c>
      <c r="D3545">
        <f t="shared" si="331"/>
        <v>9</v>
      </c>
      <c r="E3545" t="str">
        <f>TEXT(Table2[[#This Row],[order_date]],"mmmm")</f>
        <v>September</v>
      </c>
      <c r="F3545">
        <v>1920</v>
      </c>
      <c r="G3545" t="s">
        <v>12</v>
      </c>
      <c r="H3545" t="s">
        <v>20</v>
      </c>
      <c r="I3545">
        <v>6</v>
      </c>
      <c r="J3545">
        <v>40.28</v>
      </c>
      <c r="K3545">
        <v>0.25</v>
      </c>
      <c r="L3545">
        <f t="shared" si="332"/>
        <v>10.07</v>
      </c>
      <c r="M3545">
        <f t="shared" si="333"/>
        <v>241.68</v>
      </c>
      <c r="N3545" t="s">
        <v>18</v>
      </c>
      <c r="O3545" t="str">
        <f t="shared" si="334"/>
        <v>Delayed Delivery</v>
      </c>
      <c r="P3545">
        <v>8</v>
      </c>
      <c r="Q3545" t="str">
        <f t="shared" si="335"/>
        <v>Bad</v>
      </c>
      <c r="R3545">
        <v>2.1</v>
      </c>
      <c r="S3545">
        <v>181.26</v>
      </c>
    </row>
    <row r="3546" spans="1:19" x14ac:dyDescent="0.35">
      <c r="A3546">
        <v>13545</v>
      </c>
      <c r="B3546" s="1">
        <v>48106</v>
      </c>
      <c r="C3546">
        <f t="shared" si="330"/>
        <v>2031</v>
      </c>
      <c r="D3546">
        <f t="shared" si="331"/>
        <v>9</v>
      </c>
      <c r="E3546" t="str">
        <f>TEXT(Table2[[#This Row],[order_date]],"mmmm")</f>
        <v>September</v>
      </c>
      <c r="F3546">
        <v>1328</v>
      </c>
      <c r="G3546" t="s">
        <v>15</v>
      </c>
      <c r="H3546" t="s">
        <v>21</v>
      </c>
      <c r="I3546">
        <v>3</v>
      </c>
      <c r="J3546">
        <v>505.13</v>
      </c>
      <c r="K3546">
        <v>0.23</v>
      </c>
      <c r="L3546">
        <f t="shared" si="332"/>
        <v>116.1799</v>
      </c>
      <c r="M3546">
        <f t="shared" si="333"/>
        <v>1515.3899999999999</v>
      </c>
      <c r="N3546" t="s">
        <v>16</v>
      </c>
      <c r="O3546" t="str">
        <f t="shared" si="334"/>
        <v>Delayed Delivery</v>
      </c>
      <c r="P3546">
        <v>6</v>
      </c>
      <c r="Q3546" t="str">
        <f t="shared" si="335"/>
        <v>Bad</v>
      </c>
      <c r="R3546">
        <v>2.4</v>
      </c>
      <c r="S3546">
        <v>1166.8499999999999</v>
      </c>
    </row>
    <row r="3547" spans="1:19" x14ac:dyDescent="0.35">
      <c r="A3547">
        <v>13546</v>
      </c>
      <c r="B3547" s="1">
        <v>48107</v>
      </c>
      <c r="C3547">
        <f t="shared" si="330"/>
        <v>2031</v>
      </c>
      <c r="D3547">
        <f t="shared" si="331"/>
        <v>9</v>
      </c>
      <c r="E3547" t="str">
        <f>TEXT(Table2[[#This Row],[order_date]],"mmmm")</f>
        <v>September</v>
      </c>
      <c r="F3547">
        <v>1961</v>
      </c>
      <c r="G3547" t="s">
        <v>19</v>
      </c>
      <c r="H3547" t="s">
        <v>17</v>
      </c>
      <c r="I3547">
        <v>5</v>
      </c>
      <c r="J3547">
        <v>114.23</v>
      </c>
      <c r="K3547">
        <v>0.27</v>
      </c>
      <c r="L3547">
        <f t="shared" si="332"/>
        <v>30.842100000000002</v>
      </c>
      <c r="M3547">
        <f t="shared" si="333"/>
        <v>571.15</v>
      </c>
      <c r="N3547" t="s">
        <v>14</v>
      </c>
      <c r="O3547" t="str">
        <f t="shared" si="334"/>
        <v>Delayed Delivery</v>
      </c>
      <c r="P3547">
        <v>10</v>
      </c>
      <c r="Q3547" t="str">
        <f t="shared" si="335"/>
        <v>Bad</v>
      </c>
      <c r="R3547">
        <v>1.8</v>
      </c>
      <c r="S3547">
        <v>416.94</v>
      </c>
    </row>
    <row r="3548" spans="1:19" x14ac:dyDescent="0.35">
      <c r="A3548">
        <v>13547</v>
      </c>
      <c r="B3548" s="1">
        <v>48108</v>
      </c>
      <c r="C3548">
        <f t="shared" si="330"/>
        <v>2031</v>
      </c>
      <c r="D3548">
        <f t="shared" si="331"/>
        <v>9</v>
      </c>
      <c r="E3548" t="str">
        <f>TEXT(Table2[[#This Row],[order_date]],"mmmm")</f>
        <v>September</v>
      </c>
      <c r="F3548">
        <v>1462</v>
      </c>
      <c r="G3548" t="s">
        <v>22</v>
      </c>
      <c r="H3548" t="s">
        <v>21</v>
      </c>
      <c r="I3548">
        <v>2</v>
      </c>
      <c r="J3548">
        <v>422.95</v>
      </c>
      <c r="K3548">
        <v>0.2</v>
      </c>
      <c r="L3548">
        <f t="shared" si="332"/>
        <v>84.59</v>
      </c>
      <c r="M3548">
        <f t="shared" si="333"/>
        <v>845.9</v>
      </c>
      <c r="N3548" t="s">
        <v>16</v>
      </c>
      <c r="O3548" t="str">
        <f t="shared" si="334"/>
        <v>On Time Delivery</v>
      </c>
      <c r="P3548">
        <v>2</v>
      </c>
      <c r="Q3548" t="str">
        <f t="shared" si="335"/>
        <v>Good</v>
      </c>
      <c r="R3548">
        <v>2.8</v>
      </c>
      <c r="S3548">
        <v>676.72</v>
      </c>
    </row>
    <row r="3549" spans="1:19" x14ac:dyDescent="0.35">
      <c r="A3549">
        <v>13548</v>
      </c>
      <c r="B3549" s="1">
        <v>48109</v>
      </c>
      <c r="C3549">
        <f t="shared" si="330"/>
        <v>2031</v>
      </c>
      <c r="D3549">
        <f t="shared" si="331"/>
        <v>9</v>
      </c>
      <c r="E3549" t="str">
        <f>TEXT(Table2[[#This Row],[order_date]],"mmmm")</f>
        <v>September</v>
      </c>
      <c r="F3549">
        <v>1945</v>
      </c>
      <c r="G3549" t="s">
        <v>22</v>
      </c>
      <c r="H3549" t="s">
        <v>21</v>
      </c>
      <c r="I3549">
        <v>7</v>
      </c>
      <c r="J3549">
        <v>146.32</v>
      </c>
      <c r="K3549">
        <v>0.09</v>
      </c>
      <c r="L3549">
        <f t="shared" si="332"/>
        <v>13.168799999999999</v>
      </c>
      <c r="M3549">
        <f t="shared" si="333"/>
        <v>1024.24</v>
      </c>
      <c r="N3549" t="s">
        <v>16</v>
      </c>
      <c r="O3549" t="str">
        <f t="shared" si="334"/>
        <v>On Time Delivery</v>
      </c>
      <c r="P3549">
        <v>3</v>
      </c>
      <c r="Q3549" t="str">
        <f t="shared" si="335"/>
        <v>Excellent</v>
      </c>
      <c r="R3549">
        <v>5</v>
      </c>
      <c r="S3549">
        <v>932.06</v>
      </c>
    </row>
    <row r="3550" spans="1:19" x14ac:dyDescent="0.35">
      <c r="A3550">
        <v>13549</v>
      </c>
      <c r="B3550" s="1">
        <v>48110</v>
      </c>
      <c r="C3550">
        <f t="shared" si="330"/>
        <v>2031</v>
      </c>
      <c r="D3550">
        <f t="shared" si="331"/>
        <v>9</v>
      </c>
      <c r="E3550" t="str">
        <f>TEXT(Table2[[#This Row],[order_date]],"mmmm")</f>
        <v>September</v>
      </c>
      <c r="F3550">
        <v>1962</v>
      </c>
      <c r="G3550" t="s">
        <v>12</v>
      </c>
      <c r="H3550" t="s">
        <v>20</v>
      </c>
      <c r="I3550">
        <v>3</v>
      </c>
      <c r="J3550">
        <v>55.05</v>
      </c>
      <c r="K3550">
        <v>0.32</v>
      </c>
      <c r="L3550">
        <f t="shared" si="332"/>
        <v>17.616</v>
      </c>
      <c r="M3550">
        <f t="shared" si="333"/>
        <v>165.14999999999998</v>
      </c>
      <c r="N3550" t="s">
        <v>16</v>
      </c>
      <c r="O3550" t="str">
        <f t="shared" si="334"/>
        <v>Delayed Delivery</v>
      </c>
      <c r="P3550">
        <v>6</v>
      </c>
      <c r="Q3550" t="str">
        <f t="shared" si="335"/>
        <v>Good</v>
      </c>
      <c r="R3550">
        <v>2.5</v>
      </c>
      <c r="S3550">
        <v>112.3</v>
      </c>
    </row>
    <row r="3551" spans="1:19" x14ac:dyDescent="0.35">
      <c r="A3551">
        <v>13550</v>
      </c>
      <c r="B3551" s="1">
        <v>48111</v>
      </c>
      <c r="C3551">
        <f t="shared" si="330"/>
        <v>2031</v>
      </c>
      <c r="D3551">
        <f t="shared" si="331"/>
        <v>9</v>
      </c>
      <c r="E3551" t="str">
        <f>TEXT(Table2[[#This Row],[order_date]],"mmmm")</f>
        <v>September</v>
      </c>
      <c r="F3551">
        <v>1560</v>
      </c>
      <c r="G3551" t="s">
        <v>19</v>
      </c>
      <c r="H3551" t="s">
        <v>17</v>
      </c>
      <c r="I3551">
        <v>2</v>
      </c>
      <c r="J3551">
        <v>296.67</v>
      </c>
      <c r="K3551">
        <v>0.01</v>
      </c>
      <c r="L3551">
        <f t="shared" si="332"/>
        <v>2.9667000000000003</v>
      </c>
      <c r="M3551">
        <f t="shared" si="333"/>
        <v>593.34</v>
      </c>
      <c r="N3551" t="s">
        <v>16</v>
      </c>
      <c r="O3551" t="str">
        <f t="shared" si="334"/>
        <v>Delayed Delivery</v>
      </c>
      <c r="P3551">
        <v>7</v>
      </c>
      <c r="Q3551" t="str">
        <f t="shared" si="335"/>
        <v>Good</v>
      </c>
      <c r="R3551">
        <v>3.6</v>
      </c>
      <c r="S3551">
        <v>587.41</v>
      </c>
    </row>
    <row r="3552" spans="1:19" x14ac:dyDescent="0.35">
      <c r="A3552">
        <v>13551</v>
      </c>
      <c r="B3552" s="1">
        <v>48112</v>
      </c>
      <c r="C3552">
        <f t="shared" si="330"/>
        <v>2031</v>
      </c>
      <c r="D3552">
        <f t="shared" si="331"/>
        <v>9</v>
      </c>
      <c r="E3552" t="str">
        <f>TEXT(Table2[[#This Row],[order_date]],"mmmm")</f>
        <v>September</v>
      </c>
      <c r="F3552">
        <v>1803</v>
      </c>
      <c r="G3552" t="s">
        <v>22</v>
      </c>
      <c r="H3552" t="s">
        <v>13</v>
      </c>
      <c r="I3552">
        <v>5</v>
      </c>
      <c r="J3552">
        <v>114.03</v>
      </c>
      <c r="K3552">
        <v>0.13</v>
      </c>
      <c r="L3552">
        <f t="shared" si="332"/>
        <v>14.8239</v>
      </c>
      <c r="M3552">
        <f t="shared" si="333"/>
        <v>570.15</v>
      </c>
      <c r="N3552" t="s">
        <v>14</v>
      </c>
      <c r="O3552" t="str">
        <f t="shared" si="334"/>
        <v>On Time Delivery</v>
      </c>
      <c r="P3552">
        <v>4</v>
      </c>
      <c r="Q3552" t="str">
        <f t="shared" si="335"/>
        <v>Good</v>
      </c>
      <c r="R3552">
        <v>3.5</v>
      </c>
      <c r="S3552">
        <v>496.03</v>
      </c>
    </row>
    <row r="3553" spans="1:19" x14ac:dyDescent="0.35">
      <c r="A3553">
        <v>13552</v>
      </c>
      <c r="B3553" s="1">
        <v>48113</v>
      </c>
      <c r="C3553">
        <f t="shared" si="330"/>
        <v>2031</v>
      </c>
      <c r="D3553">
        <f t="shared" si="331"/>
        <v>9</v>
      </c>
      <c r="E3553" t="str">
        <f>TEXT(Table2[[#This Row],[order_date]],"mmmm")</f>
        <v>September</v>
      </c>
      <c r="F3553">
        <v>1381</v>
      </c>
      <c r="G3553" t="s">
        <v>19</v>
      </c>
      <c r="H3553" t="s">
        <v>20</v>
      </c>
      <c r="I3553">
        <v>3</v>
      </c>
      <c r="J3553">
        <v>441.72</v>
      </c>
      <c r="K3553">
        <v>0.26</v>
      </c>
      <c r="L3553">
        <f t="shared" si="332"/>
        <v>114.84720000000002</v>
      </c>
      <c r="M3553">
        <f t="shared" si="333"/>
        <v>1325.16</v>
      </c>
      <c r="N3553" t="s">
        <v>16</v>
      </c>
      <c r="O3553" t="str">
        <f t="shared" si="334"/>
        <v>Early Delivery</v>
      </c>
      <c r="P3553">
        <v>1</v>
      </c>
      <c r="Q3553" t="str">
        <f t="shared" si="335"/>
        <v>Excellent</v>
      </c>
      <c r="R3553">
        <v>4.0999999999999996</v>
      </c>
      <c r="S3553">
        <v>980.62</v>
      </c>
    </row>
    <row r="3554" spans="1:19" x14ac:dyDescent="0.35">
      <c r="A3554">
        <v>13553</v>
      </c>
      <c r="B3554" s="1">
        <v>48114</v>
      </c>
      <c r="C3554">
        <f t="shared" si="330"/>
        <v>2031</v>
      </c>
      <c r="D3554">
        <f t="shared" si="331"/>
        <v>9</v>
      </c>
      <c r="E3554" t="str">
        <f>TEXT(Table2[[#This Row],[order_date]],"mmmm")</f>
        <v>September</v>
      </c>
      <c r="F3554">
        <v>1835</v>
      </c>
      <c r="G3554" t="s">
        <v>19</v>
      </c>
      <c r="H3554" t="s">
        <v>17</v>
      </c>
      <c r="I3554">
        <v>5</v>
      </c>
      <c r="J3554">
        <v>153.97999999999999</v>
      </c>
      <c r="K3554">
        <v>0.15</v>
      </c>
      <c r="L3554">
        <f t="shared" si="332"/>
        <v>23.096999999999998</v>
      </c>
      <c r="M3554">
        <f t="shared" si="333"/>
        <v>769.9</v>
      </c>
      <c r="N3554" t="s">
        <v>16</v>
      </c>
      <c r="O3554" t="str">
        <f t="shared" si="334"/>
        <v>On Time Delivery</v>
      </c>
      <c r="P3554">
        <v>4</v>
      </c>
      <c r="Q3554" t="str">
        <f t="shared" si="335"/>
        <v>Good</v>
      </c>
      <c r="R3554">
        <v>3.8</v>
      </c>
      <c r="S3554">
        <v>654.41999999999996</v>
      </c>
    </row>
    <row r="3555" spans="1:19" x14ac:dyDescent="0.35">
      <c r="A3555">
        <v>13554</v>
      </c>
      <c r="B3555" s="1">
        <v>48115</v>
      </c>
      <c r="C3555">
        <f t="shared" si="330"/>
        <v>2031</v>
      </c>
      <c r="D3555">
        <f t="shared" si="331"/>
        <v>9</v>
      </c>
      <c r="E3555" t="str">
        <f>TEXT(Table2[[#This Row],[order_date]],"mmmm")</f>
        <v>September</v>
      </c>
      <c r="F3555">
        <v>1589</v>
      </c>
      <c r="G3555" t="s">
        <v>19</v>
      </c>
      <c r="H3555" t="s">
        <v>17</v>
      </c>
      <c r="I3555">
        <v>1</v>
      </c>
      <c r="J3555">
        <v>215.35</v>
      </c>
      <c r="K3555">
        <v>0.01</v>
      </c>
      <c r="L3555">
        <f t="shared" si="332"/>
        <v>2.1535000000000002</v>
      </c>
      <c r="M3555">
        <f t="shared" si="333"/>
        <v>215.35</v>
      </c>
      <c r="N3555" t="s">
        <v>14</v>
      </c>
      <c r="O3555" t="str">
        <f t="shared" si="334"/>
        <v>Delayed Delivery</v>
      </c>
      <c r="P3555">
        <v>6</v>
      </c>
      <c r="Q3555" t="str">
        <f t="shared" si="335"/>
        <v>Bad</v>
      </c>
      <c r="R3555">
        <v>1</v>
      </c>
      <c r="S3555">
        <v>213.2</v>
      </c>
    </row>
    <row r="3556" spans="1:19" x14ac:dyDescent="0.35">
      <c r="A3556">
        <v>13555</v>
      </c>
      <c r="B3556" s="1">
        <v>48116</v>
      </c>
      <c r="C3556">
        <f t="shared" si="330"/>
        <v>2031</v>
      </c>
      <c r="D3556">
        <f t="shared" si="331"/>
        <v>9</v>
      </c>
      <c r="E3556" t="str">
        <f>TEXT(Table2[[#This Row],[order_date]],"mmmm")</f>
        <v>September</v>
      </c>
      <c r="F3556">
        <v>1616</v>
      </c>
      <c r="G3556" t="s">
        <v>12</v>
      </c>
      <c r="H3556" t="s">
        <v>20</v>
      </c>
      <c r="I3556">
        <v>3</v>
      </c>
      <c r="J3556">
        <v>346.95</v>
      </c>
      <c r="K3556">
        <v>0.02</v>
      </c>
      <c r="L3556">
        <f t="shared" si="332"/>
        <v>6.9390000000000001</v>
      </c>
      <c r="M3556">
        <f t="shared" si="333"/>
        <v>1040.8499999999999</v>
      </c>
      <c r="N3556" t="s">
        <v>18</v>
      </c>
      <c r="O3556" t="str">
        <f t="shared" si="334"/>
        <v>Delayed Delivery</v>
      </c>
      <c r="P3556">
        <v>8</v>
      </c>
      <c r="Q3556" t="str">
        <f t="shared" si="335"/>
        <v>Bad</v>
      </c>
      <c r="R3556">
        <v>2.2000000000000002</v>
      </c>
      <c r="S3556">
        <v>1020.03</v>
      </c>
    </row>
    <row r="3557" spans="1:19" x14ac:dyDescent="0.35">
      <c r="A3557">
        <v>13556</v>
      </c>
      <c r="B3557" s="1">
        <v>48117</v>
      </c>
      <c r="C3557">
        <f t="shared" si="330"/>
        <v>2031</v>
      </c>
      <c r="D3557">
        <f t="shared" si="331"/>
        <v>9</v>
      </c>
      <c r="E3557" t="str">
        <f>TEXT(Table2[[#This Row],[order_date]],"mmmm")</f>
        <v>September</v>
      </c>
      <c r="F3557">
        <v>1168</v>
      </c>
      <c r="G3557" t="s">
        <v>22</v>
      </c>
      <c r="H3557" t="s">
        <v>20</v>
      </c>
      <c r="I3557">
        <v>2</v>
      </c>
      <c r="J3557">
        <v>181.71</v>
      </c>
      <c r="K3557">
        <v>0.23</v>
      </c>
      <c r="L3557">
        <f t="shared" si="332"/>
        <v>41.793300000000002</v>
      </c>
      <c r="M3557">
        <f t="shared" si="333"/>
        <v>363.42</v>
      </c>
      <c r="N3557" t="s">
        <v>16</v>
      </c>
      <c r="O3557" t="str">
        <f t="shared" si="334"/>
        <v>On Time Delivery</v>
      </c>
      <c r="P3557">
        <v>4</v>
      </c>
      <c r="Q3557" t="str">
        <f t="shared" si="335"/>
        <v>Excellent</v>
      </c>
      <c r="R3557">
        <v>4.5</v>
      </c>
      <c r="S3557">
        <v>279.83</v>
      </c>
    </row>
    <row r="3558" spans="1:19" x14ac:dyDescent="0.35">
      <c r="A3558">
        <v>13557</v>
      </c>
      <c r="B3558" s="1">
        <v>48118</v>
      </c>
      <c r="C3558">
        <f t="shared" si="330"/>
        <v>2031</v>
      </c>
      <c r="D3558">
        <f t="shared" si="331"/>
        <v>9</v>
      </c>
      <c r="E3558" t="str">
        <f>TEXT(Table2[[#This Row],[order_date]],"mmmm")</f>
        <v>September</v>
      </c>
      <c r="F3558">
        <v>1216</v>
      </c>
      <c r="G3558" t="s">
        <v>22</v>
      </c>
      <c r="H3558" t="s">
        <v>21</v>
      </c>
      <c r="I3558">
        <v>1</v>
      </c>
      <c r="J3558">
        <v>236.12</v>
      </c>
      <c r="K3558">
        <v>0.34</v>
      </c>
      <c r="L3558">
        <f t="shared" si="332"/>
        <v>80.280800000000013</v>
      </c>
      <c r="M3558">
        <f t="shared" si="333"/>
        <v>236.12</v>
      </c>
      <c r="N3558" t="s">
        <v>14</v>
      </c>
      <c r="O3558" t="str">
        <f t="shared" si="334"/>
        <v>Delayed Delivery</v>
      </c>
      <c r="P3558">
        <v>10</v>
      </c>
      <c r="Q3558" t="str">
        <f t="shared" si="335"/>
        <v>Good</v>
      </c>
      <c r="R3558">
        <v>3.2</v>
      </c>
      <c r="S3558">
        <v>155.84</v>
      </c>
    </row>
    <row r="3559" spans="1:19" x14ac:dyDescent="0.35">
      <c r="A3559">
        <v>13558</v>
      </c>
      <c r="B3559" s="1">
        <v>48119</v>
      </c>
      <c r="C3559">
        <f t="shared" si="330"/>
        <v>2031</v>
      </c>
      <c r="D3559">
        <f t="shared" si="331"/>
        <v>9</v>
      </c>
      <c r="E3559" t="str">
        <f>TEXT(Table2[[#This Row],[order_date]],"mmmm")</f>
        <v>September</v>
      </c>
      <c r="F3559">
        <v>1377</v>
      </c>
      <c r="G3559" t="s">
        <v>15</v>
      </c>
      <c r="H3559" t="s">
        <v>21</v>
      </c>
      <c r="I3559">
        <v>4</v>
      </c>
      <c r="J3559">
        <v>492.14</v>
      </c>
      <c r="K3559">
        <v>0.19</v>
      </c>
      <c r="L3559">
        <f t="shared" si="332"/>
        <v>93.506599999999992</v>
      </c>
      <c r="M3559">
        <f t="shared" si="333"/>
        <v>1968.56</v>
      </c>
      <c r="N3559" t="s">
        <v>18</v>
      </c>
      <c r="O3559" t="str">
        <f t="shared" si="334"/>
        <v>Early Delivery</v>
      </c>
      <c r="P3559">
        <v>1</v>
      </c>
      <c r="Q3559" t="str">
        <f t="shared" si="335"/>
        <v>Bad</v>
      </c>
      <c r="R3559">
        <v>1.4</v>
      </c>
      <c r="S3559">
        <v>1594.53</v>
      </c>
    </row>
    <row r="3560" spans="1:19" x14ac:dyDescent="0.35">
      <c r="A3560">
        <v>13559</v>
      </c>
      <c r="B3560" s="1">
        <v>48120</v>
      </c>
      <c r="C3560">
        <f t="shared" si="330"/>
        <v>2031</v>
      </c>
      <c r="D3560">
        <f t="shared" si="331"/>
        <v>9</v>
      </c>
      <c r="E3560" t="str">
        <f>TEXT(Table2[[#This Row],[order_date]],"mmmm")</f>
        <v>September</v>
      </c>
      <c r="F3560">
        <v>1118</v>
      </c>
      <c r="G3560" t="s">
        <v>19</v>
      </c>
      <c r="H3560" t="s">
        <v>21</v>
      </c>
      <c r="I3560">
        <v>2</v>
      </c>
      <c r="J3560">
        <v>119.84</v>
      </c>
      <c r="K3560">
        <v>0.18</v>
      </c>
      <c r="L3560">
        <f t="shared" si="332"/>
        <v>21.571200000000001</v>
      </c>
      <c r="M3560">
        <f t="shared" si="333"/>
        <v>239.68</v>
      </c>
      <c r="N3560" t="s">
        <v>16</v>
      </c>
      <c r="O3560" t="str">
        <f t="shared" si="334"/>
        <v>Delayed Delivery</v>
      </c>
      <c r="P3560">
        <v>5</v>
      </c>
      <c r="Q3560" t="str">
        <f t="shared" si="335"/>
        <v>Bad</v>
      </c>
      <c r="R3560">
        <v>2.1</v>
      </c>
      <c r="S3560">
        <v>196.54</v>
      </c>
    </row>
    <row r="3561" spans="1:19" x14ac:dyDescent="0.35">
      <c r="A3561">
        <v>13560</v>
      </c>
      <c r="B3561" s="1">
        <v>48121</v>
      </c>
      <c r="C3561">
        <f t="shared" si="330"/>
        <v>2031</v>
      </c>
      <c r="D3561">
        <f t="shared" si="331"/>
        <v>9</v>
      </c>
      <c r="E3561" t="str">
        <f>TEXT(Table2[[#This Row],[order_date]],"mmmm")</f>
        <v>September</v>
      </c>
      <c r="F3561">
        <v>1189</v>
      </c>
      <c r="G3561" t="s">
        <v>19</v>
      </c>
      <c r="H3561" t="s">
        <v>13</v>
      </c>
      <c r="I3561">
        <v>7</v>
      </c>
      <c r="J3561">
        <v>63.09</v>
      </c>
      <c r="K3561">
        <v>0.11</v>
      </c>
      <c r="L3561">
        <f t="shared" si="332"/>
        <v>6.9399000000000006</v>
      </c>
      <c r="M3561">
        <f t="shared" si="333"/>
        <v>441.63</v>
      </c>
      <c r="N3561" t="s">
        <v>18</v>
      </c>
      <c r="O3561" t="str">
        <f t="shared" si="334"/>
        <v>Delayed Delivery</v>
      </c>
      <c r="P3561">
        <v>7</v>
      </c>
      <c r="Q3561" t="str">
        <f t="shared" si="335"/>
        <v>Bad</v>
      </c>
      <c r="R3561">
        <v>2.1</v>
      </c>
      <c r="S3561">
        <v>393.05</v>
      </c>
    </row>
    <row r="3562" spans="1:19" x14ac:dyDescent="0.35">
      <c r="A3562">
        <v>13561</v>
      </c>
      <c r="B3562" s="1">
        <v>48122</v>
      </c>
      <c r="C3562">
        <f t="shared" si="330"/>
        <v>2031</v>
      </c>
      <c r="D3562">
        <f t="shared" si="331"/>
        <v>10</v>
      </c>
      <c r="E3562" t="str">
        <f>TEXT(Table2[[#This Row],[order_date]],"mmmm")</f>
        <v>October</v>
      </c>
      <c r="F3562">
        <v>1766</v>
      </c>
      <c r="G3562" t="s">
        <v>19</v>
      </c>
      <c r="H3562" t="s">
        <v>20</v>
      </c>
      <c r="I3562">
        <v>5</v>
      </c>
      <c r="J3562">
        <v>207.09</v>
      </c>
      <c r="K3562">
        <v>0.09</v>
      </c>
      <c r="L3562">
        <f t="shared" si="332"/>
        <v>18.638099999999998</v>
      </c>
      <c r="M3562">
        <f t="shared" si="333"/>
        <v>1035.45</v>
      </c>
      <c r="N3562" t="s">
        <v>14</v>
      </c>
      <c r="O3562" t="str">
        <f t="shared" si="334"/>
        <v>Delayed Delivery</v>
      </c>
      <c r="P3562">
        <v>6</v>
      </c>
      <c r="Q3562" t="str">
        <f t="shared" si="335"/>
        <v>Excellent</v>
      </c>
      <c r="R3562">
        <v>4.5</v>
      </c>
      <c r="S3562">
        <v>942.26</v>
      </c>
    </row>
    <row r="3563" spans="1:19" x14ac:dyDescent="0.35">
      <c r="A3563">
        <v>13562</v>
      </c>
      <c r="B3563" s="1">
        <v>48123</v>
      </c>
      <c r="C3563">
        <f t="shared" si="330"/>
        <v>2031</v>
      </c>
      <c r="D3563">
        <f t="shared" si="331"/>
        <v>10</v>
      </c>
      <c r="E3563" t="str">
        <f>TEXT(Table2[[#This Row],[order_date]],"mmmm")</f>
        <v>October</v>
      </c>
      <c r="F3563">
        <v>1369</v>
      </c>
      <c r="G3563" t="s">
        <v>15</v>
      </c>
      <c r="H3563" t="s">
        <v>17</v>
      </c>
      <c r="I3563">
        <v>2</v>
      </c>
      <c r="J3563">
        <v>263.26</v>
      </c>
      <c r="K3563">
        <v>0.01</v>
      </c>
      <c r="L3563">
        <f t="shared" si="332"/>
        <v>2.6326000000000001</v>
      </c>
      <c r="M3563">
        <f t="shared" si="333"/>
        <v>526.52</v>
      </c>
      <c r="N3563" t="s">
        <v>18</v>
      </c>
      <c r="O3563" t="str">
        <f t="shared" si="334"/>
        <v>On Time Delivery</v>
      </c>
      <c r="P3563">
        <v>3</v>
      </c>
      <c r="Q3563" t="str">
        <f t="shared" si="335"/>
        <v>Good</v>
      </c>
      <c r="R3563">
        <v>3.2</v>
      </c>
      <c r="S3563">
        <v>521.25</v>
      </c>
    </row>
    <row r="3564" spans="1:19" x14ac:dyDescent="0.35">
      <c r="A3564">
        <v>13563</v>
      </c>
      <c r="B3564" s="1">
        <v>48124</v>
      </c>
      <c r="C3564">
        <f t="shared" si="330"/>
        <v>2031</v>
      </c>
      <c r="D3564">
        <f t="shared" si="331"/>
        <v>10</v>
      </c>
      <c r="E3564" t="str">
        <f>TEXT(Table2[[#This Row],[order_date]],"mmmm")</f>
        <v>October</v>
      </c>
      <c r="F3564">
        <v>1777</v>
      </c>
      <c r="G3564" t="s">
        <v>22</v>
      </c>
      <c r="H3564" t="s">
        <v>20</v>
      </c>
      <c r="I3564">
        <v>4</v>
      </c>
      <c r="J3564">
        <v>332.46</v>
      </c>
      <c r="K3564">
        <v>0.1</v>
      </c>
      <c r="L3564">
        <f t="shared" si="332"/>
        <v>33.246000000000002</v>
      </c>
      <c r="M3564">
        <f t="shared" si="333"/>
        <v>1329.84</v>
      </c>
      <c r="N3564" t="s">
        <v>18</v>
      </c>
      <c r="O3564" t="str">
        <f t="shared" si="334"/>
        <v>Delayed Delivery</v>
      </c>
      <c r="P3564">
        <v>7</v>
      </c>
      <c r="Q3564" t="str">
        <f t="shared" si="335"/>
        <v>Good</v>
      </c>
      <c r="R3564">
        <v>3.4</v>
      </c>
      <c r="S3564">
        <v>1196.8599999999999</v>
      </c>
    </row>
    <row r="3565" spans="1:19" x14ac:dyDescent="0.35">
      <c r="A3565">
        <v>13564</v>
      </c>
      <c r="B3565" s="1">
        <v>48125</v>
      </c>
      <c r="C3565">
        <f t="shared" si="330"/>
        <v>2031</v>
      </c>
      <c r="D3565">
        <f t="shared" si="331"/>
        <v>10</v>
      </c>
      <c r="E3565" t="str">
        <f>TEXT(Table2[[#This Row],[order_date]],"mmmm")</f>
        <v>October</v>
      </c>
      <c r="F3565">
        <v>1148</v>
      </c>
      <c r="G3565" t="s">
        <v>15</v>
      </c>
      <c r="H3565" t="s">
        <v>17</v>
      </c>
      <c r="I3565">
        <v>2</v>
      </c>
      <c r="J3565">
        <v>232.87</v>
      </c>
      <c r="K3565">
        <v>0.16</v>
      </c>
      <c r="L3565">
        <f t="shared" si="332"/>
        <v>37.2592</v>
      </c>
      <c r="M3565">
        <f t="shared" si="333"/>
        <v>465.74</v>
      </c>
      <c r="N3565" t="s">
        <v>14</v>
      </c>
      <c r="O3565" t="str">
        <f t="shared" si="334"/>
        <v>On Time Delivery</v>
      </c>
      <c r="P3565">
        <v>4</v>
      </c>
      <c r="Q3565" t="str">
        <f t="shared" si="335"/>
        <v>Good</v>
      </c>
      <c r="R3565">
        <v>2.5</v>
      </c>
      <c r="S3565">
        <v>391.22</v>
      </c>
    </row>
    <row r="3566" spans="1:19" x14ac:dyDescent="0.35">
      <c r="A3566">
        <v>13565</v>
      </c>
      <c r="B3566" s="1">
        <v>48126</v>
      </c>
      <c r="C3566">
        <f t="shared" si="330"/>
        <v>2031</v>
      </c>
      <c r="D3566">
        <f t="shared" si="331"/>
        <v>10</v>
      </c>
      <c r="E3566" t="str">
        <f>TEXT(Table2[[#This Row],[order_date]],"mmmm")</f>
        <v>October</v>
      </c>
      <c r="F3566">
        <v>1675</v>
      </c>
      <c r="G3566" t="s">
        <v>19</v>
      </c>
      <c r="H3566" t="s">
        <v>13</v>
      </c>
      <c r="I3566">
        <v>1</v>
      </c>
      <c r="J3566">
        <v>477.1</v>
      </c>
      <c r="K3566">
        <v>7.0000000000000007E-2</v>
      </c>
      <c r="L3566">
        <f t="shared" si="332"/>
        <v>33.397000000000006</v>
      </c>
      <c r="M3566">
        <f t="shared" si="333"/>
        <v>477.1</v>
      </c>
      <c r="N3566" t="s">
        <v>18</v>
      </c>
      <c r="O3566" t="str">
        <f t="shared" si="334"/>
        <v>Delayed Delivery</v>
      </c>
      <c r="P3566">
        <v>5</v>
      </c>
      <c r="Q3566" t="str">
        <f t="shared" si="335"/>
        <v>Bad</v>
      </c>
      <c r="R3566">
        <v>1.2</v>
      </c>
      <c r="S3566">
        <v>443.7</v>
      </c>
    </row>
    <row r="3567" spans="1:19" x14ac:dyDescent="0.35">
      <c r="A3567">
        <v>13566</v>
      </c>
      <c r="B3567" s="1">
        <v>48127</v>
      </c>
      <c r="C3567">
        <f t="shared" si="330"/>
        <v>2031</v>
      </c>
      <c r="D3567">
        <f t="shared" si="331"/>
        <v>10</v>
      </c>
      <c r="E3567" t="str">
        <f>TEXT(Table2[[#This Row],[order_date]],"mmmm")</f>
        <v>October</v>
      </c>
      <c r="F3567">
        <v>1651</v>
      </c>
      <c r="G3567" t="s">
        <v>19</v>
      </c>
      <c r="H3567" t="s">
        <v>20</v>
      </c>
      <c r="I3567">
        <v>6</v>
      </c>
      <c r="J3567">
        <v>38</v>
      </c>
      <c r="K3567">
        <v>0.03</v>
      </c>
      <c r="L3567">
        <f t="shared" si="332"/>
        <v>1.1399999999999999</v>
      </c>
      <c r="M3567">
        <f t="shared" si="333"/>
        <v>228</v>
      </c>
      <c r="N3567" t="s">
        <v>16</v>
      </c>
      <c r="O3567" t="str">
        <f t="shared" si="334"/>
        <v>Delayed Delivery</v>
      </c>
      <c r="P3567">
        <v>11</v>
      </c>
      <c r="Q3567" t="str">
        <f t="shared" si="335"/>
        <v>Bad</v>
      </c>
      <c r="R3567">
        <v>1.3</v>
      </c>
      <c r="S3567">
        <v>221.16</v>
      </c>
    </row>
    <row r="3568" spans="1:19" x14ac:dyDescent="0.35">
      <c r="A3568">
        <v>13567</v>
      </c>
      <c r="B3568" s="1">
        <v>48128</v>
      </c>
      <c r="C3568">
        <f t="shared" si="330"/>
        <v>2031</v>
      </c>
      <c r="D3568">
        <f t="shared" si="331"/>
        <v>10</v>
      </c>
      <c r="E3568" t="str">
        <f>TEXT(Table2[[#This Row],[order_date]],"mmmm")</f>
        <v>October</v>
      </c>
      <c r="F3568">
        <v>1858</v>
      </c>
      <c r="G3568" t="s">
        <v>19</v>
      </c>
      <c r="H3568" t="s">
        <v>17</v>
      </c>
      <c r="I3568">
        <v>2</v>
      </c>
      <c r="J3568">
        <v>267.58</v>
      </c>
      <c r="K3568">
        <v>0.25</v>
      </c>
      <c r="L3568">
        <f t="shared" si="332"/>
        <v>66.894999999999996</v>
      </c>
      <c r="M3568">
        <f t="shared" si="333"/>
        <v>535.16</v>
      </c>
      <c r="N3568" t="s">
        <v>16</v>
      </c>
      <c r="O3568" t="str">
        <f t="shared" si="334"/>
        <v>Delayed Delivery</v>
      </c>
      <c r="P3568">
        <v>7</v>
      </c>
      <c r="Q3568" t="str">
        <f t="shared" si="335"/>
        <v>Good</v>
      </c>
      <c r="R3568">
        <v>2.7</v>
      </c>
      <c r="S3568">
        <v>401.37</v>
      </c>
    </row>
    <row r="3569" spans="1:19" x14ac:dyDescent="0.35">
      <c r="A3569">
        <v>13568</v>
      </c>
      <c r="B3569" s="1">
        <v>48129</v>
      </c>
      <c r="C3569">
        <f t="shared" si="330"/>
        <v>2031</v>
      </c>
      <c r="D3569">
        <f t="shared" si="331"/>
        <v>10</v>
      </c>
      <c r="E3569" t="str">
        <f>TEXT(Table2[[#This Row],[order_date]],"mmmm")</f>
        <v>October</v>
      </c>
      <c r="F3569">
        <v>1487</v>
      </c>
      <c r="G3569" t="s">
        <v>15</v>
      </c>
      <c r="H3569" t="s">
        <v>17</v>
      </c>
      <c r="I3569">
        <v>3</v>
      </c>
      <c r="J3569">
        <v>238.62</v>
      </c>
      <c r="K3569">
        <v>0.31</v>
      </c>
      <c r="L3569">
        <f t="shared" si="332"/>
        <v>73.972200000000001</v>
      </c>
      <c r="M3569">
        <f t="shared" si="333"/>
        <v>715.86</v>
      </c>
      <c r="N3569" t="s">
        <v>18</v>
      </c>
      <c r="O3569" t="str">
        <f t="shared" si="334"/>
        <v>On Time Delivery</v>
      </c>
      <c r="P3569">
        <v>2</v>
      </c>
      <c r="Q3569" t="str">
        <f t="shared" si="335"/>
        <v>Bad</v>
      </c>
      <c r="R3569">
        <v>1.7</v>
      </c>
      <c r="S3569">
        <v>493.94</v>
      </c>
    </row>
    <row r="3570" spans="1:19" x14ac:dyDescent="0.35">
      <c r="A3570">
        <v>13569</v>
      </c>
      <c r="B3570" s="1">
        <v>48130</v>
      </c>
      <c r="C3570">
        <f t="shared" si="330"/>
        <v>2031</v>
      </c>
      <c r="D3570">
        <f t="shared" si="331"/>
        <v>10</v>
      </c>
      <c r="E3570" t="str">
        <f>TEXT(Table2[[#This Row],[order_date]],"mmmm")</f>
        <v>October</v>
      </c>
      <c r="F3570">
        <v>1769</v>
      </c>
      <c r="G3570" t="s">
        <v>12</v>
      </c>
      <c r="H3570" t="s">
        <v>21</v>
      </c>
      <c r="I3570">
        <v>7</v>
      </c>
      <c r="J3570">
        <v>393.83</v>
      </c>
      <c r="K3570">
        <v>0.33</v>
      </c>
      <c r="L3570">
        <f t="shared" si="332"/>
        <v>129.9639</v>
      </c>
      <c r="M3570">
        <f t="shared" si="333"/>
        <v>2756.81</v>
      </c>
      <c r="N3570" t="s">
        <v>16</v>
      </c>
      <c r="O3570" t="str">
        <f t="shared" si="334"/>
        <v>On Time Delivery</v>
      </c>
      <c r="P3570">
        <v>4</v>
      </c>
      <c r="Q3570" t="str">
        <f t="shared" si="335"/>
        <v>Bad</v>
      </c>
      <c r="R3570">
        <v>1.4</v>
      </c>
      <c r="S3570">
        <v>1847.06</v>
      </c>
    </row>
    <row r="3571" spans="1:19" x14ac:dyDescent="0.35">
      <c r="A3571">
        <v>13570</v>
      </c>
      <c r="B3571" s="1">
        <v>48131</v>
      </c>
      <c r="C3571">
        <f t="shared" si="330"/>
        <v>2031</v>
      </c>
      <c r="D3571">
        <f t="shared" si="331"/>
        <v>10</v>
      </c>
      <c r="E3571" t="str">
        <f>TEXT(Table2[[#This Row],[order_date]],"mmmm")</f>
        <v>October</v>
      </c>
      <c r="F3571">
        <v>1373</v>
      </c>
      <c r="G3571" t="s">
        <v>15</v>
      </c>
      <c r="H3571" t="s">
        <v>13</v>
      </c>
      <c r="I3571">
        <v>4</v>
      </c>
      <c r="J3571">
        <v>580.27</v>
      </c>
      <c r="K3571">
        <v>0.22</v>
      </c>
      <c r="L3571">
        <f t="shared" si="332"/>
        <v>127.65939999999999</v>
      </c>
      <c r="M3571">
        <f t="shared" si="333"/>
        <v>2321.08</v>
      </c>
      <c r="N3571" t="s">
        <v>14</v>
      </c>
      <c r="O3571" t="str">
        <f t="shared" si="334"/>
        <v>On Time Delivery</v>
      </c>
      <c r="P3571">
        <v>4</v>
      </c>
      <c r="Q3571" t="str">
        <f t="shared" si="335"/>
        <v>Bad</v>
      </c>
      <c r="R3571">
        <v>2</v>
      </c>
      <c r="S3571">
        <v>1810.44</v>
      </c>
    </row>
    <row r="3572" spans="1:19" x14ac:dyDescent="0.35">
      <c r="A3572">
        <v>13571</v>
      </c>
      <c r="B3572" s="1">
        <v>48132</v>
      </c>
      <c r="C3572">
        <f t="shared" si="330"/>
        <v>2031</v>
      </c>
      <c r="D3572">
        <f t="shared" si="331"/>
        <v>10</v>
      </c>
      <c r="E3572" t="str">
        <f>TEXT(Table2[[#This Row],[order_date]],"mmmm")</f>
        <v>October</v>
      </c>
      <c r="F3572">
        <v>1780</v>
      </c>
      <c r="G3572" t="s">
        <v>22</v>
      </c>
      <c r="H3572" t="s">
        <v>20</v>
      </c>
      <c r="I3572">
        <v>2</v>
      </c>
      <c r="J3572">
        <v>313.57</v>
      </c>
      <c r="K3572">
        <v>0.02</v>
      </c>
      <c r="L3572">
        <f t="shared" si="332"/>
        <v>6.2713999999999999</v>
      </c>
      <c r="M3572">
        <f t="shared" si="333"/>
        <v>627.14</v>
      </c>
      <c r="N3572" t="s">
        <v>16</v>
      </c>
      <c r="O3572" t="str">
        <f t="shared" si="334"/>
        <v>Delayed Delivery</v>
      </c>
      <c r="P3572">
        <v>6</v>
      </c>
      <c r="Q3572" t="str">
        <f t="shared" si="335"/>
        <v>Excellent</v>
      </c>
      <c r="R3572">
        <v>4</v>
      </c>
      <c r="S3572">
        <v>614.6</v>
      </c>
    </row>
    <row r="3573" spans="1:19" x14ac:dyDescent="0.35">
      <c r="A3573">
        <v>13572</v>
      </c>
      <c r="B3573" s="1">
        <v>48133</v>
      </c>
      <c r="C3573">
        <f t="shared" si="330"/>
        <v>2031</v>
      </c>
      <c r="D3573">
        <f t="shared" si="331"/>
        <v>10</v>
      </c>
      <c r="E3573" t="str">
        <f>TEXT(Table2[[#This Row],[order_date]],"mmmm")</f>
        <v>October</v>
      </c>
      <c r="F3573">
        <v>1692</v>
      </c>
      <c r="G3573" t="s">
        <v>15</v>
      </c>
      <c r="H3573" t="s">
        <v>21</v>
      </c>
      <c r="I3573">
        <v>4</v>
      </c>
      <c r="J3573">
        <v>592.32000000000005</v>
      </c>
      <c r="K3573">
        <v>0.26</v>
      </c>
      <c r="L3573">
        <f t="shared" si="332"/>
        <v>154.00320000000002</v>
      </c>
      <c r="M3573">
        <f t="shared" si="333"/>
        <v>2369.2800000000002</v>
      </c>
      <c r="N3573" t="s">
        <v>18</v>
      </c>
      <c r="O3573" t="str">
        <f t="shared" si="334"/>
        <v>Delayed Delivery</v>
      </c>
      <c r="P3573">
        <v>11</v>
      </c>
      <c r="Q3573" t="str">
        <f t="shared" si="335"/>
        <v>Bad</v>
      </c>
      <c r="R3573">
        <v>1.3</v>
      </c>
      <c r="S3573">
        <v>1753.27</v>
      </c>
    </row>
    <row r="3574" spans="1:19" x14ac:dyDescent="0.35">
      <c r="A3574">
        <v>13573</v>
      </c>
      <c r="B3574" s="1">
        <v>48134</v>
      </c>
      <c r="C3574">
        <f t="shared" si="330"/>
        <v>2031</v>
      </c>
      <c r="D3574">
        <f t="shared" si="331"/>
        <v>10</v>
      </c>
      <c r="E3574" t="str">
        <f>TEXT(Table2[[#This Row],[order_date]],"mmmm")</f>
        <v>October</v>
      </c>
      <c r="F3574">
        <v>1159</v>
      </c>
      <c r="G3574" t="s">
        <v>15</v>
      </c>
      <c r="H3574" t="s">
        <v>13</v>
      </c>
      <c r="I3574">
        <v>6</v>
      </c>
      <c r="J3574">
        <v>191.82</v>
      </c>
      <c r="K3574">
        <v>0.04</v>
      </c>
      <c r="L3574">
        <f t="shared" si="332"/>
        <v>7.6727999999999996</v>
      </c>
      <c r="M3574">
        <f t="shared" si="333"/>
        <v>1150.92</v>
      </c>
      <c r="N3574" t="s">
        <v>18</v>
      </c>
      <c r="O3574" t="str">
        <f t="shared" si="334"/>
        <v>Delayed Delivery</v>
      </c>
      <c r="P3574">
        <v>7</v>
      </c>
      <c r="Q3574" t="str">
        <f t="shared" si="335"/>
        <v>Good</v>
      </c>
      <c r="R3574">
        <v>2.8</v>
      </c>
      <c r="S3574">
        <v>1104.8800000000001</v>
      </c>
    </row>
    <row r="3575" spans="1:19" x14ac:dyDescent="0.35">
      <c r="A3575">
        <v>13574</v>
      </c>
      <c r="B3575" s="1">
        <v>48135</v>
      </c>
      <c r="C3575">
        <f t="shared" si="330"/>
        <v>2031</v>
      </c>
      <c r="D3575">
        <f t="shared" si="331"/>
        <v>10</v>
      </c>
      <c r="E3575" t="str">
        <f>TEXT(Table2[[#This Row],[order_date]],"mmmm")</f>
        <v>October</v>
      </c>
      <c r="F3575">
        <v>1350</v>
      </c>
      <c r="G3575" t="s">
        <v>19</v>
      </c>
      <c r="H3575" t="s">
        <v>21</v>
      </c>
      <c r="I3575">
        <v>1</v>
      </c>
      <c r="J3575">
        <v>33.06</v>
      </c>
      <c r="K3575">
        <v>0.23</v>
      </c>
      <c r="L3575">
        <f t="shared" si="332"/>
        <v>7.6038000000000006</v>
      </c>
      <c r="M3575">
        <f t="shared" si="333"/>
        <v>33.06</v>
      </c>
      <c r="N3575" t="s">
        <v>18</v>
      </c>
      <c r="O3575" t="str">
        <f t="shared" si="334"/>
        <v>On Time Delivery</v>
      </c>
      <c r="P3575">
        <v>4</v>
      </c>
      <c r="Q3575" t="str">
        <f t="shared" si="335"/>
        <v>Excellent</v>
      </c>
      <c r="R3575">
        <v>4.3</v>
      </c>
      <c r="S3575">
        <v>25.46</v>
      </c>
    </row>
    <row r="3576" spans="1:19" x14ac:dyDescent="0.35">
      <c r="A3576">
        <v>13575</v>
      </c>
      <c r="B3576" s="1">
        <v>48136</v>
      </c>
      <c r="C3576">
        <f t="shared" si="330"/>
        <v>2031</v>
      </c>
      <c r="D3576">
        <f t="shared" si="331"/>
        <v>10</v>
      </c>
      <c r="E3576" t="str">
        <f>TEXT(Table2[[#This Row],[order_date]],"mmmm")</f>
        <v>October</v>
      </c>
      <c r="F3576">
        <v>1911</v>
      </c>
      <c r="G3576" t="s">
        <v>12</v>
      </c>
      <c r="H3576" t="s">
        <v>20</v>
      </c>
      <c r="I3576">
        <v>3</v>
      </c>
      <c r="J3576">
        <v>111.91</v>
      </c>
      <c r="K3576">
        <v>0.27</v>
      </c>
      <c r="L3576">
        <f t="shared" si="332"/>
        <v>30.215700000000002</v>
      </c>
      <c r="M3576">
        <f t="shared" si="333"/>
        <v>335.73</v>
      </c>
      <c r="N3576" t="s">
        <v>16</v>
      </c>
      <c r="O3576" t="str">
        <f t="shared" si="334"/>
        <v>Delayed Delivery</v>
      </c>
      <c r="P3576">
        <v>10</v>
      </c>
      <c r="Q3576" t="str">
        <f t="shared" si="335"/>
        <v>Bad</v>
      </c>
      <c r="R3576">
        <v>2.1</v>
      </c>
      <c r="S3576">
        <v>245.08</v>
      </c>
    </row>
    <row r="3577" spans="1:19" x14ac:dyDescent="0.35">
      <c r="A3577">
        <v>13576</v>
      </c>
      <c r="B3577" s="1">
        <v>48137</v>
      </c>
      <c r="C3577">
        <f t="shared" si="330"/>
        <v>2031</v>
      </c>
      <c r="D3577">
        <f t="shared" si="331"/>
        <v>10</v>
      </c>
      <c r="E3577" t="str">
        <f>TEXT(Table2[[#This Row],[order_date]],"mmmm")</f>
        <v>October</v>
      </c>
      <c r="F3577">
        <v>1287</v>
      </c>
      <c r="G3577" t="s">
        <v>22</v>
      </c>
      <c r="H3577" t="s">
        <v>17</v>
      </c>
      <c r="I3577">
        <v>5</v>
      </c>
      <c r="J3577">
        <v>246.15</v>
      </c>
      <c r="K3577">
        <v>0.25</v>
      </c>
      <c r="L3577">
        <f t="shared" si="332"/>
        <v>61.537500000000001</v>
      </c>
      <c r="M3577">
        <f t="shared" si="333"/>
        <v>1230.75</v>
      </c>
      <c r="N3577" t="s">
        <v>16</v>
      </c>
      <c r="O3577" t="str">
        <f t="shared" si="334"/>
        <v>Early Delivery</v>
      </c>
      <c r="P3577">
        <v>1</v>
      </c>
      <c r="Q3577" t="str">
        <f t="shared" si="335"/>
        <v>Bad</v>
      </c>
      <c r="R3577">
        <v>2.2000000000000002</v>
      </c>
      <c r="S3577">
        <v>923.06</v>
      </c>
    </row>
    <row r="3578" spans="1:19" x14ac:dyDescent="0.35">
      <c r="A3578">
        <v>13577</v>
      </c>
      <c r="B3578" s="1">
        <v>48138</v>
      </c>
      <c r="C3578">
        <f t="shared" si="330"/>
        <v>2031</v>
      </c>
      <c r="D3578">
        <f t="shared" si="331"/>
        <v>10</v>
      </c>
      <c r="E3578" t="str">
        <f>TEXT(Table2[[#This Row],[order_date]],"mmmm")</f>
        <v>October</v>
      </c>
      <c r="F3578">
        <v>1287</v>
      </c>
      <c r="G3578" t="s">
        <v>19</v>
      </c>
      <c r="H3578" t="s">
        <v>20</v>
      </c>
      <c r="I3578">
        <v>2</v>
      </c>
      <c r="J3578">
        <v>200.06</v>
      </c>
      <c r="K3578">
        <v>0.33</v>
      </c>
      <c r="L3578">
        <f t="shared" si="332"/>
        <v>66.019800000000004</v>
      </c>
      <c r="M3578">
        <f t="shared" si="333"/>
        <v>400.12</v>
      </c>
      <c r="N3578" t="s">
        <v>18</v>
      </c>
      <c r="O3578" t="str">
        <f t="shared" si="334"/>
        <v>Early Delivery</v>
      </c>
      <c r="P3578">
        <v>1</v>
      </c>
      <c r="Q3578" t="str">
        <f t="shared" si="335"/>
        <v>Excellent</v>
      </c>
      <c r="R3578">
        <v>4.5</v>
      </c>
      <c r="S3578">
        <v>268.08</v>
      </c>
    </row>
    <row r="3579" spans="1:19" x14ac:dyDescent="0.35">
      <c r="A3579">
        <v>13578</v>
      </c>
      <c r="B3579" s="1">
        <v>48139</v>
      </c>
      <c r="C3579">
        <f t="shared" si="330"/>
        <v>2031</v>
      </c>
      <c r="D3579">
        <f t="shared" si="331"/>
        <v>10</v>
      </c>
      <c r="E3579" t="str">
        <f>TEXT(Table2[[#This Row],[order_date]],"mmmm")</f>
        <v>October</v>
      </c>
      <c r="F3579">
        <v>1891</v>
      </c>
      <c r="G3579" t="s">
        <v>15</v>
      </c>
      <c r="H3579" t="s">
        <v>13</v>
      </c>
      <c r="I3579">
        <v>1</v>
      </c>
      <c r="J3579">
        <v>71.78</v>
      </c>
      <c r="K3579">
        <v>0.26</v>
      </c>
      <c r="L3579">
        <f t="shared" si="332"/>
        <v>18.662800000000001</v>
      </c>
      <c r="M3579">
        <f t="shared" si="333"/>
        <v>71.78</v>
      </c>
      <c r="N3579" t="s">
        <v>14</v>
      </c>
      <c r="O3579" t="str">
        <f t="shared" si="334"/>
        <v>Delayed Delivery</v>
      </c>
      <c r="P3579">
        <v>5</v>
      </c>
      <c r="Q3579" t="str">
        <f t="shared" si="335"/>
        <v>Good</v>
      </c>
      <c r="R3579">
        <v>3.6</v>
      </c>
      <c r="S3579">
        <v>53.12</v>
      </c>
    </row>
    <row r="3580" spans="1:19" x14ac:dyDescent="0.35">
      <c r="A3580">
        <v>13579</v>
      </c>
      <c r="B3580" s="1">
        <v>48140</v>
      </c>
      <c r="C3580">
        <f t="shared" si="330"/>
        <v>2031</v>
      </c>
      <c r="D3580">
        <f t="shared" si="331"/>
        <v>10</v>
      </c>
      <c r="E3580" t="str">
        <f>TEXT(Table2[[#This Row],[order_date]],"mmmm")</f>
        <v>October</v>
      </c>
      <c r="F3580">
        <v>1225</v>
      </c>
      <c r="G3580" t="s">
        <v>15</v>
      </c>
      <c r="H3580" t="s">
        <v>20</v>
      </c>
      <c r="I3580">
        <v>4</v>
      </c>
      <c r="J3580">
        <v>268.11</v>
      </c>
      <c r="K3580">
        <v>0.24</v>
      </c>
      <c r="L3580">
        <f t="shared" si="332"/>
        <v>64.346400000000003</v>
      </c>
      <c r="M3580">
        <f t="shared" si="333"/>
        <v>1072.44</v>
      </c>
      <c r="N3580" t="s">
        <v>18</v>
      </c>
      <c r="O3580" t="str">
        <f t="shared" si="334"/>
        <v>Early Delivery</v>
      </c>
      <c r="P3580">
        <v>1</v>
      </c>
      <c r="Q3580" t="str">
        <f t="shared" si="335"/>
        <v>Excellent</v>
      </c>
      <c r="R3580">
        <v>4.2</v>
      </c>
      <c r="S3580">
        <v>815.05</v>
      </c>
    </row>
    <row r="3581" spans="1:19" x14ac:dyDescent="0.35">
      <c r="A3581">
        <v>13580</v>
      </c>
      <c r="B3581" s="1">
        <v>48141</v>
      </c>
      <c r="C3581">
        <f t="shared" si="330"/>
        <v>2031</v>
      </c>
      <c r="D3581">
        <f t="shared" si="331"/>
        <v>10</v>
      </c>
      <c r="E3581" t="str">
        <f>TEXT(Table2[[#This Row],[order_date]],"mmmm")</f>
        <v>October</v>
      </c>
      <c r="F3581">
        <v>1522</v>
      </c>
      <c r="G3581" t="s">
        <v>15</v>
      </c>
      <c r="H3581" t="s">
        <v>13</v>
      </c>
      <c r="I3581">
        <v>6</v>
      </c>
      <c r="J3581">
        <v>212.8</v>
      </c>
      <c r="K3581">
        <v>0.09</v>
      </c>
      <c r="L3581">
        <f t="shared" si="332"/>
        <v>19.152000000000001</v>
      </c>
      <c r="M3581">
        <f t="shared" si="333"/>
        <v>1276.8000000000002</v>
      </c>
      <c r="N3581" t="s">
        <v>16</v>
      </c>
      <c r="O3581" t="str">
        <f t="shared" si="334"/>
        <v>On Time Delivery</v>
      </c>
      <c r="P3581">
        <v>3</v>
      </c>
      <c r="Q3581" t="str">
        <f t="shared" si="335"/>
        <v>Bad</v>
      </c>
      <c r="R3581">
        <v>2.2000000000000002</v>
      </c>
      <c r="S3581">
        <v>1161.8900000000001</v>
      </c>
    </row>
    <row r="3582" spans="1:19" x14ac:dyDescent="0.35">
      <c r="A3582">
        <v>13581</v>
      </c>
      <c r="B3582" s="1">
        <v>48142</v>
      </c>
      <c r="C3582">
        <f t="shared" si="330"/>
        <v>2031</v>
      </c>
      <c r="D3582">
        <f t="shared" si="331"/>
        <v>10</v>
      </c>
      <c r="E3582" t="str">
        <f>TEXT(Table2[[#This Row],[order_date]],"mmmm")</f>
        <v>October</v>
      </c>
      <c r="F3582">
        <v>1521</v>
      </c>
      <c r="G3582" t="s">
        <v>12</v>
      </c>
      <c r="H3582" t="s">
        <v>21</v>
      </c>
      <c r="I3582">
        <v>7</v>
      </c>
      <c r="J3582">
        <v>86.73</v>
      </c>
      <c r="K3582">
        <v>0.32</v>
      </c>
      <c r="L3582">
        <f t="shared" si="332"/>
        <v>27.753600000000002</v>
      </c>
      <c r="M3582">
        <f t="shared" si="333"/>
        <v>607.11</v>
      </c>
      <c r="N3582" t="s">
        <v>16</v>
      </c>
      <c r="O3582" t="str">
        <f t="shared" si="334"/>
        <v>Delayed Delivery</v>
      </c>
      <c r="P3582">
        <v>9</v>
      </c>
      <c r="Q3582" t="str">
        <f t="shared" si="335"/>
        <v>Excellent</v>
      </c>
      <c r="R3582">
        <v>5</v>
      </c>
      <c r="S3582">
        <v>412.83</v>
      </c>
    </row>
    <row r="3583" spans="1:19" x14ac:dyDescent="0.35">
      <c r="A3583">
        <v>13582</v>
      </c>
      <c r="B3583" s="1">
        <v>48143</v>
      </c>
      <c r="C3583">
        <f t="shared" si="330"/>
        <v>2031</v>
      </c>
      <c r="D3583">
        <f t="shared" si="331"/>
        <v>10</v>
      </c>
      <c r="E3583" t="str">
        <f>TEXT(Table2[[#This Row],[order_date]],"mmmm")</f>
        <v>October</v>
      </c>
      <c r="F3583">
        <v>1782</v>
      </c>
      <c r="G3583" t="s">
        <v>15</v>
      </c>
      <c r="H3583" t="s">
        <v>13</v>
      </c>
      <c r="I3583">
        <v>4</v>
      </c>
      <c r="J3583">
        <v>188.23</v>
      </c>
      <c r="K3583">
        <v>0.06</v>
      </c>
      <c r="L3583">
        <f t="shared" si="332"/>
        <v>11.293799999999999</v>
      </c>
      <c r="M3583">
        <f t="shared" si="333"/>
        <v>752.92</v>
      </c>
      <c r="N3583" t="s">
        <v>14</v>
      </c>
      <c r="O3583" t="str">
        <f t="shared" si="334"/>
        <v>On Time Delivery</v>
      </c>
      <c r="P3583">
        <v>3</v>
      </c>
      <c r="Q3583" t="str">
        <f t="shared" si="335"/>
        <v>Bad</v>
      </c>
      <c r="R3583">
        <v>1.6</v>
      </c>
      <c r="S3583">
        <v>707.74</v>
      </c>
    </row>
    <row r="3584" spans="1:19" x14ac:dyDescent="0.35">
      <c r="A3584">
        <v>13583</v>
      </c>
      <c r="B3584" s="1">
        <v>48144</v>
      </c>
      <c r="C3584">
        <f t="shared" si="330"/>
        <v>2031</v>
      </c>
      <c r="D3584">
        <f t="shared" si="331"/>
        <v>10</v>
      </c>
      <c r="E3584" t="str">
        <f>TEXT(Table2[[#This Row],[order_date]],"mmmm")</f>
        <v>October</v>
      </c>
      <c r="F3584">
        <v>1272</v>
      </c>
      <c r="G3584" t="s">
        <v>15</v>
      </c>
      <c r="H3584" t="s">
        <v>17</v>
      </c>
      <c r="I3584">
        <v>7</v>
      </c>
      <c r="J3584">
        <v>533.57000000000005</v>
      </c>
      <c r="K3584">
        <v>0.32</v>
      </c>
      <c r="L3584">
        <f t="shared" si="332"/>
        <v>170.74240000000003</v>
      </c>
      <c r="M3584">
        <f t="shared" si="333"/>
        <v>3734.9900000000002</v>
      </c>
      <c r="N3584" t="s">
        <v>14</v>
      </c>
      <c r="O3584" t="str">
        <f t="shared" si="334"/>
        <v>On Time Delivery</v>
      </c>
      <c r="P3584">
        <v>3</v>
      </c>
      <c r="Q3584" t="str">
        <f t="shared" si="335"/>
        <v>Excellent</v>
      </c>
      <c r="R3584">
        <v>4.8</v>
      </c>
      <c r="S3584">
        <v>2539.79</v>
      </c>
    </row>
    <row r="3585" spans="1:19" x14ac:dyDescent="0.35">
      <c r="A3585">
        <v>13584</v>
      </c>
      <c r="B3585" s="1">
        <v>48145</v>
      </c>
      <c r="C3585">
        <f t="shared" si="330"/>
        <v>2031</v>
      </c>
      <c r="D3585">
        <f t="shared" si="331"/>
        <v>10</v>
      </c>
      <c r="E3585" t="str">
        <f>TEXT(Table2[[#This Row],[order_date]],"mmmm")</f>
        <v>October</v>
      </c>
      <c r="F3585">
        <v>1935</v>
      </c>
      <c r="G3585" t="s">
        <v>19</v>
      </c>
      <c r="H3585" t="s">
        <v>17</v>
      </c>
      <c r="I3585">
        <v>6</v>
      </c>
      <c r="J3585">
        <v>191.7</v>
      </c>
      <c r="K3585">
        <v>0.11</v>
      </c>
      <c r="L3585">
        <f t="shared" si="332"/>
        <v>21.087</v>
      </c>
      <c r="M3585">
        <f t="shared" si="333"/>
        <v>1150.1999999999998</v>
      </c>
      <c r="N3585" t="s">
        <v>16</v>
      </c>
      <c r="O3585" t="str">
        <f t="shared" si="334"/>
        <v>Delayed Delivery</v>
      </c>
      <c r="P3585">
        <v>9</v>
      </c>
      <c r="Q3585" t="str">
        <f t="shared" si="335"/>
        <v>Excellent</v>
      </c>
      <c r="R3585">
        <v>4.5999999999999996</v>
      </c>
      <c r="S3585">
        <v>1023.68</v>
      </c>
    </row>
    <row r="3586" spans="1:19" x14ac:dyDescent="0.35">
      <c r="A3586">
        <v>13585</v>
      </c>
      <c r="B3586" s="1">
        <v>48146</v>
      </c>
      <c r="C3586">
        <f t="shared" si="330"/>
        <v>2031</v>
      </c>
      <c r="D3586">
        <f t="shared" si="331"/>
        <v>10</v>
      </c>
      <c r="E3586" t="str">
        <f>TEXT(Table2[[#This Row],[order_date]],"mmmm")</f>
        <v>October</v>
      </c>
      <c r="F3586">
        <v>1401</v>
      </c>
      <c r="G3586" t="s">
        <v>19</v>
      </c>
      <c r="H3586" t="s">
        <v>17</v>
      </c>
      <c r="I3586">
        <v>7</v>
      </c>
      <c r="J3586">
        <v>432.66</v>
      </c>
      <c r="K3586">
        <v>0.05</v>
      </c>
      <c r="L3586">
        <f t="shared" si="332"/>
        <v>21.633000000000003</v>
      </c>
      <c r="M3586">
        <f t="shared" si="333"/>
        <v>3028.6200000000003</v>
      </c>
      <c r="N3586" t="s">
        <v>18</v>
      </c>
      <c r="O3586" t="str">
        <f t="shared" si="334"/>
        <v>Delayed Delivery</v>
      </c>
      <c r="P3586">
        <v>5</v>
      </c>
      <c r="Q3586" t="str">
        <f t="shared" si="335"/>
        <v>Good</v>
      </c>
      <c r="R3586">
        <v>3.2</v>
      </c>
      <c r="S3586">
        <v>2877.19</v>
      </c>
    </row>
    <row r="3587" spans="1:19" x14ac:dyDescent="0.35">
      <c r="A3587">
        <v>13586</v>
      </c>
      <c r="B3587" s="1">
        <v>48147</v>
      </c>
      <c r="C3587">
        <f t="shared" ref="C3587:C3650" si="336">YEAR(B3587)</f>
        <v>2031</v>
      </c>
      <c r="D3587">
        <f t="shared" ref="D3587:D3650" si="337">MONTH(B3587)</f>
        <v>10</v>
      </c>
      <c r="E3587" t="str">
        <f>TEXT(Table2[[#This Row],[order_date]],"mmmm")</f>
        <v>October</v>
      </c>
      <c r="F3587">
        <v>1182</v>
      </c>
      <c r="G3587" t="s">
        <v>19</v>
      </c>
      <c r="H3587" t="s">
        <v>21</v>
      </c>
      <c r="I3587">
        <v>6</v>
      </c>
      <c r="J3587">
        <v>373.05</v>
      </c>
      <c r="K3587">
        <v>0.28999999999999998</v>
      </c>
      <c r="L3587">
        <f t="shared" ref="L3587:L3650" si="338">J3587*K3587</f>
        <v>108.1845</v>
      </c>
      <c r="M3587">
        <f t="shared" ref="M3587:M3650" si="339">(J3587*I3587)</f>
        <v>2238.3000000000002</v>
      </c>
      <c r="N3587" t="s">
        <v>16</v>
      </c>
      <c r="O3587" t="str">
        <f t="shared" ref="O3587:O3650" si="340">IF(P3587&lt;2,"Early Delivery",IF(P3587&lt;5,"On Time Delivery","Delayed Delivery"))</f>
        <v>Delayed Delivery</v>
      </c>
      <c r="P3587">
        <v>8</v>
      </c>
      <c r="Q3587" t="str">
        <f t="shared" ref="Q3587:Q3650" si="341">IF(R3587&lt;2.5,"Bad",IF(R3587 &lt;4,"Good","Excellent"))</f>
        <v>Good</v>
      </c>
      <c r="R3587">
        <v>3.3</v>
      </c>
      <c r="S3587">
        <v>1589.19</v>
      </c>
    </row>
    <row r="3588" spans="1:19" x14ac:dyDescent="0.35">
      <c r="A3588">
        <v>13587</v>
      </c>
      <c r="B3588" s="1">
        <v>48148</v>
      </c>
      <c r="C3588">
        <f t="shared" si="336"/>
        <v>2031</v>
      </c>
      <c r="D3588">
        <f t="shared" si="337"/>
        <v>10</v>
      </c>
      <c r="E3588" t="str">
        <f>TEXT(Table2[[#This Row],[order_date]],"mmmm")</f>
        <v>October</v>
      </c>
      <c r="F3588">
        <v>1968</v>
      </c>
      <c r="G3588" t="s">
        <v>19</v>
      </c>
      <c r="H3588" t="s">
        <v>13</v>
      </c>
      <c r="I3588">
        <v>1</v>
      </c>
      <c r="J3588">
        <v>264.89999999999998</v>
      </c>
      <c r="K3588">
        <v>0</v>
      </c>
      <c r="L3588">
        <f t="shared" si="338"/>
        <v>0</v>
      </c>
      <c r="M3588">
        <f t="shared" si="339"/>
        <v>264.89999999999998</v>
      </c>
      <c r="N3588" t="s">
        <v>18</v>
      </c>
      <c r="O3588" t="str">
        <f t="shared" si="340"/>
        <v>Delayed Delivery</v>
      </c>
      <c r="P3588">
        <v>10</v>
      </c>
      <c r="Q3588" t="str">
        <f t="shared" si="341"/>
        <v>Excellent</v>
      </c>
      <c r="R3588">
        <v>4.0999999999999996</v>
      </c>
      <c r="S3588">
        <v>264.89999999999998</v>
      </c>
    </row>
    <row r="3589" spans="1:19" x14ac:dyDescent="0.35">
      <c r="A3589">
        <v>13588</v>
      </c>
      <c r="B3589" s="1">
        <v>48149</v>
      </c>
      <c r="C3589">
        <f t="shared" si="336"/>
        <v>2031</v>
      </c>
      <c r="D3589">
        <f t="shared" si="337"/>
        <v>10</v>
      </c>
      <c r="E3589" t="str">
        <f>TEXT(Table2[[#This Row],[order_date]],"mmmm")</f>
        <v>October</v>
      </c>
      <c r="F3589">
        <v>1664</v>
      </c>
      <c r="G3589" t="s">
        <v>22</v>
      </c>
      <c r="H3589" t="s">
        <v>21</v>
      </c>
      <c r="I3589">
        <v>2</v>
      </c>
      <c r="J3589">
        <v>154.83000000000001</v>
      </c>
      <c r="K3589">
        <v>0.28999999999999998</v>
      </c>
      <c r="L3589">
        <f t="shared" si="338"/>
        <v>44.900700000000001</v>
      </c>
      <c r="M3589">
        <f t="shared" si="339"/>
        <v>309.66000000000003</v>
      </c>
      <c r="N3589" t="s">
        <v>14</v>
      </c>
      <c r="O3589" t="str">
        <f t="shared" si="340"/>
        <v>Delayed Delivery</v>
      </c>
      <c r="P3589">
        <v>9</v>
      </c>
      <c r="Q3589" t="str">
        <f t="shared" si="341"/>
        <v>Bad</v>
      </c>
      <c r="R3589">
        <v>2.2000000000000002</v>
      </c>
      <c r="S3589">
        <v>219.86</v>
      </c>
    </row>
    <row r="3590" spans="1:19" x14ac:dyDescent="0.35">
      <c r="A3590">
        <v>13589</v>
      </c>
      <c r="B3590" s="1">
        <v>48150</v>
      </c>
      <c r="C3590">
        <f t="shared" si="336"/>
        <v>2031</v>
      </c>
      <c r="D3590">
        <f t="shared" si="337"/>
        <v>10</v>
      </c>
      <c r="E3590" t="str">
        <f>TEXT(Table2[[#This Row],[order_date]],"mmmm")</f>
        <v>October</v>
      </c>
      <c r="F3590">
        <v>1487</v>
      </c>
      <c r="G3590" t="s">
        <v>22</v>
      </c>
      <c r="H3590" t="s">
        <v>20</v>
      </c>
      <c r="I3590">
        <v>5</v>
      </c>
      <c r="J3590">
        <v>230.87</v>
      </c>
      <c r="K3590">
        <v>0.09</v>
      </c>
      <c r="L3590">
        <f t="shared" si="338"/>
        <v>20.778299999999998</v>
      </c>
      <c r="M3590">
        <f t="shared" si="339"/>
        <v>1154.3499999999999</v>
      </c>
      <c r="N3590" t="s">
        <v>16</v>
      </c>
      <c r="O3590" t="str">
        <f t="shared" si="340"/>
        <v>Delayed Delivery</v>
      </c>
      <c r="P3590">
        <v>6</v>
      </c>
      <c r="Q3590" t="str">
        <f t="shared" si="341"/>
        <v>Good</v>
      </c>
      <c r="R3590">
        <v>3.1</v>
      </c>
      <c r="S3590">
        <v>1050.46</v>
      </c>
    </row>
    <row r="3591" spans="1:19" x14ac:dyDescent="0.35">
      <c r="A3591">
        <v>13590</v>
      </c>
      <c r="B3591" s="1">
        <v>48151</v>
      </c>
      <c r="C3591">
        <f t="shared" si="336"/>
        <v>2031</v>
      </c>
      <c r="D3591">
        <f t="shared" si="337"/>
        <v>10</v>
      </c>
      <c r="E3591" t="str">
        <f>TEXT(Table2[[#This Row],[order_date]],"mmmm")</f>
        <v>October</v>
      </c>
      <c r="F3591">
        <v>1826</v>
      </c>
      <c r="G3591" t="s">
        <v>19</v>
      </c>
      <c r="H3591" t="s">
        <v>20</v>
      </c>
      <c r="I3591">
        <v>2</v>
      </c>
      <c r="J3591">
        <v>361.38</v>
      </c>
      <c r="K3591">
        <v>0.31</v>
      </c>
      <c r="L3591">
        <f t="shared" si="338"/>
        <v>112.0278</v>
      </c>
      <c r="M3591">
        <f t="shared" si="339"/>
        <v>722.76</v>
      </c>
      <c r="N3591" t="s">
        <v>18</v>
      </c>
      <c r="O3591" t="str">
        <f t="shared" si="340"/>
        <v>Delayed Delivery</v>
      </c>
      <c r="P3591">
        <v>7</v>
      </c>
      <c r="Q3591" t="str">
        <f t="shared" si="341"/>
        <v>Excellent</v>
      </c>
      <c r="R3591">
        <v>4.5999999999999996</v>
      </c>
      <c r="S3591">
        <v>498.7</v>
      </c>
    </row>
    <row r="3592" spans="1:19" x14ac:dyDescent="0.35">
      <c r="A3592">
        <v>13591</v>
      </c>
      <c r="B3592" s="1">
        <v>48152</v>
      </c>
      <c r="C3592">
        <f t="shared" si="336"/>
        <v>2031</v>
      </c>
      <c r="D3592">
        <f t="shared" si="337"/>
        <v>10</v>
      </c>
      <c r="E3592" t="str">
        <f>TEXT(Table2[[#This Row],[order_date]],"mmmm")</f>
        <v>October</v>
      </c>
      <c r="F3592">
        <v>1845</v>
      </c>
      <c r="G3592" t="s">
        <v>22</v>
      </c>
      <c r="H3592" t="s">
        <v>20</v>
      </c>
      <c r="I3592">
        <v>3</v>
      </c>
      <c r="J3592">
        <v>220.19</v>
      </c>
      <c r="K3592">
        <v>0.24</v>
      </c>
      <c r="L3592">
        <f t="shared" si="338"/>
        <v>52.845599999999997</v>
      </c>
      <c r="M3592">
        <f t="shared" si="339"/>
        <v>660.56999999999994</v>
      </c>
      <c r="N3592" t="s">
        <v>16</v>
      </c>
      <c r="O3592" t="str">
        <f t="shared" si="340"/>
        <v>Delayed Delivery</v>
      </c>
      <c r="P3592">
        <v>7</v>
      </c>
      <c r="Q3592" t="str">
        <f t="shared" si="341"/>
        <v>Bad</v>
      </c>
      <c r="R3592">
        <v>1.3</v>
      </c>
      <c r="S3592">
        <v>502.03</v>
      </c>
    </row>
    <row r="3593" spans="1:19" x14ac:dyDescent="0.35">
      <c r="A3593">
        <v>13592</v>
      </c>
      <c r="B3593" s="1">
        <v>48153</v>
      </c>
      <c r="C3593">
        <f t="shared" si="336"/>
        <v>2031</v>
      </c>
      <c r="D3593">
        <f t="shared" si="337"/>
        <v>11</v>
      </c>
      <c r="E3593" t="str">
        <f>TEXT(Table2[[#This Row],[order_date]],"mmmm")</f>
        <v>November</v>
      </c>
      <c r="F3593">
        <v>1123</v>
      </c>
      <c r="G3593" t="s">
        <v>19</v>
      </c>
      <c r="H3593" t="s">
        <v>20</v>
      </c>
      <c r="I3593">
        <v>2</v>
      </c>
      <c r="J3593">
        <v>140.71</v>
      </c>
      <c r="K3593">
        <v>0.23</v>
      </c>
      <c r="L3593">
        <f t="shared" si="338"/>
        <v>32.363300000000002</v>
      </c>
      <c r="M3593">
        <f t="shared" si="339"/>
        <v>281.42</v>
      </c>
      <c r="N3593" t="s">
        <v>16</v>
      </c>
      <c r="O3593" t="str">
        <f t="shared" si="340"/>
        <v>Delayed Delivery</v>
      </c>
      <c r="P3593">
        <v>7</v>
      </c>
      <c r="Q3593" t="str">
        <f t="shared" si="341"/>
        <v>Excellent</v>
      </c>
      <c r="R3593">
        <v>4.5999999999999996</v>
      </c>
      <c r="S3593">
        <v>216.69</v>
      </c>
    </row>
    <row r="3594" spans="1:19" x14ac:dyDescent="0.35">
      <c r="A3594">
        <v>13593</v>
      </c>
      <c r="B3594" s="1">
        <v>48154</v>
      </c>
      <c r="C3594">
        <f t="shared" si="336"/>
        <v>2031</v>
      </c>
      <c r="D3594">
        <f t="shared" si="337"/>
        <v>11</v>
      </c>
      <c r="E3594" t="str">
        <f>TEXT(Table2[[#This Row],[order_date]],"mmmm")</f>
        <v>November</v>
      </c>
      <c r="F3594">
        <v>1984</v>
      </c>
      <c r="G3594" t="s">
        <v>19</v>
      </c>
      <c r="H3594" t="s">
        <v>17</v>
      </c>
      <c r="I3594">
        <v>6</v>
      </c>
      <c r="J3594">
        <v>83.13</v>
      </c>
      <c r="K3594">
        <v>0.13</v>
      </c>
      <c r="L3594">
        <f t="shared" si="338"/>
        <v>10.806900000000001</v>
      </c>
      <c r="M3594">
        <f t="shared" si="339"/>
        <v>498.78</v>
      </c>
      <c r="N3594" t="s">
        <v>18</v>
      </c>
      <c r="O3594" t="str">
        <f t="shared" si="340"/>
        <v>On Time Delivery</v>
      </c>
      <c r="P3594">
        <v>4</v>
      </c>
      <c r="Q3594" t="str">
        <f t="shared" si="341"/>
        <v>Good</v>
      </c>
      <c r="R3594">
        <v>3.9</v>
      </c>
      <c r="S3594">
        <v>433.94</v>
      </c>
    </row>
    <row r="3595" spans="1:19" x14ac:dyDescent="0.35">
      <c r="A3595">
        <v>13594</v>
      </c>
      <c r="B3595" s="1">
        <v>48155</v>
      </c>
      <c r="C3595">
        <f t="shared" si="336"/>
        <v>2031</v>
      </c>
      <c r="D3595">
        <f t="shared" si="337"/>
        <v>11</v>
      </c>
      <c r="E3595" t="str">
        <f>TEXT(Table2[[#This Row],[order_date]],"mmmm")</f>
        <v>November</v>
      </c>
      <c r="F3595">
        <v>1625</v>
      </c>
      <c r="G3595" t="s">
        <v>19</v>
      </c>
      <c r="H3595" t="s">
        <v>13</v>
      </c>
      <c r="I3595">
        <v>6</v>
      </c>
      <c r="J3595">
        <v>529.66</v>
      </c>
      <c r="K3595">
        <v>0.02</v>
      </c>
      <c r="L3595">
        <f t="shared" si="338"/>
        <v>10.5932</v>
      </c>
      <c r="M3595">
        <f t="shared" si="339"/>
        <v>3177.96</v>
      </c>
      <c r="N3595" t="s">
        <v>16</v>
      </c>
      <c r="O3595" t="str">
        <f t="shared" si="340"/>
        <v>On Time Delivery</v>
      </c>
      <c r="P3595">
        <v>2</v>
      </c>
      <c r="Q3595" t="str">
        <f t="shared" si="341"/>
        <v>Excellent</v>
      </c>
      <c r="R3595">
        <v>4.0999999999999996</v>
      </c>
      <c r="S3595">
        <v>3114.4</v>
      </c>
    </row>
    <row r="3596" spans="1:19" x14ac:dyDescent="0.35">
      <c r="A3596">
        <v>13595</v>
      </c>
      <c r="B3596" s="1">
        <v>48156</v>
      </c>
      <c r="C3596">
        <f t="shared" si="336"/>
        <v>2031</v>
      </c>
      <c r="D3596">
        <f t="shared" si="337"/>
        <v>11</v>
      </c>
      <c r="E3596" t="str">
        <f>TEXT(Table2[[#This Row],[order_date]],"mmmm")</f>
        <v>November</v>
      </c>
      <c r="F3596">
        <v>1789</v>
      </c>
      <c r="G3596" t="s">
        <v>15</v>
      </c>
      <c r="H3596" t="s">
        <v>17</v>
      </c>
      <c r="I3596">
        <v>3</v>
      </c>
      <c r="J3596">
        <v>272.58</v>
      </c>
      <c r="K3596">
        <v>0.28999999999999998</v>
      </c>
      <c r="L3596">
        <f t="shared" si="338"/>
        <v>79.048199999999994</v>
      </c>
      <c r="M3596">
        <f t="shared" si="339"/>
        <v>817.74</v>
      </c>
      <c r="N3596" t="s">
        <v>18</v>
      </c>
      <c r="O3596" t="str">
        <f t="shared" si="340"/>
        <v>On Time Delivery</v>
      </c>
      <c r="P3596">
        <v>2</v>
      </c>
      <c r="Q3596" t="str">
        <f t="shared" si="341"/>
        <v>Bad</v>
      </c>
      <c r="R3596">
        <v>1.3</v>
      </c>
      <c r="S3596">
        <v>580.6</v>
      </c>
    </row>
    <row r="3597" spans="1:19" x14ac:dyDescent="0.35">
      <c r="A3597">
        <v>13596</v>
      </c>
      <c r="B3597" s="1">
        <v>48157</v>
      </c>
      <c r="C3597">
        <f t="shared" si="336"/>
        <v>2031</v>
      </c>
      <c r="D3597">
        <f t="shared" si="337"/>
        <v>11</v>
      </c>
      <c r="E3597" t="str">
        <f>TEXT(Table2[[#This Row],[order_date]],"mmmm")</f>
        <v>November</v>
      </c>
      <c r="F3597">
        <v>1413</v>
      </c>
      <c r="G3597" t="s">
        <v>19</v>
      </c>
      <c r="H3597" t="s">
        <v>13</v>
      </c>
      <c r="I3597">
        <v>4</v>
      </c>
      <c r="J3597">
        <v>380.75</v>
      </c>
      <c r="K3597">
        <v>0.06</v>
      </c>
      <c r="L3597">
        <f t="shared" si="338"/>
        <v>22.844999999999999</v>
      </c>
      <c r="M3597">
        <f t="shared" si="339"/>
        <v>1523</v>
      </c>
      <c r="N3597" t="s">
        <v>16</v>
      </c>
      <c r="O3597" t="str">
        <f t="shared" si="340"/>
        <v>Delayed Delivery</v>
      </c>
      <c r="P3597">
        <v>7</v>
      </c>
      <c r="Q3597" t="str">
        <f t="shared" si="341"/>
        <v>Bad</v>
      </c>
      <c r="R3597">
        <v>1.8</v>
      </c>
      <c r="S3597">
        <v>1431.62</v>
      </c>
    </row>
    <row r="3598" spans="1:19" x14ac:dyDescent="0.35">
      <c r="A3598">
        <v>13597</v>
      </c>
      <c r="B3598" s="1">
        <v>48158</v>
      </c>
      <c r="C3598">
        <f t="shared" si="336"/>
        <v>2031</v>
      </c>
      <c r="D3598">
        <f t="shared" si="337"/>
        <v>11</v>
      </c>
      <c r="E3598" t="str">
        <f>TEXT(Table2[[#This Row],[order_date]],"mmmm")</f>
        <v>November</v>
      </c>
      <c r="F3598">
        <v>1979</v>
      </c>
      <c r="G3598" t="s">
        <v>15</v>
      </c>
      <c r="H3598" t="s">
        <v>13</v>
      </c>
      <c r="I3598">
        <v>6</v>
      </c>
      <c r="J3598">
        <v>301.89</v>
      </c>
      <c r="K3598">
        <v>0.13</v>
      </c>
      <c r="L3598">
        <f t="shared" si="338"/>
        <v>39.245699999999999</v>
      </c>
      <c r="M3598">
        <f t="shared" si="339"/>
        <v>1811.34</v>
      </c>
      <c r="N3598" t="s">
        <v>18</v>
      </c>
      <c r="O3598" t="str">
        <f t="shared" si="340"/>
        <v>Delayed Delivery</v>
      </c>
      <c r="P3598">
        <v>10</v>
      </c>
      <c r="Q3598" t="str">
        <f t="shared" si="341"/>
        <v>Excellent</v>
      </c>
      <c r="R3598">
        <v>4.7</v>
      </c>
      <c r="S3598">
        <v>1575.87</v>
      </c>
    </row>
    <row r="3599" spans="1:19" x14ac:dyDescent="0.35">
      <c r="A3599">
        <v>13598</v>
      </c>
      <c r="B3599" s="1">
        <v>48159</v>
      </c>
      <c r="C3599">
        <f t="shared" si="336"/>
        <v>2031</v>
      </c>
      <c r="D3599">
        <f t="shared" si="337"/>
        <v>11</v>
      </c>
      <c r="E3599" t="str">
        <f>TEXT(Table2[[#This Row],[order_date]],"mmmm")</f>
        <v>November</v>
      </c>
      <c r="F3599">
        <v>1724</v>
      </c>
      <c r="G3599" t="s">
        <v>15</v>
      </c>
      <c r="H3599" t="s">
        <v>21</v>
      </c>
      <c r="I3599">
        <v>3</v>
      </c>
      <c r="J3599">
        <v>525.45000000000005</v>
      </c>
      <c r="K3599">
        <v>0.21</v>
      </c>
      <c r="L3599">
        <f t="shared" si="338"/>
        <v>110.34450000000001</v>
      </c>
      <c r="M3599">
        <f t="shared" si="339"/>
        <v>1576.3500000000001</v>
      </c>
      <c r="N3599" t="s">
        <v>16</v>
      </c>
      <c r="O3599" t="str">
        <f t="shared" si="340"/>
        <v>Delayed Delivery</v>
      </c>
      <c r="P3599">
        <v>7</v>
      </c>
      <c r="Q3599" t="str">
        <f t="shared" si="341"/>
        <v>Bad</v>
      </c>
      <c r="R3599">
        <v>1.5</v>
      </c>
      <c r="S3599">
        <v>1245.32</v>
      </c>
    </row>
    <row r="3600" spans="1:19" x14ac:dyDescent="0.35">
      <c r="A3600">
        <v>13599</v>
      </c>
      <c r="B3600" s="1">
        <v>48160</v>
      </c>
      <c r="C3600">
        <f t="shared" si="336"/>
        <v>2031</v>
      </c>
      <c r="D3600">
        <f t="shared" si="337"/>
        <v>11</v>
      </c>
      <c r="E3600" t="str">
        <f>TEXT(Table2[[#This Row],[order_date]],"mmmm")</f>
        <v>November</v>
      </c>
      <c r="F3600">
        <v>1171</v>
      </c>
      <c r="G3600" t="s">
        <v>12</v>
      </c>
      <c r="H3600" t="s">
        <v>20</v>
      </c>
      <c r="I3600">
        <v>6</v>
      </c>
      <c r="J3600">
        <v>334.96</v>
      </c>
      <c r="K3600">
        <v>0.17</v>
      </c>
      <c r="L3600">
        <f t="shared" si="338"/>
        <v>56.943199999999997</v>
      </c>
      <c r="M3600">
        <f t="shared" si="339"/>
        <v>2009.7599999999998</v>
      </c>
      <c r="N3600" t="s">
        <v>18</v>
      </c>
      <c r="O3600" t="str">
        <f t="shared" si="340"/>
        <v>Delayed Delivery</v>
      </c>
      <c r="P3600">
        <v>10</v>
      </c>
      <c r="Q3600" t="str">
        <f t="shared" si="341"/>
        <v>Good</v>
      </c>
      <c r="R3600">
        <v>3.5</v>
      </c>
      <c r="S3600">
        <v>1668.1</v>
      </c>
    </row>
    <row r="3601" spans="1:19" x14ac:dyDescent="0.35">
      <c r="A3601">
        <v>13600</v>
      </c>
      <c r="B3601" s="1">
        <v>48161</v>
      </c>
      <c r="C3601">
        <f t="shared" si="336"/>
        <v>2031</v>
      </c>
      <c r="D3601">
        <f t="shared" si="337"/>
        <v>11</v>
      </c>
      <c r="E3601" t="str">
        <f>TEXT(Table2[[#This Row],[order_date]],"mmmm")</f>
        <v>November</v>
      </c>
      <c r="F3601">
        <v>1287</v>
      </c>
      <c r="G3601" t="s">
        <v>19</v>
      </c>
      <c r="H3601" t="s">
        <v>13</v>
      </c>
      <c r="I3601">
        <v>5</v>
      </c>
      <c r="J3601">
        <v>296.26</v>
      </c>
      <c r="K3601">
        <v>7.0000000000000007E-2</v>
      </c>
      <c r="L3601">
        <f t="shared" si="338"/>
        <v>20.738200000000003</v>
      </c>
      <c r="M3601">
        <f t="shared" si="339"/>
        <v>1481.3</v>
      </c>
      <c r="N3601" t="s">
        <v>18</v>
      </c>
      <c r="O3601" t="str">
        <f t="shared" si="340"/>
        <v>Delayed Delivery</v>
      </c>
      <c r="P3601">
        <v>7</v>
      </c>
      <c r="Q3601" t="str">
        <f t="shared" si="341"/>
        <v>Excellent</v>
      </c>
      <c r="R3601">
        <v>4.0999999999999996</v>
      </c>
      <c r="S3601">
        <v>1377.61</v>
      </c>
    </row>
    <row r="3602" spans="1:19" x14ac:dyDescent="0.35">
      <c r="A3602">
        <v>13601</v>
      </c>
      <c r="B3602" s="1">
        <v>48162</v>
      </c>
      <c r="C3602">
        <f t="shared" si="336"/>
        <v>2031</v>
      </c>
      <c r="D3602">
        <f t="shared" si="337"/>
        <v>11</v>
      </c>
      <c r="E3602" t="str">
        <f>TEXT(Table2[[#This Row],[order_date]],"mmmm")</f>
        <v>November</v>
      </c>
      <c r="F3602">
        <v>1434</v>
      </c>
      <c r="G3602" t="s">
        <v>19</v>
      </c>
      <c r="H3602" t="s">
        <v>20</v>
      </c>
      <c r="I3602">
        <v>6</v>
      </c>
      <c r="J3602">
        <v>555.89</v>
      </c>
      <c r="K3602">
        <v>0.05</v>
      </c>
      <c r="L3602">
        <f t="shared" si="338"/>
        <v>27.794499999999999</v>
      </c>
      <c r="M3602">
        <f t="shared" si="339"/>
        <v>3335.34</v>
      </c>
      <c r="N3602" t="s">
        <v>14</v>
      </c>
      <c r="O3602" t="str">
        <f t="shared" si="340"/>
        <v>Delayed Delivery</v>
      </c>
      <c r="P3602">
        <v>8</v>
      </c>
      <c r="Q3602" t="str">
        <f t="shared" si="341"/>
        <v>Bad</v>
      </c>
      <c r="R3602">
        <v>1.9</v>
      </c>
      <c r="S3602">
        <v>3168.57</v>
      </c>
    </row>
    <row r="3603" spans="1:19" x14ac:dyDescent="0.35">
      <c r="A3603">
        <v>13602</v>
      </c>
      <c r="B3603" s="1">
        <v>48163</v>
      </c>
      <c r="C3603">
        <f t="shared" si="336"/>
        <v>2031</v>
      </c>
      <c r="D3603">
        <f t="shared" si="337"/>
        <v>11</v>
      </c>
      <c r="E3603" t="str">
        <f>TEXT(Table2[[#This Row],[order_date]],"mmmm")</f>
        <v>November</v>
      </c>
      <c r="F3603">
        <v>1685</v>
      </c>
      <c r="G3603" t="s">
        <v>19</v>
      </c>
      <c r="H3603" t="s">
        <v>20</v>
      </c>
      <c r="I3603">
        <v>1</v>
      </c>
      <c r="J3603">
        <v>436.02</v>
      </c>
      <c r="K3603">
        <v>0.04</v>
      </c>
      <c r="L3603">
        <f t="shared" si="338"/>
        <v>17.440799999999999</v>
      </c>
      <c r="M3603">
        <f t="shared" si="339"/>
        <v>436.02</v>
      </c>
      <c r="N3603" t="s">
        <v>14</v>
      </c>
      <c r="O3603" t="str">
        <f t="shared" si="340"/>
        <v>On Time Delivery</v>
      </c>
      <c r="P3603">
        <v>3</v>
      </c>
      <c r="Q3603" t="str">
        <f t="shared" si="341"/>
        <v>Good</v>
      </c>
      <c r="R3603">
        <v>3.8</v>
      </c>
      <c r="S3603">
        <v>418.58</v>
      </c>
    </row>
    <row r="3604" spans="1:19" x14ac:dyDescent="0.35">
      <c r="A3604">
        <v>13603</v>
      </c>
      <c r="B3604" s="1">
        <v>48164</v>
      </c>
      <c r="C3604">
        <f t="shared" si="336"/>
        <v>2031</v>
      </c>
      <c r="D3604">
        <f t="shared" si="337"/>
        <v>11</v>
      </c>
      <c r="E3604" t="str">
        <f>TEXT(Table2[[#This Row],[order_date]],"mmmm")</f>
        <v>November</v>
      </c>
      <c r="F3604">
        <v>1112</v>
      </c>
      <c r="G3604" t="s">
        <v>15</v>
      </c>
      <c r="H3604" t="s">
        <v>20</v>
      </c>
      <c r="I3604">
        <v>3</v>
      </c>
      <c r="J3604">
        <v>80.260000000000005</v>
      </c>
      <c r="K3604">
        <v>0.3</v>
      </c>
      <c r="L3604">
        <f t="shared" si="338"/>
        <v>24.077999999999999</v>
      </c>
      <c r="M3604">
        <f t="shared" si="339"/>
        <v>240.78000000000003</v>
      </c>
      <c r="N3604" t="s">
        <v>16</v>
      </c>
      <c r="O3604" t="str">
        <f t="shared" si="340"/>
        <v>Delayed Delivery</v>
      </c>
      <c r="P3604">
        <v>11</v>
      </c>
      <c r="Q3604" t="str">
        <f t="shared" si="341"/>
        <v>Bad</v>
      </c>
      <c r="R3604">
        <v>1.3</v>
      </c>
      <c r="S3604">
        <v>168.55</v>
      </c>
    </row>
    <row r="3605" spans="1:19" x14ac:dyDescent="0.35">
      <c r="A3605">
        <v>13604</v>
      </c>
      <c r="B3605" s="1">
        <v>48165</v>
      </c>
      <c r="C3605">
        <f t="shared" si="336"/>
        <v>2031</v>
      </c>
      <c r="D3605">
        <f t="shared" si="337"/>
        <v>11</v>
      </c>
      <c r="E3605" t="str">
        <f>TEXT(Table2[[#This Row],[order_date]],"mmmm")</f>
        <v>November</v>
      </c>
      <c r="F3605">
        <v>1887</v>
      </c>
      <c r="G3605" t="s">
        <v>19</v>
      </c>
      <c r="H3605" t="s">
        <v>17</v>
      </c>
      <c r="I3605">
        <v>7</v>
      </c>
      <c r="J3605">
        <v>118.96</v>
      </c>
      <c r="K3605">
        <v>0.01</v>
      </c>
      <c r="L3605">
        <f t="shared" si="338"/>
        <v>1.1896</v>
      </c>
      <c r="M3605">
        <f t="shared" si="339"/>
        <v>832.71999999999991</v>
      </c>
      <c r="N3605" t="s">
        <v>16</v>
      </c>
      <c r="O3605" t="str">
        <f t="shared" si="340"/>
        <v>Delayed Delivery</v>
      </c>
      <c r="P3605">
        <v>5</v>
      </c>
      <c r="Q3605" t="str">
        <f t="shared" si="341"/>
        <v>Good</v>
      </c>
      <c r="R3605">
        <v>3</v>
      </c>
      <c r="S3605">
        <v>824.39</v>
      </c>
    </row>
    <row r="3606" spans="1:19" x14ac:dyDescent="0.35">
      <c r="A3606">
        <v>13605</v>
      </c>
      <c r="B3606" s="1">
        <v>48166</v>
      </c>
      <c r="C3606">
        <f t="shared" si="336"/>
        <v>2031</v>
      </c>
      <c r="D3606">
        <f t="shared" si="337"/>
        <v>11</v>
      </c>
      <c r="E3606" t="str">
        <f>TEXT(Table2[[#This Row],[order_date]],"mmmm")</f>
        <v>November</v>
      </c>
      <c r="F3606">
        <v>1916</v>
      </c>
      <c r="G3606" t="s">
        <v>22</v>
      </c>
      <c r="H3606" t="s">
        <v>20</v>
      </c>
      <c r="I3606">
        <v>2</v>
      </c>
      <c r="J3606">
        <v>475.47</v>
      </c>
      <c r="K3606">
        <v>0.34</v>
      </c>
      <c r="L3606">
        <f t="shared" si="338"/>
        <v>161.65980000000002</v>
      </c>
      <c r="M3606">
        <f t="shared" si="339"/>
        <v>950.94</v>
      </c>
      <c r="N3606" t="s">
        <v>18</v>
      </c>
      <c r="O3606" t="str">
        <f t="shared" si="340"/>
        <v>Delayed Delivery</v>
      </c>
      <c r="P3606">
        <v>6</v>
      </c>
      <c r="Q3606" t="str">
        <f t="shared" si="341"/>
        <v>Bad</v>
      </c>
      <c r="R3606">
        <v>2.2999999999999998</v>
      </c>
      <c r="S3606">
        <v>627.62</v>
      </c>
    </row>
    <row r="3607" spans="1:19" x14ac:dyDescent="0.35">
      <c r="A3607">
        <v>13606</v>
      </c>
      <c r="B3607" s="1">
        <v>48167</v>
      </c>
      <c r="C3607">
        <f t="shared" si="336"/>
        <v>2031</v>
      </c>
      <c r="D3607">
        <f t="shared" si="337"/>
        <v>11</v>
      </c>
      <c r="E3607" t="str">
        <f>TEXT(Table2[[#This Row],[order_date]],"mmmm")</f>
        <v>November</v>
      </c>
      <c r="F3607">
        <v>1994</v>
      </c>
      <c r="G3607" t="s">
        <v>15</v>
      </c>
      <c r="H3607" t="s">
        <v>13</v>
      </c>
      <c r="I3607">
        <v>3</v>
      </c>
      <c r="J3607">
        <v>503.97</v>
      </c>
      <c r="K3607">
        <v>7.0000000000000007E-2</v>
      </c>
      <c r="L3607">
        <f t="shared" si="338"/>
        <v>35.277900000000002</v>
      </c>
      <c r="M3607">
        <f t="shared" si="339"/>
        <v>1511.91</v>
      </c>
      <c r="N3607" t="s">
        <v>18</v>
      </c>
      <c r="O3607" t="str">
        <f t="shared" si="340"/>
        <v>Delayed Delivery</v>
      </c>
      <c r="P3607">
        <v>8</v>
      </c>
      <c r="Q3607" t="str">
        <f t="shared" si="341"/>
        <v>Good</v>
      </c>
      <c r="R3607">
        <v>3.6</v>
      </c>
      <c r="S3607">
        <v>1406.08</v>
      </c>
    </row>
    <row r="3608" spans="1:19" x14ac:dyDescent="0.35">
      <c r="A3608">
        <v>13607</v>
      </c>
      <c r="B3608" s="1">
        <v>48168</v>
      </c>
      <c r="C3608">
        <f t="shared" si="336"/>
        <v>2031</v>
      </c>
      <c r="D3608">
        <f t="shared" si="337"/>
        <v>11</v>
      </c>
      <c r="E3608" t="str">
        <f>TEXT(Table2[[#This Row],[order_date]],"mmmm")</f>
        <v>November</v>
      </c>
      <c r="F3608">
        <v>1121</v>
      </c>
      <c r="G3608" t="s">
        <v>15</v>
      </c>
      <c r="H3608" t="s">
        <v>17</v>
      </c>
      <c r="I3608">
        <v>4</v>
      </c>
      <c r="J3608">
        <v>333.94</v>
      </c>
      <c r="K3608">
        <v>0.04</v>
      </c>
      <c r="L3608">
        <f t="shared" si="338"/>
        <v>13.3576</v>
      </c>
      <c r="M3608">
        <f t="shared" si="339"/>
        <v>1335.76</v>
      </c>
      <c r="N3608" t="s">
        <v>16</v>
      </c>
      <c r="O3608" t="str">
        <f t="shared" si="340"/>
        <v>Delayed Delivery</v>
      </c>
      <c r="P3608">
        <v>8</v>
      </c>
      <c r="Q3608" t="str">
        <f t="shared" si="341"/>
        <v>Excellent</v>
      </c>
      <c r="R3608">
        <v>4.5999999999999996</v>
      </c>
      <c r="S3608">
        <v>1282.33</v>
      </c>
    </row>
    <row r="3609" spans="1:19" x14ac:dyDescent="0.35">
      <c r="A3609">
        <v>13608</v>
      </c>
      <c r="B3609" s="1">
        <v>48169</v>
      </c>
      <c r="C3609">
        <f t="shared" si="336"/>
        <v>2031</v>
      </c>
      <c r="D3609">
        <f t="shared" si="337"/>
        <v>11</v>
      </c>
      <c r="E3609" t="str">
        <f>TEXT(Table2[[#This Row],[order_date]],"mmmm")</f>
        <v>November</v>
      </c>
      <c r="F3609">
        <v>1543</v>
      </c>
      <c r="G3609" t="s">
        <v>15</v>
      </c>
      <c r="H3609" t="s">
        <v>20</v>
      </c>
      <c r="I3609">
        <v>6</v>
      </c>
      <c r="J3609">
        <v>339.36</v>
      </c>
      <c r="K3609">
        <v>0.2</v>
      </c>
      <c r="L3609">
        <f t="shared" si="338"/>
        <v>67.872</v>
      </c>
      <c r="M3609">
        <f t="shared" si="339"/>
        <v>2036.16</v>
      </c>
      <c r="N3609" t="s">
        <v>16</v>
      </c>
      <c r="O3609" t="str">
        <f t="shared" si="340"/>
        <v>Delayed Delivery</v>
      </c>
      <c r="P3609">
        <v>10</v>
      </c>
      <c r="Q3609" t="str">
        <f t="shared" si="341"/>
        <v>Bad</v>
      </c>
      <c r="R3609">
        <v>1.5</v>
      </c>
      <c r="S3609">
        <v>1628.93</v>
      </c>
    </row>
    <row r="3610" spans="1:19" x14ac:dyDescent="0.35">
      <c r="A3610">
        <v>13609</v>
      </c>
      <c r="B3610" s="1">
        <v>48170</v>
      </c>
      <c r="C3610">
        <f t="shared" si="336"/>
        <v>2031</v>
      </c>
      <c r="D3610">
        <f t="shared" si="337"/>
        <v>11</v>
      </c>
      <c r="E3610" t="str">
        <f>TEXT(Table2[[#This Row],[order_date]],"mmmm")</f>
        <v>November</v>
      </c>
      <c r="F3610">
        <v>1221</v>
      </c>
      <c r="G3610" t="s">
        <v>19</v>
      </c>
      <c r="H3610" t="s">
        <v>21</v>
      </c>
      <c r="I3610">
        <v>3</v>
      </c>
      <c r="J3610">
        <v>384.68</v>
      </c>
      <c r="K3610">
        <v>0.03</v>
      </c>
      <c r="L3610">
        <f t="shared" si="338"/>
        <v>11.5404</v>
      </c>
      <c r="M3610">
        <f t="shared" si="339"/>
        <v>1154.04</v>
      </c>
      <c r="N3610" t="s">
        <v>18</v>
      </c>
      <c r="O3610" t="str">
        <f t="shared" si="340"/>
        <v>On Time Delivery</v>
      </c>
      <c r="P3610">
        <v>3</v>
      </c>
      <c r="Q3610" t="str">
        <f t="shared" si="341"/>
        <v>Good</v>
      </c>
      <c r="R3610">
        <v>2.8</v>
      </c>
      <c r="S3610">
        <v>1119.42</v>
      </c>
    </row>
    <row r="3611" spans="1:19" x14ac:dyDescent="0.35">
      <c r="A3611">
        <v>13610</v>
      </c>
      <c r="B3611" s="1">
        <v>48171</v>
      </c>
      <c r="C3611">
        <f t="shared" si="336"/>
        <v>2031</v>
      </c>
      <c r="D3611">
        <f t="shared" si="337"/>
        <v>11</v>
      </c>
      <c r="E3611" t="str">
        <f>TEXT(Table2[[#This Row],[order_date]],"mmmm")</f>
        <v>November</v>
      </c>
      <c r="F3611">
        <v>1630</v>
      </c>
      <c r="G3611" t="s">
        <v>19</v>
      </c>
      <c r="H3611" t="s">
        <v>20</v>
      </c>
      <c r="I3611">
        <v>5</v>
      </c>
      <c r="J3611">
        <v>271.88</v>
      </c>
      <c r="K3611">
        <v>0.21</v>
      </c>
      <c r="L3611">
        <f t="shared" si="338"/>
        <v>57.094799999999999</v>
      </c>
      <c r="M3611">
        <f t="shared" si="339"/>
        <v>1359.4</v>
      </c>
      <c r="N3611" t="s">
        <v>14</v>
      </c>
      <c r="O3611" t="str">
        <f t="shared" si="340"/>
        <v>On Time Delivery</v>
      </c>
      <c r="P3611">
        <v>4</v>
      </c>
      <c r="Q3611" t="str">
        <f t="shared" si="341"/>
        <v>Good</v>
      </c>
      <c r="R3611">
        <v>2.7</v>
      </c>
      <c r="S3611">
        <v>1073.93</v>
      </c>
    </row>
    <row r="3612" spans="1:19" x14ac:dyDescent="0.35">
      <c r="A3612">
        <v>13611</v>
      </c>
      <c r="B3612" s="1">
        <v>48172</v>
      </c>
      <c r="C3612">
        <f t="shared" si="336"/>
        <v>2031</v>
      </c>
      <c r="D3612">
        <f t="shared" si="337"/>
        <v>11</v>
      </c>
      <c r="E3612" t="str">
        <f>TEXT(Table2[[#This Row],[order_date]],"mmmm")</f>
        <v>November</v>
      </c>
      <c r="F3612">
        <v>1038</v>
      </c>
      <c r="G3612" t="s">
        <v>19</v>
      </c>
      <c r="H3612" t="s">
        <v>20</v>
      </c>
      <c r="I3612">
        <v>3</v>
      </c>
      <c r="J3612">
        <v>412.92</v>
      </c>
      <c r="K3612">
        <v>0.3</v>
      </c>
      <c r="L3612">
        <f t="shared" si="338"/>
        <v>123.876</v>
      </c>
      <c r="M3612">
        <f t="shared" si="339"/>
        <v>1238.76</v>
      </c>
      <c r="N3612" t="s">
        <v>14</v>
      </c>
      <c r="O3612" t="str">
        <f t="shared" si="340"/>
        <v>Delayed Delivery</v>
      </c>
      <c r="P3612">
        <v>6</v>
      </c>
      <c r="Q3612" t="str">
        <f t="shared" si="341"/>
        <v>Bad</v>
      </c>
      <c r="R3612">
        <v>2.2999999999999998</v>
      </c>
      <c r="S3612">
        <v>867.13</v>
      </c>
    </row>
    <row r="3613" spans="1:19" x14ac:dyDescent="0.35">
      <c r="A3613">
        <v>13612</v>
      </c>
      <c r="B3613" s="1">
        <v>48173</v>
      </c>
      <c r="C3613">
        <f t="shared" si="336"/>
        <v>2031</v>
      </c>
      <c r="D3613">
        <f t="shared" si="337"/>
        <v>11</v>
      </c>
      <c r="E3613" t="str">
        <f>TEXT(Table2[[#This Row],[order_date]],"mmmm")</f>
        <v>November</v>
      </c>
      <c r="F3613">
        <v>1496</v>
      </c>
      <c r="G3613" t="s">
        <v>15</v>
      </c>
      <c r="H3613" t="s">
        <v>17</v>
      </c>
      <c r="I3613">
        <v>5</v>
      </c>
      <c r="J3613">
        <v>78.459999999999994</v>
      </c>
      <c r="K3613">
        <v>0.02</v>
      </c>
      <c r="L3613">
        <f t="shared" si="338"/>
        <v>1.5691999999999999</v>
      </c>
      <c r="M3613">
        <f t="shared" si="339"/>
        <v>392.29999999999995</v>
      </c>
      <c r="N3613" t="s">
        <v>16</v>
      </c>
      <c r="O3613" t="str">
        <f t="shared" si="340"/>
        <v>On Time Delivery</v>
      </c>
      <c r="P3613">
        <v>4</v>
      </c>
      <c r="Q3613" t="str">
        <f t="shared" si="341"/>
        <v>Good</v>
      </c>
      <c r="R3613">
        <v>2.9</v>
      </c>
      <c r="S3613">
        <v>384.45</v>
      </c>
    </row>
    <row r="3614" spans="1:19" x14ac:dyDescent="0.35">
      <c r="A3614">
        <v>13613</v>
      </c>
      <c r="B3614" s="1">
        <v>48174</v>
      </c>
      <c r="C3614">
        <f t="shared" si="336"/>
        <v>2031</v>
      </c>
      <c r="D3614">
        <f t="shared" si="337"/>
        <v>11</v>
      </c>
      <c r="E3614" t="str">
        <f>TEXT(Table2[[#This Row],[order_date]],"mmmm")</f>
        <v>November</v>
      </c>
      <c r="F3614">
        <v>1779</v>
      </c>
      <c r="G3614" t="s">
        <v>19</v>
      </c>
      <c r="H3614" t="s">
        <v>13</v>
      </c>
      <c r="I3614">
        <v>6</v>
      </c>
      <c r="J3614">
        <v>577.35</v>
      </c>
      <c r="K3614">
        <v>0.28000000000000003</v>
      </c>
      <c r="L3614">
        <f t="shared" si="338"/>
        <v>161.65800000000002</v>
      </c>
      <c r="M3614">
        <f t="shared" si="339"/>
        <v>3464.1000000000004</v>
      </c>
      <c r="N3614" t="s">
        <v>16</v>
      </c>
      <c r="O3614" t="str">
        <f t="shared" si="340"/>
        <v>Delayed Delivery</v>
      </c>
      <c r="P3614">
        <v>10</v>
      </c>
      <c r="Q3614" t="str">
        <f t="shared" si="341"/>
        <v>Excellent</v>
      </c>
      <c r="R3614">
        <v>4.5</v>
      </c>
      <c r="S3614">
        <v>2494.15</v>
      </c>
    </row>
    <row r="3615" spans="1:19" x14ac:dyDescent="0.35">
      <c r="A3615">
        <v>13614</v>
      </c>
      <c r="B3615" s="1">
        <v>48175</v>
      </c>
      <c r="C3615">
        <f t="shared" si="336"/>
        <v>2031</v>
      </c>
      <c r="D3615">
        <f t="shared" si="337"/>
        <v>11</v>
      </c>
      <c r="E3615" t="str">
        <f>TEXT(Table2[[#This Row],[order_date]],"mmmm")</f>
        <v>November</v>
      </c>
      <c r="F3615">
        <v>1232</v>
      </c>
      <c r="G3615" t="s">
        <v>19</v>
      </c>
      <c r="H3615" t="s">
        <v>20</v>
      </c>
      <c r="I3615">
        <v>2</v>
      </c>
      <c r="J3615">
        <v>453.84</v>
      </c>
      <c r="K3615">
        <v>0.14000000000000001</v>
      </c>
      <c r="L3615">
        <f t="shared" si="338"/>
        <v>63.537600000000005</v>
      </c>
      <c r="M3615">
        <f t="shared" si="339"/>
        <v>907.68</v>
      </c>
      <c r="N3615" t="s">
        <v>16</v>
      </c>
      <c r="O3615" t="str">
        <f t="shared" si="340"/>
        <v>On Time Delivery</v>
      </c>
      <c r="P3615">
        <v>4</v>
      </c>
      <c r="Q3615" t="str">
        <f t="shared" si="341"/>
        <v>Excellent</v>
      </c>
      <c r="R3615">
        <v>4.9000000000000004</v>
      </c>
      <c r="S3615">
        <v>780.6</v>
      </c>
    </row>
    <row r="3616" spans="1:19" x14ac:dyDescent="0.35">
      <c r="A3616">
        <v>13615</v>
      </c>
      <c r="B3616" s="1">
        <v>48176</v>
      </c>
      <c r="C3616">
        <f t="shared" si="336"/>
        <v>2031</v>
      </c>
      <c r="D3616">
        <f t="shared" si="337"/>
        <v>11</v>
      </c>
      <c r="E3616" t="str">
        <f>TEXT(Table2[[#This Row],[order_date]],"mmmm")</f>
        <v>November</v>
      </c>
      <c r="F3616">
        <v>1942</v>
      </c>
      <c r="G3616" t="s">
        <v>12</v>
      </c>
      <c r="H3616" t="s">
        <v>17</v>
      </c>
      <c r="I3616">
        <v>6</v>
      </c>
      <c r="J3616">
        <v>384.24</v>
      </c>
      <c r="K3616">
        <v>0.06</v>
      </c>
      <c r="L3616">
        <f t="shared" si="338"/>
        <v>23.054400000000001</v>
      </c>
      <c r="M3616">
        <f t="shared" si="339"/>
        <v>2305.44</v>
      </c>
      <c r="N3616" t="s">
        <v>18</v>
      </c>
      <c r="O3616" t="str">
        <f t="shared" si="340"/>
        <v>Delayed Delivery</v>
      </c>
      <c r="P3616">
        <v>5</v>
      </c>
      <c r="Q3616" t="str">
        <f t="shared" si="341"/>
        <v>Bad</v>
      </c>
      <c r="R3616">
        <v>1</v>
      </c>
      <c r="S3616">
        <v>2167.11</v>
      </c>
    </row>
    <row r="3617" spans="1:19" x14ac:dyDescent="0.35">
      <c r="A3617">
        <v>13616</v>
      </c>
      <c r="B3617" s="1">
        <v>48177</v>
      </c>
      <c r="C3617">
        <f t="shared" si="336"/>
        <v>2031</v>
      </c>
      <c r="D3617">
        <f t="shared" si="337"/>
        <v>11</v>
      </c>
      <c r="E3617" t="str">
        <f>TEXT(Table2[[#This Row],[order_date]],"mmmm")</f>
        <v>November</v>
      </c>
      <c r="F3617">
        <v>1529</v>
      </c>
      <c r="G3617" t="s">
        <v>19</v>
      </c>
      <c r="H3617" t="s">
        <v>17</v>
      </c>
      <c r="I3617">
        <v>4</v>
      </c>
      <c r="J3617">
        <v>200.05</v>
      </c>
      <c r="K3617">
        <v>0.06</v>
      </c>
      <c r="L3617">
        <f t="shared" si="338"/>
        <v>12.003</v>
      </c>
      <c r="M3617">
        <f t="shared" si="339"/>
        <v>800.2</v>
      </c>
      <c r="N3617" t="s">
        <v>18</v>
      </c>
      <c r="O3617" t="str">
        <f t="shared" si="340"/>
        <v>Delayed Delivery</v>
      </c>
      <c r="P3617">
        <v>10</v>
      </c>
      <c r="Q3617" t="str">
        <f t="shared" si="341"/>
        <v>Excellent</v>
      </c>
      <c r="R3617">
        <v>4</v>
      </c>
      <c r="S3617">
        <v>752.19</v>
      </c>
    </row>
    <row r="3618" spans="1:19" x14ac:dyDescent="0.35">
      <c r="A3618">
        <v>13617</v>
      </c>
      <c r="B3618" s="1">
        <v>48178</v>
      </c>
      <c r="C3618">
        <f t="shared" si="336"/>
        <v>2031</v>
      </c>
      <c r="D3618">
        <f t="shared" si="337"/>
        <v>11</v>
      </c>
      <c r="E3618" t="str">
        <f>TEXT(Table2[[#This Row],[order_date]],"mmmm")</f>
        <v>November</v>
      </c>
      <c r="F3618">
        <v>1148</v>
      </c>
      <c r="G3618" t="s">
        <v>22</v>
      </c>
      <c r="H3618" t="s">
        <v>13</v>
      </c>
      <c r="I3618">
        <v>1</v>
      </c>
      <c r="J3618">
        <v>109.16</v>
      </c>
      <c r="K3618">
        <v>0.32</v>
      </c>
      <c r="L3618">
        <f t="shared" si="338"/>
        <v>34.931199999999997</v>
      </c>
      <c r="M3618">
        <f t="shared" si="339"/>
        <v>109.16</v>
      </c>
      <c r="N3618" t="s">
        <v>18</v>
      </c>
      <c r="O3618" t="str">
        <f t="shared" si="340"/>
        <v>Delayed Delivery</v>
      </c>
      <c r="P3618">
        <v>7</v>
      </c>
      <c r="Q3618" t="str">
        <f t="shared" si="341"/>
        <v>Good</v>
      </c>
      <c r="R3618">
        <v>3.5</v>
      </c>
      <c r="S3618">
        <v>74.23</v>
      </c>
    </row>
    <row r="3619" spans="1:19" x14ac:dyDescent="0.35">
      <c r="A3619">
        <v>13618</v>
      </c>
      <c r="B3619" s="1">
        <v>48179</v>
      </c>
      <c r="C3619">
        <f t="shared" si="336"/>
        <v>2031</v>
      </c>
      <c r="D3619">
        <f t="shared" si="337"/>
        <v>11</v>
      </c>
      <c r="E3619" t="str">
        <f>TEXT(Table2[[#This Row],[order_date]],"mmmm")</f>
        <v>November</v>
      </c>
      <c r="F3619">
        <v>1396</v>
      </c>
      <c r="G3619" t="s">
        <v>22</v>
      </c>
      <c r="H3619" t="s">
        <v>17</v>
      </c>
      <c r="I3619">
        <v>2</v>
      </c>
      <c r="J3619">
        <v>254.47</v>
      </c>
      <c r="K3619">
        <v>0.04</v>
      </c>
      <c r="L3619">
        <f t="shared" si="338"/>
        <v>10.178800000000001</v>
      </c>
      <c r="M3619">
        <f t="shared" si="339"/>
        <v>508.94</v>
      </c>
      <c r="N3619" t="s">
        <v>18</v>
      </c>
      <c r="O3619" t="str">
        <f t="shared" si="340"/>
        <v>On Time Delivery</v>
      </c>
      <c r="P3619">
        <v>2</v>
      </c>
      <c r="Q3619" t="str">
        <f t="shared" si="341"/>
        <v>Excellent</v>
      </c>
      <c r="R3619">
        <v>5</v>
      </c>
      <c r="S3619">
        <v>488.58</v>
      </c>
    </row>
    <row r="3620" spans="1:19" x14ac:dyDescent="0.35">
      <c r="A3620">
        <v>13619</v>
      </c>
      <c r="B3620" s="1">
        <v>48180</v>
      </c>
      <c r="C3620">
        <f t="shared" si="336"/>
        <v>2031</v>
      </c>
      <c r="D3620">
        <f t="shared" si="337"/>
        <v>11</v>
      </c>
      <c r="E3620" t="str">
        <f>TEXT(Table2[[#This Row],[order_date]],"mmmm")</f>
        <v>November</v>
      </c>
      <c r="F3620">
        <v>1660</v>
      </c>
      <c r="G3620" t="s">
        <v>19</v>
      </c>
      <c r="H3620" t="s">
        <v>13</v>
      </c>
      <c r="I3620">
        <v>2</v>
      </c>
      <c r="J3620">
        <v>402.02</v>
      </c>
      <c r="K3620">
        <v>0.3</v>
      </c>
      <c r="L3620">
        <f t="shared" si="338"/>
        <v>120.60599999999999</v>
      </c>
      <c r="M3620">
        <f t="shared" si="339"/>
        <v>804.04</v>
      </c>
      <c r="N3620" t="s">
        <v>16</v>
      </c>
      <c r="O3620" t="str">
        <f t="shared" si="340"/>
        <v>On Time Delivery</v>
      </c>
      <c r="P3620">
        <v>2</v>
      </c>
      <c r="Q3620" t="str">
        <f t="shared" si="341"/>
        <v>Bad</v>
      </c>
      <c r="R3620">
        <v>1.4</v>
      </c>
      <c r="S3620">
        <v>562.83000000000004</v>
      </c>
    </row>
    <row r="3621" spans="1:19" x14ac:dyDescent="0.35">
      <c r="A3621">
        <v>13620</v>
      </c>
      <c r="B3621" s="1">
        <v>48181</v>
      </c>
      <c r="C3621">
        <f t="shared" si="336"/>
        <v>2031</v>
      </c>
      <c r="D3621">
        <f t="shared" si="337"/>
        <v>11</v>
      </c>
      <c r="E3621" t="str">
        <f>TEXT(Table2[[#This Row],[order_date]],"mmmm")</f>
        <v>November</v>
      </c>
      <c r="F3621">
        <v>1637</v>
      </c>
      <c r="G3621" t="s">
        <v>19</v>
      </c>
      <c r="H3621" t="s">
        <v>21</v>
      </c>
      <c r="I3621">
        <v>1</v>
      </c>
      <c r="J3621">
        <v>385.72</v>
      </c>
      <c r="K3621">
        <v>0.19</v>
      </c>
      <c r="L3621">
        <f t="shared" si="338"/>
        <v>73.286799999999999</v>
      </c>
      <c r="M3621">
        <f t="shared" si="339"/>
        <v>385.72</v>
      </c>
      <c r="N3621" t="s">
        <v>16</v>
      </c>
      <c r="O3621" t="str">
        <f t="shared" si="340"/>
        <v>Delayed Delivery</v>
      </c>
      <c r="P3621">
        <v>10</v>
      </c>
      <c r="Q3621" t="str">
        <f t="shared" si="341"/>
        <v>Excellent</v>
      </c>
      <c r="R3621">
        <v>4.2</v>
      </c>
      <c r="S3621">
        <v>312.43</v>
      </c>
    </row>
    <row r="3622" spans="1:19" x14ac:dyDescent="0.35">
      <c r="A3622">
        <v>13621</v>
      </c>
      <c r="B3622" s="1">
        <v>48182</v>
      </c>
      <c r="C3622">
        <f t="shared" si="336"/>
        <v>2031</v>
      </c>
      <c r="D3622">
        <f t="shared" si="337"/>
        <v>11</v>
      </c>
      <c r="E3622" t="str">
        <f>TEXT(Table2[[#This Row],[order_date]],"mmmm")</f>
        <v>November</v>
      </c>
      <c r="F3622">
        <v>1903</v>
      </c>
      <c r="G3622" t="s">
        <v>19</v>
      </c>
      <c r="H3622" t="s">
        <v>20</v>
      </c>
      <c r="I3622">
        <v>3</v>
      </c>
      <c r="J3622">
        <v>238.85</v>
      </c>
      <c r="K3622">
        <v>0.01</v>
      </c>
      <c r="L3622">
        <f t="shared" si="338"/>
        <v>2.3885000000000001</v>
      </c>
      <c r="M3622">
        <f t="shared" si="339"/>
        <v>716.55</v>
      </c>
      <c r="N3622" t="s">
        <v>14</v>
      </c>
      <c r="O3622" t="str">
        <f t="shared" si="340"/>
        <v>Delayed Delivery</v>
      </c>
      <c r="P3622">
        <v>9</v>
      </c>
      <c r="Q3622" t="str">
        <f t="shared" si="341"/>
        <v>Excellent</v>
      </c>
      <c r="R3622">
        <v>4.7</v>
      </c>
      <c r="S3622">
        <v>709.38</v>
      </c>
    </row>
    <row r="3623" spans="1:19" x14ac:dyDescent="0.35">
      <c r="A3623">
        <v>13622</v>
      </c>
      <c r="B3623" s="1">
        <v>48183</v>
      </c>
      <c r="C3623">
        <f t="shared" si="336"/>
        <v>2031</v>
      </c>
      <c r="D3623">
        <f t="shared" si="337"/>
        <v>12</v>
      </c>
      <c r="E3623" t="str">
        <f>TEXT(Table2[[#This Row],[order_date]],"mmmm")</f>
        <v>December</v>
      </c>
      <c r="F3623">
        <v>1301</v>
      </c>
      <c r="G3623" t="s">
        <v>22</v>
      </c>
      <c r="H3623" t="s">
        <v>17</v>
      </c>
      <c r="I3623">
        <v>6</v>
      </c>
      <c r="J3623">
        <v>373.77</v>
      </c>
      <c r="K3623">
        <v>0.16</v>
      </c>
      <c r="L3623">
        <f t="shared" si="338"/>
        <v>59.803199999999997</v>
      </c>
      <c r="M3623">
        <f t="shared" si="339"/>
        <v>2242.62</v>
      </c>
      <c r="N3623" t="s">
        <v>16</v>
      </c>
      <c r="O3623" t="str">
        <f t="shared" si="340"/>
        <v>On Time Delivery</v>
      </c>
      <c r="P3623">
        <v>4</v>
      </c>
      <c r="Q3623" t="str">
        <f t="shared" si="341"/>
        <v>Excellent</v>
      </c>
      <c r="R3623">
        <v>4.5999999999999996</v>
      </c>
      <c r="S3623">
        <v>1883.8</v>
      </c>
    </row>
    <row r="3624" spans="1:19" x14ac:dyDescent="0.35">
      <c r="A3624">
        <v>13623</v>
      </c>
      <c r="B3624" s="1">
        <v>48184</v>
      </c>
      <c r="C3624">
        <f t="shared" si="336"/>
        <v>2031</v>
      </c>
      <c r="D3624">
        <f t="shared" si="337"/>
        <v>12</v>
      </c>
      <c r="E3624" t="str">
        <f>TEXT(Table2[[#This Row],[order_date]],"mmmm")</f>
        <v>December</v>
      </c>
      <c r="F3624">
        <v>1359</v>
      </c>
      <c r="G3624" t="s">
        <v>15</v>
      </c>
      <c r="H3624" t="s">
        <v>21</v>
      </c>
      <c r="I3624">
        <v>3</v>
      </c>
      <c r="J3624">
        <v>491.04</v>
      </c>
      <c r="K3624">
        <v>0.28999999999999998</v>
      </c>
      <c r="L3624">
        <f t="shared" si="338"/>
        <v>142.4016</v>
      </c>
      <c r="M3624">
        <f t="shared" si="339"/>
        <v>1473.1200000000001</v>
      </c>
      <c r="N3624" t="s">
        <v>16</v>
      </c>
      <c r="O3624" t="str">
        <f t="shared" si="340"/>
        <v>Delayed Delivery</v>
      </c>
      <c r="P3624">
        <v>5</v>
      </c>
      <c r="Q3624" t="str">
        <f t="shared" si="341"/>
        <v>Good</v>
      </c>
      <c r="R3624">
        <v>3.2</v>
      </c>
      <c r="S3624">
        <v>1045.92</v>
      </c>
    </row>
    <row r="3625" spans="1:19" x14ac:dyDescent="0.35">
      <c r="A3625">
        <v>13624</v>
      </c>
      <c r="B3625" s="1">
        <v>48185</v>
      </c>
      <c r="C3625">
        <f t="shared" si="336"/>
        <v>2031</v>
      </c>
      <c r="D3625">
        <f t="shared" si="337"/>
        <v>12</v>
      </c>
      <c r="E3625" t="str">
        <f>TEXT(Table2[[#This Row],[order_date]],"mmmm")</f>
        <v>December</v>
      </c>
      <c r="F3625">
        <v>1237</v>
      </c>
      <c r="G3625" t="s">
        <v>22</v>
      </c>
      <c r="H3625" t="s">
        <v>17</v>
      </c>
      <c r="I3625">
        <v>3</v>
      </c>
      <c r="J3625">
        <v>30.38</v>
      </c>
      <c r="K3625">
        <v>0.25</v>
      </c>
      <c r="L3625">
        <f t="shared" si="338"/>
        <v>7.5949999999999998</v>
      </c>
      <c r="M3625">
        <f t="shared" si="339"/>
        <v>91.14</v>
      </c>
      <c r="N3625" t="s">
        <v>18</v>
      </c>
      <c r="O3625" t="str">
        <f t="shared" si="340"/>
        <v>On Time Delivery</v>
      </c>
      <c r="P3625">
        <v>3</v>
      </c>
      <c r="Q3625" t="str">
        <f t="shared" si="341"/>
        <v>Bad</v>
      </c>
      <c r="R3625">
        <v>2.2999999999999998</v>
      </c>
      <c r="S3625">
        <v>68.36</v>
      </c>
    </row>
    <row r="3626" spans="1:19" x14ac:dyDescent="0.35">
      <c r="A3626">
        <v>13625</v>
      </c>
      <c r="B3626" s="1">
        <v>48186</v>
      </c>
      <c r="C3626">
        <f t="shared" si="336"/>
        <v>2031</v>
      </c>
      <c r="D3626">
        <f t="shared" si="337"/>
        <v>12</v>
      </c>
      <c r="E3626" t="str">
        <f>TEXT(Table2[[#This Row],[order_date]],"mmmm")</f>
        <v>December</v>
      </c>
      <c r="F3626">
        <v>1646</v>
      </c>
      <c r="G3626" t="s">
        <v>12</v>
      </c>
      <c r="H3626" t="s">
        <v>17</v>
      </c>
      <c r="I3626">
        <v>6</v>
      </c>
      <c r="J3626">
        <v>278.61</v>
      </c>
      <c r="K3626">
        <v>0.17</v>
      </c>
      <c r="L3626">
        <f t="shared" si="338"/>
        <v>47.363700000000009</v>
      </c>
      <c r="M3626">
        <f t="shared" si="339"/>
        <v>1671.66</v>
      </c>
      <c r="N3626" t="s">
        <v>18</v>
      </c>
      <c r="O3626" t="str">
        <f t="shared" si="340"/>
        <v>On Time Delivery</v>
      </c>
      <c r="P3626">
        <v>2</v>
      </c>
      <c r="Q3626" t="str">
        <f t="shared" si="341"/>
        <v>Good</v>
      </c>
      <c r="R3626">
        <v>3.6</v>
      </c>
      <c r="S3626">
        <v>1387.48</v>
      </c>
    </row>
    <row r="3627" spans="1:19" x14ac:dyDescent="0.35">
      <c r="A3627">
        <v>13626</v>
      </c>
      <c r="B3627" s="1">
        <v>48187</v>
      </c>
      <c r="C3627">
        <f t="shared" si="336"/>
        <v>2031</v>
      </c>
      <c r="D3627">
        <f t="shared" si="337"/>
        <v>12</v>
      </c>
      <c r="E3627" t="str">
        <f>TEXT(Table2[[#This Row],[order_date]],"mmmm")</f>
        <v>December</v>
      </c>
      <c r="F3627">
        <v>1662</v>
      </c>
      <c r="G3627" t="s">
        <v>22</v>
      </c>
      <c r="H3627" t="s">
        <v>21</v>
      </c>
      <c r="I3627">
        <v>4</v>
      </c>
      <c r="J3627">
        <v>458.75</v>
      </c>
      <c r="K3627">
        <v>0.3</v>
      </c>
      <c r="L3627">
        <f t="shared" si="338"/>
        <v>137.625</v>
      </c>
      <c r="M3627">
        <f t="shared" si="339"/>
        <v>1835</v>
      </c>
      <c r="N3627" t="s">
        <v>14</v>
      </c>
      <c r="O3627" t="str">
        <f t="shared" si="340"/>
        <v>Delayed Delivery</v>
      </c>
      <c r="P3627">
        <v>10</v>
      </c>
      <c r="Q3627" t="str">
        <f t="shared" si="341"/>
        <v>Bad</v>
      </c>
      <c r="R3627">
        <v>2.2000000000000002</v>
      </c>
      <c r="S3627">
        <v>1284.5</v>
      </c>
    </row>
    <row r="3628" spans="1:19" x14ac:dyDescent="0.35">
      <c r="A3628">
        <v>13627</v>
      </c>
      <c r="B3628" s="1">
        <v>48188</v>
      </c>
      <c r="C3628">
        <f t="shared" si="336"/>
        <v>2031</v>
      </c>
      <c r="D3628">
        <f t="shared" si="337"/>
        <v>12</v>
      </c>
      <c r="E3628" t="str">
        <f>TEXT(Table2[[#This Row],[order_date]],"mmmm")</f>
        <v>December</v>
      </c>
      <c r="F3628">
        <v>1235</v>
      </c>
      <c r="G3628" t="s">
        <v>19</v>
      </c>
      <c r="H3628" t="s">
        <v>17</v>
      </c>
      <c r="I3628">
        <v>2</v>
      </c>
      <c r="J3628">
        <v>334.49</v>
      </c>
      <c r="K3628">
        <v>0.04</v>
      </c>
      <c r="L3628">
        <f t="shared" si="338"/>
        <v>13.3796</v>
      </c>
      <c r="M3628">
        <f t="shared" si="339"/>
        <v>668.98</v>
      </c>
      <c r="N3628" t="s">
        <v>16</v>
      </c>
      <c r="O3628" t="str">
        <f t="shared" si="340"/>
        <v>Delayed Delivery</v>
      </c>
      <c r="P3628">
        <v>8</v>
      </c>
      <c r="Q3628" t="str">
        <f t="shared" si="341"/>
        <v>Good</v>
      </c>
      <c r="R3628">
        <v>2.6</v>
      </c>
      <c r="S3628">
        <v>642.22</v>
      </c>
    </row>
    <row r="3629" spans="1:19" x14ac:dyDescent="0.35">
      <c r="A3629">
        <v>13628</v>
      </c>
      <c r="B3629" s="1">
        <v>48189</v>
      </c>
      <c r="C3629">
        <f t="shared" si="336"/>
        <v>2031</v>
      </c>
      <c r="D3629">
        <f t="shared" si="337"/>
        <v>12</v>
      </c>
      <c r="E3629" t="str">
        <f>TEXT(Table2[[#This Row],[order_date]],"mmmm")</f>
        <v>December</v>
      </c>
      <c r="F3629">
        <v>1735</v>
      </c>
      <c r="G3629" t="s">
        <v>19</v>
      </c>
      <c r="H3629" t="s">
        <v>17</v>
      </c>
      <c r="I3629">
        <v>5</v>
      </c>
      <c r="J3629">
        <v>396.11</v>
      </c>
      <c r="K3629">
        <v>0.32</v>
      </c>
      <c r="L3629">
        <f t="shared" si="338"/>
        <v>126.7552</v>
      </c>
      <c r="M3629">
        <f t="shared" si="339"/>
        <v>1980.5500000000002</v>
      </c>
      <c r="N3629" t="s">
        <v>18</v>
      </c>
      <c r="O3629" t="str">
        <f t="shared" si="340"/>
        <v>On Time Delivery</v>
      </c>
      <c r="P3629">
        <v>4</v>
      </c>
      <c r="Q3629" t="str">
        <f t="shared" si="341"/>
        <v>Good</v>
      </c>
      <c r="R3629">
        <v>2.8</v>
      </c>
      <c r="S3629">
        <v>1346.77</v>
      </c>
    </row>
    <row r="3630" spans="1:19" x14ac:dyDescent="0.35">
      <c r="A3630">
        <v>13629</v>
      </c>
      <c r="B3630" s="1">
        <v>48190</v>
      </c>
      <c r="C3630">
        <f t="shared" si="336"/>
        <v>2031</v>
      </c>
      <c r="D3630">
        <f t="shared" si="337"/>
        <v>12</v>
      </c>
      <c r="E3630" t="str">
        <f>TEXT(Table2[[#This Row],[order_date]],"mmmm")</f>
        <v>December</v>
      </c>
      <c r="F3630">
        <v>1202</v>
      </c>
      <c r="G3630" t="s">
        <v>22</v>
      </c>
      <c r="H3630" t="s">
        <v>21</v>
      </c>
      <c r="I3630">
        <v>1</v>
      </c>
      <c r="J3630">
        <v>317.26</v>
      </c>
      <c r="K3630">
        <v>0.3</v>
      </c>
      <c r="L3630">
        <f t="shared" si="338"/>
        <v>95.177999999999997</v>
      </c>
      <c r="M3630">
        <f t="shared" si="339"/>
        <v>317.26</v>
      </c>
      <c r="N3630" t="s">
        <v>18</v>
      </c>
      <c r="O3630" t="str">
        <f t="shared" si="340"/>
        <v>Early Delivery</v>
      </c>
      <c r="P3630">
        <v>1</v>
      </c>
      <c r="Q3630" t="str">
        <f t="shared" si="341"/>
        <v>Bad</v>
      </c>
      <c r="R3630">
        <v>2.2000000000000002</v>
      </c>
      <c r="S3630">
        <v>222.08</v>
      </c>
    </row>
    <row r="3631" spans="1:19" x14ac:dyDescent="0.35">
      <c r="A3631">
        <v>13630</v>
      </c>
      <c r="B3631" s="1">
        <v>48191</v>
      </c>
      <c r="C3631">
        <f t="shared" si="336"/>
        <v>2031</v>
      </c>
      <c r="D3631">
        <f t="shared" si="337"/>
        <v>12</v>
      </c>
      <c r="E3631" t="str">
        <f>TEXT(Table2[[#This Row],[order_date]],"mmmm")</f>
        <v>December</v>
      </c>
      <c r="F3631">
        <v>1255</v>
      </c>
      <c r="G3631" t="s">
        <v>19</v>
      </c>
      <c r="H3631" t="s">
        <v>17</v>
      </c>
      <c r="I3631">
        <v>2</v>
      </c>
      <c r="J3631">
        <v>595.25</v>
      </c>
      <c r="K3631">
        <v>0.25</v>
      </c>
      <c r="L3631">
        <f t="shared" si="338"/>
        <v>148.8125</v>
      </c>
      <c r="M3631">
        <f t="shared" si="339"/>
        <v>1190.5</v>
      </c>
      <c r="N3631" t="s">
        <v>14</v>
      </c>
      <c r="O3631" t="str">
        <f t="shared" si="340"/>
        <v>Delayed Delivery</v>
      </c>
      <c r="P3631">
        <v>6</v>
      </c>
      <c r="Q3631" t="str">
        <f t="shared" si="341"/>
        <v>Bad</v>
      </c>
      <c r="R3631">
        <v>2.4</v>
      </c>
      <c r="S3631">
        <v>892.88</v>
      </c>
    </row>
    <row r="3632" spans="1:19" x14ac:dyDescent="0.35">
      <c r="A3632">
        <v>13631</v>
      </c>
      <c r="B3632" s="1">
        <v>48192</v>
      </c>
      <c r="C3632">
        <f t="shared" si="336"/>
        <v>2031</v>
      </c>
      <c r="D3632">
        <f t="shared" si="337"/>
        <v>12</v>
      </c>
      <c r="E3632" t="str">
        <f>TEXT(Table2[[#This Row],[order_date]],"mmmm")</f>
        <v>December</v>
      </c>
      <c r="F3632">
        <v>1597</v>
      </c>
      <c r="G3632" t="s">
        <v>19</v>
      </c>
      <c r="H3632" t="s">
        <v>13</v>
      </c>
      <c r="I3632">
        <v>3</v>
      </c>
      <c r="J3632">
        <v>46.95</v>
      </c>
      <c r="K3632">
        <v>0.28999999999999998</v>
      </c>
      <c r="L3632">
        <f t="shared" si="338"/>
        <v>13.615499999999999</v>
      </c>
      <c r="M3632">
        <f t="shared" si="339"/>
        <v>140.85000000000002</v>
      </c>
      <c r="N3632" t="s">
        <v>18</v>
      </c>
      <c r="O3632" t="str">
        <f t="shared" si="340"/>
        <v>Delayed Delivery</v>
      </c>
      <c r="P3632">
        <v>6</v>
      </c>
      <c r="Q3632" t="str">
        <f t="shared" si="341"/>
        <v>Bad</v>
      </c>
      <c r="R3632">
        <v>1</v>
      </c>
      <c r="S3632">
        <v>100</v>
      </c>
    </row>
    <row r="3633" spans="1:19" x14ac:dyDescent="0.35">
      <c r="A3633">
        <v>13632</v>
      </c>
      <c r="B3633" s="1">
        <v>48193</v>
      </c>
      <c r="C3633">
        <f t="shared" si="336"/>
        <v>2031</v>
      </c>
      <c r="D3633">
        <f t="shared" si="337"/>
        <v>12</v>
      </c>
      <c r="E3633" t="str">
        <f>TEXT(Table2[[#This Row],[order_date]],"mmmm")</f>
        <v>December</v>
      </c>
      <c r="F3633">
        <v>1661</v>
      </c>
      <c r="G3633" t="s">
        <v>22</v>
      </c>
      <c r="H3633" t="s">
        <v>17</v>
      </c>
      <c r="I3633">
        <v>1</v>
      </c>
      <c r="J3633">
        <v>302.26</v>
      </c>
      <c r="K3633">
        <v>0.19</v>
      </c>
      <c r="L3633">
        <f t="shared" si="338"/>
        <v>57.429400000000001</v>
      </c>
      <c r="M3633">
        <f t="shared" si="339"/>
        <v>302.26</v>
      </c>
      <c r="N3633" t="s">
        <v>14</v>
      </c>
      <c r="O3633" t="str">
        <f t="shared" si="340"/>
        <v>On Time Delivery</v>
      </c>
      <c r="P3633">
        <v>2</v>
      </c>
      <c r="Q3633" t="str">
        <f t="shared" si="341"/>
        <v>Bad</v>
      </c>
      <c r="R3633">
        <v>2.2000000000000002</v>
      </c>
      <c r="S3633">
        <v>244.83</v>
      </c>
    </row>
    <row r="3634" spans="1:19" x14ac:dyDescent="0.35">
      <c r="A3634">
        <v>13633</v>
      </c>
      <c r="B3634" s="1">
        <v>48194</v>
      </c>
      <c r="C3634">
        <f t="shared" si="336"/>
        <v>2031</v>
      </c>
      <c r="D3634">
        <f t="shared" si="337"/>
        <v>12</v>
      </c>
      <c r="E3634" t="str">
        <f>TEXT(Table2[[#This Row],[order_date]],"mmmm")</f>
        <v>December</v>
      </c>
      <c r="F3634">
        <v>1234</v>
      </c>
      <c r="G3634" t="s">
        <v>15</v>
      </c>
      <c r="H3634" t="s">
        <v>20</v>
      </c>
      <c r="I3634">
        <v>5</v>
      </c>
      <c r="J3634">
        <v>68.48</v>
      </c>
      <c r="K3634">
        <v>0.24</v>
      </c>
      <c r="L3634">
        <f t="shared" si="338"/>
        <v>16.435200000000002</v>
      </c>
      <c r="M3634">
        <f t="shared" si="339"/>
        <v>342.40000000000003</v>
      </c>
      <c r="N3634" t="s">
        <v>16</v>
      </c>
      <c r="O3634" t="str">
        <f t="shared" si="340"/>
        <v>On Time Delivery</v>
      </c>
      <c r="P3634">
        <v>2</v>
      </c>
      <c r="Q3634" t="str">
        <f t="shared" si="341"/>
        <v>Good</v>
      </c>
      <c r="R3634">
        <v>2.9</v>
      </c>
      <c r="S3634">
        <v>260.22000000000003</v>
      </c>
    </row>
    <row r="3635" spans="1:19" x14ac:dyDescent="0.35">
      <c r="A3635">
        <v>13634</v>
      </c>
      <c r="B3635" s="1">
        <v>48195</v>
      </c>
      <c r="C3635">
        <f t="shared" si="336"/>
        <v>2031</v>
      </c>
      <c r="D3635">
        <f t="shared" si="337"/>
        <v>12</v>
      </c>
      <c r="E3635" t="str">
        <f>TEXT(Table2[[#This Row],[order_date]],"mmmm")</f>
        <v>December</v>
      </c>
      <c r="F3635">
        <v>1344</v>
      </c>
      <c r="G3635" t="s">
        <v>12</v>
      </c>
      <c r="H3635" t="s">
        <v>17</v>
      </c>
      <c r="I3635">
        <v>2</v>
      </c>
      <c r="J3635">
        <v>108.47</v>
      </c>
      <c r="K3635">
        <v>0.2</v>
      </c>
      <c r="L3635">
        <f t="shared" si="338"/>
        <v>21.694000000000003</v>
      </c>
      <c r="M3635">
        <f t="shared" si="339"/>
        <v>216.94</v>
      </c>
      <c r="N3635" t="s">
        <v>18</v>
      </c>
      <c r="O3635" t="str">
        <f t="shared" si="340"/>
        <v>Delayed Delivery</v>
      </c>
      <c r="P3635">
        <v>8</v>
      </c>
      <c r="Q3635" t="str">
        <f t="shared" si="341"/>
        <v>Bad</v>
      </c>
      <c r="R3635">
        <v>1.7</v>
      </c>
      <c r="S3635">
        <v>173.55</v>
      </c>
    </row>
    <row r="3636" spans="1:19" x14ac:dyDescent="0.35">
      <c r="A3636">
        <v>13635</v>
      </c>
      <c r="B3636" s="1">
        <v>48196</v>
      </c>
      <c r="C3636">
        <f t="shared" si="336"/>
        <v>2031</v>
      </c>
      <c r="D3636">
        <f t="shared" si="337"/>
        <v>12</v>
      </c>
      <c r="E3636" t="str">
        <f>TEXT(Table2[[#This Row],[order_date]],"mmmm")</f>
        <v>December</v>
      </c>
      <c r="F3636">
        <v>1533</v>
      </c>
      <c r="G3636" t="s">
        <v>22</v>
      </c>
      <c r="H3636" t="s">
        <v>20</v>
      </c>
      <c r="I3636">
        <v>2</v>
      </c>
      <c r="J3636">
        <v>239.08</v>
      </c>
      <c r="K3636">
        <v>0.12</v>
      </c>
      <c r="L3636">
        <f t="shared" si="338"/>
        <v>28.689600000000002</v>
      </c>
      <c r="M3636">
        <f t="shared" si="339"/>
        <v>478.16</v>
      </c>
      <c r="N3636" t="s">
        <v>16</v>
      </c>
      <c r="O3636" t="str">
        <f t="shared" si="340"/>
        <v>Delayed Delivery</v>
      </c>
      <c r="P3636">
        <v>11</v>
      </c>
      <c r="Q3636" t="str">
        <f t="shared" si="341"/>
        <v>Excellent</v>
      </c>
      <c r="R3636">
        <v>4.2</v>
      </c>
      <c r="S3636">
        <v>420.78</v>
      </c>
    </row>
    <row r="3637" spans="1:19" x14ac:dyDescent="0.35">
      <c r="A3637">
        <v>13636</v>
      </c>
      <c r="B3637" s="1">
        <v>48197</v>
      </c>
      <c r="C3637">
        <f t="shared" si="336"/>
        <v>2031</v>
      </c>
      <c r="D3637">
        <f t="shared" si="337"/>
        <v>12</v>
      </c>
      <c r="E3637" t="str">
        <f>TEXT(Table2[[#This Row],[order_date]],"mmmm")</f>
        <v>December</v>
      </c>
      <c r="F3637">
        <v>1859</v>
      </c>
      <c r="G3637" t="s">
        <v>19</v>
      </c>
      <c r="H3637" t="s">
        <v>20</v>
      </c>
      <c r="I3637">
        <v>4</v>
      </c>
      <c r="J3637">
        <v>105.99</v>
      </c>
      <c r="K3637">
        <v>0.2</v>
      </c>
      <c r="L3637">
        <f t="shared" si="338"/>
        <v>21.198</v>
      </c>
      <c r="M3637">
        <f t="shared" si="339"/>
        <v>423.96</v>
      </c>
      <c r="N3637" t="s">
        <v>16</v>
      </c>
      <c r="O3637" t="str">
        <f t="shared" si="340"/>
        <v>Delayed Delivery</v>
      </c>
      <c r="P3637">
        <v>7</v>
      </c>
      <c r="Q3637" t="str">
        <f t="shared" si="341"/>
        <v>Good</v>
      </c>
      <c r="R3637">
        <v>3.2</v>
      </c>
      <c r="S3637">
        <v>339.17</v>
      </c>
    </row>
    <row r="3638" spans="1:19" x14ac:dyDescent="0.35">
      <c r="A3638">
        <v>13637</v>
      </c>
      <c r="B3638" s="1">
        <v>48198</v>
      </c>
      <c r="C3638">
        <f t="shared" si="336"/>
        <v>2031</v>
      </c>
      <c r="D3638">
        <f t="shared" si="337"/>
        <v>12</v>
      </c>
      <c r="E3638" t="str">
        <f>TEXT(Table2[[#This Row],[order_date]],"mmmm")</f>
        <v>December</v>
      </c>
      <c r="F3638">
        <v>1796</v>
      </c>
      <c r="G3638" t="s">
        <v>12</v>
      </c>
      <c r="H3638" t="s">
        <v>17</v>
      </c>
      <c r="I3638">
        <v>2</v>
      </c>
      <c r="J3638">
        <v>578.76</v>
      </c>
      <c r="K3638">
        <v>0.09</v>
      </c>
      <c r="L3638">
        <f t="shared" si="338"/>
        <v>52.0884</v>
      </c>
      <c r="M3638">
        <f t="shared" si="339"/>
        <v>1157.52</v>
      </c>
      <c r="N3638" t="s">
        <v>16</v>
      </c>
      <c r="O3638" t="str">
        <f t="shared" si="340"/>
        <v>On Time Delivery</v>
      </c>
      <c r="P3638">
        <v>2</v>
      </c>
      <c r="Q3638" t="str">
        <f t="shared" si="341"/>
        <v>Excellent</v>
      </c>
      <c r="R3638">
        <v>4.2</v>
      </c>
      <c r="S3638">
        <v>1053.3399999999999</v>
      </c>
    </row>
    <row r="3639" spans="1:19" x14ac:dyDescent="0.35">
      <c r="A3639">
        <v>13638</v>
      </c>
      <c r="B3639" s="1">
        <v>48199</v>
      </c>
      <c r="C3639">
        <f t="shared" si="336"/>
        <v>2031</v>
      </c>
      <c r="D3639">
        <f t="shared" si="337"/>
        <v>12</v>
      </c>
      <c r="E3639" t="str">
        <f>TEXT(Table2[[#This Row],[order_date]],"mmmm")</f>
        <v>December</v>
      </c>
      <c r="F3639">
        <v>1780</v>
      </c>
      <c r="G3639" t="s">
        <v>19</v>
      </c>
      <c r="H3639" t="s">
        <v>21</v>
      </c>
      <c r="I3639">
        <v>2</v>
      </c>
      <c r="J3639">
        <v>568.87</v>
      </c>
      <c r="K3639">
        <v>0.15</v>
      </c>
      <c r="L3639">
        <f t="shared" si="338"/>
        <v>85.330500000000001</v>
      </c>
      <c r="M3639">
        <f t="shared" si="339"/>
        <v>1137.74</v>
      </c>
      <c r="N3639" t="s">
        <v>18</v>
      </c>
      <c r="O3639" t="str">
        <f t="shared" si="340"/>
        <v>Delayed Delivery</v>
      </c>
      <c r="P3639">
        <v>10</v>
      </c>
      <c r="Q3639" t="str">
        <f t="shared" si="341"/>
        <v>Bad</v>
      </c>
      <c r="R3639">
        <v>1.5</v>
      </c>
      <c r="S3639">
        <v>967.08</v>
      </c>
    </row>
    <row r="3640" spans="1:19" x14ac:dyDescent="0.35">
      <c r="A3640">
        <v>13639</v>
      </c>
      <c r="B3640" s="1">
        <v>48200</v>
      </c>
      <c r="C3640">
        <f t="shared" si="336"/>
        <v>2031</v>
      </c>
      <c r="D3640">
        <f t="shared" si="337"/>
        <v>12</v>
      </c>
      <c r="E3640" t="str">
        <f>TEXT(Table2[[#This Row],[order_date]],"mmmm")</f>
        <v>December</v>
      </c>
      <c r="F3640">
        <v>1465</v>
      </c>
      <c r="G3640" t="s">
        <v>19</v>
      </c>
      <c r="H3640" t="s">
        <v>13</v>
      </c>
      <c r="I3640">
        <v>5</v>
      </c>
      <c r="J3640">
        <v>211.62</v>
      </c>
      <c r="K3640">
        <v>0.1</v>
      </c>
      <c r="L3640">
        <f t="shared" si="338"/>
        <v>21.162000000000003</v>
      </c>
      <c r="M3640">
        <f t="shared" si="339"/>
        <v>1058.0999999999999</v>
      </c>
      <c r="N3640" t="s">
        <v>16</v>
      </c>
      <c r="O3640" t="str">
        <f t="shared" si="340"/>
        <v>Early Delivery</v>
      </c>
      <c r="P3640">
        <v>1</v>
      </c>
      <c r="Q3640" t="str">
        <f t="shared" si="341"/>
        <v>Excellent</v>
      </c>
      <c r="R3640">
        <v>4.3</v>
      </c>
      <c r="S3640">
        <v>952.29</v>
      </c>
    </row>
    <row r="3641" spans="1:19" x14ac:dyDescent="0.35">
      <c r="A3641">
        <v>13640</v>
      </c>
      <c r="B3641" s="1">
        <v>48201</v>
      </c>
      <c r="C3641">
        <f t="shared" si="336"/>
        <v>2031</v>
      </c>
      <c r="D3641">
        <f t="shared" si="337"/>
        <v>12</v>
      </c>
      <c r="E3641" t="str">
        <f>TEXT(Table2[[#This Row],[order_date]],"mmmm")</f>
        <v>December</v>
      </c>
      <c r="F3641">
        <v>1769</v>
      </c>
      <c r="G3641" t="s">
        <v>15</v>
      </c>
      <c r="H3641" t="s">
        <v>13</v>
      </c>
      <c r="I3641">
        <v>5</v>
      </c>
      <c r="J3641">
        <v>389.25</v>
      </c>
      <c r="K3641">
        <v>0.04</v>
      </c>
      <c r="L3641">
        <f t="shared" si="338"/>
        <v>15.57</v>
      </c>
      <c r="M3641">
        <f t="shared" si="339"/>
        <v>1946.25</v>
      </c>
      <c r="N3641" t="s">
        <v>14</v>
      </c>
      <c r="O3641" t="str">
        <f t="shared" si="340"/>
        <v>Delayed Delivery</v>
      </c>
      <c r="P3641">
        <v>11</v>
      </c>
      <c r="Q3641" t="str">
        <f t="shared" si="341"/>
        <v>Excellent</v>
      </c>
      <c r="R3641">
        <v>4.8</v>
      </c>
      <c r="S3641">
        <v>1868.4</v>
      </c>
    </row>
    <row r="3642" spans="1:19" x14ac:dyDescent="0.35">
      <c r="A3642">
        <v>13641</v>
      </c>
      <c r="B3642" s="1">
        <v>48202</v>
      </c>
      <c r="C3642">
        <f t="shared" si="336"/>
        <v>2031</v>
      </c>
      <c r="D3642">
        <f t="shared" si="337"/>
        <v>12</v>
      </c>
      <c r="E3642" t="str">
        <f>TEXT(Table2[[#This Row],[order_date]],"mmmm")</f>
        <v>December</v>
      </c>
      <c r="F3642">
        <v>1540</v>
      </c>
      <c r="G3642" t="s">
        <v>19</v>
      </c>
      <c r="H3642" t="s">
        <v>17</v>
      </c>
      <c r="I3642">
        <v>1</v>
      </c>
      <c r="J3642">
        <v>327.25</v>
      </c>
      <c r="K3642">
        <v>0.11</v>
      </c>
      <c r="L3642">
        <f t="shared" si="338"/>
        <v>35.997500000000002</v>
      </c>
      <c r="M3642">
        <f t="shared" si="339"/>
        <v>327.25</v>
      </c>
      <c r="N3642" t="s">
        <v>18</v>
      </c>
      <c r="O3642" t="str">
        <f t="shared" si="340"/>
        <v>Delayed Delivery</v>
      </c>
      <c r="P3642">
        <v>8</v>
      </c>
      <c r="Q3642" t="str">
        <f t="shared" si="341"/>
        <v>Bad</v>
      </c>
      <c r="R3642">
        <v>2.4</v>
      </c>
      <c r="S3642">
        <v>291.25</v>
      </c>
    </row>
    <row r="3643" spans="1:19" x14ac:dyDescent="0.35">
      <c r="A3643">
        <v>13642</v>
      </c>
      <c r="B3643" s="1">
        <v>48203</v>
      </c>
      <c r="C3643">
        <f t="shared" si="336"/>
        <v>2031</v>
      </c>
      <c r="D3643">
        <f t="shared" si="337"/>
        <v>12</v>
      </c>
      <c r="E3643" t="str">
        <f>TEXT(Table2[[#This Row],[order_date]],"mmmm")</f>
        <v>December</v>
      </c>
      <c r="F3643">
        <v>1212</v>
      </c>
      <c r="G3643" t="s">
        <v>15</v>
      </c>
      <c r="H3643" t="s">
        <v>21</v>
      </c>
      <c r="I3643">
        <v>3</v>
      </c>
      <c r="J3643">
        <v>492.12</v>
      </c>
      <c r="K3643">
        <v>0.3</v>
      </c>
      <c r="L3643">
        <f t="shared" si="338"/>
        <v>147.636</v>
      </c>
      <c r="M3643">
        <f t="shared" si="339"/>
        <v>1476.3600000000001</v>
      </c>
      <c r="N3643" t="s">
        <v>16</v>
      </c>
      <c r="O3643" t="str">
        <f t="shared" si="340"/>
        <v>Delayed Delivery</v>
      </c>
      <c r="P3643">
        <v>10</v>
      </c>
      <c r="Q3643" t="str">
        <f t="shared" si="341"/>
        <v>Bad</v>
      </c>
      <c r="R3643">
        <v>2.1</v>
      </c>
      <c r="S3643">
        <v>1033.45</v>
      </c>
    </row>
    <row r="3644" spans="1:19" x14ac:dyDescent="0.35">
      <c r="A3644">
        <v>13643</v>
      </c>
      <c r="B3644" s="1">
        <v>48204</v>
      </c>
      <c r="C3644">
        <f t="shared" si="336"/>
        <v>2031</v>
      </c>
      <c r="D3644">
        <f t="shared" si="337"/>
        <v>12</v>
      </c>
      <c r="E3644" t="str">
        <f>TEXT(Table2[[#This Row],[order_date]],"mmmm")</f>
        <v>December</v>
      </c>
      <c r="F3644">
        <v>1462</v>
      </c>
      <c r="G3644" t="s">
        <v>19</v>
      </c>
      <c r="H3644" t="s">
        <v>21</v>
      </c>
      <c r="I3644">
        <v>5</v>
      </c>
      <c r="J3644">
        <v>382.06</v>
      </c>
      <c r="K3644">
        <v>0.13</v>
      </c>
      <c r="L3644">
        <f t="shared" si="338"/>
        <v>49.6678</v>
      </c>
      <c r="M3644">
        <f t="shared" si="339"/>
        <v>1910.3</v>
      </c>
      <c r="N3644" t="s">
        <v>18</v>
      </c>
      <c r="O3644" t="str">
        <f t="shared" si="340"/>
        <v>On Time Delivery</v>
      </c>
      <c r="P3644">
        <v>2</v>
      </c>
      <c r="Q3644" t="str">
        <f t="shared" si="341"/>
        <v>Good</v>
      </c>
      <c r="R3644">
        <v>3.6</v>
      </c>
      <c r="S3644">
        <v>1661.96</v>
      </c>
    </row>
    <row r="3645" spans="1:19" x14ac:dyDescent="0.35">
      <c r="A3645">
        <v>13644</v>
      </c>
      <c r="B3645" s="1">
        <v>48205</v>
      </c>
      <c r="C3645">
        <f t="shared" si="336"/>
        <v>2031</v>
      </c>
      <c r="D3645">
        <f t="shared" si="337"/>
        <v>12</v>
      </c>
      <c r="E3645" t="str">
        <f>TEXT(Table2[[#This Row],[order_date]],"mmmm")</f>
        <v>December</v>
      </c>
      <c r="F3645">
        <v>1435</v>
      </c>
      <c r="G3645" t="s">
        <v>15</v>
      </c>
      <c r="H3645" t="s">
        <v>13</v>
      </c>
      <c r="I3645">
        <v>1</v>
      </c>
      <c r="J3645">
        <v>15.15</v>
      </c>
      <c r="K3645">
        <v>0.26</v>
      </c>
      <c r="L3645">
        <f t="shared" si="338"/>
        <v>3.9390000000000001</v>
      </c>
      <c r="M3645">
        <f t="shared" si="339"/>
        <v>15.15</v>
      </c>
      <c r="N3645" t="s">
        <v>16</v>
      </c>
      <c r="O3645" t="str">
        <f t="shared" si="340"/>
        <v>Delayed Delivery</v>
      </c>
      <c r="P3645">
        <v>5</v>
      </c>
      <c r="Q3645" t="str">
        <f t="shared" si="341"/>
        <v>Good</v>
      </c>
      <c r="R3645">
        <v>3.5</v>
      </c>
      <c r="S3645">
        <v>11.21</v>
      </c>
    </row>
    <row r="3646" spans="1:19" x14ac:dyDescent="0.35">
      <c r="A3646">
        <v>13645</v>
      </c>
      <c r="B3646" s="1">
        <v>48206</v>
      </c>
      <c r="C3646">
        <f t="shared" si="336"/>
        <v>2031</v>
      </c>
      <c r="D3646">
        <f t="shared" si="337"/>
        <v>12</v>
      </c>
      <c r="E3646" t="str">
        <f>TEXT(Table2[[#This Row],[order_date]],"mmmm")</f>
        <v>December</v>
      </c>
      <c r="F3646">
        <v>1282</v>
      </c>
      <c r="G3646" t="s">
        <v>15</v>
      </c>
      <c r="H3646" t="s">
        <v>21</v>
      </c>
      <c r="I3646">
        <v>2</v>
      </c>
      <c r="J3646">
        <v>461.46</v>
      </c>
      <c r="K3646">
        <v>0.06</v>
      </c>
      <c r="L3646">
        <f t="shared" si="338"/>
        <v>27.687599999999996</v>
      </c>
      <c r="M3646">
        <f t="shared" si="339"/>
        <v>922.92</v>
      </c>
      <c r="N3646" t="s">
        <v>16</v>
      </c>
      <c r="O3646" t="str">
        <f t="shared" si="340"/>
        <v>Delayed Delivery</v>
      </c>
      <c r="P3646">
        <v>6</v>
      </c>
      <c r="Q3646" t="str">
        <f t="shared" si="341"/>
        <v>Bad</v>
      </c>
      <c r="R3646">
        <v>1.4</v>
      </c>
      <c r="S3646">
        <v>867.54</v>
      </c>
    </row>
    <row r="3647" spans="1:19" x14ac:dyDescent="0.35">
      <c r="A3647">
        <v>13646</v>
      </c>
      <c r="B3647" s="1">
        <v>48207</v>
      </c>
      <c r="C3647">
        <f t="shared" si="336"/>
        <v>2031</v>
      </c>
      <c r="D3647">
        <f t="shared" si="337"/>
        <v>12</v>
      </c>
      <c r="E3647" t="str">
        <f>TEXT(Table2[[#This Row],[order_date]],"mmmm")</f>
        <v>December</v>
      </c>
      <c r="F3647">
        <v>1561</v>
      </c>
      <c r="G3647" t="s">
        <v>22</v>
      </c>
      <c r="H3647" t="s">
        <v>17</v>
      </c>
      <c r="I3647">
        <v>1</v>
      </c>
      <c r="J3647">
        <v>451.91</v>
      </c>
      <c r="K3647">
        <v>0.15</v>
      </c>
      <c r="L3647">
        <f t="shared" si="338"/>
        <v>67.786500000000004</v>
      </c>
      <c r="M3647">
        <f t="shared" si="339"/>
        <v>451.91</v>
      </c>
      <c r="N3647" t="s">
        <v>18</v>
      </c>
      <c r="O3647" t="str">
        <f t="shared" si="340"/>
        <v>Delayed Delivery</v>
      </c>
      <c r="P3647">
        <v>10</v>
      </c>
      <c r="Q3647" t="str">
        <f t="shared" si="341"/>
        <v>Excellent</v>
      </c>
      <c r="R3647">
        <v>4.7</v>
      </c>
      <c r="S3647">
        <v>384.12</v>
      </c>
    </row>
    <row r="3648" spans="1:19" x14ac:dyDescent="0.35">
      <c r="A3648">
        <v>13647</v>
      </c>
      <c r="B3648" s="1">
        <v>48208</v>
      </c>
      <c r="C3648">
        <f t="shared" si="336"/>
        <v>2031</v>
      </c>
      <c r="D3648">
        <f t="shared" si="337"/>
        <v>12</v>
      </c>
      <c r="E3648" t="str">
        <f>TEXT(Table2[[#This Row],[order_date]],"mmmm")</f>
        <v>December</v>
      </c>
      <c r="F3648">
        <v>1606</v>
      </c>
      <c r="G3648" t="s">
        <v>22</v>
      </c>
      <c r="H3648" t="s">
        <v>17</v>
      </c>
      <c r="I3648">
        <v>1</v>
      </c>
      <c r="J3648">
        <v>313.19</v>
      </c>
      <c r="K3648">
        <v>0.04</v>
      </c>
      <c r="L3648">
        <f t="shared" si="338"/>
        <v>12.5276</v>
      </c>
      <c r="M3648">
        <f t="shared" si="339"/>
        <v>313.19</v>
      </c>
      <c r="N3648" t="s">
        <v>14</v>
      </c>
      <c r="O3648" t="str">
        <f t="shared" si="340"/>
        <v>Early Delivery</v>
      </c>
      <c r="P3648">
        <v>1</v>
      </c>
      <c r="Q3648" t="str">
        <f t="shared" si="341"/>
        <v>Good</v>
      </c>
      <c r="R3648">
        <v>2.9</v>
      </c>
      <c r="S3648">
        <v>300.66000000000003</v>
      </c>
    </row>
    <row r="3649" spans="1:19" x14ac:dyDescent="0.35">
      <c r="A3649">
        <v>13648</v>
      </c>
      <c r="B3649" s="1">
        <v>48209</v>
      </c>
      <c r="C3649">
        <f t="shared" si="336"/>
        <v>2031</v>
      </c>
      <c r="D3649">
        <f t="shared" si="337"/>
        <v>12</v>
      </c>
      <c r="E3649" t="str">
        <f>TEXT(Table2[[#This Row],[order_date]],"mmmm")</f>
        <v>December</v>
      </c>
      <c r="F3649">
        <v>1462</v>
      </c>
      <c r="G3649" t="s">
        <v>19</v>
      </c>
      <c r="H3649" t="s">
        <v>21</v>
      </c>
      <c r="I3649">
        <v>1</v>
      </c>
      <c r="J3649">
        <v>543.21</v>
      </c>
      <c r="K3649">
        <v>0.05</v>
      </c>
      <c r="L3649">
        <f t="shared" si="338"/>
        <v>27.160500000000003</v>
      </c>
      <c r="M3649">
        <f t="shared" si="339"/>
        <v>543.21</v>
      </c>
      <c r="N3649" t="s">
        <v>18</v>
      </c>
      <c r="O3649" t="str">
        <f t="shared" si="340"/>
        <v>On Time Delivery</v>
      </c>
      <c r="P3649">
        <v>2</v>
      </c>
      <c r="Q3649" t="str">
        <f t="shared" si="341"/>
        <v>Excellent</v>
      </c>
      <c r="R3649">
        <v>4.0999999999999996</v>
      </c>
      <c r="S3649">
        <v>516.04999999999995</v>
      </c>
    </row>
    <row r="3650" spans="1:19" x14ac:dyDescent="0.35">
      <c r="A3650">
        <v>13649</v>
      </c>
      <c r="B3650" s="1">
        <v>48210</v>
      </c>
      <c r="C3650">
        <f t="shared" si="336"/>
        <v>2031</v>
      </c>
      <c r="D3650">
        <f t="shared" si="337"/>
        <v>12</v>
      </c>
      <c r="E3650" t="str">
        <f>TEXT(Table2[[#This Row],[order_date]],"mmmm")</f>
        <v>December</v>
      </c>
      <c r="F3650">
        <v>1406</v>
      </c>
      <c r="G3650" t="s">
        <v>15</v>
      </c>
      <c r="H3650" t="s">
        <v>17</v>
      </c>
      <c r="I3650">
        <v>6</v>
      </c>
      <c r="J3650">
        <v>546.44000000000005</v>
      </c>
      <c r="K3650">
        <v>0.22</v>
      </c>
      <c r="L3650">
        <f t="shared" si="338"/>
        <v>120.21680000000001</v>
      </c>
      <c r="M3650">
        <f t="shared" si="339"/>
        <v>3278.6400000000003</v>
      </c>
      <c r="N3650" t="s">
        <v>14</v>
      </c>
      <c r="O3650" t="str">
        <f t="shared" si="340"/>
        <v>Delayed Delivery</v>
      </c>
      <c r="P3650">
        <v>10</v>
      </c>
      <c r="Q3650" t="str">
        <f t="shared" si="341"/>
        <v>Bad</v>
      </c>
      <c r="R3650">
        <v>2.4</v>
      </c>
      <c r="S3650">
        <v>2557.34</v>
      </c>
    </row>
    <row r="3651" spans="1:19" x14ac:dyDescent="0.35">
      <c r="A3651">
        <v>13650</v>
      </c>
      <c r="B3651" s="1">
        <v>48211</v>
      </c>
      <c r="C3651">
        <f t="shared" ref="C3651:C3714" si="342">YEAR(B3651)</f>
        <v>2031</v>
      </c>
      <c r="D3651">
        <f t="shared" ref="D3651:D3714" si="343">MONTH(B3651)</f>
        <v>12</v>
      </c>
      <c r="E3651" t="str">
        <f>TEXT(Table2[[#This Row],[order_date]],"mmmm")</f>
        <v>December</v>
      </c>
      <c r="F3651">
        <v>1087</v>
      </c>
      <c r="G3651" t="s">
        <v>15</v>
      </c>
      <c r="H3651" t="s">
        <v>20</v>
      </c>
      <c r="I3651">
        <v>1</v>
      </c>
      <c r="J3651">
        <v>321.49</v>
      </c>
      <c r="K3651">
        <v>0.21</v>
      </c>
      <c r="L3651">
        <f t="shared" ref="L3651:L3714" si="344">J3651*K3651</f>
        <v>67.512900000000002</v>
      </c>
      <c r="M3651">
        <f t="shared" ref="M3651:M3714" si="345">(J3651*I3651)</f>
        <v>321.49</v>
      </c>
      <c r="N3651" t="s">
        <v>18</v>
      </c>
      <c r="O3651" t="str">
        <f t="shared" ref="O3651:O3714" si="346">IF(P3651&lt;2,"Early Delivery",IF(P3651&lt;5,"On Time Delivery","Delayed Delivery"))</f>
        <v>On Time Delivery</v>
      </c>
      <c r="P3651">
        <v>4</v>
      </c>
      <c r="Q3651" t="str">
        <f t="shared" ref="Q3651:Q3714" si="347">IF(R3651&lt;2.5,"Bad",IF(R3651 &lt;4,"Good","Excellent"))</f>
        <v>Bad</v>
      </c>
      <c r="R3651">
        <v>2</v>
      </c>
      <c r="S3651">
        <v>253.98</v>
      </c>
    </row>
    <row r="3652" spans="1:19" x14ac:dyDescent="0.35">
      <c r="A3652">
        <v>13651</v>
      </c>
      <c r="B3652" s="1">
        <v>48212</v>
      </c>
      <c r="C3652">
        <f t="shared" si="342"/>
        <v>2031</v>
      </c>
      <c r="D3652">
        <f t="shared" si="343"/>
        <v>12</v>
      </c>
      <c r="E3652" t="str">
        <f>TEXT(Table2[[#This Row],[order_date]],"mmmm")</f>
        <v>December</v>
      </c>
      <c r="F3652">
        <v>1043</v>
      </c>
      <c r="G3652" t="s">
        <v>19</v>
      </c>
      <c r="H3652" t="s">
        <v>13</v>
      </c>
      <c r="I3652">
        <v>5</v>
      </c>
      <c r="J3652">
        <v>370.67</v>
      </c>
      <c r="K3652">
        <v>7.0000000000000007E-2</v>
      </c>
      <c r="L3652">
        <f t="shared" si="344"/>
        <v>25.946900000000003</v>
      </c>
      <c r="M3652">
        <f t="shared" si="345"/>
        <v>1853.3500000000001</v>
      </c>
      <c r="N3652" t="s">
        <v>16</v>
      </c>
      <c r="O3652" t="str">
        <f t="shared" si="346"/>
        <v>On Time Delivery</v>
      </c>
      <c r="P3652">
        <v>2</v>
      </c>
      <c r="Q3652" t="str">
        <f t="shared" si="347"/>
        <v>Bad</v>
      </c>
      <c r="R3652">
        <v>1.4</v>
      </c>
      <c r="S3652">
        <v>1723.62</v>
      </c>
    </row>
    <row r="3653" spans="1:19" x14ac:dyDescent="0.35">
      <c r="A3653">
        <v>13652</v>
      </c>
      <c r="B3653" s="1">
        <v>48213</v>
      </c>
      <c r="C3653">
        <f t="shared" si="342"/>
        <v>2031</v>
      </c>
      <c r="D3653">
        <f t="shared" si="343"/>
        <v>12</v>
      </c>
      <c r="E3653" t="str">
        <f>TEXT(Table2[[#This Row],[order_date]],"mmmm")</f>
        <v>December</v>
      </c>
      <c r="F3653">
        <v>1460</v>
      </c>
      <c r="G3653" t="s">
        <v>22</v>
      </c>
      <c r="H3653" t="s">
        <v>17</v>
      </c>
      <c r="I3653">
        <v>7</v>
      </c>
      <c r="J3653">
        <v>597.97</v>
      </c>
      <c r="K3653">
        <v>0.17</v>
      </c>
      <c r="L3653">
        <f t="shared" si="344"/>
        <v>101.65490000000001</v>
      </c>
      <c r="M3653">
        <f t="shared" si="345"/>
        <v>4185.79</v>
      </c>
      <c r="N3653" t="s">
        <v>18</v>
      </c>
      <c r="O3653" t="str">
        <f t="shared" si="346"/>
        <v>Delayed Delivery</v>
      </c>
      <c r="P3653">
        <v>11</v>
      </c>
      <c r="Q3653" t="str">
        <f t="shared" si="347"/>
        <v>Bad</v>
      </c>
      <c r="R3653">
        <v>2.1</v>
      </c>
      <c r="S3653">
        <v>3474.21</v>
      </c>
    </row>
    <row r="3654" spans="1:19" x14ac:dyDescent="0.35">
      <c r="A3654">
        <v>13653</v>
      </c>
      <c r="B3654" s="1">
        <v>48214</v>
      </c>
      <c r="C3654">
        <f t="shared" si="342"/>
        <v>2032</v>
      </c>
      <c r="D3654">
        <f t="shared" si="343"/>
        <v>1</v>
      </c>
      <c r="E3654" t="str">
        <f>TEXT(Table2[[#This Row],[order_date]],"mmmm")</f>
        <v>January</v>
      </c>
      <c r="F3654">
        <v>1277</v>
      </c>
      <c r="G3654" t="s">
        <v>22</v>
      </c>
      <c r="H3654" t="s">
        <v>21</v>
      </c>
      <c r="I3654">
        <v>7</v>
      </c>
      <c r="J3654">
        <v>189.81</v>
      </c>
      <c r="K3654">
        <v>0.3</v>
      </c>
      <c r="L3654">
        <f t="shared" si="344"/>
        <v>56.942999999999998</v>
      </c>
      <c r="M3654">
        <f t="shared" si="345"/>
        <v>1328.67</v>
      </c>
      <c r="N3654" t="s">
        <v>18</v>
      </c>
      <c r="O3654" t="str">
        <f t="shared" si="346"/>
        <v>Delayed Delivery</v>
      </c>
      <c r="P3654">
        <v>6</v>
      </c>
      <c r="Q3654" t="str">
        <f t="shared" si="347"/>
        <v>Excellent</v>
      </c>
      <c r="R3654">
        <v>5</v>
      </c>
      <c r="S3654">
        <v>930.07</v>
      </c>
    </row>
    <row r="3655" spans="1:19" x14ac:dyDescent="0.35">
      <c r="A3655">
        <v>13654</v>
      </c>
      <c r="B3655" s="1">
        <v>48215</v>
      </c>
      <c r="C3655">
        <f t="shared" si="342"/>
        <v>2032</v>
      </c>
      <c r="D3655">
        <f t="shared" si="343"/>
        <v>1</v>
      </c>
      <c r="E3655" t="str">
        <f>TEXT(Table2[[#This Row],[order_date]],"mmmm")</f>
        <v>January</v>
      </c>
      <c r="F3655">
        <v>1682</v>
      </c>
      <c r="G3655" t="s">
        <v>19</v>
      </c>
      <c r="H3655" t="s">
        <v>13</v>
      </c>
      <c r="I3655">
        <v>7</v>
      </c>
      <c r="J3655">
        <v>204.9</v>
      </c>
      <c r="K3655">
        <v>0.06</v>
      </c>
      <c r="L3655">
        <f t="shared" si="344"/>
        <v>12.294</v>
      </c>
      <c r="M3655">
        <f t="shared" si="345"/>
        <v>1434.3</v>
      </c>
      <c r="N3655" t="s">
        <v>16</v>
      </c>
      <c r="O3655" t="str">
        <f t="shared" si="346"/>
        <v>On Time Delivery</v>
      </c>
      <c r="P3655">
        <v>4</v>
      </c>
      <c r="Q3655" t="str">
        <f t="shared" si="347"/>
        <v>Good</v>
      </c>
      <c r="R3655">
        <v>3.6</v>
      </c>
      <c r="S3655">
        <v>1348.24</v>
      </c>
    </row>
    <row r="3656" spans="1:19" x14ac:dyDescent="0.35">
      <c r="A3656">
        <v>13655</v>
      </c>
      <c r="B3656" s="1">
        <v>48216</v>
      </c>
      <c r="C3656">
        <f t="shared" si="342"/>
        <v>2032</v>
      </c>
      <c r="D3656">
        <f t="shared" si="343"/>
        <v>1</v>
      </c>
      <c r="E3656" t="str">
        <f>TEXT(Table2[[#This Row],[order_date]],"mmmm")</f>
        <v>January</v>
      </c>
      <c r="F3656">
        <v>1420</v>
      </c>
      <c r="G3656" t="s">
        <v>15</v>
      </c>
      <c r="H3656" t="s">
        <v>17</v>
      </c>
      <c r="I3656">
        <v>7</v>
      </c>
      <c r="J3656">
        <v>121.92</v>
      </c>
      <c r="K3656">
        <v>0.01</v>
      </c>
      <c r="L3656">
        <f t="shared" si="344"/>
        <v>1.2192000000000001</v>
      </c>
      <c r="M3656">
        <f t="shared" si="345"/>
        <v>853.44</v>
      </c>
      <c r="N3656" t="s">
        <v>14</v>
      </c>
      <c r="O3656" t="str">
        <f t="shared" si="346"/>
        <v>Delayed Delivery</v>
      </c>
      <c r="P3656">
        <v>11</v>
      </c>
      <c r="Q3656" t="str">
        <f t="shared" si="347"/>
        <v>Excellent</v>
      </c>
      <c r="R3656">
        <v>4.2</v>
      </c>
      <c r="S3656">
        <v>844.91</v>
      </c>
    </row>
    <row r="3657" spans="1:19" x14ac:dyDescent="0.35">
      <c r="A3657">
        <v>13656</v>
      </c>
      <c r="B3657" s="1">
        <v>48217</v>
      </c>
      <c r="C3657">
        <f t="shared" si="342"/>
        <v>2032</v>
      </c>
      <c r="D3657">
        <f t="shared" si="343"/>
        <v>1</v>
      </c>
      <c r="E3657" t="str">
        <f>TEXT(Table2[[#This Row],[order_date]],"mmmm")</f>
        <v>January</v>
      </c>
      <c r="F3657">
        <v>1700</v>
      </c>
      <c r="G3657" t="s">
        <v>19</v>
      </c>
      <c r="H3657" t="s">
        <v>13</v>
      </c>
      <c r="I3657">
        <v>6</v>
      </c>
      <c r="J3657">
        <v>539.08000000000004</v>
      </c>
      <c r="K3657">
        <v>0.23</v>
      </c>
      <c r="L3657">
        <f t="shared" si="344"/>
        <v>123.98840000000001</v>
      </c>
      <c r="M3657">
        <f t="shared" si="345"/>
        <v>3234.4800000000005</v>
      </c>
      <c r="N3657" t="s">
        <v>18</v>
      </c>
      <c r="O3657" t="str">
        <f t="shared" si="346"/>
        <v>On Time Delivery</v>
      </c>
      <c r="P3657">
        <v>3</v>
      </c>
      <c r="Q3657" t="str">
        <f t="shared" si="347"/>
        <v>Excellent</v>
      </c>
      <c r="R3657">
        <v>4.8</v>
      </c>
      <c r="S3657">
        <v>2490.5500000000002</v>
      </c>
    </row>
    <row r="3658" spans="1:19" x14ac:dyDescent="0.35">
      <c r="A3658">
        <v>13657</v>
      </c>
      <c r="B3658" s="1">
        <v>48218</v>
      </c>
      <c r="C3658">
        <f t="shared" si="342"/>
        <v>2032</v>
      </c>
      <c r="D3658">
        <f t="shared" si="343"/>
        <v>1</v>
      </c>
      <c r="E3658" t="str">
        <f>TEXT(Table2[[#This Row],[order_date]],"mmmm")</f>
        <v>January</v>
      </c>
      <c r="F3658">
        <v>1352</v>
      </c>
      <c r="G3658" t="s">
        <v>15</v>
      </c>
      <c r="H3658" t="s">
        <v>21</v>
      </c>
      <c r="I3658">
        <v>3</v>
      </c>
      <c r="J3658">
        <v>450.53</v>
      </c>
      <c r="K3658">
        <v>0.02</v>
      </c>
      <c r="L3658">
        <f t="shared" si="344"/>
        <v>9.0106000000000002</v>
      </c>
      <c r="M3658">
        <f t="shared" si="345"/>
        <v>1351.59</v>
      </c>
      <c r="N3658" t="s">
        <v>16</v>
      </c>
      <c r="O3658" t="str">
        <f t="shared" si="346"/>
        <v>Delayed Delivery</v>
      </c>
      <c r="P3658">
        <v>6</v>
      </c>
      <c r="Q3658" t="str">
        <f t="shared" si="347"/>
        <v>Bad</v>
      </c>
      <c r="R3658">
        <v>1.3</v>
      </c>
      <c r="S3658">
        <v>1324.56</v>
      </c>
    </row>
    <row r="3659" spans="1:19" x14ac:dyDescent="0.35">
      <c r="A3659">
        <v>13658</v>
      </c>
      <c r="B3659" s="1">
        <v>48219</v>
      </c>
      <c r="C3659">
        <f t="shared" si="342"/>
        <v>2032</v>
      </c>
      <c r="D3659">
        <f t="shared" si="343"/>
        <v>1</v>
      </c>
      <c r="E3659" t="str">
        <f>TEXT(Table2[[#This Row],[order_date]],"mmmm")</f>
        <v>January</v>
      </c>
      <c r="F3659">
        <v>1695</v>
      </c>
      <c r="G3659" t="s">
        <v>19</v>
      </c>
      <c r="H3659" t="s">
        <v>20</v>
      </c>
      <c r="I3659">
        <v>1</v>
      </c>
      <c r="J3659">
        <v>76.8</v>
      </c>
      <c r="K3659">
        <v>0.34</v>
      </c>
      <c r="L3659">
        <f t="shared" si="344"/>
        <v>26.112000000000002</v>
      </c>
      <c r="M3659">
        <f t="shared" si="345"/>
        <v>76.8</v>
      </c>
      <c r="N3659" t="s">
        <v>14</v>
      </c>
      <c r="O3659" t="str">
        <f t="shared" si="346"/>
        <v>Delayed Delivery</v>
      </c>
      <c r="P3659">
        <v>9</v>
      </c>
      <c r="Q3659" t="str">
        <f t="shared" si="347"/>
        <v>Bad</v>
      </c>
      <c r="R3659">
        <v>1.7</v>
      </c>
      <c r="S3659">
        <v>50.69</v>
      </c>
    </row>
    <row r="3660" spans="1:19" x14ac:dyDescent="0.35">
      <c r="A3660">
        <v>13659</v>
      </c>
      <c r="B3660" s="1">
        <v>48220</v>
      </c>
      <c r="C3660">
        <f t="shared" si="342"/>
        <v>2032</v>
      </c>
      <c r="D3660">
        <f t="shared" si="343"/>
        <v>1</v>
      </c>
      <c r="E3660" t="str">
        <f>TEXT(Table2[[#This Row],[order_date]],"mmmm")</f>
        <v>January</v>
      </c>
      <c r="F3660">
        <v>1514</v>
      </c>
      <c r="G3660" t="s">
        <v>12</v>
      </c>
      <c r="H3660" t="s">
        <v>20</v>
      </c>
      <c r="I3660">
        <v>4</v>
      </c>
      <c r="J3660">
        <v>589.33000000000004</v>
      </c>
      <c r="K3660">
        <v>0.21</v>
      </c>
      <c r="L3660">
        <f t="shared" si="344"/>
        <v>123.75930000000001</v>
      </c>
      <c r="M3660">
        <f t="shared" si="345"/>
        <v>2357.3200000000002</v>
      </c>
      <c r="N3660" t="s">
        <v>16</v>
      </c>
      <c r="O3660" t="str">
        <f t="shared" si="346"/>
        <v>Delayed Delivery</v>
      </c>
      <c r="P3660">
        <v>8</v>
      </c>
      <c r="Q3660" t="str">
        <f t="shared" si="347"/>
        <v>Excellent</v>
      </c>
      <c r="R3660">
        <v>4.7</v>
      </c>
      <c r="S3660">
        <v>1862.28</v>
      </c>
    </row>
    <row r="3661" spans="1:19" x14ac:dyDescent="0.35">
      <c r="A3661">
        <v>13660</v>
      </c>
      <c r="B3661" s="1">
        <v>48221</v>
      </c>
      <c r="C3661">
        <f t="shared" si="342"/>
        <v>2032</v>
      </c>
      <c r="D3661">
        <f t="shared" si="343"/>
        <v>1</v>
      </c>
      <c r="E3661" t="str">
        <f>TEXT(Table2[[#This Row],[order_date]],"mmmm")</f>
        <v>January</v>
      </c>
      <c r="F3661">
        <v>1702</v>
      </c>
      <c r="G3661" t="s">
        <v>22</v>
      </c>
      <c r="H3661" t="s">
        <v>17</v>
      </c>
      <c r="I3661">
        <v>7</v>
      </c>
      <c r="J3661">
        <v>442.61</v>
      </c>
      <c r="K3661">
        <v>0.16</v>
      </c>
      <c r="L3661">
        <f t="shared" si="344"/>
        <v>70.817599999999999</v>
      </c>
      <c r="M3661">
        <f t="shared" si="345"/>
        <v>3098.27</v>
      </c>
      <c r="N3661" t="s">
        <v>14</v>
      </c>
      <c r="O3661" t="str">
        <f t="shared" si="346"/>
        <v>On Time Delivery</v>
      </c>
      <c r="P3661">
        <v>2</v>
      </c>
      <c r="Q3661" t="str">
        <f t="shared" si="347"/>
        <v>Good</v>
      </c>
      <c r="R3661">
        <v>3.3</v>
      </c>
      <c r="S3661">
        <v>2602.5500000000002</v>
      </c>
    </row>
    <row r="3662" spans="1:19" x14ac:dyDescent="0.35">
      <c r="A3662">
        <v>13661</v>
      </c>
      <c r="B3662" s="1">
        <v>48222</v>
      </c>
      <c r="C3662">
        <f t="shared" si="342"/>
        <v>2032</v>
      </c>
      <c r="D3662">
        <f t="shared" si="343"/>
        <v>1</v>
      </c>
      <c r="E3662" t="str">
        <f>TEXT(Table2[[#This Row],[order_date]],"mmmm")</f>
        <v>January</v>
      </c>
      <c r="F3662">
        <v>1629</v>
      </c>
      <c r="G3662" t="s">
        <v>15</v>
      </c>
      <c r="H3662" t="s">
        <v>20</v>
      </c>
      <c r="I3662">
        <v>2</v>
      </c>
      <c r="J3662">
        <v>512.55999999999995</v>
      </c>
      <c r="K3662">
        <v>0.15</v>
      </c>
      <c r="L3662">
        <f t="shared" si="344"/>
        <v>76.883999999999986</v>
      </c>
      <c r="M3662">
        <f t="shared" si="345"/>
        <v>1025.1199999999999</v>
      </c>
      <c r="N3662" t="s">
        <v>16</v>
      </c>
      <c r="O3662" t="str">
        <f t="shared" si="346"/>
        <v>On Time Delivery</v>
      </c>
      <c r="P3662">
        <v>3</v>
      </c>
      <c r="Q3662" t="str">
        <f t="shared" si="347"/>
        <v>Good</v>
      </c>
      <c r="R3662">
        <v>3.5</v>
      </c>
      <c r="S3662">
        <v>871.35</v>
      </c>
    </row>
    <row r="3663" spans="1:19" x14ac:dyDescent="0.35">
      <c r="A3663">
        <v>13662</v>
      </c>
      <c r="B3663" s="1">
        <v>48223</v>
      </c>
      <c r="C3663">
        <f t="shared" si="342"/>
        <v>2032</v>
      </c>
      <c r="D3663">
        <f t="shared" si="343"/>
        <v>1</v>
      </c>
      <c r="E3663" t="str">
        <f>TEXT(Table2[[#This Row],[order_date]],"mmmm")</f>
        <v>January</v>
      </c>
      <c r="F3663">
        <v>1018</v>
      </c>
      <c r="G3663" t="s">
        <v>15</v>
      </c>
      <c r="H3663" t="s">
        <v>17</v>
      </c>
      <c r="I3663">
        <v>7</v>
      </c>
      <c r="J3663">
        <v>43.17</v>
      </c>
      <c r="K3663">
        <v>0.2</v>
      </c>
      <c r="L3663">
        <f t="shared" si="344"/>
        <v>8.6340000000000003</v>
      </c>
      <c r="M3663">
        <f t="shared" si="345"/>
        <v>302.19</v>
      </c>
      <c r="N3663" t="s">
        <v>18</v>
      </c>
      <c r="O3663" t="str">
        <f t="shared" si="346"/>
        <v>On Time Delivery</v>
      </c>
      <c r="P3663">
        <v>2</v>
      </c>
      <c r="Q3663" t="str">
        <f t="shared" si="347"/>
        <v>Good</v>
      </c>
      <c r="R3663">
        <v>2.7</v>
      </c>
      <c r="S3663">
        <v>241.75</v>
      </c>
    </row>
    <row r="3664" spans="1:19" x14ac:dyDescent="0.35">
      <c r="A3664">
        <v>13663</v>
      </c>
      <c r="B3664" s="1">
        <v>48224</v>
      </c>
      <c r="C3664">
        <f t="shared" si="342"/>
        <v>2032</v>
      </c>
      <c r="D3664">
        <f t="shared" si="343"/>
        <v>1</v>
      </c>
      <c r="E3664" t="str">
        <f>TEXT(Table2[[#This Row],[order_date]],"mmmm")</f>
        <v>January</v>
      </c>
      <c r="F3664">
        <v>1022</v>
      </c>
      <c r="G3664" t="s">
        <v>12</v>
      </c>
      <c r="H3664" t="s">
        <v>13</v>
      </c>
      <c r="I3664">
        <v>7</v>
      </c>
      <c r="J3664">
        <v>310.39999999999998</v>
      </c>
      <c r="K3664">
        <v>0.03</v>
      </c>
      <c r="L3664">
        <f t="shared" si="344"/>
        <v>9.3119999999999994</v>
      </c>
      <c r="M3664">
        <f t="shared" si="345"/>
        <v>2172.7999999999997</v>
      </c>
      <c r="N3664" t="s">
        <v>18</v>
      </c>
      <c r="O3664" t="str">
        <f t="shared" si="346"/>
        <v>Delayed Delivery</v>
      </c>
      <c r="P3664">
        <v>10</v>
      </c>
      <c r="Q3664" t="str">
        <f t="shared" si="347"/>
        <v>Excellent</v>
      </c>
      <c r="R3664">
        <v>4.3</v>
      </c>
      <c r="S3664">
        <v>2107.62</v>
      </c>
    </row>
    <row r="3665" spans="1:19" x14ac:dyDescent="0.35">
      <c r="A3665">
        <v>13664</v>
      </c>
      <c r="B3665" s="1">
        <v>48225</v>
      </c>
      <c r="C3665">
        <f t="shared" si="342"/>
        <v>2032</v>
      </c>
      <c r="D3665">
        <f t="shared" si="343"/>
        <v>1</v>
      </c>
      <c r="E3665" t="str">
        <f>TEXT(Table2[[#This Row],[order_date]],"mmmm")</f>
        <v>January</v>
      </c>
      <c r="F3665">
        <v>1412</v>
      </c>
      <c r="G3665" t="s">
        <v>15</v>
      </c>
      <c r="H3665" t="s">
        <v>17</v>
      </c>
      <c r="I3665">
        <v>2</v>
      </c>
      <c r="J3665">
        <v>423.68</v>
      </c>
      <c r="K3665">
        <v>0.33</v>
      </c>
      <c r="L3665">
        <f t="shared" si="344"/>
        <v>139.81440000000001</v>
      </c>
      <c r="M3665">
        <f t="shared" si="345"/>
        <v>847.36</v>
      </c>
      <c r="N3665" t="s">
        <v>18</v>
      </c>
      <c r="O3665" t="str">
        <f t="shared" si="346"/>
        <v>Delayed Delivery</v>
      </c>
      <c r="P3665">
        <v>7</v>
      </c>
      <c r="Q3665" t="str">
        <f t="shared" si="347"/>
        <v>Good</v>
      </c>
      <c r="R3665">
        <v>3.1</v>
      </c>
      <c r="S3665">
        <v>567.73</v>
      </c>
    </row>
    <row r="3666" spans="1:19" x14ac:dyDescent="0.35">
      <c r="A3666">
        <v>13665</v>
      </c>
      <c r="B3666" s="1">
        <v>48226</v>
      </c>
      <c r="C3666">
        <f t="shared" si="342"/>
        <v>2032</v>
      </c>
      <c r="D3666">
        <f t="shared" si="343"/>
        <v>1</v>
      </c>
      <c r="E3666" t="str">
        <f>TEXT(Table2[[#This Row],[order_date]],"mmmm")</f>
        <v>January</v>
      </c>
      <c r="F3666">
        <v>1029</v>
      </c>
      <c r="G3666" t="s">
        <v>19</v>
      </c>
      <c r="H3666" t="s">
        <v>17</v>
      </c>
      <c r="I3666">
        <v>6</v>
      </c>
      <c r="J3666">
        <v>332.62</v>
      </c>
      <c r="K3666">
        <v>0.22</v>
      </c>
      <c r="L3666">
        <f t="shared" si="344"/>
        <v>73.176400000000001</v>
      </c>
      <c r="M3666">
        <f t="shared" si="345"/>
        <v>1995.72</v>
      </c>
      <c r="N3666" t="s">
        <v>16</v>
      </c>
      <c r="O3666" t="str">
        <f t="shared" si="346"/>
        <v>Delayed Delivery</v>
      </c>
      <c r="P3666">
        <v>9</v>
      </c>
      <c r="Q3666" t="str">
        <f t="shared" si="347"/>
        <v>Excellent</v>
      </c>
      <c r="R3666">
        <v>4.3</v>
      </c>
      <c r="S3666">
        <v>1556.66</v>
      </c>
    </row>
    <row r="3667" spans="1:19" x14ac:dyDescent="0.35">
      <c r="A3667">
        <v>13666</v>
      </c>
      <c r="B3667" s="1">
        <v>48227</v>
      </c>
      <c r="C3667">
        <f t="shared" si="342"/>
        <v>2032</v>
      </c>
      <c r="D3667">
        <f t="shared" si="343"/>
        <v>1</v>
      </c>
      <c r="E3667" t="str">
        <f>TEXT(Table2[[#This Row],[order_date]],"mmmm")</f>
        <v>January</v>
      </c>
      <c r="F3667">
        <v>1806</v>
      </c>
      <c r="G3667" t="s">
        <v>15</v>
      </c>
      <c r="H3667" t="s">
        <v>17</v>
      </c>
      <c r="I3667">
        <v>2</v>
      </c>
      <c r="J3667">
        <v>404.99</v>
      </c>
      <c r="K3667">
        <v>0.06</v>
      </c>
      <c r="L3667">
        <f t="shared" si="344"/>
        <v>24.299399999999999</v>
      </c>
      <c r="M3667">
        <f t="shared" si="345"/>
        <v>809.98</v>
      </c>
      <c r="N3667" t="s">
        <v>16</v>
      </c>
      <c r="O3667" t="str">
        <f t="shared" si="346"/>
        <v>Early Delivery</v>
      </c>
      <c r="P3667">
        <v>1</v>
      </c>
      <c r="Q3667" t="str">
        <f t="shared" si="347"/>
        <v>Excellent</v>
      </c>
      <c r="R3667">
        <v>5</v>
      </c>
      <c r="S3667">
        <v>761.38</v>
      </c>
    </row>
    <row r="3668" spans="1:19" x14ac:dyDescent="0.35">
      <c r="A3668">
        <v>13667</v>
      </c>
      <c r="B3668" s="1">
        <v>48228</v>
      </c>
      <c r="C3668">
        <f t="shared" si="342"/>
        <v>2032</v>
      </c>
      <c r="D3668">
        <f t="shared" si="343"/>
        <v>1</v>
      </c>
      <c r="E3668" t="str">
        <f>TEXT(Table2[[#This Row],[order_date]],"mmmm")</f>
        <v>January</v>
      </c>
      <c r="F3668">
        <v>1107</v>
      </c>
      <c r="G3668" t="s">
        <v>22</v>
      </c>
      <c r="H3668" t="s">
        <v>20</v>
      </c>
      <c r="I3668">
        <v>2</v>
      </c>
      <c r="J3668">
        <v>493.46</v>
      </c>
      <c r="K3668">
        <v>0.2</v>
      </c>
      <c r="L3668">
        <f t="shared" si="344"/>
        <v>98.692000000000007</v>
      </c>
      <c r="M3668">
        <f t="shared" si="345"/>
        <v>986.92</v>
      </c>
      <c r="N3668" t="s">
        <v>16</v>
      </c>
      <c r="O3668" t="str">
        <f t="shared" si="346"/>
        <v>Delayed Delivery</v>
      </c>
      <c r="P3668">
        <v>11</v>
      </c>
      <c r="Q3668" t="str">
        <f t="shared" si="347"/>
        <v>Good</v>
      </c>
      <c r="R3668">
        <v>3.6</v>
      </c>
      <c r="S3668">
        <v>789.54</v>
      </c>
    </row>
    <row r="3669" spans="1:19" x14ac:dyDescent="0.35">
      <c r="A3669">
        <v>13668</v>
      </c>
      <c r="B3669" s="1">
        <v>48229</v>
      </c>
      <c r="C3669">
        <f t="shared" si="342"/>
        <v>2032</v>
      </c>
      <c r="D3669">
        <f t="shared" si="343"/>
        <v>1</v>
      </c>
      <c r="E3669" t="str">
        <f>TEXT(Table2[[#This Row],[order_date]],"mmmm")</f>
        <v>January</v>
      </c>
      <c r="F3669">
        <v>1366</v>
      </c>
      <c r="G3669" t="s">
        <v>15</v>
      </c>
      <c r="H3669" t="s">
        <v>17</v>
      </c>
      <c r="I3669">
        <v>6</v>
      </c>
      <c r="J3669">
        <v>233.99</v>
      </c>
      <c r="K3669">
        <v>0.05</v>
      </c>
      <c r="L3669">
        <f t="shared" si="344"/>
        <v>11.6995</v>
      </c>
      <c r="M3669">
        <f t="shared" si="345"/>
        <v>1403.94</v>
      </c>
      <c r="N3669" t="s">
        <v>14</v>
      </c>
      <c r="O3669" t="str">
        <f t="shared" si="346"/>
        <v>On Time Delivery</v>
      </c>
      <c r="P3669">
        <v>3</v>
      </c>
      <c r="Q3669" t="str">
        <f t="shared" si="347"/>
        <v>Good</v>
      </c>
      <c r="R3669">
        <v>3.1</v>
      </c>
      <c r="S3669">
        <v>1333.74</v>
      </c>
    </row>
    <row r="3670" spans="1:19" x14ac:dyDescent="0.35">
      <c r="A3670">
        <v>13669</v>
      </c>
      <c r="B3670" s="1">
        <v>48230</v>
      </c>
      <c r="C3670">
        <f t="shared" si="342"/>
        <v>2032</v>
      </c>
      <c r="D3670">
        <f t="shared" si="343"/>
        <v>1</v>
      </c>
      <c r="E3670" t="str">
        <f>TEXT(Table2[[#This Row],[order_date]],"mmmm")</f>
        <v>January</v>
      </c>
      <c r="F3670">
        <v>1280</v>
      </c>
      <c r="G3670" t="s">
        <v>22</v>
      </c>
      <c r="H3670" t="s">
        <v>21</v>
      </c>
      <c r="I3670">
        <v>2</v>
      </c>
      <c r="J3670">
        <v>511.47</v>
      </c>
      <c r="K3670">
        <v>0.01</v>
      </c>
      <c r="L3670">
        <f t="shared" si="344"/>
        <v>5.1147</v>
      </c>
      <c r="M3670">
        <f t="shared" si="345"/>
        <v>1022.94</v>
      </c>
      <c r="N3670" t="s">
        <v>16</v>
      </c>
      <c r="O3670" t="str">
        <f t="shared" si="346"/>
        <v>Delayed Delivery</v>
      </c>
      <c r="P3670">
        <v>6</v>
      </c>
      <c r="Q3670" t="str">
        <f t="shared" si="347"/>
        <v>Good</v>
      </c>
      <c r="R3670">
        <v>2.5</v>
      </c>
      <c r="S3670">
        <v>1012.71</v>
      </c>
    </row>
    <row r="3671" spans="1:19" x14ac:dyDescent="0.35">
      <c r="A3671">
        <v>13670</v>
      </c>
      <c r="B3671" s="1">
        <v>48231</v>
      </c>
      <c r="C3671">
        <f t="shared" si="342"/>
        <v>2032</v>
      </c>
      <c r="D3671">
        <f t="shared" si="343"/>
        <v>1</v>
      </c>
      <c r="E3671" t="str">
        <f>TEXT(Table2[[#This Row],[order_date]],"mmmm")</f>
        <v>January</v>
      </c>
      <c r="F3671">
        <v>1127</v>
      </c>
      <c r="G3671" t="s">
        <v>12</v>
      </c>
      <c r="H3671" t="s">
        <v>17</v>
      </c>
      <c r="I3671">
        <v>1</v>
      </c>
      <c r="J3671">
        <v>110.31</v>
      </c>
      <c r="K3671">
        <v>0.22</v>
      </c>
      <c r="L3671">
        <f t="shared" si="344"/>
        <v>24.2682</v>
      </c>
      <c r="M3671">
        <f t="shared" si="345"/>
        <v>110.31</v>
      </c>
      <c r="N3671" t="s">
        <v>18</v>
      </c>
      <c r="O3671" t="str">
        <f t="shared" si="346"/>
        <v>On Time Delivery</v>
      </c>
      <c r="P3671">
        <v>4</v>
      </c>
      <c r="Q3671" t="str">
        <f t="shared" si="347"/>
        <v>Bad</v>
      </c>
      <c r="R3671">
        <v>1.8</v>
      </c>
      <c r="S3671">
        <v>86.04</v>
      </c>
    </row>
    <row r="3672" spans="1:19" x14ac:dyDescent="0.35">
      <c r="A3672">
        <v>13671</v>
      </c>
      <c r="B3672" s="1">
        <v>48232</v>
      </c>
      <c r="C3672">
        <f t="shared" si="342"/>
        <v>2032</v>
      </c>
      <c r="D3672">
        <f t="shared" si="343"/>
        <v>1</v>
      </c>
      <c r="E3672" t="str">
        <f>TEXT(Table2[[#This Row],[order_date]],"mmmm")</f>
        <v>January</v>
      </c>
      <c r="F3672">
        <v>1228</v>
      </c>
      <c r="G3672" t="s">
        <v>12</v>
      </c>
      <c r="H3672" t="s">
        <v>13</v>
      </c>
      <c r="I3672">
        <v>7</v>
      </c>
      <c r="J3672">
        <v>173.47</v>
      </c>
      <c r="K3672">
        <v>0.23</v>
      </c>
      <c r="L3672">
        <f t="shared" si="344"/>
        <v>39.898099999999999</v>
      </c>
      <c r="M3672">
        <f t="shared" si="345"/>
        <v>1214.29</v>
      </c>
      <c r="N3672" t="s">
        <v>14</v>
      </c>
      <c r="O3672" t="str">
        <f t="shared" si="346"/>
        <v>Delayed Delivery</v>
      </c>
      <c r="P3672">
        <v>10</v>
      </c>
      <c r="Q3672" t="str">
        <f t="shared" si="347"/>
        <v>Good</v>
      </c>
      <c r="R3672">
        <v>3.6</v>
      </c>
      <c r="S3672">
        <v>935</v>
      </c>
    </row>
    <row r="3673" spans="1:19" x14ac:dyDescent="0.35">
      <c r="A3673">
        <v>13672</v>
      </c>
      <c r="B3673" s="1">
        <v>48233</v>
      </c>
      <c r="C3673">
        <f t="shared" si="342"/>
        <v>2032</v>
      </c>
      <c r="D3673">
        <f t="shared" si="343"/>
        <v>1</v>
      </c>
      <c r="E3673" t="str">
        <f>TEXT(Table2[[#This Row],[order_date]],"mmmm")</f>
        <v>January</v>
      </c>
      <c r="F3673">
        <v>1110</v>
      </c>
      <c r="G3673" t="s">
        <v>12</v>
      </c>
      <c r="H3673" t="s">
        <v>21</v>
      </c>
      <c r="I3673">
        <v>3</v>
      </c>
      <c r="J3673">
        <v>40.36</v>
      </c>
      <c r="K3673">
        <v>0.2</v>
      </c>
      <c r="L3673">
        <f t="shared" si="344"/>
        <v>8.072000000000001</v>
      </c>
      <c r="M3673">
        <f t="shared" si="345"/>
        <v>121.08</v>
      </c>
      <c r="N3673" t="s">
        <v>14</v>
      </c>
      <c r="O3673" t="str">
        <f t="shared" si="346"/>
        <v>Delayed Delivery</v>
      </c>
      <c r="P3673">
        <v>10</v>
      </c>
      <c r="Q3673" t="str">
        <f t="shared" si="347"/>
        <v>Bad</v>
      </c>
      <c r="R3673">
        <v>1.3</v>
      </c>
      <c r="S3673">
        <v>96.86</v>
      </c>
    </row>
    <row r="3674" spans="1:19" x14ac:dyDescent="0.35">
      <c r="A3674">
        <v>13673</v>
      </c>
      <c r="B3674" s="1">
        <v>48234</v>
      </c>
      <c r="C3674">
        <f t="shared" si="342"/>
        <v>2032</v>
      </c>
      <c r="D3674">
        <f t="shared" si="343"/>
        <v>1</v>
      </c>
      <c r="E3674" t="str">
        <f>TEXT(Table2[[#This Row],[order_date]],"mmmm")</f>
        <v>January</v>
      </c>
      <c r="F3674">
        <v>1135</v>
      </c>
      <c r="G3674" t="s">
        <v>19</v>
      </c>
      <c r="H3674" t="s">
        <v>13</v>
      </c>
      <c r="I3674">
        <v>6</v>
      </c>
      <c r="J3674">
        <v>228.19</v>
      </c>
      <c r="K3674">
        <v>0.06</v>
      </c>
      <c r="L3674">
        <f t="shared" si="344"/>
        <v>13.6914</v>
      </c>
      <c r="M3674">
        <f t="shared" si="345"/>
        <v>1369.1399999999999</v>
      </c>
      <c r="N3674" t="s">
        <v>16</v>
      </c>
      <c r="O3674" t="str">
        <f t="shared" si="346"/>
        <v>Early Delivery</v>
      </c>
      <c r="P3674">
        <v>1</v>
      </c>
      <c r="Q3674" t="str">
        <f t="shared" si="347"/>
        <v>Excellent</v>
      </c>
      <c r="R3674">
        <v>4.8</v>
      </c>
      <c r="S3674">
        <v>1286.99</v>
      </c>
    </row>
    <row r="3675" spans="1:19" x14ac:dyDescent="0.35">
      <c r="A3675">
        <v>13674</v>
      </c>
      <c r="B3675" s="1">
        <v>48235</v>
      </c>
      <c r="C3675">
        <f t="shared" si="342"/>
        <v>2032</v>
      </c>
      <c r="D3675">
        <f t="shared" si="343"/>
        <v>1</v>
      </c>
      <c r="E3675" t="str">
        <f>TEXT(Table2[[#This Row],[order_date]],"mmmm")</f>
        <v>January</v>
      </c>
      <c r="F3675">
        <v>1361</v>
      </c>
      <c r="G3675" t="s">
        <v>15</v>
      </c>
      <c r="H3675" t="s">
        <v>13</v>
      </c>
      <c r="I3675">
        <v>4</v>
      </c>
      <c r="J3675">
        <v>237.25</v>
      </c>
      <c r="K3675">
        <v>0.21</v>
      </c>
      <c r="L3675">
        <f t="shared" si="344"/>
        <v>49.822499999999998</v>
      </c>
      <c r="M3675">
        <f t="shared" si="345"/>
        <v>949</v>
      </c>
      <c r="N3675" t="s">
        <v>14</v>
      </c>
      <c r="O3675" t="str">
        <f t="shared" si="346"/>
        <v>Delayed Delivery</v>
      </c>
      <c r="P3675">
        <v>9</v>
      </c>
      <c r="Q3675" t="str">
        <f t="shared" si="347"/>
        <v>Good</v>
      </c>
      <c r="R3675">
        <v>3.6</v>
      </c>
      <c r="S3675">
        <v>749.71</v>
      </c>
    </row>
    <row r="3676" spans="1:19" x14ac:dyDescent="0.35">
      <c r="A3676">
        <v>13675</v>
      </c>
      <c r="B3676" s="1">
        <v>48236</v>
      </c>
      <c r="C3676">
        <f t="shared" si="342"/>
        <v>2032</v>
      </c>
      <c r="D3676">
        <f t="shared" si="343"/>
        <v>1</v>
      </c>
      <c r="E3676" t="str">
        <f>TEXT(Table2[[#This Row],[order_date]],"mmmm")</f>
        <v>January</v>
      </c>
      <c r="F3676">
        <v>1185</v>
      </c>
      <c r="G3676" t="s">
        <v>22</v>
      </c>
      <c r="H3676" t="s">
        <v>13</v>
      </c>
      <c r="I3676">
        <v>6</v>
      </c>
      <c r="J3676">
        <v>486.08</v>
      </c>
      <c r="K3676">
        <v>0.02</v>
      </c>
      <c r="L3676">
        <f t="shared" si="344"/>
        <v>9.7216000000000005</v>
      </c>
      <c r="M3676">
        <f t="shared" si="345"/>
        <v>2916.48</v>
      </c>
      <c r="N3676" t="s">
        <v>16</v>
      </c>
      <c r="O3676" t="str">
        <f t="shared" si="346"/>
        <v>Delayed Delivery</v>
      </c>
      <c r="P3676">
        <v>7</v>
      </c>
      <c r="Q3676" t="str">
        <f t="shared" si="347"/>
        <v>Excellent</v>
      </c>
      <c r="R3676">
        <v>4.8</v>
      </c>
      <c r="S3676">
        <v>2858.15</v>
      </c>
    </row>
    <row r="3677" spans="1:19" x14ac:dyDescent="0.35">
      <c r="A3677">
        <v>13676</v>
      </c>
      <c r="B3677" s="1">
        <v>48237</v>
      </c>
      <c r="C3677">
        <f t="shared" si="342"/>
        <v>2032</v>
      </c>
      <c r="D3677">
        <f t="shared" si="343"/>
        <v>1</v>
      </c>
      <c r="E3677" t="str">
        <f>TEXT(Table2[[#This Row],[order_date]],"mmmm")</f>
        <v>January</v>
      </c>
      <c r="F3677">
        <v>1655</v>
      </c>
      <c r="G3677" t="s">
        <v>22</v>
      </c>
      <c r="H3677" t="s">
        <v>21</v>
      </c>
      <c r="I3677">
        <v>5</v>
      </c>
      <c r="J3677">
        <v>397.08</v>
      </c>
      <c r="K3677">
        <v>0.21</v>
      </c>
      <c r="L3677">
        <f t="shared" si="344"/>
        <v>83.386799999999994</v>
      </c>
      <c r="M3677">
        <f t="shared" si="345"/>
        <v>1985.3999999999999</v>
      </c>
      <c r="N3677" t="s">
        <v>18</v>
      </c>
      <c r="O3677" t="str">
        <f t="shared" si="346"/>
        <v>Delayed Delivery</v>
      </c>
      <c r="P3677">
        <v>11</v>
      </c>
      <c r="Q3677" t="str">
        <f t="shared" si="347"/>
        <v>Bad</v>
      </c>
      <c r="R3677">
        <v>2.1</v>
      </c>
      <c r="S3677">
        <v>1568.47</v>
      </c>
    </row>
    <row r="3678" spans="1:19" x14ac:dyDescent="0.35">
      <c r="A3678">
        <v>13677</v>
      </c>
      <c r="B3678" s="1">
        <v>48238</v>
      </c>
      <c r="C3678">
        <f t="shared" si="342"/>
        <v>2032</v>
      </c>
      <c r="D3678">
        <f t="shared" si="343"/>
        <v>1</v>
      </c>
      <c r="E3678" t="str">
        <f>TEXT(Table2[[#This Row],[order_date]],"mmmm")</f>
        <v>January</v>
      </c>
      <c r="F3678">
        <v>1583</v>
      </c>
      <c r="G3678" t="s">
        <v>15</v>
      </c>
      <c r="H3678" t="s">
        <v>21</v>
      </c>
      <c r="I3678">
        <v>4</v>
      </c>
      <c r="J3678">
        <v>270.48</v>
      </c>
      <c r="K3678">
        <v>0.19</v>
      </c>
      <c r="L3678">
        <f t="shared" si="344"/>
        <v>51.391200000000005</v>
      </c>
      <c r="M3678">
        <f t="shared" si="345"/>
        <v>1081.92</v>
      </c>
      <c r="N3678" t="s">
        <v>18</v>
      </c>
      <c r="O3678" t="str">
        <f t="shared" si="346"/>
        <v>Delayed Delivery</v>
      </c>
      <c r="P3678">
        <v>7</v>
      </c>
      <c r="Q3678" t="str">
        <f t="shared" si="347"/>
        <v>Excellent</v>
      </c>
      <c r="R3678">
        <v>4.8</v>
      </c>
      <c r="S3678">
        <v>876.36</v>
      </c>
    </row>
    <row r="3679" spans="1:19" x14ac:dyDescent="0.35">
      <c r="A3679">
        <v>13678</v>
      </c>
      <c r="B3679" s="1">
        <v>48239</v>
      </c>
      <c r="C3679">
        <f t="shared" si="342"/>
        <v>2032</v>
      </c>
      <c r="D3679">
        <f t="shared" si="343"/>
        <v>1</v>
      </c>
      <c r="E3679" t="str">
        <f>TEXT(Table2[[#This Row],[order_date]],"mmmm")</f>
        <v>January</v>
      </c>
      <c r="F3679">
        <v>1128</v>
      </c>
      <c r="G3679" t="s">
        <v>19</v>
      </c>
      <c r="H3679" t="s">
        <v>20</v>
      </c>
      <c r="I3679">
        <v>5</v>
      </c>
      <c r="J3679">
        <v>396.49</v>
      </c>
      <c r="K3679">
        <v>0.23</v>
      </c>
      <c r="L3679">
        <f t="shared" si="344"/>
        <v>91.192700000000002</v>
      </c>
      <c r="M3679">
        <f t="shared" si="345"/>
        <v>1982.45</v>
      </c>
      <c r="N3679" t="s">
        <v>16</v>
      </c>
      <c r="O3679" t="str">
        <f t="shared" si="346"/>
        <v>Early Delivery</v>
      </c>
      <c r="P3679">
        <v>1</v>
      </c>
      <c r="Q3679" t="str">
        <f t="shared" si="347"/>
        <v>Good</v>
      </c>
      <c r="R3679">
        <v>3.4</v>
      </c>
      <c r="S3679">
        <v>1526.49</v>
      </c>
    </row>
    <row r="3680" spans="1:19" x14ac:dyDescent="0.35">
      <c r="A3680">
        <v>13679</v>
      </c>
      <c r="B3680" s="1">
        <v>48240</v>
      </c>
      <c r="C3680">
        <f t="shared" si="342"/>
        <v>2032</v>
      </c>
      <c r="D3680">
        <f t="shared" si="343"/>
        <v>1</v>
      </c>
      <c r="E3680" t="str">
        <f>TEXT(Table2[[#This Row],[order_date]],"mmmm")</f>
        <v>January</v>
      </c>
      <c r="F3680">
        <v>1875</v>
      </c>
      <c r="G3680" t="s">
        <v>22</v>
      </c>
      <c r="H3680" t="s">
        <v>21</v>
      </c>
      <c r="I3680">
        <v>6</v>
      </c>
      <c r="J3680">
        <v>45.88</v>
      </c>
      <c r="K3680">
        <v>0.31</v>
      </c>
      <c r="L3680">
        <f t="shared" si="344"/>
        <v>14.222800000000001</v>
      </c>
      <c r="M3680">
        <f t="shared" si="345"/>
        <v>275.28000000000003</v>
      </c>
      <c r="N3680" t="s">
        <v>16</v>
      </c>
      <c r="O3680" t="str">
        <f t="shared" si="346"/>
        <v>Delayed Delivery</v>
      </c>
      <c r="P3680">
        <v>9</v>
      </c>
      <c r="Q3680" t="str">
        <f t="shared" si="347"/>
        <v>Excellent</v>
      </c>
      <c r="R3680">
        <v>4.2</v>
      </c>
      <c r="S3680">
        <v>189.94</v>
      </c>
    </row>
    <row r="3681" spans="1:19" x14ac:dyDescent="0.35">
      <c r="A3681">
        <v>13680</v>
      </c>
      <c r="B3681" s="1">
        <v>48241</v>
      </c>
      <c r="C3681">
        <f t="shared" si="342"/>
        <v>2032</v>
      </c>
      <c r="D3681">
        <f t="shared" si="343"/>
        <v>1</v>
      </c>
      <c r="E3681" t="str">
        <f>TEXT(Table2[[#This Row],[order_date]],"mmmm")</f>
        <v>January</v>
      </c>
      <c r="F3681">
        <v>1260</v>
      </c>
      <c r="G3681" t="s">
        <v>22</v>
      </c>
      <c r="H3681" t="s">
        <v>17</v>
      </c>
      <c r="I3681">
        <v>5</v>
      </c>
      <c r="J3681">
        <v>120.46</v>
      </c>
      <c r="K3681">
        <v>0.3</v>
      </c>
      <c r="L3681">
        <f t="shared" si="344"/>
        <v>36.137999999999998</v>
      </c>
      <c r="M3681">
        <f t="shared" si="345"/>
        <v>602.29999999999995</v>
      </c>
      <c r="N3681" t="s">
        <v>18</v>
      </c>
      <c r="O3681" t="str">
        <f t="shared" si="346"/>
        <v>Delayed Delivery</v>
      </c>
      <c r="P3681">
        <v>8</v>
      </c>
      <c r="Q3681" t="str">
        <f t="shared" si="347"/>
        <v>Bad</v>
      </c>
      <c r="R3681">
        <v>1.7</v>
      </c>
      <c r="S3681">
        <v>421.61</v>
      </c>
    </row>
    <row r="3682" spans="1:19" x14ac:dyDescent="0.35">
      <c r="A3682">
        <v>13681</v>
      </c>
      <c r="B3682" s="1">
        <v>48242</v>
      </c>
      <c r="C3682">
        <f t="shared" si="342"/>
        <v>2032</v>
      </c>
      <c r="D3682">
        <f t="shared" si="343"/>
        <v>1</v>
      </c>
      <c r="E3682" t="str">
        <f>TEXT(Table2[[#This Row],[order_date]],"mmmm")</f>
        <v>January</v>
      </c>
      <c r="F3682">
        <v>1514</v>
      </c>
      <c r="G3682" t="s">
        <v>19</v>
      </c>
      <c r="H3682" t="s">
        <v>13</v>
      </c>
      <c r="I3682">
        <v>4</v>
      </c>
      <c r="J3682">
        <v>381.76</v>
      </c>
      <c r="K3682">
        <v>0.34</v>
      </c>
      <c r="L3682">
        <f t="shared" si="344"/>
        <v>129.79840000000002</v>
      </c>
      <c r="M3682">
        <f t="shared" si="345"/>
        <v>1527.04</v>
      </c>
      <c r="N3682" t="s">
        <v>16</v>
      </c>
      <c r="O3682" t="str">
        <f t="shared" si="346"/>
        <v>Delayed Delivery</v>
      </c>
      <c r="P3682">
        <v>11</v>
      </c>
      <c r="Q3682" t="str">
        <f t="shared" si="347"/>
        <v>Good</v>
      </c>
      <c r="R3682">
        <v>3</v>
      </c>
      <c r="S3682">
        <v>1007.85</v>
      </c>
    </row>
    <row r="3683" spans="1:19" x14ac:dyDescent="0.35">
      <c r="A3683">
        <v>13682</v>
      </c>
      <c r="B3683" s="1">
        <v>48243</v>
      </c>
      <c r="C3683">
        <f t="shared" si="342"/>
        <v>2032</v>
      </c>
      <c r="D3683">
        <f t="shared" si="343"/>
        <v>1</v>
      </c>
      <c r="E3683" t="str">
        <f>TEXT(Table2[[#This Row],[order_date]],"mmmm")</f>
        <v>January</v>
      </c>
      <c r="F3683">
        <v>1448</v>
      </c>
      <c r="G3683" t="s">
        <v>15</v>
      </c>
      <c r="H3683" t="s">
        <v>20</v>
      </c>
      <c r="I3683">
        <v>1</v>
      </c>
      <c r="J3683">
        <v>390.2</v>
      </c>
      <c r="K3683">
        <v>0.34</v>
      </c>
      <c r="L3683">
        <f t="shared" si="344"/>
        <v>132.66800000000001</v>
      </c>
      <c r="M3683">
        <f t="shared" si="345"/>
        <v>390.2</v>
      </c>
      <c r="N3683" t="s">
        <v>14</v>
      </c>
      <c r="O3683" t="str">
        <f t="shared" si="346"/>
        <v>Delayed Delivery</v>
      </c>
      <c r="P3683">
        <v>10</v>
      </c>
      <c r="Q3683" t="str">
        <f t="shared" si="347"/>
        <v>Good</v>
      </c>
      <c r="R3683">
        <v>3.3</v>
      </c>
      <c r="S3683">
        <v>257.52999999999997</v>
      </c>
    </row>
    <row r="3684" spans="1:19" x14ac:dyDescent="0.35">
      <c r="A3684">
        <v>13683</v>
      </c>
      <c r="B3684" s="1">
        <v>48244</v>
      </c>
      <c r="C3684">
        <f t="shared" si="342"/>
        <v>2032</v>
      </c>
      <c r="D3684">
        <f t="shared" si="343"/>
        <v>1</v>
      </c>
      <c r="E3684" t="str">
        <f>TEXT(Table2[[#This Row],[order_date]],"mmmm")</f>
        <v>January</v>
      </c>
      <c r="F3684">
        <v>1899</v>
      </c>
      <c r="G3684" t="s">
        <v>19</v>
      </c>
      <c r="H3684" t="s">
        <v>21</v>
      </c>
      <c r="I3684">
        <v>6</v>
      </c>
      <c r="J3684">
        <v>467.87</v>
      </c>
      <c r="K3684">
        <v>0.27</v>
      </c>
      <c r="L3684">
        <f t="shared" si="344"/>
        <v>126.32490000000001</v>
      </c>
      <c r="M3684">
        <f t="shared" si="345"/>
        <v>2807.2200000000003</v>
      </c>
      <c r="N3684" t="s">
        <v>16</v>
      </c>
      <c r="O3684" t="str">
        <f t="shared" si="346"/>
        <v>Delayed Delivery</v>
      </c>
      <c r="P3684">
        <v>5</v>
      </c>
      <c r="Q3684" t="str">
        <f t="shared" si="347"/>
        <v>Good</v>
      </c>
      <c r="R3684">
        <v>2.6</v>
      </c>
      <c r="S3684">
        <v>2049.27</v>
      </c>
    </row>
    <row r="3685" spans="1:19" x14ac:dyDescent="0.35">
      <c r="A3685">
        <v>13684</v>
      </c>
      <c r="B3685" s="1">
        <v>48245</v>
      </c>
      <c r="C3685">
        <f t="shared" si="342"/>
        <v>2032</v>
      </c>
      <c r="D3685">
        <f t="shared" si="343"/>
        <v>2</v>
      </c>
      <c r="E3685" t="str">
        <f>TEXT(Table2[[#This Row],[order_date]],"mmmm")</f>
        <v>February</v>
      </c>
      <c r="F3685">
        <v>1103</v>
      </c>
      <c r="G3685" t="s">
        <v>19</v>
      </c>
      <c r="H3685" t="s">
        <v>13</v>
      </c>
      <c r="I3685">
        <v>6</v>
      </c>
      <c r="J3685">
        <v>250.75</v>
      </c>
      <c r="K3685">
        <v>0.33</v>
      </c>
      <c r="L3685">
        <f t="shared" si="344"/>
        <v>82.747500000000002</v>
      </c>
      <c r="M3685">
        <f t="shared" si="345"/>
        <v>1504.5</v>
      </c>
      <c r="N3685" t="s">
        <v>14</v>
      </c>
      <c r="O3685" t="str">
        <f t="shared" si="346"/>
        <v>On Time Delivery</v>
      </c>
      <c r="P3685">
        <v>4</v>
      </c>
      <c r="Q3685" t="str">
        <f t="shared" si="347"/>
        <v>Bad</v>
      </c>
      <c r="R3685">
        <v>2</v>
      </c>
      <c r="S3685">
        <v>1008.01</v>
      </c>
    </row>
    <row r="3686" spans="1:19" x14ac:dyDescent="0.35">
      <c r="A3686">
        <v>13685</v>
      </c>
      <c r="B3686" s="1">
        <v>48246</v>
      </c>
      <c r="C3686">
        <f t="shared" si="342"/>
        <v>2032</v>
      </c>
      <c r="D3686">
        <f t="shared" si="343"/>
        <v>2</v>
      </c>
      <c r="E3686" t="str">
        <f>TEXT(Table2[[#This Row],[order_date]],"mmmm")</f>
        <v>February</v>
      </c>
      <c r="F3686">
        <v>1482</v>
      </c>
      <c r="G3686" t="s">
        <v>19</v>
      </c>
      <c r="H3686" t="s">
        <v>21</v>
      </c>
      <c r="I3686">
        <v>2</v>
      </c>
      <c r="J3686">
        <v>437.69</v>
      </c>
      <c r="K3686">
        <v>0.3</v>
      </c>
      <c r="L3686">
        <f t="shared" si="344"/>
        <v>131.30699999999999</v>
      </c>
      <c r="M3686">
        <f t="shared" si="345"/>
        <v>875.38</v>
      </c>
      <c r="N3686" t="s">
        <v>18</v>
      </c>
      <c r="O3686" t="str">
        <f t="shared" si="346"/>
        <v>Early Delivery</v>
      </c>
      <c r="P3686">
        <v>1</v>
      </c>
      <c r="Q3686" t="str">
        <f t="shared" si="347"/>
        <v>Excellent</v>
      </c>
      <c r="R3686">
        <v>4.5999999999999996</v>
      </c>
      <c r="S3686">
        <v>612.77</v>
      </c>
    </row>
    <row r="3687" spans="1:19" x14ac:dyDescent="0.35">
      <c r="A3687">
        <v>13686</v>
      </c>
      <c r="B3687" s="1">
        <v>48247</v>
      </c>
      <c r="C3687">
        <f t="shared" si="342"/>
        <v>2032</v>
      </c>
      <c r="D3687">
        <f t="shared" si="343"/>
        <v>2</v>
      </c>
      <c r="E3687" t="str">
        <f>TEXT(Table2[[#This Row],[order_date]],"mmmm")</f>
        <v>February</v>
      </c>
      <c r="F3687">
        <v>1223</v>
      </c>
      <c r="G3687" t="s">
        <v>15</v>
      </c>
      <c r="H3687" t="s">
        <v>20</v>
      </c>
      <c r="I3687">
        <v>6</v>
      </c>
      <c r="J3687">
        <v>415.13</v>
      </c>
      <c r="K3687">
        <v>0.25</v>
      </c>
      <c r="L3687">
        <f t="shared" si="344"/>
        <v>103.7825</v>
      </c>
      <c r="M3687">
        <f t="shared" si="345"/>
        <v>2490.7799999999997</v>
      </c>
      <c r="N3687" t="s">
        <v>14</v>
      </c>
      <c r="O3687" t="str">
        <f t="shared" si="346"/>
        <v>Delayed Delivery</v>
      </c>
      <c r="P3687">
        <v>9</v>
      </c>
      <c r="Q3687" t="str">
        <f t="shared" si="347"/>
        <v>Bad</v>
      </c>
      <c r="R3687">
        <v>1.3</v>
      </c>
      <c r="S3687">
        <v>1868.08</v>
      </c>
    </row>
    <row r="3688" spans="1:19" x14ac:dyDescent="0.35">
      <c r="A3688">
        <v>13687</v>
      </c>
      <c r="B3688" s="1">
        <v>48248</v>
      </c>
      <c r="C3688">
        <f t="shared" si="342"/>
        <v>2032</v>
      </c>
      <c r="D3688">
        <f t="shared" si="343"/>
        <v>2</v>
      </c>
      <c r="E3688" t="str">
        <f>TEXT(Table2[[#This Row],[order_date]],"mmmm")</f>
        <v>February</v>
      </c>
      <c r="F3688">
        <v>1831</v>
      </c>
      <c r="G3688" t="s">
        <v>15</v>
      </c>
      <c r="H3688" t="s">
        <v>21</v>
      </c>
      <c r="I3688">
        <v>7</v>
      </c>
      <c r="J3688">
        <v>578.59</v>
      </c>
      <c r="K3688">
        <v>0.03</v>
      </c>
      <c r="L3688">
        <f t="shared" si="344"/>
        <v>17.357700000000001</v>
      </c>
      <c r="M3688">
        <f t="shared" si="345"/>
        <v>4050.13</v>
      </c>
      <c r="N3688" t="s">
        <v>18</v>
      </c>
      <c r="O3688" t="str">
        <f t="shared" si="346"/>
        <v>Delayed Delivery</v>
      </c>
      <c r="P3688">
        <v>8</v>
      </c>
      <c r="Q3688" t="str">
        <f t="shared" si="347"/>
        <v>Bad</v>
      </c>
      <c r="R3688">
        <v>1.6</v>
      </c>
      <c r="S3688">
        <v>3928.63</v>
      </c>
    </row>
    <row r="3689" spans="1:19" x14ac:dyDescent="0.35">
      <c r="A3689">
        <v>13688</v>
      </c>
      <c r="B3689" s="1">
        <v>48249</v>
      </c>
      <c r="C3689">
        <f t="shared" si="342"/>
        <v>2032</v>
      </c>
      <c r="D3689">
        <f t="shared" si="343"/>
        <v>2</v>
      </c>
      <c r="E3689" t="str">
        <f>TEXT(Table2[[#This Row],[order_date]],"mmmm")</f>
        <v>February</v>
      </c>
      <c r="F3689">
        <v>1873</v>
      </c>
      <c r="G3689" t="s">
        <v>15</v>
      </c>
      <c r="H3689" t="s">
        <v>21</v>
      </c>
      <c r="I3689">
        <v>7</v>
      </c>
      <c r="J3689">
        <v>140.85</v>
      </c>
      <c r="K3689">
        <v>0.02</v>
      </c>
      <c r="L3689">
        <f t="shared" si="344"/>
        <v>2.8169999999999997</v>
      </c>
      <c r="M3689">
        <f t="shared" si="345"/>
        <v>985.94999999999993</v>
      </c>
      <c r="N3689" t="s">
        <v>14</v>
      </c>
      <c r="O3689" t="str">
        <f t="shared" si="346"/>
        <v>On Time Delivery</v>
      </c>
      <c r="P3689">
        <v>2</v>
      </c>
      <c r="Q3689" t="str">
        <f t="shared" si="347"/>
        <v>Bad</v>
      </c>
      <c r="R3689">
        <v>2.2999999999999998</v>
      </c>
      <c r="S3689">
        <v>966.23</v>
      </c>
    </row>
    <row r="3690" spans="1:19" x14ac:dyDescent="0.35">
      <c r="A3690">
        <v>13689</v>
      </c>
      <c r="B3690" s="1">
        <v>48250</v>
      </c>
      <c r="C3690">
        <f t="shared" si="342"/>
        <v>2032</v>
      </c>
      <c r="D3690">
        <f t="shared" si="343"/>
        <v>2</v>
      </c>
      <c r="E3690" t="str">
        <f>TEXT(Table2[[#This Row],[order_date]],"mmmm")</f>
        <v>February</v>
      </c>
      <c r="F3690">
        <v>1865</v>
      </c>
      <c r="G3690" t="s">
        <v>22</v>
      </c>
      <c r="H3690" t="s">
        <v>13</v>
      </c>
      <c r="I3690">
        <v>6</v>
      </c>
      <c r="J3690">
        <v>337.73</v>
      </c>
      <c r="K3690">
        <v>0.28999999999999998</v>
      </c>
      <c r="L3690">
        <f t="shared" si="344"/>
        <v>97.941699999999997</v>
      </c>
      <c r="M3690">
        <f t="shared" si="345"/>
        <v>2026.38</v>
      </c>
      <c r="N3690" t="s">
        <v>16</v>
      </c>
      <c r="O3690" t="str">
        <f t="shared" si="346"/>
        <v>On Time Delivery</v>
      </c>
      <c r="P3690">
        <v>4</v>
      </c>
      <c r="Q3690" t="str">
        <f t="shared" si="347"/>
        <v>Excellent</v>
      </c>
      <c r="R3690">
        <v>4.7</v>
      </c>
      <c r="S3690">
        <v>1438.73</v>
      </c>
    </row>
    <row r="3691" spans="1:19" x14ac:dyDescent="0.35">
      <c r="A3691">
        <v>13690</v>
      </c>
      <c r="B3691" s="1">
        <v>48251</v>
      </c>
      <c r="C3691">
        <f t="shared" si="342"/>
        <v>2032</v>
      </c>
      <c r="D3691">
        <f t="shared" si="343"/>
        <v>2</v>
      </c>
      <c r="E3691" t="str">
        <f>TEXT(Table2[[#This Row],[order_date]],"mmmm")</f>
        <v>February</v>
      </c>
      <c r="F3691">
        <v>1490</v>
      </c>
      <c r="G3691" t="s">
        <v>22</v>
      </c>
      <c r="H3691" t="s">
        <v>17</v>
      </c>
      <c r="I3691">
        <v>1</v>
      </c>
      <c r="J3691">
        <v>367.03</v>
      </c>
      <c r="K3691">
        <v>0.17</v>
      </c>
      <c r="L3691">
        <f t="shared" si="344"/>
        <v>62.395099999999999</v>
      </c>
      <c r="M3691">
        <f t="shared" si="345"/>
        <v>367.03</v>
      </c>
      <c r="N3691" t="s">
        <v>18</v>
      </c>
      <c r="O3691" t="str">
        <f t="shared" si="346"/>
        <v>On Time Delivery</v>
      </c>
      <c r="P3691">
        <v>4</v>
      </c>
      <c r="Q3691" t="str">
        <f t="shared" si="347"/>
        <v>Good</v>
      </c>
      <c r="R3691">
        <v>3.3</v>
      </c>
      <c r="S3691">
        <v>304.63</v>
      </c>
    </row>
    <row r="3692" spans="1:19" x14ac:dyDescent="0.35">
      <c r="A3692">
        <v>13691</v>
      </c>
      <c r="B3692" s="1">
        <v>48252</v>
      </c>
      <c r="C3692">
        <f t="shared" si="342"/>
        <v>2032</v>
      </c>
      <c r="D3692">
        <f t="shared" si="343"/>
        <v>2</v>
      </c>
      <c r="E3692" t="str">
        <f>TEXT(Table2[[#This Row],[order_date]],"mmmm")</f>
        <v>February</v>
      </c>
      <c r="F3692">
        <v>1472</v>
      </c>
      <c r="G3692" t="s">
        <v>19</v>
      </c>
      <c r="H3692" t="s">
        <v>21</v>
      </c>
      <c r="I3692">
        <v>2</v>
      </c>
      <c r="J3692">
        <v>599.21</v>
      </c>
      <c r="K3692">
        <v>0.28999999999999998</v>
      </c>
      <c r="L3692">
        <f t="shared" si="344"/>
        <v>173.77090000000001</v>
      </c>
      <c r="M3692">
        <f t="shared" si="345"/>
        <v>1198.42</v>
      </c>
      <c r="N3692" t="s">
        <v>16</v>
      </c>
      <c r="O3692" t="str">
        <f t="shared" si="346"/>
        <v>Delayed Delivery</v>
      </c>
      <c r="P3692">
        <v>7</v>
      </c>
      <c r="Q3692" t="str">
        <f t="shared" si="347"/>
        <v>Good</v>
      </c>
      <c r="R3692">
        <v>2.5</v>
      </c>
      <c r="S3692">
        <v>850.88</v>
      </c>
    </row>
    <row r="3693" spans="1:19" x14ac:dyDescent="0.35">
      <c r="A3693">
        <v>13692</v>
      </c>
      <c r="B3693" s="1">
        <v>48253</v>
      </c>
      <c r="C3693">
        <f t="shared" si="342"/>
        <v>2032</v>
      </c>
      <c r="D3693">
        <f t="shared" si="343"/>
        <v>2</v>
      </c>
      <c r="E3693" t="str">
        <f>TEXT(Table2[[#This Row],[order_date]],"mmmm")</f>
        <v>February</v>
      </c>
      <c r="F3693">
        <v>1009</v>
      </c>
      <c r="G3693" t="s">
        <v>19</v>
      </c>
      <c r="H3693" t="s">
        <v>20</v>
      </c>
      <c r="I3693">
        <v>3</v>
      </c>
      <c r="J3693">
        <v>132.69</v>
      </c>
      <c r="K3693">
        <v>0.11</v>
      </c>
      <c r="L3693">
        <f t="shared" si="344"/>
        <v>14.5959</v>
      </c>
      <c r="M3693">
        <f t="shared" si="345"/>
        <v>398.07</v>
      </c>
      <c r="N3693" t="s">
        <v>16</v>
      </c>
      <c r="O3693" t="str">
        <f t="shared" si="346"/>
        <v>On Time Delivery</v>
      </c>
      <c r="P3693">
        <v>3</v>
      </c>
      <c r="Q3693" t="str">
        <f t="shared" si="347"/>
        <v>Good</v>
      </c>
      <c r="R3693">
        <v>2.6</v>
      </c>
      <c r="S3693">
        <v>354.28</v>
      </c>
    </row>
    <row r="3694" spans="1:19" x14ac:dyDescent="0.35">
      <c r="A3694">
        <v>13693</v>
      </c>
      <c r="B3694" s="1">
        <v>48254</v>
      </c>
      <c r="C3694">
        <f t="shared" si="342"/>
        <v>2032</v>
      </c>
      <c r="D3694">
        <f t="shared" si="343"/>
        <v>2</v>
      </c>
      <c r="E3694" t="str">
        <f>TEXT(Table2[[#This Row],[order_date]],"mmmm")</f>
        <v>February</v>
      </c>
      <c r="F3694">
        <v>1404</v>
      </c>
      <c r="G3694" t="s">
        <v>12</v>
      </c>
      <c r="H3694" t="s">
        <v>21</v>
      </c>
      <c r="I3694">
        <v>5</v>
      </c>
      <c r="J3694">
        <v>321.08</v>
      </c>
      <c r="K3694">
        <v>0.14000000000000001</v>
      </c>
      <c r="L3694">
        <f t="shared" si="344"/>
        <v>44.9512</v>
      </c>
      <c r="M3694">
        <f t="shared" si="345"/>
        <v>1605.3999999999999</v>
      </c>
      <c r="N3694" t="s">
        <v>18</v>
      </c>
      <c r="O3694" t="str">
        <f t="shared" si="346"/>
        <v>Delayed Delivery</v>
      </c>
      <c r="P3694">
        <v>8</v>
      </c>
      <c r="Q3694" t="str">
        <f t="shared" si="347"/>
        <v>Excellent</v>
      </c>
      <c r="R3694">
        <v>4.4000000000000004</v>
      </c>
      <c r="S3694">
        <v>1380.64</v>
      </c>
    </row>
    <row r="3695" spans="1:19" x14ac:dyDescent="0.35">
      <c r="A3695">
        <v>13694</v>
      </c>
      <c r="B3695" s="1">
        <v>48255</v>
      </c>
      <c r="C3695">
        <f t="shared" si="342"/>
        <v>2032</v>
      </c>
      <c r="D3695">
        <f t="shared" si="343"/>
        <v>2</v>
      </c>
      <c r="E3695" t="str">
        <f>TEXT(Table2[[#This Row],[order_date]],"mmmm")</f>
        <v>February</v>
      </c>
      <c r="F3695">
        <v>1895</v>
      </c>
      <c r="G3695" t="s">
        <v>19</v>
      </c>
      <c r="H3695" t="s">
        <v>21</v>
      </c>
      <c r="I3695">
        <v>4</v>
      </c>
      <c r="J3695">
        <v>217.52</v>
      </c>
      <c r="K3695">
        <v>0.25</v>
      </c>
      <c r="L3695">
        <f t="shared" si="344"/>
        <v>54.38</v>
      </c>
      <c r="M3695">
        <f t="shared" si="345"/>
        <v>870.08</v>
      </c>
      <c r="N3695" t="s">
        <v>18</v>
      </c>
      <c r="O3695" t="str">
        <f t="shared" si="346"/>
        <v>Delayed Delivery</v>
      </c>
      <c r="P3695">
        <v>11</v>
      </c>
      <c r="Q3695" t="str">
        <f t="shared" si="347"/>
        <v>Bad</v>
      </c>
      <c r="R3695">
        <v>1.1000000000000001</v>
      </c>
      <c r="S3695">
        <v>652.55999999999995</v>
      </c>
    </row>
    <row r="3696" spans="1:19" x14ac:dyDescent="0.35">
      <c r="A3696">
        <v>13695</v>
      </c>
      <c r="B3696" s="1">
        <v>48256</v>
      </c>
      <c r="C3696">
        <f t="shared" si="342"/>
        <v>2032</v>
      </c>
      <c r="D3696">
        <f t="shared" si="343"/>
        <v>2</v>
      </c>
      <c r="E3696" t="str">
        <f>TEXT(Table2[[#This Row],[order_date]],"mmmm")</f>
        <v>February</v>
      </c>
      <c r="F3696">
        <v>1301</v>
      </c>
      <c r="G3696" t="s">
        <v>12</v>
      </c>
      <c r="H3696" t="s">
        <v>17</v>
      </c>
      <c r="I3696">
        <v>3</v>
      </c>
      <c r="J3696">
        <v>322.64999999999998</v>
      </c>
      <c r="K3696">
        <v>0.32</v>
      </c>
      <c r="L3696">
        <f t="shared" si="344"/>
        <v>103.24799999999999</v>
      </c>
      <c r="M3696">
        <f t="shared" si="345"/>
        <v>967.94999999999993</v>
      </c>
      <c r="N3696" t="s">
        <v>16</v>
      </c>
      <c r="O3696" t="str">
        <f t="shared" si="346"/>
        <v>Delayed Delivery</v>
      </c>
      <c r="P3696">
        <v>7</v>
      </c>
      <c r="Q3696" t="str">
        <f t="shared" si="347"/>
        <v>Bad</v>
      </c>
      <c r="R3696">
        <v>1</v>
      </c>
      <c r="S3696">
        <v>658.21</v>
      </c>
    </row>
    <row r="3697" spans="1:19" x14ac:dyDescent="0.35">
      <c r="A3697">
        <v>13696</v>
      </c>
      <c r="B3697" s="1">
        <v>48257</v>
      </c>
      <c r="C3697">
        <f t="shared" si="342"/>
        <v>2032</v>
      </c>
      <c r="D3697">
        <f t="shared" si="343"/>
        <v>2</v>
      </c>
      <c r="E3697" t="str">
        <f>TEXT(Table2[[#This Row],[order_date]],"mmmm")</f>
        <v>February</v>
      </c>
      <c r="F3697">
        <v>1230</v>
      </c>
      <c r="G3697" t="s">
        <v>22</v>
      </c>
      <c r="H3697" t="s">
        <v>13</v>
      </c>
      <c r="I3697">
        <v>2</v>
      </c>
      <c r="J3697">
        <v>150.80000000000001</v>
      </c>
      <c r="K3697">
        <v>0.03</v>
      </c>
      <c r="L3697">
        <f t="shared" si="344"/>
        <v>4.524</v>
      </c>
      <c r="M3697">
        <f t="shared" si="345"/>
        <v>301.60000000000002</v>
      </c>
      <c r="N3697" t="s">
        <v>18</v>
      </c>
      <c r="O3697" t="str">
        <f t="shared" si="346"/>
        <v>Delayed Delivery</v>
      </c>
      <c r="P3697">
        <v>10</v>
      </c>
      <c r="Q3697" t="str">
        <f t="shared" si="347"/>
        <v>Bad</v>
      </c>
      <c r="R3697">
        <v>1.2</v>
      </c>
      <c r="S3697">
        <v>292.55</v>
      </c>
    </row>
    <row r="3698" spans="1:19" x14ac:dyDescent="0.35">
      <c r="A3698">
        <v>13697</v>
      </c>
      <c r="B3698" s="1">
        <v>48258</v>
      </c>
      <c r="C3698">
        <f t="shared" si="342"/>
        <v>2032</v>
      </c>
      <c r="D3698">
        <f t="shared" si="343"/>
        <v>2</v>
      </c>
      <c r="E3698" t="str">
        <f>TEXT(Table2[[#This Row],[order_date]],"mmmm")</f>
        <v>February</v>
      </c>
      <c r="F3698">
        <v>1730</v>
      </c>
      <c r="G3698" t="s">
        <v>15</v>
      </c>
      <c r="H3698" t="s">
        <v>20</v>
      </c>
      <c r="I3698">
        <v>7</v>
      </c>
      <c r="J3698">
        <v>42.85</v>
      </c>
      <c r="K3698">
        <v>0.3</v>
      </c>
      <c r="L3698">
        <f t="shared" si="344"/>
        <v>12.855</v>
      </c>
      <c r="M3698">
        <f t="shared" si="345"/>
        <v>299.95</v>
      </c>
      <c r="N3698" t="s">
        <v>18</v>
      </c>
      <c r="O3698" t="str">
        <f t="shared" si="346"/>
        <v>On Time Delivery</v>
      </c>
      <c r="P3698">
        <v>4</v>
      </c>
      <c r="Q3698" t="str">
        <f t="shared" si="347"/>
        <v>Good</v>
      </c>
      <c r="R3698">
        <v>2.9</v>
      </c>
      <c r="S3698">
        <v>209.96</v>
      </c>
    </row>
    <row r="3699" spans="1:19" x14ac:dyDescent="0.35">
      <c r="A3699">
        <v>13698</v>
      </c>
      <c r="B3699" s="1">
        <v>48259</v>
      </c>
      <c r="C3699">
        <f t="shared" si="342"/>
        <v>2032</v>
      </c>
      <c r="D3699">
        <f t="shared" si="343"/>
        <v>2</v>
      </c>
      <c r="E3699" t="str">
        <f>TEXT(Table2[[#This Row],[order_date]],"mmmm")</f>
        <v>February</v>
      </c>
      <c r="F3699">
        <v>1922</v>
      </c>
      <c r="G3699" t="s">
        <v>12</v>
      </c>
      <c r="H3699" t="s">
        <v>13</v>
      </c>
      <c r="I3699">
        <v>7</v>
      </c>
      <c r="J3699">
        <v>349.95</v>
      </c>
      <c r="K3699">
        <v>0.28000000000000003</v>
      </c>
      <c r="L3699">
        <f t="shared" si="344"/>
        <v>97.986000000000004</v>
      </c>
      <c r="M3699">
        <f t="shared" si="345"/>
        <v>2449.65</v>
      </c>
      <c r="N3699" t="s">
        <v>16</v>
      </c>
      <c r="O3699" t="str">
        <f t="shared" si="346"/>
        <v>Delayed Delivery</v>
      </c>
      <c r="P3699">
        <v>9</v>
      </c>
      <c r="Q3699" t="str">
        <f t="shared" si="347"/>
        <v>Good</v>
      </c>
      <c r="R3699">
        <v>3.3</v>
      </c>
      <c r="S3699">
        <v>1763.75</v>
      </c>
    </row>
    <row r="3700" spans="1:19" x14ac:dyDescent="0.35">
      <c r="A3700">
        <v>13699</v>
      </c>
      <c r="B3700" s="1">
        <v>48260</v>
      </c>
      <c r="C3700">
        <f t="shared" si="342"/>
        <v>2032</v>
      </c>
      <c r="D3700">
        <f t="shared" si="343"/>
        <v>2</v>
      </c>
      <c r="E3700" t="str">
        <f>TEXT(Table2[[#This Row],[order_date]],"mmmm")</f>
        <v>February</v>
      </c>
      <c r="F3700">
        <v>1065</v>
      </c>
      <c r="G3700" t="s">
        <v>19</v>
      </c>
      <c r="H3700" t="s">
        <v>13</v>
      </c>
      <c r="I3700">
        <v>7</v>
      </c>
      <c r="J3700">
        <v>211.47</v>
      </c>
      <c r="K3700">
        <v>0.11</v>
      </c>
      <c r="L3700">
        <f t="shared" si="344"/>
        <v>23.261700000000001</v>
      </c>
      <c r="M3700">
        <f t="shared" si="345"/>
        <v>1480.29</v>
      </c>
      <c r="N3700" t="s">
        <v>18</v>
      </c>
      <c r="O3700" t="str">
        <f t="shared" si="346"/>
        <v>Delayed Delivery</v>
      </c>
      <c r="P3700">
        <v>6</v>
      </c>
      <c r="Q3700" t="str">
        <f t="shared" si="347"/>
        <v>Good</v>
      </c>
      <c r="R3700">
        <v>3.5</v>
      </c>
      <c r="S3700">
        <v>1317.46</v>
      </c>
    </row>
    <row r="3701" spans="1:19" x14ac:dyDescent="0.35">
      <c r="A3701">
        <v>13700</v>
      </c>
      <c r="B3701" s="1">
        <v>48261</v>
      </c>
      <c r="C3701">
        <f t="shared" si="342"/>
        <v>2032</v>
      </c>
      <c r="D3701">
        <f t="shared" si="343"/>
        <v>2</v>
      </c>
      <c r="E3701" t="str">
        <f>TEXT(Table2[[#This Row],[order_date]],"mmmm")</f>
        <v>February</v>
      </c>
      <c r="F3701">
        <v>1936</v>
      </c>
      <c r="G3701" t="s">
        <v>19</v>
      </c>
      <c r="H3701" t="s">
        <v>13</v>
      </c>
      <c r="I3701">
        <v>1</v>
      </c>
      <c r="J3701">
        <v>121.44</v>
      </c>
      <c r="K3701">
        <v>0.12</v>
      </c>
      <c r="L3701">
        <f t="shared" si="344"/>
        <v>14.572799999999999</v>
      </c>
      <c r="M3701">
        <f t="shared" si="345"/>
        <v>121.44</v>
      </c>
      <c r="N3701" t="s">
        <v>18</v>
      </c>
      <c r="O3701" t="str">
        <f t="shared" si="346"/>
        <v>On Time Delivery</v>
      </c>
      <c r="P3701">
        <v>3</v>
      </c>
      <c r="Q3701" t="str">
        <f t="shared" si="347"/>
        <v>Good</v>
      </c>
      <c r="R3701">
        <v>3.9</v>
      </c>
      <c r="S3701">
        <v>106.87</v>
      </c>
    </row>
    <row r="3702" spans="1:19" x14ac:dyDescent="0.35">
      <c r="A3702">
        <v>13701</v>
      </c>
      <c r="B3702" s="1">
        <v>48262</v>
      </c>
      <c r="C3702">
        <f t="shared" si="342"/>
        <v>2032</v>
      </c>
      <c r="D3702">
        <f t="shared" si="343"/>
        <v>2</v>
      </c>
      <c r="E3702" t="str">
        <f>TEXT(Table2[[#This Row],[order_date]],"mmmm")</f>
        <v>February</v>
      </c>
      <c r="F3702">
        <v>1111</v>
      </c>
      <c r="G3702" t="s">
        <v>15</v>
      </c>
      <c r="H3702" t="s">
        <v>21</v>
      </c>
      <c r="I3702">
        <v>7</v>
      </c>
      <c r="J3702">
        <v>204.5</v>
      </c>
      <c r="K3702">
        <v>0.02</v>
      </c>
      <c r="L3702">
        <f t="shared" si="344"/>
        <v>4.09</v>
      </c>
      <c r="M3702">
        <f t="shared" si="345"/>
        <v>1431.5</v>
      </c>
      <c r="N3702" t="s">
        <v>16</v>
      </c>
      <c r="O3702" t="str">
        <f t="shared" si="346"/>
        <v>Delayed Delivery</v>
      </c>
      <c r="P3702">
        <v>7</v>
      </c>
      <c r="Q3702" t="str">
        <f t="shared" si="347"/>
        <v>Bad</v>
      </c>
      <c r="R3702">
        <v>1.8</v>
      </c>
      <c r="S3702">
        <v>1402.87</v>
      </c>
    </row>
    <row r="3703" spans="1:19" x14ac:dyDescent="0.35">
      <c r="A3703">
        <v>13702</v>
      </c>
      <c r="B3703" s="1">
        <v>48263</v>
      </c>
      <c r="C3703">
        <f t="shared" si="342"/>
        <v>2032</v>
      </c>
      <c r="D3703">
        <f t="shared" si="343"/>
        <v>2</v>
      </c>
      <c r="E3703" t="str">
        <f>TEXT(Table2[[#This Row],[order_date]],"mmmm")</f>
        <v>February</v>
      </c>
      <c r="F3703">
        <v>1012</v>
      </c>
      <c r="G3703" t="s">
        <v>15</v>
      </c>
      <c r="H3703" t="s">
        <v>17</v>
      </c>
      <c r="I3703">
        <v>4</v>
      </c>
      <c r="J3703">
        <v>43.83</v>
      </c>
      <c r="K3703">
        <v>0.01</v>
      </c>
      <c r="L3703">
        <f t="shared" si="344"/>
        <v>0.43829999999999997</v>
      </c>
      <c r="M3703">
        <f t="shared" si="345"/>
        <v>175.32</v>
      </c>
      <c r="N3703" t="s">
        <v>18</v>
      </c>
      <c r="O3703" t="str">
        <f t="shared" si="346"/>
        <v>Delayed Delivery</v>
      </c>
      <c r="P3703">
        <v>6</v>
      </c>
      <c r="Q3703" t="str">
        <f t="shared" si="347"/>
        <v>Bad</v>
      </c>
      <c r="R3703">
        <v>2</v>
      </c>
      <c r="S3703">
        <v>173.57</v>
      </c>
    </row>
    <row r="3704" spans="1:19" x14ac:dyDescent="0.35">
      <c r="A3704">
        <v>13703</v>
      </c>
      <c r="B3704" s="1">
        <v>48264</v>
      </c>
      <c r="C3704">
        <f t="shared" si="342"/>
        <v>2032</v>
      </c>
      <c r="D3704">
        <f t="shared" si="343"/>
        <v>2</v>
      </c>
      <c r="E3704" t="str">
        <f>TEXT(Table2[[#This Row],[order_date]],"mmmm")</f>
        <v>February</v>
      </c>
      <c r="F3704">
        <v>1392</v>
      </c>
      <c r="G3704" t="s">
        <v>12</v>
      </c>
      <c r="H3704" t="s">
        <v>21</v>
      </c>
      <c r="I3704">
        <v>5</v>
      </c>
      <c r="J3704">
        <v>571.01</v>
      </c>
      <c r="K3704">
        <v>0.17</v>
      </c>
      <c r="L3704">
        <f t="shared" si="344"/>
        <v>97.071700000000007</v>
      </c>
      <c r="M3704">
        <f t="shared" si="345"/>
        <v>2855.05</v>
      </c>
      <c r="N3704" t="s">
        <v>18</v>
      </c>
      <c r="O3704" t="str">
        <f t="shared" si="346"/>
        <v>Delayed Delivery</v>
      </c>
      <c r="P3704">
        <v>8</v>
      </c>
      <c r="Q3704" t="str">
        <f t="shared" si="347"/>
        <v>Bad</v>
      </c>
      <c r="R3704">
        <v>2</v>
      </c>
      <c r="S3704">
        <v>2369.69</v>
      </c>
    </row>
    <row r="3705" spans="1:19" x14ac:dyDescent="0.35">
      <c r="A3705">
        <v>13704</v>
      </c>
      <c r="B3705" s="1">
        <v>48265</v>
      </c>
      <c r="C3705">
        <f t="shared" si="342"/>
        <v>2032</v>
      </c>
      <c r="D3705">
        <f t="shared" si="343"/>
        <v>2</v>
      </c>
      <c r="E3705" t="str">
        <f>TEXT(Table2[[#This Row],[order_date]],"mmmm")</f>
        <v>February</v>
      </c>
      <c r="F3705">
        <v>1499</v>
      </c>
      <c r="G3705" t="s">
        <v>19</v>
      </c>
      <c r="H3705" t="s">
        <v>20</v>
      </c>
      <c r="I3705">
        <v>6</v>
      </c>
      <c r="J3705">
        <v>354.97</v>
      </c>
      <c r="K3705">
        <v>0.03</v>
      </c>
      <c r="L3705">
        <f t="shared" si="344"/>
        <v>10.649100000000001</v>
      </c>
      <c r="M3705">
        <f t="shared" si="345"/>
        <v>2129.8200000000002</v>
      </c>
      <c r="N3705" t="s">
        <v>14</v>
      </c>
      <c r="O3705" t="str">
        <f t="shared" si="346"/>
        <v>Delayed Delivery</v>
      </c>
      <c r="P3705">
        <v>5</v>
      </c>
      <c r="Q3705" t="str">
        <f t="shared" si="347"/>
        <v>Bad</v>
      </c>
      <c r="R3705">
        <v>1.6</v>
      </c>
      <c r="S3705">
        <v>2065.9299999999998</v>
      </c>
    </row>
    <row r="3706" spans="1:19" x14ac:dyDescent="0.35">
      <c r="A3706">
        <v>13705</v>
      </c>
      <c r="B3706" s="1">
        <v>48266</v>
      </c>
      <c r="C3706">
        <f t="shared" si="342"/>
        <v>2032</v>
      </c>
      <c r="D3706">
        <f t="shared" si="343"/>
        <v>2</v>
      </c>
      <c r="E3706" t="str">
        <f>TEXT(Table2[[#This Row],[order_date]],"mmmm")</f>
        <v>February</v>
      </c>
      <c r="F3706">
        <v>1931</v>
      </c>
      <c r="G3706" t="s">
        <v>15</v>
      </c>
      <c r="H3706" t="s">
        <v>17</v>
      </c>
      <c r="I3706">
        <v>6</v>
      </c>
      <c r="J3706">
        <v>491.64</v>
      </c>
      <c r="K3706">
        <v>7.0000000000000007E-2</v>
      </c>
      <c r="L3706">
        <f t="shared" si="344"/>
        <v>34.4148</v>
      </c>
      <c r="M3706">
        <f t="shared" si="345"/>
        <v>2949.84</v>
      </c>
      <c r="N3706" t="s">
        <v>16</v>
      </c>
      <c r="O3706" t="str">
        <f t="shared" si="346"/>
        <v>Delayed Delivery</v>
      </c>
      <c r="P3706">
        <v>6</v>
      </c>
      <c r="Q3706" t="str">
        <f t="shared" si="347"/>
        <v>Bad</v>
      </c>
      <c r="R3706">
        <v>2</v>
      </c>
      <c r="S3706">
        <v>2743.35</v>
      </c>
    </row>
    <row r="3707" spans="1:19" x14ac:dyDescent="0.35">
      <c r="A3707">
        <v>13706</v>
      </c>
      <c r="B3707" s="1">
        <v>48267</v>
      </c>
      <c r="C3707">
        <f t="shared" si="342"/>
        <v>2032</v>
      </c>
      <c r="D3707">
        <f t="shared" si="343"/>
        <v>2</v>
      </c>
      <c r="E3707" t="str">
        <f>TEXT(Table2[[#This Row],[order_date]],"mmmm")</f>
        <v>February</v>
      </c>
      <c r="F3707">
        <v>1597</v>
      </c>
      <c r="G3707" t="s">
        <v>15</v>
      </c>
      <c r="H3707" t="s">
        <v>13</v>
      </c>
      <c r="I3707">
        <v>3</v>
      </c>
      <c r="J3707">
        <v>262.52</v>
      </c>
      <c r="K3707">
        <v>0.3</v>
      </c>
      <c r="L3707">
        <f t="shared" si="344"/>
        <v>78.755999999999986</v>
      </c>
      <c r="M3707">
        <f t="shared" si="345"/>
        <v>787.56</v>
      </c>
      <c r="N3707" t="s">
        <v>14</v>
      </c>
      <c r="O3707" t="str">
        <f t="shared" si="346"/>
        <v>Early Delivery</v>
      </c>
      <c r="P3707">
        <v>1</v>
      </c>
      <c r="Q3707" t="str">
        <f t="shared" si="347"/>
        <v>Good</v>
      </c>
      <c r="R3707">
        <v>3.5</v>
      </c>
      <c r="S3707">
        <v>551.29</v>
      </c>
    </row>
    <row r="3708" spans="1:19" x14ac:dyDescent="0.35">
      <c r="A3708">
        <v>13707</v>
      </c>
      <c r="B3708" s="1">
        <v>48268</v>
      </c>
      <c r="C3708">
        <f t="shared" si="342"/>
        <v>2032</v>
      </c>
      <c r="D3708">
        <f t="shared" si="343"/>
        <v>2</v>
      </c>
      <c r="E3708" t="str">
        <f>TEXT(Table2[[#This Row],[order_date]],"mmmm")</f>
        <v>February</v>
      </c>
      <c r="F3708">
        <v>1233</v>
      </c>
      <c r="G3708" t="s">
        <v>22</v>
      </c>
      <c r="H3708" t="s">
        <v>17</v>
      </c>
      <c r="I3708">
        <v>5</v>
      </c>
      <c r="J3708">
        <v>543.44000000000005</v>
      </c>
      <c r="K3708">
        <v>0.2</v>
      </c>
      <c r="L3708">
        <f t="shared" si="344"/>
        <v>108.68800000000002</v>
      </c>
      <c r="M3708">
        <f t="shared" si="345"/>
        <v>2717.2000000000003</v>
      </c>
      <c r="N3708" t="s">
        <v>16</v>
      </c>
      <c r="O3708" t="str">
        <f t="shared" si="346"/>
        <v>Delayed Delivery</v>
      </c>
      <c r="P3708">
        <v>8</v>
      </c>
      <c r="Q3708" t="str">
        <f t="shared" si="347"/>
        <v>Good</v>
      </c>
      <c r="R3708">
        <v>2.5</v>
      </c>
      <c r="S3708">
        <v>2173.7600000000002</v>
      </c>
    </row>
    <row r="3709" spans="1:19" x14ac:dyDescent="0.35">
      <c r="A3709">
        <v>13708</v>
      </c>
      <c r="B3709" s="1">
        <v>48269</v>
      </c>
      <c r="C3709">
        <f t="shared" si="342"/>
        <v>2032</v>
      </c>
      <c r="D3709">
        <f t="shared" si="343"/>
        <v>2</v>
      </c>
      <c r="E3709" t="str">
        <f>TEXT(Table2[[#This Row],[order_date]],"mmmm")</f>
        <v>February</v>
      </c>
      <c r="F3709">
        <v>1601</v>
      </c>
      <c r="G3709" t="s">
        <v>19</v>
      </c>
      <c r="H3709" t="s">
        <v>20</v>
      </c>
      <c r="I3709">
        <v>2</v>
      </c>
      <c r="J3709">
        <v>297.74</v>
      </c>
      <c r="K3709">
        <v>0.22</v>
      </c>
      <c r="L3709">
        <f t="shared" si="344"/>
        <v>65.502800000000008</v>
      </c>
      <c r="M3709">
        <f t="shared" si="345"/>
        <v>595.48</v>
      </c>
      <c r="N3709" t="s">
        <v>16</v>
      </c>
      <c r="O3709" t="str">
        <f t="shared" si="346"/>
        <v>Early Delivery</v>
      </c>
      <c r="P3709">
        <v>1</v>
      </c>
      <c r="Q3709" t="str">
        <f t="shared" si="347"/>
        <v>Excellent</v>
      </c>
      <c r="R3709">
        <v>4.0999999999999996</v>
      </c>
      <c r="S3709">
        <v>464.47</v>
      </c>
    </row>
    <row r="3710" spans="1:19" x14ac:dyDescent="0.35">
      <c r="A3710">
        <v>13709</v>
      </c>
      <c r="B3710" s="1">
        <v>48270</v>
      </c>
      <c r="C3710">
        <f t="shared" si="342"/>
        <v>2032</v>
      </c>
      <c r="D3710">
        <f t="shared" si="343"/>
        <v>2</v>
      </c>
      <c r="E3710" t="str">
        <f>TEXT(Table2[[#This Row],[order_date]],"mmmm")</f>
        <v>February</v>
      </c>
      <c r="F3710">
        <v>1313</v>
      </c>
      <c r="G3710" t="s">
        <v>15</v>
      </c>
      <c r="H3710" t="s">
        <v>21</v>
      </c>
      <c r="I3710">
        <v>5</v>
      </c>
      <c r="J3710">
        <v>350.76</v>
      </c>
      <c r="K3710">
        <v>7.0000000000000007E-2</v>
      </c>
      <c r="L3710">
        <f t="shared" si="344"/>
        <v>24.5532</v>
      </c>
      <c r="M3710">
        <f t="shared" si="345"/>
        <v>1753.8</v>
      </c>
      <c r="N3710" t="s">
        <v>16</v>
      </c>
      <c r="O3710" t="str">
        <f t="shared" si="346"/>
        <v>On Time Delivery</v>
      </c>
      <c r="P3710">
        <v>3</v>
      </c>
      <c r="Q3710" t="str">
        <f t="shared" si="347"/>
        <v>Good</v>
      </c>
      <c r="R3710">
        <v>3.1</v>
      </c>
      <c r="S3710">
        <v>1631.03</v>
      </c>
    </row>
    <row r="3711" spans="1:19" x14ac:dyDescent="0.35">
      <c r="A3711">
        <v>13710</v>
      </c>
      <c r="B3711" s="1">
        <v>48271</v>
      </c>
      <c r="C3711">
        <f t="shared" si="342"/>
        <v>2032</v>
      </c>
      <c r="D3711">
        <f t="shared" si="343"/>
        <v>2</v>
      </c>
      <c r="E3711" t="str">
        <f>TEXT(Table2[[#This Row],[order_date]],"mmmm")</f>
        <v>February</v>
      </c>
      <c r="F3711">
        <v>1565</v>
      </c>
      <c r="G3711" t="s">
        <v>22</v>
      </c>
      <c r="H3711" t="s">
        <v>21</v>
      </c>
      <c r="I3711">
        <v>1</v>
      </c>
      <c r="J3711">
        <v>302.7</v>
      </c>
      <c r="K3711">
        <v>0.28999999999999998</v>
      </c>
      <c r="L3711">
        <f t="shared" si="344"/>
        <v>87.782999999999987</v>
      </c>
      <c r="M3711">
        <f t="shared" si="345"/>
        <v>302.7</v>
      </c>
      <c r="N3711" t="s">
        <v>14</v>
      </c>
      <c r="O3711" t="str">
        <f t="shared" si="346"/>
        <v>On Time Delivery</v>
      </c>
      <c r="P3711">
        <v>2</v>
      </c>
      <c r="Q3711" t="str">
        <f t="shared" si="347"/>
        <v>Bad</v>
      </c>
      <c r="R3711">
        <v>1.8</v>
      </c>
      <c r="S3711">
        <v>214.92</v>
      </c>
    </row>
    <row r="3712" spans="1:19" x14ac:dyDescent="0.35">
      <c r="A3712">
        <v>13711</v>
      </c>
      <c r="B3712" s="1">
        <v>48272</v>
      </c>
      <c r="C3712">
        <f t="shared" si="342"/>
        <v>2032</v>
      </c>
      <c r="D3712">
        <f t="shared" si="343"/>
        <v>2</v>
      </c>
      <c r="E3712" t="str">
        <f>TEXT(Table2[[#This Row],[order_date]],"mmmm")</f>
        <v>February</v>
      </c>
      <c r="F3712">
        <v>1011</v>
      </c>
      <c r="G3712" t="s">
        <v>19</v>
      </c>
      <c r="H3712" t="s">
        <v>13</v>
      </c>
      <c r="I3712">
        <v>3</v>
      </c>
      <c r="J3712">
        <v>443.97</v>
      </c>
      <c r="K3712">
        <v>0.3</v>
      </c>
      <c r="L3712">
        <f t="shared" si="344"/>
        <v>133.191</v>
      </c>
      <c r="M3712">
        <f t="shared" si="345"/>
        <v>1331.91</v>
      </c>
      <c r="N3712" t="s">
        <v>18</v>
      </c>
      <c r="O3712" t="str">
        <f t="shared" si="346"/>
        <v>Delayed Delivery</v>
      </c>
      <c r="P3712">
        <v>6</v>
      </c>
      <c r="Q3712" t="str">
        <f t="shared" si="347"/>
        <v>Good</v>
      </c>
      <c r="R3712">
        <v>2.9</v>
      </c>
      <c r="S3712">
        <v>932.34</v>
      </c>
    </row>
    <row r="3713" spans="1:19" x14ac:dyDescent="0.35">
      <c r="A3713">
        <v>13712</v>
      </c>
      <c r="B3713" s="1">
        <v>48273</v>
      </c>
      <c r="C3713">
        <f t="shared" si="342"/>
        <v>2032</v>
      </c>
      <c r="D3713">
        <f t="shared" si="343"/>
        <v>2</v>
      </c>
      <c r="E3713" t="str">
        <f>TEXT(Table2[[#This Row],[order_date]],"mmmm")</f>
        <v>February</v>
      </c>
      <c r="F3713">
        <v>1208</v>
      </c>
      <c r="G3713" t="s">
        <v>22</v>
      </c>
      <c r="H3713" t="s">
        <v>21</v>
      </c>
      <c r="I3713">
        <v>3</v>
      </c>
      <c r="J3713">
        <v>346.49</v>
      </c>
      <c r="K3713">
        <v>0.18</v>
      </c>
      <c r="L3713">
        <f t="shared" si="344"/>
        <v>62.368200000000002</v>
      </c>
      <c r="M3713">
        <f t="shared" si="345"/>
        <v>1039.47</v>
      </c>
      <c r="N3713" t="s">
        <v>16</v>
      </c>
      <c r="O3713" t="str">
        <f t="shared" si="346"/>
        <v>Delayed Delivery</v>
      </c>
      <c r="P3713">
        <v>8</v>
      </c>
      <c r="Q3713" t="str">
        <f t="shared" si="347"/>
        <v>Good</v>
      </c>
      <c r="R3713">
        <v>3.4</v>
      </c>
      <c r="S3713">
        <v>852.37</v>
      </c>
    </row>
    <row r="3714" spans="1:19" x14ac:dyDescent="0.35">
      <c r="A3714">
        <v>13713</v>
      </c>
      <c r="B3714" s="1">
        <v>48274</v>
      </c>
      <c r="C3714">
        <f t="shared" si="342"/>
        <v>2032</v>
      </c>
      <c r="D3714">
        <f t="shared" si="343"/>
        <v>3</v>
      </c>
      <c r="E3714" t="str">
        <f>TEXT(Table2[[#This Row],[order_date]],"mmmm")</f>
        <v>March</v>
      </c>
      <c r="F3714">
        <v>1973</v>
      </c>
      <c r="G3714" t="s">
        <v>15</v>
      </c>
      <c r="H3714" t="s">
        <v>21</v>
      </c>
      <c r="I3714">
        <v>1</v>
      </c>
      <c r="J3714">
        <v>173.89</v>
      </c>
      <c r="K3714">
        <v>0.32</v>
      </c>
      <c r="L3714">
        <f t="shared" si="344"/>
        <v>55.644799999999996</v>
      </c>
      <c r="M3714">
        <f t="shared" si="345"/>
        <v>173.89</v>
      </c>
      <c r="N3714" t="s">
        <v>16</v>
      </c>
      <c r="O3714" t="str">
        <f t="shared" si="346"/>
        <v>Delayed Delivery</v>
      </c>
      <c r="P3714">
        <v>8</v>
      </c>
      <c r="Q3714" t="str">
        <f t="shared" si="347"/>
        <v>Excellent</v>
      </c>
      <c r="R3714">
        <v>4.5</v>
      </c>
      <c r="S3714">
        <v>118.25</v>
      </c>
    </row>
    <row r="3715" spans="1:19" x14ac:dyDescent="0.35">
      <c r="A3715">
        <v>13714</v>
      </c>
      <c r="B3715" s="1">
        <v>48275</v>
      </c>
      <c r="C3715">
        <f t="shared" ref="C3715:C3778" si="348">YEAR(B3715)</f>
        <v>2032</v>
      </c>
      <c r="D3715">
        <f t="shared" ref="D3715:D3778" si="349">MONTH(B3715)</f>
        <v>3</v>
      </c>
      <c r="E3715" t="str">
        <f>TEXT(Table2[[#This Row],[order_date]],"mmmm")</f>
        <v>March</v>
      </c>
      <c r="F3715">
        <v>1013</v>
      </c>
      <c r="G3715" t="s">
        <v>22</v>
      </c>
      <c r="H3715" t="s">
        <v>20</v>
      </c>
      <c r="I3715">
        <v>5</v>
      </c>
      <c r="J3715">
        <v>100.14</v>
      </c>
      <c r="K3715">
        <v>0.3</v>
      </c>
      <c r="L3715">
        <f t="shared" ref="L3715:L3778" si="350">J3715*K3715</f>
        <v>30.041999999999998</v>
      </c>
      <c r="M3715">
        <f t="shared" ref="M3715:M3778" si="351">(J3715*I3715)</f>
        <v>500.7</v>
      </c>
      <c r="N3715" t="s">
        <v>16</v>
      </c>
      <c r="O3715" t="str">
        <f t="shared" ref="O3715:O3778" si="352">IF(P3715&lt;2,"Early Delivery",IF(P3715&lt;5,"On Time Delivery","Delayed Delivery"))</f>
        <v>Delayed Delivery</v>
      </c>
      <c r="P3715">
        <v>7</v>
      </c>
      <c r="Q3715" t="str">
        <f t="shared" ref="Q3715:Q3778" si="353">IF(R3715&lt;2.5,"Bad",IF(R3715 &lt;4,"Good","Excellent"))</f>
        <v>Excellent</v>
      </c>
      <c r="R3715">
        <v>4.3</v>
      </c>
      <c r="S3715">
        <v>350.49</v>
      </c>
    </row>
    <row r="3716" spans="1:19" x14ac:dyDescent="0.35">
      <c r="A3716">
        <v>13715</v>
      </c>
      <c r="B3716" s="1">
        <v>48276</v>
      </c>
      <c r="C3716">
        <f t="shared" si="348"/>
        <v>2032</v>
      </c>
      <c r="D3716">
        <f t="shared" si="349"/>
        <v>3</v>
      </c>
      <c r="E3716" t="str">
        <f>TEXT(Table2[[#This Row],[order_date]],"mmmm")</f>
        <v>March</v>
      </c>
      <c r="F3716">
        <v>1632</v>
      </c>
      <c r="G3716" t="s">
        <v>22</v>
      </c>
      <c r="H3716" t="s">
        <v>17</v>
      </c>
      <c r="I3716">
        <v>7</v>
      </c>
      <c r="J3716">
        <v>369.58</v>
      </c>
      <c r="K3716">
        <v>0.26</v>
      </c>
      <c r="L3716">
        <f t="shared" si="350"/>
        <v>96.090800000000002</v>
      </c>
      <c r="M3716">
        <f t="shared" si="351"/>
        <v>2587.06</v>
      </c>
      <c r="N3716" t="s">
        <v>16</v>
      </c>
      <c r="O3716" t="str">
        <f t="shared" si="352"/>
        <v>Delayed Delivery</v>
      </c>
      <c r="P3716">
        <v>7</v>
      </c>
      <c r="Q3716" t="str">
        <f t="shared" si="353"/>
        <v>Good</v>
      </c>
      <c r="R3716">
        <v>2.7</v>
      </c>
      <c r="S3716">
        <v>1914.42</v>
      </c>
    </row>
    <row r="3717" spans="1:19" x14ac:dyDescent="0.35">
      <c r="A3717">
        <v>13716</v>
      </c>
      <c r="B3717" s="1">
        <v>48277</v>
      </c>
      <c r="C3717">
        <f t="shared" si="348"/>
        <v>2032</v>
      </c>
      <c r="D3717">
        <f t="shared" si="349"/>
        <v>3</v>
      </c>
      <c r="E3717" t="str">
        <f>TEXT(Table2[[#This Row],[order_date]],"mmmm")</f>
        <v>March</v>
      </c>
      <c r="F3717">
        <v>1417</v>
      </c>
      <c r="G3717" t="s">
        <v>19</v>
      </c>
      <c r="H3717" t="s">
        <v>21</v>
      </c>
      <c r="I3717">
        <v>1</v>
      </c>
      <c r="J3717">
        <v>301.17</v>
      </c>
      <c r="K3717">
        <v>0.26</v>
      </c>
      <c r="L3717">
        <f t="shared" si="350"/>
        <v>78.304200000000009</v>
      </c>
      <c r="M3717">
        <f t="shared" si="351"/>
        <v>301.17</v>
      </c>
      <c r="N3717" t="s">
        <v>18</v>
      </c>
      <c r="O3717" t="str">
        <f t="shared" si="352"/>
        <v>Delayed Delivery</v>
      </c>
      <c r="P3717">
        <v>8</v>
      </c>
      <c r="Q3717" t="str">
        <f t="shared" si="353"/>
        <v>Good</v>
      </c>
      <c r="R3717">
        <v>3.6</v>
      </c>
      <c r="S3717">
        <v>222.87</v>
      </c>
    </row>
    <row r="3718" spans="1:19" x14ac:dyDescent="0.35">
      <c r="A3718">
        <v>13717</v>
      </c>
      <c r="B3718" s="1">
        <v>48278</v>
      </c>
      <c r="C3718">
        <f t="shared" si="348"/>
        <v>2032</v>
      </c>
      <c r="D3718">
        <f t="shared" si="349"/>
        <v>3</v>
      </c>
      <c r="E3718" t="str">
        <f>TEXT(Table2[[#This Row],[order_date]],"mmmm")</f>
        <v>March</v>
      </c>
      <c r="F3718">
        <v>1436</v>
      </c>
      <c r="G3718" t="s">
        <v>15</v>
      </c>
      <c r="H3718" t="s">
        <v>20</v>
      </c>
      <c r="I3718">
        <v>7</v>
      </c>
      <c r="J3718">
        <v>71.150000000000006</v>
      </c>
      <c r="K3718">
        <v>0.04</v>
      </c>
      <c r="L3718">
        <f t="shared" si="350"/>
        <v>2.8460000000000001</v>
      </c>
      <c r="M3718">
        <f t="shared" si="351"/>
        <v>498.05000000000007</v>
      </c>
      <c r="N3718" t="s">
        <v>18</v>
      </c>
      <c r="O3718" t="str">
        <f t="shared" si="352"/>
        <v>Delayed Delivery</v>
      </c>
      <c r="P3718">
        <v>5</v>
      </c>
      <c r="Q3718" t="str">
        <f t="shared" si="353"/>
        <v>Bad</v>
      </c>
      <c r="R3718">
        <v>2.2000000000000002</v>
      </c>
      <c r="S3718">
        <v>478.13</v>
      </c>
    </row>
    <row r="3719" spans="1:19" x14ac:dyDescent="0.35">
      <c r="A3719">
        <v>13718</v>
      </c>
      <c r="B3719" s="1">
        <v>48279</v>
      </c>
      <c r="C3719">
        <f t="shared" si="348"/>
        <v>2032</v>
      </c>
      <c r="D3719">
        <f t="shared" si="349"/>
        <v>3</v>
      </c>
      <c r="E3719" t="str">
        <f>TEXT(Table2[[#This Row],[order_date]],"mmmm")</f>
        <v>March</v>
      </c>
      <c r="F3719">
        <v>1376</v>
      </c>
      <c r="G3719" t="s">
        <v>12</v>
      </c>
      <c r="H3719" t="s">
        <v>20</v>
      </c>
      <c r="I3719">
        <v>4</v>
      </c>
      <c r="J3719">
        <v>246.44</v>
      </c>
      <c r="K3719">
        <v>0.09</v>
      </c>
      <c r="L3719">
        <f t="shared" si="350"/>
        <v>22.179600000000001</v>
      </c>
      <c r="M3719">
        <f t="shared" si="351"/>
        <v>985.76</v>
      </c>
      <c r="N3719" t="s">
        <v>14</v>
      </c>
      <c r="O3719" t="str">
        <f t="shared" si="352"/>
        <v>On Time Delivery</v>
      </c>
      <c r="P3719">
        <v>3</v>
      </c>
      <c r="Q3719" t="str">
        <f t="shared" si="353"/>
        <v>Good</v>
      </c>
      <c r="R3719">
        <v>3.5</v>
      </c>
      <c r="S3719">
        <v>897.04</v>
      </c>
    </row>
    <row r="3720" spans="1:19" x14ac:dyDescent="0.35">
      <c r="A3720">
        <v>13719</v>
      </c>
      <c r="B3720" s="1">
        <v>48280</v>
      </c>
      <c r="C3720">
        <f t="shared" si="348"/>
        <v>2032</v>
      </c>
      <c r="D3720">
        <f t="shared" si="349"/>
        <v>3</v>
      </c>
      <c r="E3720" t="str">
        <f>TEXT(Table2[[#This Row],[order_date]],"mmmm")</f>
        <v>March</v>
      </c>
      <c r="F3720">
        <v>1019</v>
      </c>
      <c r="G3720" t="s">
        <v>15</v>
      </c>
      <c r="H3720" t="s">
        <v>13</v>
      </c>
      <c r="I3720">
        <v>1</v>
      </c>
      <c r="J3720">
        <v>316.14</v>
      </c>
      <c r="K3720">
        <v>0.02</v>
      </c>
      <c r="L3720">
        <f t="shared" si="350"/>
        <v>6.3228</v>
      </c>
      <c r="M3720">
        <f t="shared" si="351"/>
        <v>316.14</v>
      </c>
      <c r="N3720" t="s">
        <v>14</v>
      </c>
      <c r="O3720" t="str">
        <f t="shared" si="352"/>
        <v>On Time Delivery</v>
      </c>
      <c r="P3720">
        <v>2</v>
      </c>
      <c r="Q3720" t="str">
        <f t="shared" si="353"/>
        <v>Excellent</v>
      </c>
      <c r="R3720">
        <v>4.7</v>
      </c>
      <c r="S3720">
        <v>309.82</v>
      </c>
    </row>
    <row r="3721" spans="1:19" x14ac:dyDescent="0.35">
      <c r="A3721">
        <v>13720</v>
      </c>
      <c r="B3721" s="1">
        <v>48281</v>
      </c>
      <c r="C3721">
        <f t="shared" si="348"/>
        <v>2032</v>
      </c>
      <c r="D3721">
        <f t="shared" si="349"/>
        <v>3</v>
      </c>
      <c r="E3721" t="str">
        <f>TEXT(Table2[[#This Row],[order_date]],"mmmm")</f>
        <v>March</v>
      </c>
      <c r="F3721">
        <v>1586</v>
      </c>
      <c r="G3721" t="s">
        <v>12</v>
      </c>
      <c r="H3721" t="s">
        <v>20</v>
      </c>
      <c r="I3721">
        <v>7</v>
      </c>
      <c r="J3721">
        <v>498.73</v>
      </c>
      <c r="K3721">
        <v>0</v>
      </c>
      <c r="L3721">
        <f t="shared" si="350"/>
        <v>0</v>
      </c>
      <c r="M3721">
        <f t="shared" si="351"/>
        <v>3491.11</v>
      </c>
      <c r="N3721" t="s">
        <v>18</v>
      </c>
      <c r="O3721" t="str">
        <f t="shared" si="352"/>
        <v>On Time Delivery</v>
      </c>
      <c r="P3721">
        <v>3</v>
      </c>
      <c r="Q3721" t="str">
        <f t="shared" si="353"/>
        <v>Good</v>
      </c>
      <c r="R3721">
        <v>3.5</v>
      </c>
      <c r="S3721">
        <v>3491.11</v>
      </c>
    </row>
    <row r="3722" spans="1:19" x14ac:dyDescent="0.35">
      <c r="A3722">
        <v>13721</v>
      </c>
      <c r="B3722" s="1">
        <v>48282</v>
      </c>
      <c r="C3722">
        <f t="shared" si="348"/>
        <v>2032</v>
      </c>
      <c r="D3722">
        <f t="shared" si="349"/>
        <v>3</v>
      </c>
      <c r="E3722" t="str">
        <f>TEXT(Table2[[#This Row],[order_date]],"mmmm")</f>
        <v>March</v>
      </c>
      <c r="F3722">
        <v>1911</v>
      </c>
      <c r="G3722" t="s">
        <v>15</v>
      </c>
      <c r="H3722" t="s">
        <v>13</v>
      </c>
      <c r="I3722">
        <v>5</v>
      </c>
      <c r="J3722">
        <v>59.52</v>
      </c>
      <c r="K3722">
        <v>0.06</v>
      </c>
      <c r="L3722">
        <f t="shared" si="350"/>
        <v>3.5712000000000002</v>
      </c>
      <c r="M3722">
        <f t="shared" si="351"/>
        <v>297.60000000000002</v>
      </c>
      <c r="N3722" t="s">
        <v>16</v>
      </c>
      <c r="O3722" t="str">
        <f t="shared" si="352"/>
        <v>Delayed Delivery</v>
      </c>
      <c r="P3722">
        <v>11</v>
      </c>
      <c r="Q3722" t="str">
        <f t="shared" si="353"/>
        <v>Bad</v>
      </c>
      <c r="R3722">
        <v>2.2000000000000002</v>
      </c>
      <c r="S3722">
        <v>279.74</v>
      </c>
    </row>
    <row r="3723" spans="1:19" x14ac:dyDescent="0.35">
      <c r="A3723">
        <v>13722</v>
      </c>
      <c r="B3723" s="1">
        <v>48283</v>
      </c>
      <c r="C3723">
        <f t="shared" si="348"/>
        <v>2032</v>
      </c>
      <c r="D3723">
        <f t="shared" si="349"/>
        <v>3</v>
      </c>
      <c r="E3723" t="str">
        <f>TEXT(Table2[[#This Row],[order_date]],"mmmm")</f>
        <v>March</v>
      </c>
      <c r="F3723">
        <v>1754</v>
      </c>
      <c r="G3723" t="s">
        <v>19</v>
      </c>
      <c r="H3723" t="s">
        <v>21</v>
      </c>
      <c r="I3723">
        <v>7</v>
      </c>
      <c r="J3723">
        <v>218.87</v>
      </c>
      <c r="K3723">
        <v>0.31</v>
      </c>
      <c r="L3723">
        <f t="shared" si="350"/>
        <v>67.849699999999999</v>
      </c>
      <c r="M3723">
        <f t="shared" si="351"/>
        <v>1532.0900000000001</v>
      </c>
      <c r="N3723" t="s">
        <v>16</v>
      </c>
      <c r="O3723" t="str">
        <f t="shared" si="352"/>
        <v>Delayed Delivery</v>
      </c>
      <c r="P3723">
        <v>11</v>
      </c>
      <c r="Q3723" t="str">
        <f t="shared" si="353"/>
        <v>Good</v>
      </c>
      <c r="R3723">
        <v>3.6</v>
      </c>
      <c r="S3723">
        <v>1057.1400000000001</v>
      </c>
    </row>
    <row r="3724" spans="1:19" x14ac:dyDescent="0.35">
      <c r="A3724">
        <v>13723</v>
      </c>
      <c r="B3724" s="1">
        <v>48284</v>
      </c>
      <c r="C3724">
        <f t="shared" si="348"/>
        <v>2032</v>
      </c>
      <c r="D3724">
        <f t="shared" si="349"/>
        <v>3</v>
      </c>
      <c r="E3724" t="str">
        <f>TEXT(Table2[[#This Row],[order_date]],"mmmm")</f>
        <v>March</v>
      </c>
      <c r="F3724">
        <v>1734</v>
      </c>
      <c r="G3724" t="s">
        <v>15</v>
      </c>
      <c r="H3724" t="s">
        <v>13</v>
      </c>
      <c r="I3724">
        <v>1</v>
      </c>
      <c r="J3724">
        <v>496.25</v>
      </c>
      <c r="K3724">
        <v>0.08</v>
      </c>
      <c r="L3724">
        <f t="shared" si="350"/>
        <v>39.700000000000003</v>
      </c>
      <c r="M3724">
        <f t="shared" si="351"/>
        <v>496.25</v>
      </c>
      <c r="N3724" t="s">
        <v>18</v>
      </c>
      <c r="O3724" t="str">
        <f t="shared" si="352"/>
        <v>On Time Delivery</v>
      </c>
      <c r="P3724">
        <v>3</v>
      </c>
      <c r="Q3724" t="str">
        <f t="shared" si="353"/>
        <v>Excellent</v>
      </c>
      <c r="R3724">
        <v>4.5999999999999996</v>
      </c>
      <c r="S3724">
        <v>456.55</v>
      </c>
    </row>
    <row r="3725" spans="1:19" x14ac:dyDescent="0.35">
      <c r="A3725">
        <v>13724</v>
      </c>
      <c r="B3725" s="1">
        <v>48285</v>
      </c>
      <c r="C3725">
        <f t="shared" si="348"/>
        <v>2032</v>
      </c>
      <c r="D3725">
        <f t="shared" si="349"/>
        <v>3</v>
      </c>
      <c r="E3725" t="str">
        <f>TEXT(Table2[[#This Row],[order_date]],"mmmm")</f>
        <v>March</v>
      </c>
      <c r="F3725">
        <v>1069</v>
      </c>
      <c r="G3725" t="s">
        <v>12</v>
      </c>
      <c r="H3725" t="s">
        <v>20</v>
      </c>
      <c r="I3725">
        <v>2</v>
      </c>
      <c r="J3725">
        <v>394.33</v>
      </c>
      <c r="K3725">
        <v>0.34</v>
      </c>
      <c r="L3725">
        <f t="shared" si="350"/>
        <v>134.07220000000001</v>
      </c>
      <c r="M3725">
        <f t="shared" si="351"/>
        <v>788.66</v>
      </c>
      <c r="N3725" t="s">
        <v>18</v>
      </c>
      <c r="O3725" t="str">
        <f t="shared" si="352"/>
        <v>Delayed Delivery</v>
      </c>
      <c r="P3725">
        <v>7</v>
      </c>
      <c r="Q3725" t="str">
        <f t="shared" si="353"/>
        <v>Bad</v>
      </c>
      <c r="R3725">
        <v>1.5</v>
      </c>
      <c r="S3725">
        <v>520.52</v>
      </c>
    </row>
    <row r="3726" spans="1:19" x14ac:dyDescent="0.35">
      <c r="A3726">
        <v>13725</v>
      </c>
      <c r="B3726" s="1">
        <v>48286</v>
      </c>
      <c r="C3726">
        <f t="shared" si="348"/>
        <v>2032</v>
      </c>
      <c r="D3726">
        <f t="shared" si="349"/>
        <v>3</v>
      </c>
      <c r="E3726" t="str">
        <f>TEXT(Table2[[#This Row],[order_date]],"mmmm")</f>
        <v>March</v>
      </c>
      <c r="F3726">
        <v>1823</v>
      </c>
      <c r="G3726" t="s">
        <v>19</v>
      </c>
      <c r="H3726" t="s">
        <v>17</v>
      </c>
      <c r="I3726">
        <v>6</v>
      </c>
      <c r="J3726">
        <v>184.63</v>
      </c>
      <c r="K3726">
        <v>0.21</v>
      </c>
      <c r="L3726">
        <f t="shared" si="350"/>
        <v>38.772299999999994</v>
      </c>
      <c r="M3726">
        <f t="shared" si="351"/>
        <v>1107.78</v>
      </c>
      <c r="N3726" t="s">
        <v>18</v>
      </c>
      <c r="O3726" t="str">
        <f t="shared" si="352"/>
        <v>Early Delivery</v>
      </c>
      <c r="P3726">
        <v>1</v>
      </c>
      <c r="Q3726" t="str">
        <f t="shared" si="353"/>
        <v>Good</v>
      </c>
      <c r="R3726">
        <v>2.9</v>
      </c>
      <c r="S3726">
        <v>875.15</v>
      </c>
    </row>
    <row r="3727" spans="1:19" x14ac:dyDescent="0.35">
      <c r="A3727">
        <v>13726</v>
      </c>
      <c r="B3727" s="1">
        <v>48287</v>
      </c>
      <c r="C3727">
        <f t="shared" si="348"/>
        <v>2032</v>
      </c>
      <c r="D3727">
        <f t="shared" si="349"/>
        <v>3</v>
      </c>
      <c r="E3727" t="str">
        <f>TEXT(Table2[[#This Row],[order_date]],"mmmm")</f>
        <v>March</v>
      </c>
      <c r="F3727">
        <v>1210</v>
      </c>
      <c r="G3727" t="s">
        <v>12</v>
      </c>
      <c r="H3727" t="s">
        <v>17</v>
      </c>
      <c r="I3727">
        <v>1</v>
      </c>
      <c r="J3727">
        <v>509.52</v>
      </c>
      <c r="K3727">
        <v>0.08</v>
      </c>
      <c r="L3727">
        <f t="shared" si="350"/>
        <v>40.761600000000001</v>
      </c>
      <c r="M3727">
        <f t="shared" si="351"/>
        <v>509.52</v>
      </c>
      <c r="N3727" t="s">
        <v>14</v>
      </c>
      <c r="O3727" t="str">
        <f t="shared" si="352"/>
        <v>Delayed Delivery</v>
      </c>
      <c r="P3727">
        <v>7</v>
      </c>
      <c r="Q3727" t="str">
        <f t="shared" si="353"/>
        <v>Bad</v>
      </c>
      <c r="R3727">
        <v>2.2999999999999998</v>
      </c>
      <c r="S3727">
        <v>468.76</v>
      </c>
    </row>
    <row r="3728" spans="1:19" x14ac:dyDescent="0.35">
      <c r="A3728">
        <v>13727</v>
      </c>
      <c r="B3728" s="1">
        <v>48288</v>
      </c>
      <c r="C3728">
        <f t="shared" si="348"/>
        <v>2032</v>
      </c>
      <c r="D3728">
        <f t="shared" si="349"/>
        <v>3</v>
      </c>
      <c r="E3728" t="str">
        <f>TEXT(Table2[[#This Row],[order_date]],"mmmm")</f>
        <v>March</v>
      </c>
      <c r="F3728">
        <v>1100</v>
      </c>
      <c r="G3728" t="s">
        <v>12</v>
      </c>
      <c r="H3728" t="s">
        <v>21</v>
      </c>
      <c r="I3728">
        <v>6</v>
      </c>
      <c r="J3728">
        <v>303.58</v>
      </c>
      <c r="K3728">
        <v>0.17</v>
      </c>
      <c r="L3728">
        <f t="shared" si="350"/>
        <v>51.608600000000003</v>
      </c>
      <c r="M3728">
        <f t="shared" si="351"/>
        <v>1821.48</v>
      </c>
      <c r="N3728" t="s">
        <v>14</v>
      </c>
      <c r="O3728" t="str">
        <f t="shared" si="352"/>
        <v>Delayed Delivery</v>
      </c>
      <c r="P3728">
        <v>6</v>
      </c>
      <c r="Q3728" t="str">
        <f t="shared" si="353"/>
        <v>Bad</v>
      </c>
      <c r="R3728">
        <v>2</v>
      </c>
      <c r="S3728">
        <v>1511.83</v>
      </c>
    </row>
    <row r="3729" spans="1:19" x14ac:dyDescent="0.35">
      <c r="A3729">
        <v>13728</v>
      </c>
      <c r="B3729" s="1">
        <v>48289</v>
      </c>
      <c r="C3729">
        <f t="shared" si="348"/>
        <v>2032</v>
      </c>
      <c r="D3729">
        <f t="shared" si="349"/>
        <v>3</v>
      </c>
      <c r="E3729" t="str">
        <f>TEXT(Table2[[#This Row],[order_date]],"mmmm")</f>
        <v>March</v>
      </c>
      <c r="F3729">
        <v>1697</v>
      </c>
      <c r="G3729" t="s">
        <v>15</v>
      </c>
      <c r="H3729" t="s">
        <v>21</v>
      </c>
      <c r="I3729">
        <v>1</v>
      </c>
      <c r="J3729">
        <v>306.54000000000002</v>
      </c>
      <c r="K3729">
        <v>0.08</v>
      </c>
      <c r="L3729">
        <f t="shared" si="350"/>
        <v>24.523200000000003</v>
      </c>
      <c r="M3729">
        <f t="shared" si="351"/>
        <v>306.54000000000002</v>
      </c>
      <c r="N3729" t="s">
        <v>16</v>
      </c>
      <c r="O3729" t="str">
        <f t="shared" si="352"/>
        <v>Delayed Delivery</v>
      </c>
      <c r="P3729">
        <v>11</v>
      </c>
      <c r="Q3729" t="str">
        <f t="shared" si="353"/>
        <v>Good</v>
      </c>
      <c r="R3729">
        <v>2.6</v>
      </c>
      <c r="S3729">
        <v>282.02</v>
      </c>
    </row>
    <row r="3730" spans="1:19" x14ac:dyDescent="0.35">
      <c r="A3730">
        <v>13729</v>
      </c>
      <c r="B3730" s="1">
        <v>48290</v>
      </c>
      <c r="C3730">
        <f t="shared" si="348"/>
        <v>2032</v>
      </c>
      <c r="D3730">
        <f t="shared" si="349"/>
        <v>3</v>
      </c>
      <c r="E3730" t="str">
        <f>TEXT(Table2[[#This Row],[order_date]],"mmmm")</f>
        <v>March</v>
      </c>
      <c r="F3730">
        <v>1131</v>
      </c>
      <c r="G3730" t="s">
        <v>19</v>
      </c>
      <c r="H3730" t="s">
        <v>17</v>
      </c>
      <c r="I3730">
        <v>5</v>
      </c>
      <c r="J3730">
        <v>586.29999999999995</v>
      </c>
      <c r="K3730">
        <v>0.34</v>
      </c>
      <c r="L3730">
        <f t="shared" si="350"/>
        <v>199.34200000000001</v>
      </c>
      <c r="M3730">
        <f t="shared" si="351"/>
        <v>2931.5</v>
      </c>
      <c r="N3730" t="s">
        <v>16</v>
      </c>
      <c r="O3730" t="str">
        <f t="shared" si="352"/>
        <v>Delayed Delivery</v>
      </c>
      <c r="P3730">
        <v>10</v>
      </c>
      <c r="Q3730" t="str">
        <f t="shared" si="353"/>
        <v>Good</v>
      </c>
      <c r="R3730">
        <v>2.6</v>
      </c>
      <c r="S3730">
        <v>1934.79</v>
      </c>
    </row>
    <row r="3731" spans="1:19" x14ac:dyDescent="0.35">
      <c r="A3731">
        <v>13730</v>
      </c>
      <c r="B3731" s="1">
        <v>48291</v>
      </c>
      <c r="C3731">
        <f t="shared" si="348"/>
        <v>2032</v>
      </c>
      <c r="D3731">
        <f t="shared" si="349"/>
        <v>3</v>
      </c>
      <c r="E3731" t="str">
        <f>TEXT(Table2[[#This Row],[order_date]],"mmmm")</f>
        <v>March</v>
      </c>
      <c r="F3731">
        <v>1622</v>
      </c>
      <c r="G3731" t="s">
        <v>22</v>
      </c>
      <c r="H3731" t="s">
        <v>13</v>
      </c>
      <c r="I3731">
        <v>4</v>
      </c>
      <c r="J3731">
        <v>569.05999999999995</v>
      </c>
      <c r="K3731">
        <v>0.3</v>
      </c>
      <c r="L3731">
        <f t="shared" si="350"/>
        <v>170.71799999999999</v>
      </c>
      <c r="M3731">
        <f t="shared" si="351"/>
        <v>2276.2399999999998</v>
      </c>
      <c r="N3731" t="s">
        <v>14</v>
      </c>
      <c r="O3731" t="str">
        <f t="shared" si="352"/>
        <v>On Time Delivery</v>
      </c>
      <c r="P3731">
        <v>2</v>
      </c>
      <c r="Q3731" t="str">
        <f t="shared" si="353"/>
        <v>Bad</v>
      </c>
      <c r="R3731">
        <v>1.8</v>
      </c>
      <c r="S3731">
        <v>1593.37</v>
      </c>
    </row>
    <row r="3732" spans="1:19" x14ac:dyDescent="0.35">
      <c r="A3732">
        <v>13731</v>
      </c>
      <c r="B3732" s="1">
        <v>48292</v>
      </c>
      <c r="C3732">
        <f t="shared" si="348"/>
        <v>2032</v>
      </c>
      <c r="D3732">
        <f t="shared" si="349"/>
        <v>3</v>
      </c>
      <c r="E3732" t="str">
        <f>TEXT(Table2[[#This Row],[order_date]],"mmmm")</f>
        <v>March</v>
      </c>
      <c r="F3732">
        <v>1380</v>
      </c>
      <c r="G3732" t="s">
        <v>19</v>
      </c>
      <c r="H3732" t="s">
        <v>21</v>
      </c>
      <c r="I3732">
        <v>4</v>
      </c>
      <c r="J3732">
        <v>224.74</v>
      </c>
      <c r="K3732">
        <v>0.01</v>
      </c>
      <c r="L3732">
        <f t="shared" si="350"/>
        <v>2.2474000000000003</v>
      </c>
      <c r="M3732">
        <f t="shared" si="351"/>
        <v>898.96</v>
      </c>
      <c r="N3732" t="s">
        <v>14</v>
      </c>
      <c r="O3732" t="str">
        <f t="shared" si="352"/>
        <v>Delayed Delivery</v>
      </c>
      <c r="P3732">
        <v>10</v>
      </c>
      <c r="Q3732" t="str">
        <f t="shared" si="353"/>
        <v>Good</v>
      </c>
      <c r="R3732">
        <v>2.6</v>
      </c>
      <c r="S3732">
        <v>889.97</v>
      </c>
    </row>
    <row r="3733" spans="1:19" x14ac:dyDescent="0.35">
      <c r="A3733">
        <v>13732</v>
      </c>
      <c r="B3733" s="1">
        <v>48293</v>
      </c>
      <c r="C3733">
        <f t="shared" si="348"/>
        <v>2032</v>
      </c>
      <c r="D3733">
        <f t="shared" si="349"/>
        <v>3</v>
      </c>
      <c r="E3733" t="str">
        <f>TEXT(Table2[[#This Row],[order_date]],"mmmm")</f>
        <v>March</v>
      </c>
      <c r="F3733">
        <v>1131</v>
      </c>
      <c r="G3733" t="s">
        <v>22</v>
      </c>
      <c r="H3733" t="s">
        <v>20</v>
      </c>
      <c r="I3733">
        <v>6</v>
      </c>
      <c r="J3733">
        <v>97.24</v>
      </c>
      <c r="K3733">
        <v>0.33</v>
      </c>
      <c r="L3733">
        <f t="shared" si="350"/>
        <v>32.089199999999998</v>
      </c>
      <c r="M3733">
        <f t="shared" si="351"/>
        <v>583.43999999999994</v>
      </c>
      <c r="N3733" t="s">
        <v>16</v>
      </c>
      <c r="O3733" t="str">
        <f t="shared" si="352"/>
        <v>Early Delivery</v>
      </c>
      <c r="P3733">
        <v>1</v>
      </c>
      <c r="Q3733" t="str">
        <f t="shared" si="353"/>
        <v>Good</v>
      </c>
      <c r="R3733">
        <v>3.5</v>
      </c>
      <c r="S3733">
        <v>390.9</v>
      </c>
    </row>
    <row r="3734" spans="1:19" x14ac:dyDescent="0.35">
      <c r="A3734">
        <v>13733</v>
      </c>
      <c r="B3734" s="1">
        <v>48294</v>
      </c>
      <c r="C3734">
        <f t="shared" si="348"/>
        <v>2032</v>
      </c>
      <c r="D3734">
        <f t="shared" si="349"/>
        <v>3</v>
      </c>
      <c r="E3734" t="str">
        <f>TEXT(Table2[[#This Row],[order_date]],"mmmm")</f>
        <v>March</v>
      </c>
      <c r="F3734">
        <v>1019</v>
      </c>
      <c r="G3734" t="s">
        <v>15</v>
      </c>
      <c r="H3734" t="s">
        <v>21</v>
      </c>
      <c r="I3734">
        <v>5</v>
      </c>
      <c r="J3734">
        <v>205.52</v>
      </c>
      <c r="K3734">
        <v>0.25</v>
      </c>
      <c r="L3734">
        <f t="shared" si="350"/>
        <v>51.38</v>
      </c>
      <c r="M3734">
        <f t="shared" si="351"/>
        <v>1027.6000000000001</v>
      </c>
      <c r="N3734" t="s">
        <v>18</v>
      </c>
      <c r="O3734" t="str">
        <f t="shared" si="352"/>
        <v>Delayed Delivery</v>
      </c>
      <c r="P3734">
        <v>9</v>
      </c>
      <c r="Q3734" t="str">
        <f t="shared" si="353"/>
        <v>Bad</v>
      </c>
      <c r="R3734">
        <v>1.1000000000000001</v>
      </c>
      <c r="S3734">
        <v>770.7</v>
      </c>
    </row>
    <row r="3735" spans="1:19" x14ac:dyDescent="0.35">
      <c r="A3735">
        <v>13734</v>
      </c>
      <c r="B3735" s="1">
        <v>48295</v>
      </c>
      <c r="C3735">
        <f t="shared" si="348"/>
        <v>2032</v>
      </c>
      <c r="D3735">
        <f t="shared" si="349"/>
        <v>3</v>
      </c>
      <c r="E3735" t="str">
        <f>TEXT(Table2[[#This Row],[order_date]],"mmmm")</f>
        <v>March</v>
      </c>
      <c r="F3735">
        <v>1905</v>
      </c>
      <c r="G3735" t="s">
        <v>15</v>
      </c>
      <c r="H3735" t="s">
        <v>13</v>
      </c>
      <c r="I3735">
        <v>7</v>
      </c>
      <c r="J3735">
        <v>32.83</v>
      </c>
      <c r="K3735">
        <v>0.03</v>
      </c>
      <c r="L3735">
        <f t="shared" si="350"/>
        <v>0.98489999999999989</v>
      </c>
      <c r="M3735">
        <f t="shared" si="351"/>
        <v>229.81</v>
      </c>
      <c r="N3735" t="s">
        <v>18</v>
      </c>
      <c r="O3735" t="str">
        <f t="shared" si="352"/>
        <v>On Time Delivery</v>
      </c>
      <c r="P3735">
        <v>2</v>
      </c>
      <c r="Q3735" t="str">
        <f t="shared" si="353"/>
        <v>Excellent</v>
      </c>
      <c r="R3735">
        <v>5</v>
      </c>
      <c r="S3735">
        <v>222.92</v>
      </c>
    </row>
    <row r="3736" spans="1:19" x14ac:dyDescent="0.35">
      <c r="A3736">
        <v>13735</v>
      </c>
      <c r="B3736" s="1">
        <v>48296</v>
      </c>
      <c r="C3736">
        <f t="shared" si="348"/>
        <v>2032</v>
      </c>
      <c r="D3736">
        <f t="shared" si="349"/>
        <v>3</v>
      </c>
      <c r="E3736" t="str">
        <f>TEXT(Table2[[#This Row],[order_date]],"mmmm")</f>
        <v>March</v>
      </c>
      <c r="F3736">
        <v>1535</v>
      </c>
      <c r="G3736" t="s">
        <v>22</v>
      </c>
      <c r="H3736" t="s">
        <v>21</v>
      </c>
      <c r="I3736">
        <v>5</v>
      </c>
      <c r="J3736">
        <v>27.15</v>
      </c>
      <c r="K3736">
        <v>0.23</v>
      </c>
      <c r="L3736">
        <f t="shared" si="350"/>
        <v>6.2445000000000004</v>
      </c>
      <c r="M3736">
        <f t="shared" si="351"/>
        <v>135.75</v>
      </c>
      <c r="N3736" t="s">
        <v>18</v>
      </c>
      <c r="O3736" t="str">
        <f t="shared" si="352"/>
        <v>On Time Delivery</v>
      </c>
      <c r="P3736">
        <v>4</v>
      </c>
      <c r="Q3736" t="str">
        <f t="shared" si="353"/>
        <v>Bad</v>
      </c>
      <c r="R3736">
        <v>2.2000000000000002</v>
      </c>
      <c r="S3736">
        <v>104.53</v>
      </c>
    </row>
    <row r="3737" spans="1:19" x14ac:dyDescent="0.35">
      <c r="A3737">
        <v>13736</v>
      </c>
      <c r="B3737" s="1">
        <v>48297</v>
      </c>
      <c r="C3737">
        <f t="shared" si="348"/>
        <v>2032</v>
      </c>
      <c r="D3737">
        <f t="shared" si="349"/>
        <v>3</v>
      </c>
      <c r="E3737" t="str">
        <f>TEXT(Table2[[#This Row],[order_date]],"mmmm")</f>
        <v>March</v>
      </c>
      <c r="F3737">
        <v>1226</v>
      </c>
      <c r="G3737" t="s">
        <v>15</v>
      </c>
      <c r="H3737" t="s">
        <v>20</v>
      </c>
      <c r="I3737">
        <v>5</v>
      </c>
      <c r="J3737">
        <v>246.38</v>
      </c>
      <c r="K3737">
        <v>0.23</v>
      </c>
      <c r="L3737">
        <f t="shared" si="350"/>
        <v>56.667400000000001</v>
      </c>
      <c r="M3737">
        <f t="shared" si="351"/>
        <v>1231.9000000000001</v>
      </c>
      <c r="N3737" t="s">
        <v>16</v>
      </c>
      <c r="O3737" t="str">
        <f t="shared" si="352"/>
        <v>Delayed Delivery</v>
      </c>
      <c r="P3737">
        <v>9</v>
      </c>
      <c r="Q3737" t="str">
        <f t="shared" si="353"/>
        <v>Good</v>
      </c>
      <c r="R3737">
        <v>3.5</v>
      </c>
      <c r="S3737">
        <v>948.56</v>
      </c>
    </row>
    <row r="3738" spans="1:19" x14ac:dyDescent="0.35">
      <c r="A3738">
        <v>13737</v>
      </c>
      <c r="B3738" s="1">
        <v>48298</v>
      </c>
      <c r="C3738">
        <f t="shared" si="348"/>
        <v>2032</v>
      </c>
      <c r="D3738">
        <f t="shared" si="349"/>
        <v>3</v>
      </c>
      <c r="E3738" t="str">
        <f>TEXT(Table2[[#This Row],[order_date]],"mmmm")</f>
        <v>March</v>
      </c>
      <c r="F3738">
        <v>1153</v>
      </c>
      <c r="G3738" t="s">
        <v>15</v>
      </c>
      <c r="H3738" t="s">
        <v>20</v>
      </c>
      <c r="I3738">
        <v>2</v>
      </c>
      <c r="J3738">
        <v>565.5</v>
      </c>
      <c r="K3738">
        <v>0.08</v>
      </c>
      <c r="L3738">
        <f t="shared" si="350"/>
        <v>45.24</v>
      </c>
      <c r="M3738">
        <f t="shared" si="351"/>
        <v>1131</v>
      </c>
      <c r="N3738" t="s">
        <v>14</v>
      </c>
      <c r="O3738" t="str">
        <f t="shared" si="352"/>
        <v>Delayed Delivery</v>
      </c>
      <c r="P3738">
        <v>9</v>
      </c>
      <c r="Q3738" t="str">
        <f t="shared" si="353"/>
        <v>Bad</v>
      </c>
      <c r="R3738">
        <v>2.1</v>
      </c>
      <c r="S3738">
        <v>1040.52</v>
      </c>
    </row>
    <row r="3739" spans="1:19" x14ac:dyDescent="0.35">
      <c r="A3739">
        <v>13738</v>
      </c>
      <c r="B3739" s="1">
        <v>48299</v>
      </c>
      <c r="C3739">
        <f t="shared" si="348"/>
        <v>2032</v>
      </c>
      <c r="D3739">
        <f t="shared" si="349"/>
        <v>3</v>
      </c>
      <c r="E3739" t="str">
        <f>TEXT(Table2[[#This Row],[order_date]],"mmmm")</f>
        <v>March</v>
      </c>
      <c r="F3739">
        <v>1804</v>
      </c>
      <c r="G3739" t="s">
        <v>15</v>
      </c>
      <c r="H3739" t="s">
        <v>20</v>
      </c>
      <c r="I3739">
        <v>3</v>
      </c>
      <c r="J3739">
        <v>524.74</v>
      </c>
      <c r="K3739">
        <v>0.27</v>
      </c>
      <c r="L3739">
        <f t="shared" si="350"/>
        <v>141.6798</v>
      </c>
      <c r="M3739">
        <f t="shared" si="351"/>
        <v>1574.22</v>
      </c>
      <c r="N3739" t="s">
        <v>18</v>
      </c>
      <c r="O3739" t="str">
        <f t="shared" si="352"/>
        <v>Delayed Delivery</v>
      </c>
      <c r="P3739">
        <v>11</v>
      </c>
      <c r="Q3739" t="str">
        <f t="shared" si="353"/>
        <v>Good</v>
      </c>
      <c r="R3739">
        <v>2.6</v>
      </c>
      <c r="S3739">
        <v>1149.18</v>
      </c>
    </row>
    <row r="3740" spans="1:19" x14ac:dyDescent="0.35">
      <c r="A3740">
        <v>13739</v>
      </c>
      <c r="B3740" s="1">
        <v>48300</v>
      </c>
      <c r="C3740">
        <f t="shared" si="348"/>
        <v>2032</v>
      </c>
      <c r="D3740">
        <f t="shared" si="349"/>
        <v>3</v>
      </c>
      <c r="E3740" t="str">
        <f>TEXT(Table2[[#This Row],[order_date]],"mmmm")</f>
        <v>March</v>
      </c>
      <c r="F3740">
        <v>1741</v>
      </c>
      <c r="G3740" t="s">
        <v>15</v>
      </c>
      <c r="H3740" t="s">
        <v>13</v>
      </c>
      <c r="I3740">
        <v>1</v>
      </c>
      <c r="J3740">
        <v>314.19</v>
      </c>
      <c r="K3740">
        <v>0.03</v>
      </c>
      <c r="L3740">
        <f t="shared" si="350"/>
        <v>9.4256999999999991</v>
      </c>
      <c r="M3740">
        <f t="shared" si="351"/>
        <v>314.19</v>
      </c>
      <c r="N3740" t="s">
        <v>16</v>
      </c>
      <c r="O3740" t="str">
        <f t="shared" si="352"/>
        <v>Early Delivery</v>
      </c>
      <c r="P3740">
        <v>1</v>
      </c>
      <c r="Q3740" t="str">
        <f t="shared" si="353"/>
        <v>Good</v>
      </c>
      <c r="R3740">
        <v>3.2</v>
      </c>
      <c r="S3740">
        <v>304.76</v>
      </c>
    </row>
    <row r="3741" spans="1:19" x14ac:dyDescent="0.35">
      <c r="A3741">
        <v>13740</v>
      </c>
      <c r="B3741" s="1">
        <v>48301</v>
      </c>
      <c r="C3741">
        <f t="shared" si="348"/>
        <v>2032</v>
      </c>
      <c r="D3741">
        <f t="shared" si="349"/>
        <v>3</v>
      </c>
      <c r="E3741" t="str">
        <f>TEXT(Table2[[#This Row],[order_date]],"mmmm")</f>
        <v>March</v>
      </c>
      <c r="F3741">
        <v>1468</v>
      </c>
      <c r="G3741" t="s">
        <v>15</v>
      </c>
      <c r="H3741" t="s">
        <v>13</v>
      </c>
      <c r="I3741">
        <v>5</v>
      </c>
      <c r="J3741">
        <v>345.66</v>
      </c>
      <c r="K3741">
        <v>0.17</v>
      </c>
      <c r="L3741">
        <f t="shared" si="350"/>
        <v>58.762200000000007</v>
      </c>
      <c r="M3741">
        <f t="shared" si="351"/>
        <v>1728.3000000000002</v>
      </c>
      <c r="N3741" t="s">
        <v>18</v>
      </c>
      <c r="O3741" t="str">
        <f t="shared" si="352"/>
        <v>On Time Delivery</v>
      </c>
      <c r="P3741">
        <v>2</v>
      </c>
      <c r="Q3741" t="str">
        <f t="shared" si="353"/>
        <v>Good</v>
      </c>
      <c r="R3741">
        <v>3.4</v>
      </c>
      <c r="S3741">
        <v>1434.49</v>
      </c>
    </row>
    <row r="3742" spans="1:19" x14ac:dyDescent="0.35">
      <c r="A3742">
        <v>13741</v>
      </c>
      <c r="B3742" s="1">
        <v>48302</v>
      </c>
      <c r="C3742">
        <f t="shared" si="348"/>
        <v>2032</v>
      </c>
      <c r="D3742">
        <f t="shared" si="349"/>
        <v>3</v>
      </c>
      <c r="E3742" t="str">
        <f>TEXT(Table2[[#This Row],[order_date]],"mmmm")</f>
        <v>March</v>
      </c>
      <c r="F3742">
        <v>1821</v>
      </c>
      <c r="G3742" t="s">
        <v>22</v>
      </c>
      <c r="H3742" t="s">
        <v>20</v>
      </c>
      <c r="I3742">
        <v>5</v>
      </c>
      <c r="J3742">
        <v>18.47</v>
      </c>
      <c r="K3742">
        <v>0</v>
      </c>
      <c r="L3742">
        <f t="shared" si="350"/>
        <v>0</v>
      </c>
      <c r="M3742">
        <f t="shared" si="351"/>
        <v>92.35</v>
      </c>
      <c r="N3742" t="s">
        <v>18</v>
      </c>
      <c r="O3742" t="str">
        <f t="shared" si="352"/>
        <v>On Time Delivery</v>
      </c>
      <c r="P3742">
        <v>2</v>
      </c>
      <c r="Q3742" t="str">
        <f t="shared" si="353"/>
        <v>Excellent</v>
      </c>
      <c r="R3742">
        <v>4.0999999999999996</v>
      </c>
      <c r="S3742">
        <v>92.35</v>
      </c>
    </row>
    <row r="3743" spans="1:19" x14ac:dyDescent="0.35">
      <c r="A3743">
        <v>13742</v>
      </c>
      <c r="B3743" s="1">
        <v>48303</v>
      </c>
      <c r="C3743">
        <f t="shared" si="348"/>
        <v>2032</v>
      </c>
      <c r="D3743">
        <f t="shared" si="349"/>
        <v>3</v>
      </c>
      <c r="E3743" t="str">
        <f>TEXT(Table2[[#This Row],[order_date]],"mmmm")</f>
        <v>March</v>
      </c>
      <c r="F3743">
        <v>1999</v>
      </c>
      <c r="G3743" t="s">
        <v>15</v>
      </c>
      <c r="H3743" t="s">
        <v>20</v>
      </c>
      <c r="I3743">
        <v>5</v>
      </c>
      <c r="J3743">
        <v>141.07</v>
      </c>
      <c r="K3743">
        <v>0.34</v>
      </c>
      <c r="L3743">
        <f t="shared" si="350"/>
        <v>47.963799999999999</v>
      </c>
      <c r="M3743">
        <f t="shared" si="351"/>
        <v>705.34999999999991</v>
      </c>
      <c r="N3743" t="s">
        <v>14</v>
      </c>
      <c r="O3743" t="str">
        <f t="shared" si="352"/>
        <v>On Time Delivery</v>
      </c>
      <c r="P3743">
        <v>2</v>
      </c>
      <c r="Q3743" t="str">
        <f t="shared" si="353"/>
        <v>Excellent</v>
      </c>
      <c r="R3743">
        <v>4.2</v>
      </c>
      <c r="S3743">
        <v>465.53</v>
      </c>
    </row>
    <row r="3744" spans="1:19" x14ac:dyDescent="0.35">
      <c r="A3744">
        <v>13743</v>
      </c>
      <c r="B3744" s="1">
        <v>48304</v>
      </c>
      <c r="C3744">
        <f t="shared" si="348"/>
        <v>2032</v>
      </c>
      <c r="D3744">
        <f t="shared" si="349"/>
        <v>3</v>
      </c>
      <c r="E3744" t="str">
        <f>TEXT(Table2[[#This Row],[order_date]],"mmmm")</f>
        <v>March</v>
      </c>
      <c r="F3744">
        <v>1870</v>
      </c>
      <c r="G3744" t="s">
        <v>15</v>
      </c>
      <c r="H3744" t="s">
        <v>13</v>
      </c>
      <c r="I3744">
        <v>4</v>
      </c>
      <c r="J3744">
        <v>29.49</v>
      </c>
      <c r="K3744">
        <v>0.26</v>
      </c>
      <c r="L3744">
        <f t="shared" si="350"/>
        <v>7.6673999999999998</v>
      </c>
      <c r="M3744">
        <f t="shared" si="351"/>
        <v>117.96</v>
      </c>
      <c r="N3744" t="s">
        <v>16</v>
      </c>
      <c r="O3744" t="str">
        <f t="shared" si="352"/>
        <v>Delayed Delivery</v>
      </c>
      <c r="P3744">
        <v>8</v>
      </c>
      <c r="Q3744" t="str">
        <f t="shared" si="353"/>
        <v>Good</v>
      </c>
      <c r="R3744">
        <v>3.1</v>
      </c>
      <c r="S3744">
        <v>87.29</v>
      </c>
    </row>
    <row r="3745" spans="1:19" x14ac:dyDescent="0.35">
      <c r="A3745">
        <v>13744</v>
      </c>
      <c r="B3745" s="1">
        <v>48305</v>
      </c>
      <c r="C3745">
        <f t="shared" si="348"/>
        <v>2032</v>
      </c>
      <c r="D3745">
        <f t="shared" si="349"/>
        <v>4</v>
      </c>
      <c r="E3745" t="str">
        <f>TEXT(Table2[[#This Row],[order_date]],"mmmm")</f>
        <v>April</v>
      </c>
      <c r="F3745">
        <v>1404</v>
      </c>
      <c r="G3745" t="s">
        <v>22</v>
      </c>
      <c r="H3745" t="s">
        <v>13</v>
      </c>
      <c r="I3745">
        <v>5</v>
      </c>
      <c r="J3745">
        <v>456.41</v>
      </c>
      <c r="K3745">
        <v>0.06</v>
      </c>
      <c r="L3745">
        <f t="shared" si="350"/>
        <v>27.384599999999999</v>
      </c>
      <c r="M3745">
        <f t="shared" si="351"/>
        <v>2282.0500000000002</v>
      </c>
      <c r="N3745" t="s">
        <v>14</v>
      </c>
      <c r="O3745" t="str">
        <f t="shared" si="352"/>
        <v>Delayed Delivery</v>
      </c>
      <c r="P3745">
        <v>8</v>
      </c>
      <c r="Q3745" t="str">
        <f t="shared" si="353"/>
        <v>Bad</v>
      </c>
      <c r="R3745">
        <v>1.3</v>
      </c>
      <c r="S3745">
        <v>2145.13</v>
      </c>
    </row>
    <row r="3746" spans="1:19" x14ac:dyDescent="0.35">
      <c r="A3746">
        <v>13745</v>
      </c>
      <c r="B3746" s="1">
        <v>48306</v>
      </c>
      <c r="C3746">
        <f t="shared" si="348"/>
        <v>2032</v>
      </c>
      <c r="D3746">
        <f t="shared" si="349"/>
        <v>4</v>
      </c>
      <c r="E3746" t="str">
        <f>TEXT(Table2[[#This Row],[order_date]],"mmmm")</f>
        <v>April</v>
      </c>
      <c r="F3746">
        <v>1201</v>
      </c>
      <c r="G3746" t="s">
        <v>19</v>
      </c>
      <c r="H3746" t="s">
        <v>13</v>
      </c>
      <c r="I3746">
        <v>1</v>
      </c>
      <c r="J3746">
        <v>100.2</v>
      </c>
      <c r="K3746">
        <v>0.12</v>
      </c>
      <c r="L3746">
        <f t="shared" si="350"/>
        <v>12.023999999999999</v>
      </c>
      <c r="M3746">
        <f t="shared" si="351"/>
        <v>100.2</v>
      </c>
      <c r="N3746" t="s">
        <v>16</v>
      </c>
      <c r="O3746" t="str">
        <f t="shared" si="352"/>
        <v>Delayed Delivery</v>
      </c>
      <c r="P3746">
        <v>10</v>
      </c>
      <c r="Q3746" t="str">
        <f t="shared" si="353"/>
        <v>Good</v>
      </c>
      <c r="R3746">
        <v>3.2</v>
      </c>
      <c r="S3746">
        <v>88.18</v>
      </c>
    </row>
    <row r="3747" spans="1:19" x14ac:dyDescent="0.35">
      <c r="A3747">
        <v>13746</v>
      </c>
      <c r="B3747" s="1">
        <v>48307</v>
      </c>
      <c r="C3747">
        <f t="shared" si="348"/>
        <v>2032</v>
      </c>
      <c r="D3747">
        <f t="shared" si="349"/>
        <v>4</v>
      </c>
      <c r="E3747" t="str">
        <f>TEXT(Table2[[#This Row],[order_date]],"mmmm")</f>
        <v>April</v>
      </c>
      <c r="F3747">
        <v>1037</v>
      </c>
      <c r="G3747" t="s">
        <v>19</v>
      </c>
      <c r="H3747" t="s">
        <v>17</v>
      </c>
      <c r="I3747">
        <v>7</v>
      </c>
      <c r="J3747">
        <v>523.39</v>
      </c>
      <c r="K3747">
        <v>0.06</v>
      </c>
      <c r="L3747">
        <f t="shared" si="350"/>
        <v>31.403399999999998</v>
      </c>
      <c r="M3747">
        <f t="shared" si="351"/>
        <v>3663.73</v>
      </c>
      <c r="N3747" t="s">
        <v>18</v>
      </c>
      <c r="O3747" t="str">
        <f t="shared" si="352"/>
        <v>Delayed Delivery</v>
      </c>
      <c r="P3747">
        <v>8</v>
      </c>
      <c r="Q3747" t="str">
        <f t="shared" si="353"/>
        <v>Good</v>
      </c>
      <c r="R3747">
        <v>2.9</v>
      </c>
      <c r="S3747">
        <v>3443.91</v>
      </c>
    </row>
    <row r="3748" spans="1:19" x14ac:dyDescent="0.35">
      <c r="A3748">
        <v>13747</v>
      </c>
      <c r="B3748" s="1">
        <v>48308</v>
      </c>
      <c r="C3748">
        <f t="shared" si="348"/>
        <v>2032</v>
      </c>
      <c r="D3748">
        <f t="shared" si="349"/>
        <v>4</v>
      </c>
      <c r="E3748" t="str">
        <f>TEXT(Table2[[#This Row],[order_date]],"mmmm")</f>
        <v>April</v>
      </c>
      <c r="F3748">
        <v>1941</v>
      </c>
      <c r="G3748" t="s">
        <v>12</v>
      </c>
      <c r="H3748" t="s">
        <v>13</v>
      </c>
      <c r="I3748">
        <v>7</v>
      </c>
      <c r="J3748">
        <v>391.34</v>
      </c>
      <c r="K3748">
        <v>0.27</v>
      </c>
      <c r="L3748">
        <f t="shared" si="350"/>
        <v>105.6618</v>
      </c>
      <c r="M3748">
        <f t="shared" si="351"/>
        <v>2739.3799999999997</v>
      </c>
      <c r="N3748" t="s">
        <v>18</v>
      </c>
      <c r="O3748" t="str">
        <f t="shared" si="352"/>
        <v>On Time Delivery</v>
      </c>
      <c r="P3748">
        <v>4</v>
      </c>
      <c r="Q3748" t="str">
        <f t="shared" si="353"/>
        <v>Bad</v>
      </c>
      <c r="R3748">
        <v>1.9</v>
      </c>
      <c r="S3748">
        <v>1999.75</v>
      </c>
    </row>
    <row r="3749" spans="1:19" x14ac:dyDescent="0.35">
      <c r="A3749">
        <v>13748</v>
      </c>
      <c r="B3749" s="1">
        <v>48309</v>
      </c>
      <c r="C3749">
        <f t="shared" si="348"/>
        <v>2032</v>
      </c>
      <c r="D3749">
        <f t="shared" si="349"/>
        <v>4</v>
      </c>
      <c r="E3749" t="str">
        <f>TEXT(Table2[[#This Row],[order_date]],"mmmm")</f>
        <v>April</v>
      </c>
      <c r="F3749">
        <v>1771</v>
      </c>
      <c r="G3749" t="s">
        <v>22</v>
      </c>
      <c r="H3749" t="s">
        <v>20</v>
      </c>
      <c r="I3749">
        <v>5</v>
      </c>
      <c r="J3749">
        <v>149.21</v>
      </c>
      <c r="K3749">
        <v>0.02</v>
      </c>
      <c r="L3749">
        <f t="shared" si="350"/>
        <v>2.9842000000000004</v>
      </c>
      <c r="M3749">
        <f t="shared" si="351"/>
        <v>746.05000000000007</v>
      </c>
      <c r="N3749" t="s">
        <v>16</v>
      </c>
      <c r="O3749" t="str">
        <f t="shared" si="352"/>
        <v>Delayed Delivery</v>
      </c>
      <c r="P3749">
        <v>8</v>
      </c>
      <c r="Q3749" t="str">
        <f t="shared" si="353"/>
        <v>Bad</v>
      </c>
      <c r="R3749">
        <v>1</v>
      </c>
      <c r="S3749">
        <v>731.13</v>
      </c>
    </row>
    <row r="3750" spans="1:19" x14ac:dyDescent="0.35">
      <c r="A3750">
        <v>13749</v>
      </c>
      <c r="B3750" s="1">
        <v>48310</v>
      </c>
      <c r="C3750">
        <f t="shared" si="348"/>
        <v>2032</v>
      </c>
      <c r="D3750">
        <f t="shared" si="349"/>
        <v>4</v>
      </c>
      <c r="E3750" t="str">
        <f>TEXT(Table2[[#This Row],[order_date]],"mmmm")</f>
        <v>April</v>
      </c>
      <c r="F3750">
        <v>1187</v>
      </c>
      <c r="G3750" t="s">
        <v>15</v>
      </c>
      <c r="H3750" t="s">
        <v>17</v>
      </c>
      <c r="I3750">
        <v>1</v>
      </c>
      <c r="J3750">
        <v>107.27</v>
      </c>
      <c r="K3750">
        <v>0.28999999999999998</v>
      </c>
      <c r="L3750">
        <f t="shared" si="350"/>
        <v>31.108299999999996</v>
      </c>
      <c r="M3750">
        <f t="shared" si="351"/>
        <v>107.27</v>
      </c>
      <c r="N3750" t="s">
        <v>18</v>
      </c>
      <c r="O3750" t="str">
        <f t="shared" si="352"/>
        <v>Delayed Delivery</v>
      </c>
      <c r="P3750">
        <v>7</v>
      </c>
      <c r="Q3750" t="str">
        <f t="shared" si="353"/>
        <v>Bad</v>
      </c>
      <c r="R3750">
        <v>2.2999999999999998</v>
      </c>
      <c r="S3750">
        <v>76.16</v>
      </c>
    </row>
    <row r="3751" spans="1:19" x14ac:dyDescent="0.35">
      <c r="A3751">
        <v>13750</v>
      </c>
      <c r="B3751" s="1">
        <v>48311</v>
      </c>
      <c r="C3751">
        <f t="shared" si="348"/>
        <v>2032</v>
      </c>
      <c r="D3751">
        <f t="shared" si="349"/>
        <v>4</v>
      </c>
      <c r="E3751" t="str">
        <f>TEXT(Table2[[#This Row],[order_date]],"mmmm")</f>
        <v>April</v>
      </c>
      <c r="F3751">
        <v>1056</v>
      </c>
      <c r="G3751" t="s">
        <v>15</v>
      </c>
      <c r="H3751" t="s">
        <v>13</v>
      </c>
      <c r="I3751">
        <v>2</v>
      </c>
      <c r="J3751">
        <v>382.16</v>
      </c>
      <c r="K3751">
        <v>0.33</v>
      </c>
      <c r="L3751">
        <f t="shared" si="350"/>
        <v>126.11280000000001</v>
      </c>
      <c r="M3751">
        <f t="shared" si="351"/>
        <v>764.32</v>
      </c>
      <c r="N3751" t="s">
        <v>14</v>
      </c>
      <c r="O3751" t="str">
        <f t="shared" si="352"/>
        <v>Delayed Delivery</v>
      </c>
      <c r="P3751">
        <v>8</v>
      </c>
      <c r="Q3751" t="str">
        <f t="shared" si="353"/>
        <v>Bad</v>
      </c>
      <c r="R3751">
        <v>2</v>
      </c>
      <c r="S3751">
        <v>512.09</v>
      </c>
    </row>
    <row r="3752" spans="1:19" x14ac:dyDescent="0.35">
      <c r="A3752">
        <v>13751</v>
      </c>
      <c r="B3752" s="1">
        <v>48312</v>
      </c>
      <c r="C3752">
        <f t="shared" si="348"/>
        <v>2032</v>
      </c>
      <c r="D3752">
        <f t="shared" si="349"/>
        <v>4</v>
      </c>
      <c r="E3752" t="str">
        <f>TEXT(Table2[[#This Row],[order_date]],"mmmm")</f>
        <v>April</v>
      </c>
      <c r="F3752">
        <v>1940</v>
      </c>
      <c r="G3752" t="s">
        <v>19</v>
      </c>
      <c r="H3752" t="s">
        <v>20</v>
      </c>
      <c r="I3752">
        <v>7</v>
      </c>
      <c r="J3752">
        <v>541.99</v>
      </c>
      <c r="K3752">
        <v>0.24</v>
      </c>
      <c r="L3752">
        <f t="shared" si="350"/>
        <v>130.07759999999999</v>
      </c>
      <c r="M3752">
        <f t="shared" si="351"/>
        <v>3793.9300000000003</v>
      </c>
      <c r="N3752" t="s">
        <v>18</v>
      </c>
      <c r="O3752" t="str">
        <f t="shared" si="352"/>
        <v>Early Delivery</v>
      </c>
      <c r="P3752">
        <v>1</v>
      </c>
      <c r="Q3752" t="str">
        <f t="shared" si="353"/>
        <v>Good</v>
      </c>
      <c r="R3752">
        <v>2.9</v>
      </c>
      <c r="S3752">
        <v>2883.39</v>
      </c>
    </row>
    <row r="3753" spans="1:19" x14ac:dyDescent="0.35">
      <c r="A3753">
        <v>13752</v>
      </c>
      <c r="B3753" s="1">
        <v>48313</v>
      </c>
      <c r="C3753">
        <f t="shared" si="348"/>
        <v>2032</v>
      </c>
      <c r="D3753">
        <f t="shared" si="349"/>
        <v>4</v>
      </c>
      <c r="E3753" t="str">
        <f>TEXT(Table2[[#This Row],[order_date]],"mmmm")</f>
        <v>April</v>
      </c>
      <c r="F3753">
        <v>1019</v>
      </c>
      <c r="G3753" t="s">
        <v>15</v>
      </c>
      <c r="H3753" t="s">
        <v>21</v>
      </c>
      <c r="I3753">
        <v>3</v>
      </c>
      <c r="J3753">
        <v>435.24</v>
      </c>
      <c r="K3753">
        <v>7.0000000000000007E-2</v>
      </c>
      <c r="L3753">
        <f t="shared" si="350"/>
        <v>30.466800000000003</v>
      </c>
      <c r="M3753">
        <f t="shared" si="351"/>
        <v>1305.72</v>
      </c>
      <c r="N3753" t="s">
        <v>18</v>
      </c>
      <c r="O3753" t="str">
        <f t="shared" si="352"/>
        <v>On Time Delivery</v>
      </c>
      <c r="P3753">
        <v>3</v>
      </c>
      <c r="Q3753" t="str">
        <f t="shared" si="353"/>
        <v>Excellent</v>
      </c>
      <c r="R3753">
        <v>4</v>
      </c>
      <c r="S3753">
        <v>1214.32</v>
      </c>
    </row>
    <row r="3754" spans="1:19" x14ac:dyDescent="0.35">
      <c r="A3754">
        <v>13753</v>
      </c>
      <c r="B3754" s="1">
        <v>48314</v>
      </c>
      <c r="C3754">
        <f t="shared" si="348"/>
        <v>2032</v>
      </c>
      <c r="D3754">
        <f t="shared" si="349"/>
        <v>4</v>
      </c>
      <c r="E3754" t="str">
        <f>TEXT(Table2[[#This Row],[order_date]],"mmmm")</f>
        <v>April</v>
      </c>
      <c r="F3754">
        <v>1272</v>
      </c>
      <c r="G3754" t="s">
        <v>15</v>
      </c>
      <c r="H3754" t="s">
        <v>17</v>
      </c>
      <c r="I3754">
        <v>4</v>
      </c>
      <c r="J3754">
        <v>218.9</v>
      </c>
      <c r="K3754">
        <v>0.13</v>
      </c>
      <c r="L3754">
        <f t="shared" si="350"/>
        <v>28.457000000000001</v>
      </c>
      <c r="M3754">
        <f t="shared" si="351"/>
        <v>875.6</v>
      </c>
      <c r="N3754" t="s">
        <v>16</v>
      </c>
      <c r="O3754" t="str">
        <f t="shared" si="352"/>
        <v>Delayed Delivery</v>
      </c>
      <c r="P3754">
        <v>10</v>
      </c>
      <c r="Q3754" t="str">
        <f t="shared" si="353"/>
        <v>Good</v>
      </c>
      <c r="R3754">
        <v>2.8</v>
      </c>
      <c r="S3754">
        <v>761.77</v>
      </c>
    </row>
    <row r="3755" spans="1:19" x14ac:dyDescent="0.35">
      <c r="A3755">
        <v>13754</v>
      </c>
      <c r="B3755" s="1">
        <v>48315</v>
      </c>
      <c r="C3755">
        <f t="shared" si="348"/>
        <v>2032</v>
      </c>
      <c r="D3755">
        <f t="shared" si="349"/>
        <v>4</v>
      </c>
      <c r="E3755" t="str">
        <f>TEXT(Table2[[#This Row],[order_date]],"mmmm")</f>
        <v>April</v>
      </c>
      <c r="F3755">
        <v>1118</v>
      </c>
      <c r="G3755" t="s">
        <v>15</v>
      </c>
      <c r="H3755" t="s">
        <v>20</v>
      </c>
      <c r="I3755">
        <v>1</v>
      </c>
      <c r="J3755">
        <v>358.62</v>
      </c>
      <c r="K3755">
        <v>0.17</v>
      </c>
      <c r="L3755">
        <f t="shared" si="350"/>
        <v>60.965400000000002</v>
      </c>
      <c r="M3755">
        <f t="shared" si="351"/>
        <v>358.62</v>
      </c>
      <c r="N3755" t="s">
        <v>16</v>
      </c>
      <c r="O3755" t="str">
        <f t="shared" si="352"/>
        <v>Delayed Delivery</v>
      </c>
      <c r="P3755">
        <v>6</v>
      </c>
      <c r="Q3755" t="str">
        <f t="shared" si="353"/>
        <v>Excellent</v>
      </c>
      <c r="R3755">
        <v>4.8</v>
      </c>
      <c r="S3755">
        <v>297.64999999999998</v>
      </c>
    </row>
    <row r="3756" spans="1:19" x14ac:dyDescent="0.35">
      <c r="A3756">
        <v>13755</v>
      </c>
      <c r="B3756" s="1">
        <v>48316</v>
      </c>
      <c r="C3756">
        <f t="shared" si="348"/>
        <v>2032</v>
      </c>
      <c r="D3756">
        <f t="shared" si="349"/>
        <v>4</v>
      </c>
      <c r="E3756" t="str">
        <f>TEXT(Table2[[#This Row],[order_date]],"mmmm")</f>
        <v>April</v>
      </c>
      <c r="F3756">
        <v>1582</v>
      </c>
      <c r="G3756" t="s">
        <v>15</v>
      </c>
      <c r="H3756" t="s">
        <v>21</v>
      </c>
      <c r="I3756">
        <v>7</v>
      </c>
      <c r="J3756">
        <v>196.8</v>
      </c>
      <c r="K3756">
        <v>0.21</v>
      </c>
      <c r="L3756">
        <f t="shared" si="350"/>
        <v>41.328000000000003</v>
      </c>
      <c r="M3756">
        <f t="shared" si="351"/>
        <v>1377.6000000000001</v>
      </c>
      <c r="N3756" t="s">
        <v>16</v>
      </c>
      <c r="O3756" t="str">
        <f t="shared" si="352"/>
        <v>Early Delivery</v>
      </c>
      <c r="P3756">
        <v>1</v>
      </c>
      <c r="Q3756" t="str">
        <f t="shared" si="353"/>
        <v>Bad</v>
      </c>
      <c r="R3756">
        <v>1.9</v>
      </c>
      <c r="S3756">
        <v>1088.3</v>
      </c>
    </row>
    <row r="3757" spans="1:19" x14ac:dyDescent="0.35">
      <c r="A3757">
        <v>13756</v>
      </c>
      <c r="B3757" s="1">
        <v>48317</v>
      </c>
      <c r="C3757">
        <f t="shared" si="348"/>
        <v>2032</v>
      </c>
      <c r="D3757">
        <f t="shared" si="349"/>
        <v>4</v>
      </c>
      <c r="E3757" t="str">
        <f>TEXT(Table2[[#This Row],[order_date]],"mmmm")</f>
        <v>April</v>
      </c>
      <c r="F3757">
        <v>1515</v>
      </c>
      <c r="G3757" t="s">
        <v>19</v>
      </c>
      <c r="H3757" t="s">
        <v>20</v>
      </c>
      <c r="I3757">
        <v>7</v>
      </c>
      <c r="J3757">
        <v>599.5</v>
      </c>
      <c r="K3757">
        <v>0.23</v>
      </c>
      <c r="L3757">
        <f t="shared" si="350"/>
        <v>137.88500000000002</v>
      </c>
      <c r="M3757">
        <f t="shared" si="351"/>
        <v>4196.5</v>
      </c>
      <c r="N3757" t="s">
        <v>14</v>
      </c>
      <c r="O3757" t="str">
        <f t="shared" si="352"/>
        <v>On Time Delivery</v>
      </c>
      <c r="P3757">
        <v>4</v>
      </c>
      <c r="Q3757" t="str">
        <f t="shared" si="353"/>
        <v>Bad</v>
      </c>
      <c r="R3757">
        <v>1.9</v>
      </c>
      <c r="S3757">
        <v>3231.3</v>
      </c>
    </row>
    <row r="3758" spans="1:19" x14ac:dyDescent="0.35">
      <c r="A3758">
        <v>13757</v>
      </c>
      <c r="B3758" s="1">
        <v>48318</v>
      </c>
      <c r="C3758">
        <f t="shared" si="348"/>
        <v>2032</v>
      </c>
      <c r="D3758">
        <f t="shared" si="349"/>
        <v>4</v>
      </c>
      <c r="E3758" t="str">
        <f>TEXT(Table2[[#This Row],[order_date]],"mmmm")</f>
        <v>April</v>
      </c>
      <c r="F3758">
        <v>1220</v>
      </c>
      <c r="G3758" t="s">
        <v>19</v>
      </c>
      <c r="H3758" t="s">
        <v>13</v>
      </c>
      <c r="I3758">
        <v>6</v>
      </c>
      <c r="J3758">
        <v>453.07</v>
      </c>
      <c r="K3758">
        <v>0.19</v>
      </c>
      <c r="L3758">
        <f t="shared" si="350"/>
        <v>86.083299999999994</v>
      </c>
      <c r="M3758">
        <f t="shared" si="351"/>
        <v>2718.42</v>
      </c>
      <c r="N3758" t="s">
        <v>18</v>
      </c>
      <c r="O3758" t="str">
        <f t="shared" si="352"/>
        <v>Delayed Delivery</v>
      </c>
      <c r="P3758">
        <v>9</v>
      </c>
      <c r="Q3758" t="str">
        <f t="shared" si="353"/>
        <v>Good</v>
      </c>
      <c r="R3758">
        <v>3.4</v>
      </c>
      <c r="S3758">
        <v>2201.92</v>
      </c>
    </row>
    <row r="3759" spans="1:19" x14ac:dyDescent="0.35">
      <c r="A3759">
        <v>13758</v>
      </c>
      <c r="B3759" s="1">
        <v>48319</v>
      </c>
      <c r="C3759">
        <f t="shared" si="348"/>
        <v>2032</v>
      </c>
      <c r="D3759">
        <f t="shared" si="349"/>
        <v>4</v>
      </c>
      <c r="E3759" t="str">
        <f>TEXT(Table2[[#This Row],[order_date]],"mmmm")</f>
        <v>April</v>
      </c>
      <c r="F3759">
        <v>1525</v>
      </c>
      <c r="G3759" t="s">
        <v>12</v>
      </c>
      <c r="H3759" t="s">
        <v>13</v>
      </c>
      <c r="I3759">
        <v>2</v>
      </c>
      <c r="J3759">
        <v>374.41</v>
      </c>
      <c r="K3759">
        <v>0.12</v>
      </c>
      <c r="L3759">
        <f t="shared" si="350"/>
        <v>44.929200000000002</v>
      </c>
      <c r="M3759">
        <f t="shared" si="351"/>
        <v>748.82</v>
      </c>
      <c r="N3759" t="s">
        <v>14</v>
      </c>
      <c r="O3759" t="str">
        <f t="shared" si="352"/>
        <v>Delayed Delivery</v>
      </c>
      <c r="P3759">
        <v>7</v>
      </c>
      <c r="Q3759" t="str">
        <f t="shared" si="353"/>
        <v>Excellent</v>
      </c>
      <c r="R3759">
        <v>4.5999999999999996</v>
      </c>
      <c r="S3759">
        <v>658.96</v>
      </c>
    </row>
    <row r="3760" spans="1:19" x14ac:dyDescent="0.35">
      <c r="A3760">
        <v>13759</v>
      </c>
      <c r="B3760" s="1">
        <v>48320</v>
      </c>
      <c r="C3760">
        <f t="shared" si="348"/>
        <v>2032</v>
      </c>
      <c r="D3760">
        <f t="shared" si="349"/>
        <v>4</v>
      </c>
      <c r="E3760" t="str">
        <f>TEXT(Table2[[#This Row],[order_date]],"mmmm")</f>
        <v>April</v>
      </c>
      <c r="F3760">
        <v>1514</v>
      </c>
      <c r="G3760" t="s">
        <v>15</v>
      </c>
      <c r="H3760" t="s">
        <v>21</v>
      </c>
      <c r="I3760">
        <v>3</v>
      </c>
      <c r="J3760">
        <v>262.61</v>
      </c>
      <c r="K3760">
        <v>0.31</v>
      </c>
      <c r="L3760">
        <f t="shared" si="350"/>
        <v>81.409100000000009</v>
      </c>
      <c r="M3760">
        <f t="shared" si="351"/>
        <v>787.83</v>
      </c>
      <c r="N3760" t="s">
        <v>16</v>
      </c>
      <c r="O3760" t="str">
        <f t="shared" si="352"/>
        <v>Early Delivery</v>
      </c>
      <c r="P3760">
        <v>1</v>
      </c>
      <c r="Q3760" t="str">
        <f t="shared" si="353"/>
        <v>Good</v>
      </c>
      <c r="R3760">
        <v>3.7</v>
      </c>
      <c r="S3760">
        <v>543.6</v>
      </c>
    </row>
    <row r="3761" spans="1:19" x14ac:dyDescent="0.35">
      <c r="A3761">
        <v>13760</v>
      </c>
      <c r="B3761" s="1">
        <v>48321</v>
      </c>
      <c r="C3761">
        <f t="shared" si="348"/>
        <v>2032</v>
      </c>
      <c r="D3761">
        <f t="shared" si="349"/>
        <v>4</v>
      </c>
      <c r="E3761" t="str">
        <f>TEXT(Table2[[#This Row],[order_date]],"mmmm")</f>
        <v>April</v>
      </c>
      <c r="F3761">
        <v>1727</v>
      </c>
      <c r="G3761" t="s">
        <v>15</v>
      </c>
      <c r="H3761" t="s">
        <v>13</v>
      </c>
      <c r="I3761">
        <v>3</v>
      </c>
      <c r="J3761">
        <v>376.62</v>
      </c>
      <c r="K3761">
        <v>0.03</v>
      </c>
      <c r="L3761">
        <f t="shared" si="350"/>
        <v>11.2986</v>
      </c>
      <c r="M3761">
        <f t="shared" si="351"/>
        <v>1129.8600000000001</v>
      </c>
      <c r="N3761" t="s">
        <v>18</v>
      </c>
      <c r="O3761" t="str">
        <f t="shared" si="352"/>
        <v>Delayed Delivery</v>
      </c>
      <c r="P3761">
        <v>6</v>
      </c>
      <c r="Q3761" t="str">
        <f t="shared" si="353"/>
        <v>Good</v>
      </c>
      <c r="R3761">
        <v>3.7</v>
      </c>
      <c r="S3761">
        <v>1095.96</v>
      </c>
    </row>
    <row r="3762" spans="1:19" x14ac:dyDescent="0.35">
      <c r="A3762">
        <v>13761</v>
      </c>
      <c r="B3762" s="1">
        <v>48322</v>
      </c>
      <c r="C3762">
        <f t="shared" si="348"/>
        <v>2032</v>
      </c>
      <c r="D3762">
        <f t="shared" si="349"/>
        <v>4</v>
      </c>
      <c r="E3762" t="str">
        <f>TEXT(Table2[[#This Row],[order_date]],"mmmm")</f>
        <v>April</v>
      </c>
      <c r="F3762">
        <v>1740</v>
      </c>
      <c r="G3762" t="s">
        <v>19</v>
      </c>
      <c r="H3762" t="s">
        <v>20</v>
      </c>
      <c r="I3762">
        <v>3</v>
      </c>
      <c r="J3762">
        <v>214.85</v>
      </c>
      <c r="K3762">
        <v>0.16</v>
      </c>
      <c r="L3762">
        <f t="shared" si="350"/>
        <v>34.375999999999998</v>
      </c>
      <c r="M3762">
        <f t="shared" si="351"/>
        <v>644.54999999999995</v>
      </c>
      <c r="N3762" t="s">
        <v>16</v>
      </c>
      <c r="O3762" t="str">
        <f t="shared" si="352"/>
        <v>Delayed Delivery</v>
      </c>
      <c r="P3762">
        <v>6</v>
      </c>
      <c r="Q3762" t="str">
        <f t="shared" si="353"/>
        <v>Excellent</v>
      </c>
      <c r="R3762">
        <v>4.2</v>
      </c>
      <c r="S3762">
        <v>541.41999999999996</v>
      </c>
    </row>
    <row r="3763" spans="1:19" x14ac:dyDescent="0.35">
      <c r="A3763">
        <v>13762</v>
      </c>
      <c r="B3763" s="1">
        <v>48323</v>
      </c>
      <c r="C3763">
        <f t="shared" si="348"/>
        <v>2032</v>
      </c>
      <c r="D3763">
        <f t="shared" si="349"/>
        <v>4</v>
      </c>
      <c r="E3763" t="str">
        <f>TEXT(Table2[[#This Row],[order_date]],"mmmm")</f>
        <v>April</v>
      </c>
      <c r="F3763">
        <v>1335</v>
      </c>
      <c r="G3763" t="s">
        <v>19</v>
      </c>
      <c r="H3763" t="s">
        <v>21</v>
      </c>
      <c r="I3763">
        <v>1</v>
      </c>
      <c r="J3763">
        <v>31.89</v>
      </c>
      <c r="K3763">
        <v>0.27</v>
      </c>
      <c r="L3763">
        <f t="shared" si="350"/>
        <v>8.6103000000000005</v>
      </c>
      <c r="M3763">
        <f t="shared" si="351"/>
        <v>31.89</v>
      </c>
      <c r="N3763" t="s">
        <v>18</v>
      </c>
      <c r="O3763" t="str">
        <f t="shared" si="352"/>
        <v>On Time Delivery</v>
      </c>
      <c r="P3763">
        <v>2</v>
      </c>
      <c r="Q3763" t="str">
        <f t="shared" si="353"/>
        <v>Good</v>
      </c>
      <c r="R3763">
        <v>3.7</v>
      </c>
      <c r="S3763">
        <v>23.28</v>
      </c>
    </row>
    <row r="3764" spans="1:19" x14ac:dyDescent="0.35">
      <c r="A3764">
        <v>13763</v>
      </c>
      <c r="B3764" s="1">
        <v>48324</v>
      </c>
      <c r="C3764">
        <f t="shared" si="348"/>
        <v>2032</v>
      </c>
      <c r="D3764">
        <f t="shared" si="349"/>
        <v>4</v>
      </c>
      <c r="E3764" t="str">
        <f>TEXT(Table2[[#This Row],[order_date]],"mmmm")</f>
        <v>April</v>
      </c>
      <c r="F3764">
        <v>1697</v>
      </c>
      <c r="G3764" t="s">
        <v>22</v>
      </c>
      <c r="H3764" t="s">
        <v>20</v>
      </c>
      <c r="I3764">
        <v>2</v>
      </c>
      <c r="J3764">
        <v>246.13</v>
      </c>
      <c r="K3764">
        <v>0.02</v>
      </c>
      <c r="L3764">
        <f t="shared" si="350"/>
        <v>4.9226000000000001</v>
      </c>
      <c r="M3764">
        <f t="shared" si="351"/>
        <v>492.26</v>
      </c>
      <c r="N3764" t="s">
        <v>16</v>
      </c>
      <c r="O3764" t="str">
        <f t="shared" si="352"/>
        <v>Delayed Delivery</v>
      </c>
      <c r="P3764">
        <v>6</v>
      </c>
      <c r="Q3764" t="str">
        <f t="shared" si="353"/>
        <v>Excellent</v>
      </c>
      <c r="R3764">
        <v>4</v>
      </c>
      <c r="S3764">
        <v>482.41</v>
      </c>
    </row>
    <row r="3765" spans="1:19" x14ac:dyDescent="0.35">
      <c r="A3765">
        <v>13764</v>
      </c>
      <c r="B3765" s="1">
        <v>48325</v>
      </c>
      <c r="C3765">
        <f t="shared" si="348"/>
        <v>2032</v>
      </c>
      <c r="D3765">
        <f t="shared" si="349"/>
        <v>4</v>
      </c>
      <c r="E3765" t="str">
        <f>TEXT(Table2[[#This Row],[order_date]],"mmmm")</f>
        <v>April</v>
      </c>
      <c r="F3765">
        <v>1054</v>
      </c>
      <c r="G3765" t="s">
        <v>15</v>
      </c>
      <c r="H3765" t="s">
        <v>20</v>
      </c>
      <c r="I3765">
        <v>5</v>
      </c>
      <c r="J3765">
        <v>559.33000000000004</v>
      </c>
      <c r="K3765">
        <v>0.25</v>
      </c>
      <c r="L3765">
        <f t="shared" si="350"/>
        <v>139.83250000000001</v>
      </c>
      <c r="M3765">
        <f t="shared" si="351"/>
        <v>2796.65</v>
      </c>
      <c r="N3765" t="s">
        <v>16</v>
      </c>
      <c r="O3765" t="str">
        <f t="shared" si="352"/>
        <v>Delayed Delivery</v>
      </c>
      <c r="P3765">
        <v>10</v>
      </c>
      <c r="Q3765" t="str">
        <f t="shared" si="353"/>
        <v>Excellent</v>
      </c>
      <c r="R3765">
        <v>4.5</v>
      </c>
      <c r="S3765">
        <v>2097.4899999999998</v>
      </c>
    </row>
    <row r="3766" spans="1:19" x14ac:dyDescent="0.35">
      <c r="A3766">
        <v>13765</v>
      </c>
      <c r="B3766" s="1">
        <v>48326</v>
      </c>
      <c r="C3766">
        <f t="shared" si="348"/>
        <v>2032</v>
      </c>
      <c r="D3766">
        <f t="shared" si="349"/>
        <v>4</v>
      </c>
      <c r="E3766" t="str">
        <f>TEXT(Table2[[#This Row],[order_date]],"mmmm")</f>
        <v>April</v>
      </c>
      <c r="F3766">
        <v>1499</v>
      </c>
      <c r="G3766" t="s">
        <v>15</v>
      </c>
      <c r="H3766" t="s">
        <v>20</v>
      </c>
      <c r="I3766">
        <v>6</v>
      </c>
      <c r="J3766">
        <v>381.39</v>
      </c>
      <c r="K3766">
        <v>0.28999999999999998</v>
      </c>
      <c r="L3766">
        <f t="shared" si="350"/>
        <v>110.60309999999998</v>
      </c>
      <c r="M3766">
        <f t="shared" si="351"/>
        <v>2288.34</v>
      </c>
      <c r="N3766" t="s">
        <v>18</v>
      </c>
      <c r="O3766" t="str">
        <f t="shared" si="352"/>
        <v>On Time Delivery</v>
      </c>
      <c r="P3766">
        <v>2</v>
      </c>
      <c r="Q3766" t="str">
        <f t="shared" si="353"/>
        <v>Bad</v>
      </c>
      <c r="R3766">
        <v>1</v>
      </c>
      <c r="S3766">
        <v>1624.72</v>
      </c>
    </row>
    <row r="3767" spans="1:19" x14ac:dyDescent="0.35">
      <c r="A3767">
        <v>13766</v>
      </c>
      <c r="B3767" s="1">
        <v>48327</v>
      </c>
      <c r="C3767">
        <f t="shared" si="348"/>
        <v>2032</v>
      </c>
      <c r="D3767">
        <f t="shared" si="349"/>
        <v>4</v>
      </c>
      <c r="E3767" t="str">
        <f>TEXT(Table2[[#This Row],[order_date]],"mmmm")</f>
        <v>April</v>
      </c>
      <c r="F3767">
        <v>1899</v>
      </c>
      <c r="G3767" t="s">
        <v>19</v>
      </c>
      <c r="H3767" t="s">
        <v>13</v>
      </c>
      <c r="I3767">
        <v>2</v>
      </c>
      <c r="J3767">
        <v>64.11</v>
      </c>
      <c r="K3767">
        <v>0.23</v>
      </c>
      <c r="L3767">
        <f t="shared" si="350"/>
        <v>14.7453</v>
      </c>
      <c r="M3767">
        <f t="shared" si="351"/>
        <v>128.22</v>
      </c>
      <c r="N3767" t="s">
        <v>16</v>
      </c>
      <c r="O3767" t="str">
        <f t="shared" si="352"/>
        <v>Delayed Delivery</v>
      </c>
      <c r="P3767">
        <v>8</v>
      </c>
      <c r="Q3767" t="str">
        <f t="shared" si="353"/>
        <v>Excellent</v>
      </c>
      <c r="R3767">
        <v>4.5</v>
      </c>
      <c r="S3767">
        <v>98.73</v>
      </c>
    </row>
    <row r="3768" spans="1:19" x14ac:dyDescent="0.35">
      <c r="A3768">
        <v>13767</v>
      </c>
      <c r="B3768" s="1">
        <v>48328</v>
      </c>
      <c r="C3768">
        <f t="shared" si="348"/>
        <v>2032</v>
      </c>
      <c r="D3768">
        <f t="shared" si="349"/>
        <v>4</v>
      </c>
      <c r="E3768" t="str">
        <f>TEXT(Table2[[#This Row],[order_date]],"mmmm")</f>
        <v>April</v>
      </c>
      <c r="F3768">
        <v>1887</v>
      </c>
      <c r="G3768" t="s">
        <v>22</v>
      </c>
      <c r="H3768" t="s">
        <v>13</v>
      </c>
      <c r="I3768">
        <v>2</v>
      </c>
      <c r="J3768">
        <v>532.72</v>
      </c>
      <c r="K3768">
        <v>0</v>
      </c>
      <c r="L3768">
        <f t="shared" si="350"/>
        <v>0</v>
      </c>
      <c r="M3768">
        <f t="shared" si="351"/>
        <v>1065.44</v>
      </c>
      <c r="N3768" t="s">
        <v>18</v>
      </c>
      <c r="O3768" t="str">
        <f t="shared" si="352"/>
        <v>Delayed Delivery</v>
      </c>
      <c r="P3768">
        <v>7</v>
      </c>
      <c r="Q3768" t="str">
        <f t="shared" si="353"/>
        <v>Bad</v>
      </c>
      <c r="R3768">
        <v>1.9</v>
      </c>
      <c r="S3768">
        <v>1065.44</v>
      </c>
    </row>
    <row r="3769" spans="1:19" x14ac:dyDescent="0.35">
      <c r="A3769">
        <v>13768</v>
      </c>
      <c r="B3769" s="1">
        <v>48329</v>
      </c>
      <c r="C3769">
        <f t="shared" si="348"/>
        <v>2032</v>
      </c>
      <c r="D3769">
        <f t="shared" si="349"/>
        <v>4</v>
      </c>
      <c r="E3769" t="str">
        <f>TEXT(Table2[[#This Row],[order_date]],"mmmm")</f>
        <v>April</v>
      </c>
      <c r="F3769">
        <v>1765</v>
      </c>
      <c r="G3769" t="s">
        <v>19</v>
      </c>
      <c r="H3769" t="s">
        <v>20</v>
      </c>
      <c r="I3769">
        <v>7</v>
      </c>
      <c r="J3769">
        <v>172.29</v>
      </c>
      <c r="K3769">
        <v>0.06</v>
      </c>
      <c r="L3769">
        <f t="shared" si="350"/>
        <v>10.337399999999999</v>
      </c>
      <c r="M3769">
        <f t="shared" si="351"/>
        <v>1206.03</v>
      </c>
      <c r="N3769" t="s">
        <v>18</v>
      </c>
      <c r="O3769" t="str">
        <f t="shared" si="352"/>
        <v>Delayed Delivery</v>
      </c>
      <c r="P3769">
        <v>6</v>
      </c>
      <c r="Q3769" t="str">
        <f t="shared" si="353"/>
        <v>Excellent</v>
      </c>
      <c r="R3769">
        <v>4.5999999999999996</v>
      </c>
      <c r="S3769">
        <v>1133.67</v>
      </c>
    </row>
    <row r="3770" spans="1:19" x14ac:dyDescent="0.35">
      <c r="A3770">
        <v>13769</v>
      </c>
      <c r="B3770" s="1">
        <v>48330</v>
      </c>
      <c r="C3770">
        <f t="shared" si="348"/>
        <v>2032</v>
      </c>
      <c r="D3770">
        <f t="shared" si="349"/>
        <v>4</v>
      </c>
      <c r="E3770" t="str">
        <f>TEXT(Table2[[#This Row],[order_date]],"mmmm")</f>
        <v>April</v>
      </c>
      <c r="F3770">
        <v>1535</v>
      </c>
      <c r="G3770" t="s">
        <v>19</v>
      </c>
      <c r="H3770" t="s">
        <v>17</v>
      </c>
      <c r="I3770">
        <v>2</v>
      </c>
      <c r="J3770">
        <v>157.61000000000001</v>
      </c>
      <c r="K3770">
        <v>0.12</v>
      </c>
      <c r="L3770">
        <f t="shared" si="350"/>
        <v>18.9132</v>
      </c>
      <c r="M3770">
        <f t="shared" si="351"/>
        <v>315.22000000000003</v>
      </c>
      <c r="N3770" t="s">
        <v>18</v>
      </c>
      <c r="O3770" t="str">
        <f t="shared" si="352"/>
        <v>Delayed Delivery</v>
      </c>
      <c r="P3770">
        <v>10</v>
      </c>
      <c r="Q3770" t="str">
        <f t="shared" si="353"/>
        <v>Bad</v>
      </c>
      <c r="R3770">
        <v>2.1</v>
      </c>
      <c r="S3770">
        <v>277.39</v>
      </c>
    </row>
    <row r="3771" spans="1:19" x14ac:dyDescent="0.35">
      <c r="A3771">
        <v>13770</v>
      </c>
      <c r="B3771" s="1">
        <v>48331</v>
      </c>
      <c r="C3771">
        <f t="shared" si="348"/>
        <v>2032</v>
      </c>
      <c r="D3771">
        <f t="shared" si="349"/>
        <v>4</v>
      </c>
      <c r="E3771" t="str">
        <f>TEXT(Table2[[#This Row],[order_date]],"mmmm")</f>
        <v>April</v>
      </c>
      <c r="F3771">
        <v>1161</v>
      </c>
      <c r="G3771" t="s">
        <v>15</v>
      </c>
      <c r="H3771" t="s">
        <v>20</v>
      </c>
      <c r="I3771">
        <v>1</v>
      </c>
      <c r="J3771">
        <v>188.8</v>
      </c>
      <c r="K3771">
        <v>0.08</v>
      </c>
      <c r="L3771">
        <f t="shared" si="350"/>
        <v>15.104000000000001</v>
      </c>
      <c r="M3771">
        <f t="shared" si="351"/>
        <v>188.8</v>
      </c>
      <c r="N3771" t="s">
        <v>14</v>
      </c>
      <c r="O3771" t="str">
        <f t="shared" si="352"/>
        <v>Delayed Delivery</v>
      </c>
      <c r="P3771">
        <v>6</v>
      </c>
      <c r="Q3771" t="str">
        <f t="shared" si="353"/>
        <v>Good</v>
      </c>
      <c r="R3771">
        <v>2.8</v>
      </c>
      <c r="S3771">
        <v>173.7</v>
      </c>
    </row>
    <row r="3772" spans="1:19" x14ac:dyDescent="0.35">
      <c r="A3772">
        <v>13771</v>
      </c>
      <c r="B3772" s="1">
        <v>48332</v>
      </c>
      <c r="C3772">
        <f t="shared" si="348"/>
        <v>2032</v>
      </c>
      <c r="D3772">
        <f t="shared" si="349"/>
        <v>4</v>
      </c>
      <c r="E3772" t="str">
        <f>TEXT(Table2[[#This Row],[order_date]],"mmmm")</f>
        <v>April</v>
      </c>
      <c r="F3772">
        <v>1669</v>
      </c>
      <c r="G3772" t="s">
        <v>19</v>
      </c>
      <c r="H3772" t="s">
        <v>20</v>
      </c>
      <c r="I3772">
        <v>6</v>
      </c>
      <c r="J3772">
        <v>352.66</v>
      </c>
      <c r="K3772">
        <v>0.34</v>
      </c>
      <c r="L3772">
        <f t="shared" si="350"/>
        <v>119.90440000000002</v>
      </c>
      <c r="M3772">
        <f t="shared" si="351"/>
        <v>2115.96</v>
      </c>
      <c r="N3772" t="s">
        <v>16</v>
      </c>
      <c r="O3772" t="str">
        <f t="shared" si="352"/>
        <v>Delayed Delivery</v>
      </c>
      <c r="P3772">
        <v>9</v>
      </c>
      <c r="Q3772" t="str">
        <f t="shared" si="353"/>
        <v>Excellent</v>
      </c>
      <c r="R3772">
        <v>4.7</v>
      </c>
      <c r="S3772">
        <v>1396.53</v>
      </c>
    </row>
    <row r="3773" spans="1:19" x14ac:dyDescent="0.35">
      <c r="A3773">
        <v>13772</v>
      </c>
      <c r="B3773" s="1">
        <v>48333</v>
      </c>
      <c r="C3773">
        <f t="shared" si="348"/>
        <v>2032</v>
      </c>
      <c r="D3773">
        <f t="shared" si="349"/>
        <v>4</v>
      </c>
      <c r="E3773" t="str">
        <f>TEXT(Table2[[#This Row],[order_date]],"mmmm")</f>
        <v>April</v>
      </c>
      <c r="F3773">
        <v>1593</v>
      </c>
      <c r="G3773" t="s">
        <v>19</v>
      </c>
      <c r="H3773" t="s">
        <v>21</v>
      </c>
      <c r="I3773">
        <v>1</v>
      </c>
      <c r="J3773">
        <v>333.64</v>
      </c>
      <c r="K3773">
        <v>0.23</v>
      </c>
      <c r="L3773">
        <f t="shared" si="350"/>
        <v>76.737200000000001</v>
      </c>
      <c r="M3773">
        <f t="shared" si="351"/>
        <v>333.64</v>
      </c>
      <c r="N3773" t="s">
        <v>18</v>
      </c>
      <c r="O3773" t="str">
        <f t="shared" si="352"/>
        <v>Delayed Delivery</v>
      </c>
      <c r="P3773">
        <v>9</v>
      </c>
      <c r="Q3773" t="str">
        <f t="shared" si="353"/>
        <v>Bad</v>
      </c>
      <c r="R3773">
        <v>1.4</v>
      </c>
      <c r="S3773">
        <v>256.89999999999998</v>
      </c>
    </row>
    <row r="3774" spans="1:19" x14ac:dyDescent="0.35">
      <c r="A3774">
        <v>13773</v>
      </c>
      <c r="B3774" s="1">
        <v>48334</v>
      </c>
      <c r="C3774">
        <f t="shared" si="348"/>
        <v>2032</v>
      </c>
      <c r="D3774">
        <f t="shared" si="349"/>
        <v>4</v>
      </c>
      <c r="E3774" t="str">
        <f>TEXT(Table2[[#This Row],[order_date]],"mmmm")</f>
        <v>April</v>
      </c>
      <c r="F3774">
        <v>1914</v>
      </c>
      <c r="G3774" t="s">
        <v>15</v>
      </c>
      <c r="H3774" t="s">
        <v>20</v>
      </c>
      <c r="I3774">
        <v>6</v>
      </c>
      <c r="J3774">
        <v>302.48</v>
      </c>
      <c r="K3774">
        <v>0.1</v>
      </c>
      <c r="L3774">
        <f t="shared" si="350"/>
        <v>30.248000000000005</v>
      </c>
      <c r="M3774">
        <f t="shared" si="351"/>
        <v>1814.88</v>
      </c>
      <c r="N3774" t="s">
        <v>14</v>
      </c>
      <c r="O3774" t="str">
        <f t="shared" si="352"/>
        <v>Delayed Delivery</v>
      </c>
      <c r="P3774">
        <v>10</v>
      </c>
      <c r="Q3774" t="str">
        <f t="shared" si="353"/>
        <v>Excellent</v>
      </c>
      <c r="R3774">
        <v>4</v>
      </c>
      <c r="S3774">
        <v>1633.39</v>
      </c>
    </row>
    <row r="3775" spans="1:19" x14ac:dyDescent="0.35">
      <c r="A3775">
        <v>13774</v>
      </c>
      <c r="B3775" s="1">
        <v>48335</v>
      </c>
      <c r="C3775">
        <f t="shared" si="348"/>
        <v>2032</v>
      </c>
      <c r="D3775">
        <f t="shared" si="349"/>
        <v>5</v>
      </c>
      <c r="E3775" t="str">
        <f>TEXT(Table2[[#This Row],[order_date]],"mmmm")</f>
        <v>May</v>
      </c>
      <c r="F3775">
        <v>1158</v>
      </c>
      <c r="G3775" t="s">
        <v>22</v>
      </c>
      <c r="H3775" t="s">
        <v>13</v>
      </c>
      <c r="I3775">
        <v>6</v>
      </c>
      <c r="J3775">
        <v>434.76</v>
      </c>
      <c r="K3775">
        <v>0.33</v>
      </c>
      <c r="L3775">
        <f t="shared" si="350"/>
        <v>143.4708</v>
      </c>
      <c r="M3775">
        <f t="shared" si="351"/>
        <v>2608.56</v>
      </c>
      <c r="N3775" t="s">
        <v>18</v>
      </c>
      <c r="O3775" t="str">
        <f t="shared" si="352"/>
        <v>Delayed Delivery</v>
      </c>
      <c r="P3775">
        <v>10</v>
      </c>
      <c r="Q3775" t="str">
        <f t="shared" si="353"/>
        <v>Good</v>
      </c>
      <c r="R3775">
        <v>2.6</v>
      </c>
      <c r="S3775">
        <v>1747.74</v>
      </c>
    </row>
    <row r="3776" spans="1:19" x14ac:dyDescent="0.35">
      <c r="A3776">
        <v>13775</v>
      </c>
      <c r="B3776" s="1">
        <v>48336</v>
      </c>
      <c r="C3776">
        <f t="shared" si="348"/>
        <v>2032</v>
      </c>
      <c r="D3776">
        <f t="shared" si="349"/>
        <v>5</v>
      </c>
      <c r="E3776" t="str">
        <f>TEXT(Table2[[#This Row],[order_date]],"mmmm")</f>
        <v>May</v>
      </c>
      <c r="F3776">
        <v>1187</v>
      </c>
      <c r="G3776" t="s">
        <v>22</v>
      </c>
      <c r="H3776" t="s">
        <v>21</v>
      </c>
      <c r="I3776">
        <v>7</v>
      </c>
      <c r="J3776">
        <v>200.17</v>
      </c>
      <c r="K3776">
        <v>0.26</v>
      </c>
      <c r="L3776">
        <f t="shared" si="350"/>
        <v>52.044199999999996</v>
      </c>
      <c r="M3776">
        <f t="shared" si="351"/>
        <v>1401.1899999999998</v>
      </c>
      <c r="N3776" t="s">
        <v>16</v>
      </c>
      <c r="O3776" t="str">
        <f t="shared" si="352"/>
        <v>On Time Delivery</v>
      </c>
      <c r="P3776">
        <v>2</v>
      </c>
      <c r="Q3776" t="str">
        <f t="shared" si="353"/>
        <v>Bad</v>
      </c>
      <c r="R3776">
        <v>1.1000000000000001</v>
      </c>
      <c r="S3776">
        <v>1036.8800000000001</v>
      </c>
    </row>
    <row r="3777" spans="1:19" x14ac:dyDescent="0.35">
      <c r="A3777">
        <v>13776</v>
      </c>
      <c r="B3777" s="1">
        <v>48337</v>
      </c>
      <c r="C3777">
        <f t="shared" si="348"/>
        <v>2032</v>
      </c>
      <c r="D3777">
        <f t="shared" si="349"/>
        <v>5</v>
      </c>
      <c r="E3777" t="str">
        <f>TEXT(Table2[[#This Row],[order_date]],"mmmm")</f>
        <v>May</v>
      </c>
      <c r="F3777">
        <v>1059</v>
      </c>
      <c r="G3777" t="s">
        <v>15</v>
      </c>
      <c r="H3777" t="s">
        <v>17</v>
      </c>
      <c r="I3777">
        <v>1</v>
      </c>
      <c r="J3777">
        <v>472.51</v>
      </c>
      <c r="K3777">
        <v>0.1</v>
      </c>
      <c r="L3777">
        <f t="shared" si="350"/>
        <v>47.251000000000005</v>
      </c>
      <c r="M3777">
        <f t="shared" si="351"/>
        <v>472.51</v>
      </c>
      <c r="N3777" t="s">
        <v>14</v>
      </c>
      <c r="O3777" t="str">
        <f t="shared" si="352"/>
        <v>On Time Delivery</v>
      </c>
      <c r="P3777">
        <v>3</v>
      </c>
      <c r="Q3777" t="str">
        <f t="shared" si="353"/>
        <v>Excellent</v>
      </c>
      <c r="R3777">
        <v>4.8</v>
      </c>
      <c r="S3777">
        <v>425.26</v>
      </c>
    </row>
    <row r="3778" spans="1:19" x14ac:dyDescent="0.35">
      <c r="A3778">
        <v>13777</v>
      </c>
      <c r="B3778" s="1">
        <v>48338</v>
      </c>
      <c r="C3778">
        <f t="shared" si="348"/>
        <v>2032</v>
      </c>
      <c r="D3778">
        <f t="shared" si="349"/>
        <v>5</v>
      </c>
      <c r="E3778" t="str">
        <f>TEXT(Table2[[#This Row],[order_date]],"mmmm")</f>
        <v>May</v>
      </c>
      <c r="F3778">
        <v>1914</v>
      </c>
      <c r="G3778" t="s">
        <v>19</v>
      </c>
      <c r="H3778" t="s">
        <v>21</v>
      </c>
      <c r="I3778">
        <v>6</v>
      </c>
      <c r="J3778">
        <v>117.56</v>
      </c>
      <c r="K3778">
        <v>0.13</v>
      </c>
      <c r="L3778">
        <f t="shared" si="350"/>
        <v>15.2828</v>
      </c>
      <c r="M3778">
        <f t="shared" si="351"/>
        <v>705.36</v>
      </c>
      <c r="N3778" t="s">
        <v>16</v>
      </c>
      <c r="O3778" t="str">
        <f t="shared" si="352"/>
        <v>Delayed Delivery</v>
      </c>
      <c r="P3778">
        <v>10</v>
      </c>
      <c r="Q3778" t="str">
        <f t="shared" si="353"/>
        <v>Bad</v>
      </c>
      <c r="R3778">
        <v>1.5</v>
      </c>
      <c r="S3778">
        <v>613.66</v>
      </c>
    </row>
    <row r="3779" spans="1:19" x14ac:dyDescent="0.35">
      <c r="A3779">
        <v>13778</v>
      </c>
      <c r="B3779" s="1">
        <v>48339</v>
      </c>
      <c r="C3779">
        <f t="shared" ref="C3779:C3842" si="354">YEAR(B3779)</f>
        <v>2032</v>
      </c>
      <c r="D3779">
        <f t="shared" ref="D3779:D3842" si="355">MONTH(B3779)</f>
        <v>5</v>
      </c>
      <c r="E3779" t="str">
        <f>TEXT(Table2[[#This Row],[order_date]],"mmmm")</f>
        <v>May</v>
      </c>
      <c r="F3779">
        <v>1816</v>
      </c>
      <c r="G3779" t="s">
        <v>19</v>
      </c>
      <c r="H3779" t="s">
        <v>17</v>
      </c>
      <c r="I3779">
        <v>2</v>
      </c>
      <c r="J3779">
        <v>472.83</v>
      </c>
      <c r="K3779">
        <v>7.0000000000000007E-2</v>
      </c>
      <c r="L3779">
        <f t="shared" ref="L3779:L3842" si="356">J3779*K3779</f>
        <v>33.098100000000002</v>
      </c>
      <c r="M3779">
        <f t="shared" ref="M3779:M3842" si="357">(J3779*I3779)</f>
        <v>945.66</v>
      </c>
      <c r="N3779" t="s">
        <v>16</v>
      </c>
      <c r="O3779" t="str">
        <f t="shared" ref="O3779:O3842" si="358">IF(P3779&lt;2,"Early Delivery",IF(P3779&lt;5,"On Time Delivery","Delayed Delivery"))</f>
        <v>Delayed Delivery</v>
      </c>
      <c r="P3779">
        <v>7</v>
      </c>
      <c r="Q3779" t="str">
        <f t="shared" ref="Q3779:Q3842" si="359">IF(R3779&lt;2.5,"Bad",IF(R3779 &lt;4,"Good","Excellent"))</f>
        <v>Excellent</v>
      </c>
      <c r="R3779">
        <v>4.0999999999999996</v>
      </c>
      <c r="S3779">
        <v>879.46</v>
      </c>
    </row>
    <row r="3780" spans="1:19" x14ac:dyDescent="0.35">
      <c r="A3780">
        <v>13779</v>
      </c>
      <c r="B3780" s="1">
        <v>48340</v>
      </c>
      <c r="C3780">
        <f t="shared" si="354"/>
        <v>2032</v>
      </c>
      <c r="D3780">
        <f t="shared" si="355"/>
        <v>5</v>
      </c>
      <c r="E3780" t="str">
        <f>TEXT(Table2[[#This Row],[order_date]],"mmmm")</f>
        <v>May</v>
      </c>
      <c r="F3780">
        <v>1318</v>
      </c>
      <c r="G3780" t="s">
        <v>12</v>
      </c>
      <c r="H3780" t="s">
        <v>21</v>
      </c>
      <c r="I3780">
        <v>1</v>
      </c>
      <c r="J3780">
        <v>403.33</v>
      </c>
      <c r="K3780">
        <v>0.34</v>
      </c>
      <c r="L3780">
        <f t="shared" si="356"/>
        <v>137.13220000000001</v>
      </c>
      <c r="M3780">
        <f t="shared" si="357"/>
        <v>403.33</v>
      </c>
      <c r="N3780" t="s">
        <v>16</v>
      </c>
      <c r="O3780" t="str">
        <f t="shared" si="358"/>
        <v>Delayed Delivery</v>
      </c>
      <c r="P3780">
        <v>11</v>
      </c>
      <c r="Q3780" t="str">
        <f t="shared" si="359"/>
        <v>Good</v>
      </c>
      <c r="R3780">
        <v>2.5</v>
      </c>
      <c r="S3780">
        <v>266.2</v>
      </c>
    </row>
    <row r="3781" spans="1:19" x14ac:dyDescent="0.35">
      <c r="A3781">
        <v>13780</v>
      </c>
      <c r="B3781" s="1">
        <v>48341</v>
      </c>
      <c r="C3781">
        <f t="shared" si="354"/>
        <v>2032</v>
      </c>
      <c r="D3781">
        <f t="shared" si="355"/>
        <v>5</v>
      </c>
      <c r="E3781" t="str">
        <f>TEXT(Table2[[#This Row],[order_date]],"mmmm")</f>
        <v>May</v>
      </c>
      <c r="F3781">
        <v>1877</v>
      </c>
      <c r="G3781" t="s">
        <v>15</v>
      </c>
      <c r="H3781" t="s">
        <v>21</v>
      </c>
      <c r="I3781">
        <v>6</v>
      </c>
      <c r="J3781">
        <v>414.68</v>
      </c>
      <c r="K3781">
        <v>0.18</v>
      </c>
      <c r="L3781">
        <f t="shared" si="356"/>
        <v>74.642399999999995</v>
      </c>
      <c r="M3781">
        <f t="shared" si="357"/>
        <v>2488.08</v>
      </c>
      <c r="N3781" t="s">
        <v>16</v>
      </c>
      <c r="O3781" t="str">
        <f t="shared" si="358"/>
        <v>Delayed Delivery</v>
      </c>
      <c r="P3781">
        <v>10</v>
      </c>
      <c r="Q3781" t="str">
        <f t="shared" si="359"/>
        <v>Excellent</v>
      </c>
      <c r="R3781">
        <v>4.2</v>
      </c>
      <c r="S3781">
        <v>2040.23</v>
      </c>
    </row>
    <row r="3782" spans="1:19" x14ac:dyDescent="0.35">
      <c r="A3782">
        <v>13781</v>
      </c>
      <c r="B3782" s="1">
        <v>48342</v>
      </c>
      <c r="C3782">
        <f t="shared" si="354"/>
        <v>2032</v>
      </c>
      <c r="D3782">
        <f t="shared" si="355"/>
        <v>5</v>
      </c>
      <c r="E3782" t="str">
        <f>TEXT(Table2[[#This Row],[order_date]],"mmmm")</f>
        <v>May</v>
      </c>
      <c r="F3782">
        <v>1210</v>
      </c>
      <c r="G3782" t="s">
        <v>22</v>
      </c>
      <c r="H3782" t="s">
        <v>17</v>
      </c>
      <c r="I3782">
        <v>3</v>
      </c>
      <c r="J3782">
        <v>296.70999999999998</v>
      </c>
      <c r="K3782">
        <v>0.31</v>
      </c>
      <c r="L3782">
        <f t="shared" si="356"/>
        <v>91.980099999999993</v>
      </c>
      <c r="M3782">
        <f t="shared" si="357"/>
        <v>890.12999999999988</v>
      </c>
      <c r="N3782" t="s">
        <v>16</v>
      </c>
      <c r="O3782" t="str">
        <f t="shared" si="358"/>
        <v>Delayed Delivery</v>
      </c>
      <c r="P3782">
        <v>9</v>
      </c>
      <c r="Q3782" t="str">
        <f t="shared" si="359"/>
        <v>Excellent</v>
      </c>
      <c r="R3782">
        <v>4</v>
      </c>
      <c r="S3782">
        <v>614.19000000000005</v>
      </c>
    </row>
    <row r="3783" spans="1:19" x14ac:dyDescent="0.35">
      <c r="A3783">
        <v>13782</v>
      </c>
      <c r="B3783" s="1">
        <v>48343</v>
      </c>
      <c r="C3783">
        <f t="shared" si="354"/>
        <v>2032</v>
      </c>
      <c r="D3783">
        <f t="shared" si="355"/>
        <v>5</v>
      </c>
      <c r="E3783" t="str">
        <f>TEXT(Table2[[#This Row],[order_date]],"mmmm")</f>
        <v>May</v>
      </c>
      <c r="F3783">
        <v>1405</v>
      </c>
      <c r="G3783" t="s">
        <v>19</v>
      </c>
      <c r="H3783" t="s">
        <v>13</v>
      </c>
      <c r="I3783">
        <v>1</v>
      </c>
      <c r="J3783">
        <v>405.2</v>
      </c>
      <c r="K3783">
        <v>0.12</v>
      </c>
      <c r="L3783">
        <f t="shared" si="356"/>
        <v>48.623999999999995</v>
      </c>
      <c r="M3783">
        <f t="shared" si="357"/>
        <v>405.2</v>
      </c>
      <c r="N3783" t="s">
        <v>16</v>
      </c>
      <c r="O3783" t="str">
        <f t="shared" si="358"/>
        <v>Delayed Delivery</v>
      </c>
      <c r="P3783">
        <v>6</v>
      </c>
      <c r="Q3783" t="str">
        <f t="shared" si="359"/>
        <v>Good</v>
      </c>
      <c r="R3783">
        <v>3.5</v>
      </c>
      <c r="S3783">
        <v>356.58</v>
      </c>
    </row>
    <row r="3784" spans="1:19" x14ac:dyDescent="0.35">
      <c r="A3784">
        <v>13783</v>
      </c>
      <c r="B3784" s="1">
        <v>48344</v>
      </c>
      <c r="C3784">
        <f t="shared" si="354"/>
        <v>2032</v>
      </c>
      <c r="D3784">
        <f t="shared" si="355"/>
        <v>5</v>
      </c>
      <c r="E3784" t="str">
        <f>TEXT(Table2[[#This Row],[order_date]],"mmmm")</f>
        <v>May</v>
      </c>
      <c r="F3784">
        <v>1663</v>
      </c>
      <c r="G3784" t="s">
        <v>15</v>
      </c>
      <c r="H3784" t="s">
        <v>13</v>
      </c>
      <c r="I3784">
        <v>7</v>
      </c>
      <c r="J3784">
        <v>61.68</v>
      </c>
      <c r="K3784">
        <v>0.3</v>
      </c>
      <c r="L3784">
        <f t="shared" si="356"/>
        <v>18.503999999999998</v>
      </c>
      <c r="M3784">
        <f t="shared" si="357"/>
        <v>431.76</v>
      </c>
      <c r="N3784" t="s">
        <v>16</v>
      </c>
      <c r="O3784" t="str">
        <f t="shared" si="358"/>
        <v>Delayed Delivery</v>
      </c>
      <c r="P3784">
        <v>11</v>
      </c>
      <c r="Q3784" t="str">
        <f t="shared" si="359"/>
        <v>Excellent</v>
      </c>
      <c r="R3784">
        <v>4.8</v>
      </c>
      <c r="S3784">
        <v>302.23</v>
      </c>
    </row>
    <row r="3785" spans="1:19" x14ac:dyDescent="0.35">
      <c r="A3785">
        <v>13784</v>
      </c>
      <c r="B3785" s="1">
        <v>48345</v>
      </c>
      <c r="C3785">
        <f t="shared" si="354"/>
        <v>2032</v>
      </c>
      <c r="D3785">
        <f t="shared" si="355"/>
        <v>5</v>
      </c>
      <c r="E3785" t="str">
        <f>TEXT(Table2[[#This Row],[order_date]],"mmmm")</f>
        <v>May</v>
      </c>
      <c r="F3785">
        <v>1108</v>
      </c>
      <c r="G3785" t="s">
        <v>19</v>
      </c>
      <c r="H3785" t="s">
        <v>13</v>
      </c>
      <c r="I3785">
        <v>4</v>
      </c>
      <c r="J3785">
        <v>513.16</v>
      </c>
      <c r="K3785">
        <v>0.02</v>
      </c>
      <c r="L3785">
        <f t="shared" si="356"/>
        <v>10.263199999999999</v>
      </c>
      <c r="M3785">
        <f t="shared" si="357"/>
        <v>2052.64</v>
      </c>
      <c r="N3785" t="s">
        <v>16</v>
      </c>
      <c r="O3785" t="str">
        <f t="shared" si="358"/>
        <v>Early Delivery</v>
      </c>
      <c r="P3785">
        <v>1</v>
      </c>
      <c r="Q3785" t="str">
        <f t="shared" si="359"/>
        <v>Bad</v>
      </c>
      <c r="R3785">
        <v>1.4</v>
      </c>
      <c r="S3785">
        <v>2011.59</v>
      </c>
    </row>
    <row r="3786" spans="1:19" x14ac:dyDescent="0.35">
      <c r="A3786">
        <v>13785</v>
      </c>
      <c r="B3786" s="1">
        <v>48346</v>
      </c>
      <c r="C3786">
        <f t="shared" si="354"/>
        <v>2032</v>
      </c>
      <c r="D3786">
        <f t="shared" si="355"/>
        <v>5</v>
      </c>
      <c r="E3786" t="str">
        <f>TEXT(Table2[[#This Row],[order_date]],"mmmm")</f>
        <v>May</v>
      </c>
      <c r="F3786">
        <v>1075</v>
      </c>
      <c r="G3786" t="s">
        <v>15</v>
      </c>
      <c r="H3786" t="s">
        <v>21</v>
      </c>
      <c r="I3786">
        <v>1</v>
      </c>
      <c r="J3786">
        <v>47.5</v>
      </c>
      <c r="K3786">
        <v>0.34</v>
      </c>
      <c r="L3786">
        <f t="shared" si="356"/>
        <v>16.150000000000002</v>
      </c>
      <c r="M3786">
        <f t="shared" si="357"/>
        <v>47.5</v>
      </c>
      <c r="N3786" t="s">
        <v>16</v>
      </c>
      <c r="O3786" t="str">
        <f t="shared" si="358"/>
        <v>Delayed Delivery</v>
      </c>
      <c r="P3786">
        <v>11</v>
      </c>
      <c r="Q3786" t="str">
        <f t="shared" si="359"/>
        <v>Excellent</v>
      </c>
      <c r="R3786">
        <v>4.2</v>
      </c>
      <c r="S3786">
        <v>31.35</v>
      </c>
    </row>
    <row r="3787" spans="1:19" x14ac:dyDescent="0.35">
      <c r="A3787">
        <v>13786</v>
      </c>
      <c r="B3787" s="1">
        <v>48347</v>
      </c>
      <c r="C3787">
        <f t="shared" si="354"/>
        <v>2032</v>
      </c>
      <c r="D3787">
        <f t="shared" si="355"/>
        <v>5</v>
      </c>
      <c r="E3787" t="str">
        <f>TEXT(Table2[[#This Row],[order_date]],"mmmm")</f>
        <v>May</v>
      </c>
      <c r="F3787">
        <v>1541</v>
      </c>
      <c r="G3787" t="s">
        <v>12</v>
      </c>
      <c r="H3787" t="s">
        <v>20</v>
      </c>
      <c r="I3787">
        <v>1</v>
      </c>
      <c r="J3787">
        <v>102.01</v>
      </c>
      <c r="K3787">
        <v>0.32</v>
      </c>
      <c r="L3787">
        <f t="shared" si="356"/>
        <v>32.6432</v>
      </c>
      <c r="M3787">
        <f t="shared" si="357"/>
        <v>102.01</v>
      </c>
      <c r="N3787" t="s">
        <v>18</v>
      </c>
      <c r="O3787" t="str">
        <f t="shared" si="358"/>
        <v>Delayed Delivery</v>
      </c>
      <c r="P3787">
        <v>7</v>
      </c>
      <c r="Q3787" t="str">
        <f t="shared" si="359"/>
        <v>Good</v>
      </c>
      <c r="R3787">
        <v>3.7</v>
      </c>
      <c r="S3787">
        <v>69.37</v>
      </c>
    </row>
    <row r="3788" spans="1:19" x14ac:dyDescent="0.35">
      <c r="A3788">
        <v>13787</v>
      </c>
      <c r="B3788" s="1">
        <v>48348</v>
      </c>
      <c r="C3788">
        <f t="shared" si="354"/>
        <v>2032</v>
      </c>
      <c r="D3788">
        <f t="shared" si="355"/>
        <v>5</v>
      </c>
      <c r="E3788" t="str">
        <f>TEXT(Table2[[#This Row],[order_date]],"mmmm")</f>
        <v>May</v>
      </c>
      <c r="F3788">
        <v>1313</v>
      </c>
      <c r="G3788" t="s">
        <v>12</v>
      </c>
      <c r="H3788" t="s">
        <v>21</v>
      </c>
      <c r="I3788">
        <v>1</v>
      </c>
      <c r="J3788">
        <v>352.42</v>
      </c>
      <c r="K3788">
        <v>0.13</v>
      </c>
      <c r="L3788">
        <f t="shared" si="356"/>
        <v>45.814600000000006</v>
      </c>
      <c r="M3788">
        <f t="shared" si="357"/>
        <v>352.42</v>
      </c>
      <c r="N3788" t="s">
        <v>16</v>
      </c>
      <c r="O3788" t="str">
        <f t="shared" si="358"/>
        <v>Delayed Delivery</v>
      </c>
      <c r="P3788">
        <v>11</v>
      </c>
      <c r="Q3788" t="str">
        <f t="shared" si="359"/>
        <v>Bad</v>
      </c>
      <c r="R3788">
        <v>2.2999999999999998</v>
      </c>
      <c r="S3788">
        <v>306.61</v>
      </c>
    </row>
    <row r="3789" spans="1:19" x14ac:dyDescent="0.35">
      <c r="A3789">
        <v>13788</v>
      </c>
      <c r="B3789" s="1">
        <v>48349</v>
      </c>
      <c r="C3789">
        <f t="shared" si="354"/>
        <v>2032</v>
      </c>
      <c r="D3789">
        <f t="shared" si="355"/>
        <v>5</v>
      </c>
      <c r="E3789" t="str">
        <f>TEXT(Table2[[#This Row],[order_date]],"mmmm")</f>
        <v>May</v>
      </c>
      <c r="F3789">
        <v>1997</v>
      </c>
      <c r="G3789" t="s">
        <v>15</v>
      </c>
      <c r="H3789" t="s">
        <v>20</v>
      </c>
      <c r="I3789">
        <v>6</v>
      </c>
      <c r="J3789">
        <v>447.56</v>
      </c>
      <c r="K3789">
        <v>0.27</v>
      </c>
      <c r="L3789">
        <f t="shared" si="356"/>
        <v>120.84120000000001</v>
      </c>
      <c r="M3789">
        <f t="shared" si="357"/>
        <v>2685.36</v>
      </c>
      <c r="N3789" t="s">
        <v>16</v>
      </c>
      <c r="O3789" t="str">
        <f t="shared" si="358"/>
        <v>Early Delivery</v>
      </c>
      <c r="P3789">
        <v>1</v>
      </c>
      <c r="Q3789" t="str">
        <f t="shared" si="359"/>
        <v>Good</v>
      </c>
      <c r="R3789">
        <v>3.2</v>
      </c>
      <c r="S3789">
        <v>1960.31</v>
      </c>
    </row>
    <row r="3790" spans="1:19" x14ac:dyDescent="0.35">
      <c r="A3790">
        <v>13789</v>
      </c>
      <c r="B3790" s="1">
        <v>48350</v>
      </c>
      <c r="C3790">
        <f t="shared" si="354"/>
        <v>2032</v>
      </c>
      <c r="D3790">
        <f t="shared" si="355"/>
        <v>5</v>
      </c>
      <c r="E3790" t="str">
        <f>TEXT(Table2[[#This Row],[order_date]],"mmmm")</f>
        <v>May</v>
      </c>
      <c r="F3790">
        <v>1116</v>
      </c>
      <c r="G3790" t="s">
        <v>15</v>
      </c>
      <c r="H3790" t="s">
        <v>20</v>
      </c>
      <c r="I3790">
        <v>1</v>
      </c>
      <c r="J3790">
        <v>59.61</v>
      </c>
      <c r="K3790">
        <v>0.26</v>
      </c>
      <c r="L3790">
        <f t="shared" si="356"/>
        <v>15.4986</v>
      </c>
      <c r="M3790">
        <f t="shared" si="357"/>
        <v>59.61</v>
      </c>
      <c r="N3790" t="s">
        <v>16</v>
      </c>
      <c r="O3790" t="str">
        <f t="shared" si="358"/>
        <v>Delayed Delivery</v>
      </c>
      <c r="P3790">
        <v>5</v>
      </c>
      <c r="Q3790" t="str">
        <f t="shared" si="359"/>
        <v>Good</v>
      </c>
      <c r="R3790">
        <v>3.6</v>
      </c>
      <c r="S3790">
        <v>44.11</v>
      </c>
    </row>
    <row r="3791" spans="1:19" x14ac:dyDescent="0.35">
      <c r="A3791">
        <v>13790</v>
      </c>
      <c r="B3791" s="1">
        <v>48351</v>
      </c>
      <c r="C3791">
        <f t="shared" si="354"/>
        <v>2032</v>
      </c>
      <c r="D3791">
        <f t="shared" si="355"/>
        <v>5</v>
      </c>
      <c r="E3791" t="str">
        <f>TEXT(Table2[[#This Row],[order_date]],"mmmm")</f>
        <v>May</v>
      </c>
      <c r="F3791">
        <v>1926</v>
      </c>
      <c r="G3791" t="s">
        <v>12</v>
      </c>
      <c r="H3791" t="s">
        <v>13</v>
      </c>
      <c r="I3791">
        <v>4</v>
      </c>
      <c r="J3791">
        <v>553.65</v>
      </c>
      <c r="K3791">
        <v>0.32</v>
      </c>
      <c r="L3791">
        <f t="shared" si="356"/>
        <v>177.16800000000001</v>
      </c>
      <c r="M3791">
        <f t="shared" si="357"/>
        <v>2214.6</v>
      </c>
      <c r="N3791" t="s">
        <v>16</v>
      </c>
      <c r="O3791" t="str">
        <f t="shared" si="358"/>
        <v>Delayed Delivery</v>
      </c>
      <c r="P3791">
        <v>9</v>
      </c>
      <c r="Q3791" t="str">
        <f t="shared" si="359"/>
        <v>Good</v>
      </c>
      <c r="R3791">
        <v>3.9</v>
      </c>
      <c r="S3791">
        <v>1505.93</v>
      </c>
    </row>
    <row r="3792" spans="1:19" x14ac:dyDescent="0.35">
      <c r="A3792">
        <v>13791</v>
      </c>
      <c r="B3792" s="1">
        <v>48352</v>
      </c>
      <c r="C3792">
        <f t="shared" si="354"/>
        <v>2032</v>
      </c>
      <c r="D3792">
        <f t="shared" si="355"/>
        <v>5</v>
      </c>
      <c r="E3792" t="str">
        <f>TEXT(Table2[[#This Row],[order_date]],"mmmm")</f>
        <v>May</v>
      </c>
      <c r="F3792">
        <v>1867</v>
      </c>
      <c r="G3792" t="s">
        <v>22</v>
      </c>
      <c r="H3792" t="s">
        <v>20</v>
      </c>
      <c r="I3792">
        <v>5</v>
      </c>
      <c r="J3792">
        <v>584.55999999999995</v>
      </c>
      <c r="K3792">
        <v>0.11</v>
      </c>
      <c r="L3792">
        <f t="shared" si="356"/>
        <v>64.301599999999993</v>
      </c>
      <c r="M3792">
        <f t="shared" si="357"/>
        <v>2922.7999999999997</v>
      </c>
      <c r="N3792" t="s">
        <v>16</v>
      </c>
      <c r="O3792" t="str">
        <f t="shared" si="358"/>
        <v>Delayed Delivery</v>
      </c>
      <c r="P3792">
        <v>10</v>
      </c>
      <c r="Q3792" t="str">
        <f t="shared" si="359"/>
        <v>Bad</v>
      </c>
      <c r="R3792">
        <v>1.7</v>
      </c>
      <c r="S3792">
        <v>2601.29</v>
      </c>
    </row>
    <row r="3793" spans="1:19" x14ac:dyDescent="0.35">
      <c r="A3793">
        <v>13792</v>
      </c>
      <c r="B3793" s="1">
        <v>48353</v>
      </c>
      <c r="C3793">
        <f t="shared" si="354"/>
        <v>2032</v>
      </c>
      <c r="D3793">
        <f t="shared" si="355"/>
        <v>5</v>
      </c>
      <c r="E3793" t="str">
        <f>TEXT(Table2[[#This Row],[order_date]],"mmmm")</f>
        <v>May</v>
      </c>
      <c r="F3793">
        <v>1703</v>
      </c>
      <c r="G3793" t="s">
        <v>19</v>
      </c>
      <c r="H3793" t="s">
        <v>21</v>
      </c>
      <c r="I3793">
        <v>1</v>
      </c>
      <c r="J3793">
        <v>369.48</v>
      </c>
      <c r="K3793">
        <v>0.16</v>
      </c>
      <c r="L3793">
        <f t="shared" si="356"/>
        <v>59.116800000000005</v>
      </c>
      <c r="M3793">
        <f t="shared" si="357"/>
        <v>369.48</v>
      </c>
      <c r="N3793" t="s">
        <v>16</v>
      </c>
      <c r="O3793" t="str">
        <f t="shared" si="358"/>
        <v>Delayed Delivery</v>
      </c>
      <c r="P3793">
        <v>11</v>
      </c>
      <c r="Q3793" t="str">
        <f t="shared" si="359"/>
        <v>Bad</v>
      </c>
      <c r="R3793">
        <v>1.4</v>
      </c>
      <c r="S3793">
        <v>310.36</v>
      </c>
    </row>
    <row r="3794" spans="1:19" x14ac:dyDescent="0.35">
      <c r="A3794">
        <v>13793</v>
      </c>
      <c r="B3794" s="1">
        <v>48354</v>
      </c>
      <c r="C3794">
        <f t="shared" si="354"/>
        <v>2032</v>
      </c>
      <c r="D3794">
        <f t="shared" si="355"/>
        <v>5</v>
      </c>
      <c r="E3794" t="str">
        <f>TEXT(Table2[[#This Row],[order_date]],"mmmm")</f>
        <v>May</v>
      </c>
      <c r="F3794">
        <v>1018</v>
      </c>
      <c r="G3794" t="s">
        <v>15</v>
      </c>
      <c r="H3794" t="s">
        <v>21</v>
      </c>
      <c r="I3794">
        <v>3</v>
      </c>
      <c r="J3794">
        <v>296.52999999999997</v>
      </c>
      <c r="K3794">
        <v>0.3</v>
      </c>
      <c r="L3794">
        <f t="shared" si="356"/>
        <v>88.958999999999989</v>
      </c>
      <c r="M3794">
        <f t="shared" si="357"/>
        <v>889.58999999999992</v>
      </c>
      <c r="N3794" t="s">
        <v>18</v>
      </c>
      <c r="O3794" t="str">
        <f t="shared" si="358"/>
        <v>Delayed Delivery</v>
      </c>
      <c r="P3794">
        <v>10</v>
      </c>
      <c r="Q3794" t="str">
        <f t="shared" si="359"/>
        <v>Bad</v>
      </c>
      <c r="R3794">
        <v>1.4</v>
      </c>
      <c r="S3794">
        <v>622.71</v>
      </c>
    </row>
    <row r="3795" spans="1:19" x14ac:dyDescent="0.35">
      <c r="A3795">
        <v>13794</v>
      </c>
      <c r="B3795" s="1">
        <v>48355</v>
      </c>
      <c r="C3795">
        <f t="shared" si="354"/>
        <v>2032</v>
      </c>
      <c r="D3795">
        <f t="shared" si="355"/>
        <v>5</v>
      </c>
      <c r="E3795" t="str">
        <f>TEXT(Table2[[#This Row],[order_date]],"mmmm")</f>
        <v>May</v>
      </c>
      <c r="F3795">
        <v>1431</v>
      </c>
      <c r="G3795" t="s">
        <v>19</v>
      </c>
      <c r="H3795" t="s">
        <v>13</v>
      </c>
      <c r="I3795">
        <v>4</v>
      </c>
      <c r="J3795">
        <v>448.72</v>
      </c>
      <c r="K3795">
        <v>0.27</v>
      </c>
      <c r="L3795">
        <f t="shared" si="356"/>
        <v>121.15440000000001</v>
      </c>
      <c r="M3795">
        <f t="shared" si="357"/>
        <v>1794.88</v>
      </c>
      <c r="N3795" t="s">
        <v>18</v>
      </c>
      <c r="O3795" t="str">
        <f t="shared" si="358"/>
        <v>Delayed Delivery</v>
      </c>
      <c r="P3795">
        <v>9</v>
      </c>
      <c r="Q3795" t="str">
        <f t="shared" si="359"/>
        <v>Bad</v>
      </c>
      <c r="R3795">
        <v>2.2000000000000002</v>
      </c>
      <c r="S3795">
        <v>1310.26</v>
      </c>
    </row>
    <row r="3796" spans="1:19" x14ac:dyDescent="0.35">
      <c r="A3796">
        <v>13795</v>
      </c>
      <c r="B3796" s="1">
        <v>48356</v>
      </c>
      <c r="C3796">
        <f t="shared" si="354"/>
        <v>2032</v>
      </c>
      <c r="D3796">
        <f t="shared" si="355"/>
        <v>5</v>
      </c>
      <c r="E3796" t="str">
        <f>TEXT(Table2[[#This Row],[order_date]],"mmmm")</f>
        <v>May</v>
      </c>
      <c r="F3796">
        <v>1684</v>
      </c>
      <c r="G3796" t="s">
        <v>15</v>
      </c>
      <c r="H3796" t="s">
        <v>17</v>
      </c>
      <c r="I3796">
        <v>5</v>
      </c>
      <c r="J3796">
        <v>207.09</v>
      </c>
      <c r="K3796">
        <v>0.14000000000000001</v>
      </c>
      <c r="L3796">
        <f t="shared" si="356"/>
        <v>28.992600000000003</v>
      </c>
      <c r="M3796">
        <f t="shared" si="357"/>
        <v>1035.45</v>
      </c>
      <c r="N3796" t="s">
        <v>14</v>
      </c>
      <c r="O3796" t="str">
        <f t="shared" si="358"/>
        <v>Early Delivery</v>
      </c>
      <c r="P3796">
        <v>1</v>
      </c>
      <c r="Q3796" t="str">
        <f t="shared" si="359"/>
        <v>Bad</v>
      </c>
      <c r="R3796">
        <v>1.6</v>
      </c>
      <c r="S3796">
        <v>890.49</v>
      </c>
    </row>
    <row r="3797" spans="1:19" x14ac:dyDescent="0.35">
      <c r="A3797">
        <v>13796</v>
      </c>
      <c r="B3797" s="1">
        <v>48357</v>
      </c>
      <c r="C3797">
        <f t="shared" si="354"/>
        <v>2032</v>
      </c>
      <c r="D3797">
        <f t="shared" si="355"/>
        <v>5</v>
      </c>
      <c r="E3797" t="str">
        <f>TEXT(Table2[[#This Row],[order_date]],"mmmm")</f>
        <v>May</v>
      </c>
      <c r="F3797">
        <v>1739</v>
      </c>
      <c r="G3797" t="s">
        <v>15</v>
      </c>
      <c r="H3797" t="s">
        <v>21</v>
      </c>
      <c r="I3797">
        <v>6</v>
      </c>
      <c r="J3797">
        <v>303.56</v>
      </c>
      <c r="K3797">
        <v>0.3</v>
      </c>
      <c r="L3797">
        <f t="shared" si="356"/>
        <v>91.067999999999998</v>
      </c>
      <c r="M3797">
        <f t="shared" si="357"/>
        <v>1821.3600000000001</v>
      </c>
      <c r="N3797" t="s">
        <v>18</v>
      </c>
      <c r="O3797" t="str">
        <f t="shared" si="358"/>
        <v>Delayed Delivery</v>
      </c>
      <c r="P3797">
        <v>6</v>
      </c>
      <c r="Q3797" t="str">
        <f t="shared" si="359"/>
        <v>Good</v>
      </c>
      <c r="R3797">
        <v>3.1</v>
      </c>
      <c r="S3797">
        <v>1274.95</v>
      </c>
    </row>
    <row r="3798" spans="1:19" x14ac:dyDescent="0.35">
      <c r="A3798">
        <v>13797</v>
      </c>
      <c r="B3798" s="1">
        <v>48358</v>
      </c>
      <c r="C3798">
        <f t="shared" si="354"/>
        <v>2032</v>
      </c>
      <c r="D3798">
        <f t="shared" si="355"/>
        <v>5</v>
      </c>
      <c r="E3798" t="str">
        <f>TEXT(Table2[[#This Row],[order_date]],"mmmm")</f>
        <v>May</v>
      </c>
      <c r="F3798">
        <v>1349</v>
      </c>
      <c r="G3798" t="s">
        <v>15</v>
      </c>
      <c r="H3798" t="s">
        <v>20</v>
      </c>
      <c r="I3798">
        <v>1</v>
      </c>
      <c r="J3798">
        <v>550.95000000000005</v>
      </c>
      <c r="K3798">
        <v>0.02</v>
      </c>
      <c r="L3798">
        <f t="shared" si="356"/>
        <v>11.019000000000002</v>
      </c>
      <c r="M3798">
        <f t="shared" si="357"/>
        <v>550.95000000000005</v>
      </c>
      <c r="N3798" t="s">
        <v>18</v>
      </c>
      <c r="O3798" t="str">
        <f t="shared" si="358"/>
        <v>On Time Delivery</v>
      </c>
      <c r="P3798">
        <v>3</v>
      </c>
      <c r="Q3798" t="str">
        <f t="shared" si="359"/>
        <v>Good</v>
      </c>
      <c r="R3798">
        <v>2.7</v>
      </c>
      <c r="S3798">
        <v>539.92999999999995</v>
      </c>
    </row>
    <row r="3799" spans="1:19" x14ac:dyDescent="0.35">
      <c r="A3799">
        <v>13798</v>
      </c>
      <c r="B3799" s="1">
        <v>48359</v>
      </c>
      <c r="C3799">
        <f t="shared" si="354"/>
        <v>2032</v>
      </c>
      <c r="D3799">
        <f t="shared" si="355"/>
        <v>5</v>
      </c>
      <c r="E3799" t="str">
        <f>TEXT(Table2[[#This Row],[order_date]],"mmmm")</f>
        <v>May</v>
      </c>
      <c r="F3799">
        <v>1182</v>
      </c>
      <c r="G3799" t="s">
        <v>15</v>
      </c>
      <c r="H3799" t="s">
        <v>21</v>
      </c>
      <c r="I3799">
        <v>5</v>
      </c>
      <c r="J3799">
        <v>574.05999999999995</v>
      </c>
      <c r="K3799">
        <v>0.27</v>
      </c>
      <c r="L3799">
        <f t="shared" si="356"/>
        <v>154.99619999999999</v>
      </c>
      <c r="M3799">
        <f t="shared" si="357"/>
        <v>2870.2999999999997</v>
      </c>
      <c r="N3799" t="s">
        <v>16</v>
      </c>
      <c r="O3799" t="str">
        <f t="shared" si="358"/>
        <v>Delayed Delivery</v>
      </c>
      <c r="P3799">
        <v>9</v>
      </c>
      <c r="Q3799" t="str">
        <f t="shared" si="359"/>
        <v>Excellent</v>
      </c>
      <c r="R3799">
        <v>4.5999999999999996</v>
      </c>
      <c r="S3799">
        <v>2095.3200000000002</v>
      </c>
    </row>
    <row r="3800" spans="1:19" x14ac:dyDescent="0.35">
      <c r="A3800">
        <v>13799</v>
      </c>
      <c r="B3800" s="1">
        <v>48360</v>
      </c>
      <c r="C3800">
        <f t="shared" si="354"/>
        <v>2032</v>
      </c>
      <c r="D3800">
        <f t="shared" si="355"/>
        <v>5</v>
      </c>
      <c r="E3800" t="str">
        <f>TEXT(Table2[[#This Row],[order_date]],"mmmm")</f>
        <v>May</v>
      </c>
      <c r="F3800">
        <v>1112</v>
      </c>
      <c r="G3800" t="s">
        <v>19</v>
      </c>
      <c r="H3800" t="s">
        <v>21</v>
      </c>
      <c r="I3800">
        <v>3</v>
      </c>
      <c r="J3800">
        <v>557.34</v>
      </c>
      <c r="K3800">
        <v>7.0000000000000007E-2</v>
      </c>
      <c r="L3800">
        <f t="shared" si="356"/>
        <v>39.013800000000003</v>
      </c>
      <c r="M3800">
        <f t="shared" si="357"/>
        <v>1672.02</v>
      </c>
      <c r="N3800" t="s">
        <v>18</v>
      </c>
      <c r="O3800" t="str">
        <f t="shared" si="358"/>
        <v>On Time Delivery</v>
      </c>
      <c r="P3800">
        <v>3</v>
      </c>
      <c r="Q3800" t="str">
        <f t="shared" si="359"/>
        <v>Good</v>
      </c>
      <c r="R3800">
        <v>3.9</v>
      </c>
      <c r="S3800">
        <v>1554.98</v>
      </c>
    </row>
    <row r="3801" spans="1:19" x14ac:dyDescent="0.35">
      <c r="A3801">
        <v>13800</v>
      </c>
      <c r="B3801" s="1">
        <v>48361</v>
      </c>
      <c r="C3801">
        <f t="shared" si="354"/>
        <v>2032</v>
      </c>
      <c r="D3801">
        <f t="shared" si="355"/>
        <v>5</v>
      </c>
      <c r="E3801" t="str">
        <f>TEXT(Table2[[#This Row],[order_date]],"mmmm")</f>
        <v>May</v>
      </c>
      <c r="F3801">
        <v>1182</v>
      </c>
      <c r="G3801" t="s">
        <v>15</v>
      </c>
      <c r="H3801" t="s">
        <v>21</v>
      </c>
      <c r="I3801">
        <v>4</v>
      </c>
      <c r="J3801">
        <v>168.53</v>
      </c>
      <c r="K3801">
        <v>0.1</v>
      </c>
      <c r="L3801">
        <f t="shared" si="356"/>
        <v>16.853000000000002</v>
      </c>
      <c r="M3801">
        <f t="shared" si="357"/>
        <v>674.12</v>
      </c>
      <c r="N3801" t="s">
        <v>16</v>
      </c>
      <c r="O3801" t="str">
        <f t="shared" si="358"/>
        <v>On Time Delivery</v>
      </c>
      <c r="P3801">
        <v>2</v>
      </c>
      <c r="Q3801" t="str">
        <f t="shared" si="359"/>
        <v>Bad</v>
      </c>
      <c r="R3801">
        <v>1.8</v>
      </c>
      <c r="S3801">
        <v>606.71</v>
      </c>
    </row>
    <row r="3802" spans="1:19" x14ac:dyDescent="0.35">
      <c r="A3802">
        <v>13801</v>
      </c>
      <c r="B3802" s="1">
        <v>48362</v>
      </c>
      <c r="C3802">
        <f t="shared" si="354"/>
        <v>2032</v>
      </c>
      <c r="D3802">
        <f t="shared" si="355"/>
        <v>5</v>
      </c>
      <c r="E3802" t="str">
        <f>TEXT(Table2[[#This Row],[order_date]],"mmmm")</f>
        <v>May</v>
      </c>
      <c r="F3802">
        <v>1480</v>
      </c>
      <c r="G3802" t="s">
        <v>22</v>
      </c>
      <c r="H3802" t="s">
        <v>17</v>
      </c>
      <c r="I3802">
        <v>4</v>
      </c>
      <c r="J3802">
        <v>150.99</v>
      </c>
      <c r="K3802">
        <v>0.17</v>
      </c>
      <c r="L3802">
        <f t="shared" si="356"/>
        <v>25.668300000000002</v>
      </c>
      <c r="M3802">
        <f t="shared" si="357"/>
        <v>603.96</v>
      </c>
      <c r="N3802" t="s">
        <v>18</v>
      </c>
      <c r="O3802" t="str">
        <f t="shared" si="358"/>
        <v>Delayed Delivery</v>
      </c>
      <c r="P3802">
        <v>8</v>
      </c>
      <c r="Q3802" t="str">
        <f t="shared" si="359"/>
        <v>Bad</v>
      </c>
      <c r="R3802">
        <v>1.2</v>
      </c>
      <c r="S3802">
        <v>501.29</v>
      </c>
    </row>
    <row r="3803" spans="1:19" x14ac:dyDescent="0.35">
      <c r="A3803">
        <v>13802</v>
      </c>
      <c r="B3803" s="1">
        <v>48363</v>
      </c>
      <c r="C3803">
        <f t="shared" si="354"/>
        <v>2032</v>
      </c>
      <c r="D3803">
        <f t="shared" si="355"/>
        <v>5</v>
      </c>
      <c r="E3803" t="str">
        <f>TEXT(Table2[[#This Row],[order_date]],"mmmm")</f>
        <v>May</v>
      </c>
      <c r="F3803">
        <v>1145</v>
      </c>
      <c r="G3803" t="s">
        <v>22</v>
      </c>
      <c r="H3803" t="s">
        <v>20</v>
      </c>
      <c r="I3803">
        <v>6</v>
      </c>
      <c r="J3803">
        <v>189.13</v>
      </c>
      <c r="K3803">
        <v>0.16</v>
      </c>
      <c r="L3803">
        <f t="shared" si="356"/>
        <v>30.2608</v>
      </c>
      <c r="M3803">
        <f t="shared" si="357"/>
        <v>1134.78</v>
      </c>
      <c r="N3803" t="s">
        <v>16</v>
      </c>
      <c r="O3803" t="str">
        <f t="shared" si="358"/>
        <v>On Time Delivery</v>
      </c>
      <c r="P3803">
        <v>3</v>
      </c>
      <c r="Q3803" t="str">
        <f t="shared" si="359"/>
        <v>Good</v>
      </c>
      <c r="R3803">
        <v>3.8</v>
      </c>
      <c r="S3803">
        <v>953.22</v>
      </c>
    </row>
    <row r="3804" spans="1:19" x14ac:dyDescent="0.35">
      <c r="A3804">
        <v>13803</v>
      </c>
      <c r="B3804" s="1">
        <v>48364</v>
      </c>
      <c r="C3804">
        <f t="shared" si="354"/>
        <v>2032</v>
      </c>
      <c r="D3804">
        <f t="shared" si="355"/>
        <v>5</v>
      </c>
      <c r="E3804" t="str">
        <f>TEXT(Table2[[#This Row],[order_date]],"mmmm")</f>
        <v>May</v>
      </c>
      <c r="F3804">
        <v>1830</v>
      </c>
      <c r="G3804" t="s">
        <v>19</v>
      </c>
      <c r="H3804" t="s">
        <v>13</v>
      </c>
      <c r="I3804">
        <v>6</v>
      </c>
      <c r="J3804">
        <v>273.17</v>
      </c>
      <c r="K3804">
        <v>0.18</v>
      </c>
      <c r="L3804">
        <f t="shared" si="356"/>
        <v>49.1706</v>
      </c>
      <c r="M3804">
        <f t="shared" si="357"/>
        <v>1639.02</v>
      </c>
      <c r="N3804" t="s">
        <v>18</v>
      </c>
      <c r="O3804" t="str">
        <f t="shared" si="358"/>
        <v>Delayed Delivery</v>
      </c>
      <c r="P3804">
        <v>5</v>
      </c>
      <c r="Q3804" t="str">
        <f t="shared" si="359"/>
        <v>Excellent</v>
      </c>
      <c r="R3804">
        <v>4.4000000000000004</v>
      </c>
      <c r="S3804">
        <v>1344</v>
      </c>
    </row>
    <row r="3805" spans="1:19" x14ac:dyDescent="0.35">
      <c r="A3805">
        <v>13804</v>
      </c>
      <c r="B3805" s="1">
        <v>48365</v>
      </c>
      <c r="C3805">
        <f t="shared" si="354"/>
        <v>2032</v>
      </c>
      <c r="D3805">
        <f t="shared" si="355"/>
        <v>5</v>
      </c>
      <c r="E3805" t="str">
        <f>TEXT(Table2[[#This Row],[order_date]],"mmmm")</f>
        <v>May</v>
      </c>
      <c r="F3805">
        <v>1627</v>
      </c>
      <c r="G3805" t="s">
        <v>12</v>
      </c>
      <c r="H3805" t="s">
        <v>21</v>
      </c>
      <c r="I3805">
        <v>6</v>
      </c>
      <c r="J3805">
        <v>198.79</v>
      </c>
      <c r="K3805">
        <v>0.19</v>
      </c>
      <c r="L3805">
        <f t="shared" si="356"/>
        <v>37.770099999999999</v>
      </c>
      <c r="M3805">
        <f t="shared" si="357"/>
        <v>1192.74</v>
      </c>
      <c r="N3805" t="s">
        <v>14</v>
      </c>
      <c r="O3805" t="str">
        <f t="shared" si="358"/>
        <v>Delayed Delivery</v>
      </c>
      <c r="P3805">
        <v>6</v>
      </c>
      <c r="Q3805" t="str">
        <f t="shared" si="359"/>
        <v>Good</v>
      </c>
      <c r="R3805">
        <v>3.8</v>
      </c>
      <c r="S3805">
        <v>966.12</v>
      </c>
    </row>
    <row r="3806" spans="1:19" x14ac:dyDescent="0.35">
      <c r="A3806">
        <v>13805</v>
      </c>
      <c r="B3806" s="1">
        <v>48366</v>
      </c>
      <c r="C3806">
        <f t="shared" si="354"/>
        <v>2032</v>
      </c>
      <c r="D3806">
        <f t="shared" si="355"/>
        <v>6</v>
      </c>
      <c r="E3806" t="str">
        <f>TEXT(Table2[[#This Row],[order_date]],"mmmm")</f>
        <v>June</v>
      </c>
      <c r="F3806">
        <v>1112</v>
      </c>
      <c r="G3806" t="s">
        <v>12</v>
      </c>
      <c r="H3806" t="s">
        <v>20</v>
      </c>
      <c r="I3806">
        <v>5</v>
      </c>
      <c r="J3806">
        <v>233.91</v>
      </c>
      <c r="K3806">
        <v>0.12</v>
      </c>
      <c r="L3806">
        <f t="shared" si="356"/>
        <v>28.069199999999999</v>
      </c>
      <c r="M3806">
        <f t="shared" si="357"/>
        <v>1169.55</v>
      </c>
      <c r="N3806" t="s">
        <v>14</v>
      </c>
      <c r="O3806" t="str">
        <f t="shared" si="358"/>
        <v>Delayed Delivery</v>
      </c>
      <c r="P3806">
        <v>10</v>
      </c>
      <c r="Q3806" t="str">
        <f t="shared" si="359"/>
        <v>Good</v>
      </c>
      <c r="R3806">
        <v>3.6</v>
      </c>
      <c r="S3806">
        <v>1029.2</v>
      </c>
    </row>
    <row r="3807" spans="1:19" x14ac:dyDescent="0.35">
      <c r="A3807">
        <v>13806</v>
      </c>
      <c r="B3807" s="1">
        <v>48367</v>
      </c>
      <c r="C3807">
        <f t="shared" si="354"/>
        <v>2032</v>
      </c>
      <c r="D3807">
        <f t="shared" si="355"/>
        <v>6</v>
      </c>
      <c r="E3807" t="str">
        <f>TEXT(Table2[[#This Row],[order_date]],"mmmm")</f>
        <v>June</v>
      </c>
      <c r="F3807">
        <v>1762</v>
      </c>
      <c r="G3807" t="s">
        <v>19</v>
      </c>
      <c r="H3807" t="s">
        <v>20</v>
      </c>
      <c r="I3807">
        <v>1</v>
      </c>
      <c r="J3807">
        <v>378.07</v>
      </c>
      <c r="K3807">
        <v>0.06</v>
      </c>
      <c r="L3807">
        <f t="shared" si="356"/>
        <v>22.684199999999997</v>
      </c>
      <c r="M3807">
        <f t="shared" si="357"/>
        <v>378.07</v>
      </c>
      <c r="N3807" t="s">
        <v>16</v>
      </c>
      <c r="O3807" t="str">
        <f t="shared" si="358"/>
        <v>Delayed Delivery</v>
      </c>
      <c r="P3807">
        <v>10</v>
      </c>
      <c r="Q3807" t="str">
        <f t="shared" si="359"/>
        <v>Bad</v>
      </c>
      <c r="R3807">
        <v>2</v>
      </c>
      <c r="S3807">
        <v>355.39</v>
      </c>
    </row>
    <row r="3808" spans="1:19" x14ac:dyDescent="0.35">
      <c r="A3808">
        <v>13807</v>
      </c>
      <c r="B3808" s="1">
        <v>48368</v>
      </c>
      <c r="C3808">
        <f t="shared" si="354"/>
        <v>2032</v>
      </c>
      <c r="D3808">
        <f t="shared" si="355"/>
        <v>6</v>
      </c>
      <c r="E3808" t="str">
        <f>TEXT(Table2[[#This Row],[order_date]],"mmmm")</f>
        <v>June</v>
      </c>
      <c r="F3808">
        <v>1475</v>
      </c>
      <c r="G3808" t="s">
        <v>19</v>
      </c>
      <c r="H3808" t="s">
        <v>13</v>
      </c>
      <c r="I3808">
        <v>2</v>
      </c>
      <c r="J3808">
        <v>461.08</v>
      </c>
      <c r="K3808">
        <v>0.27</v>
      </c>
      <c r="L3808">
        <f t="shared" si="356"/>
        <v>124.49160000000001</v>
      </c>
      <c r="M3808">
        <f t="shared" si="357"/>
        <v>922.16</v>
      </c>
      <c r="N3808" t="s">
        <v>16</v>
      </c>
      <c r="O3808" t="str">
        <f t="shared" si="358"/>
        <v>Early Delivery</v>
      </c>
      <c r="P3808">
        <v>1</v>
      </c>
      <c r="Q3808" t="str">
        <f t="shared" si="359"/>
        <v>Good</v>
      </c>
      <c r="R3808">
        <v>3</v>
      </c>
      <c r="S3808">
        <v>673.18</v>
      </c>
    </row>
    <row r="3809" spans="1:19" x14ac:dyDescent="0.35">
      <c r="A3809">
        <v>13808</v>
      </c>
      <c r="B3809" s="1">
        <v>48369</v>
      </c>
      <c r="C3809">
        <f t="shared" si="354"/>
        <v>2032</v>
      </c>
      <c r="D3809">
        <f t="shared" si="355"/>
        <v>6</v>
      </c>
      <c r="E3809" t="str">
        <f>TEXT(Table2[[#This Row],[order_date]],"mmmm")</f>
        <v>June</v>
      </c>
      <c r="F3809">
        <v>1762</v>
      </c>
      <c r="G3809" t="s">
        <v>22</v>
      </c>
      <c r="H3809" t="s">
        <v>21</v>
      </c>
      <c r="I3809">
        <v>4</v>
      </c>
      <c r="J3809">
        <v>445.3</v>
      </c>
      <c r="K3809">
        <v>0.14000000000000001</v>
      </c>
      <c r="L3809">
        <f t="shared" si="356"/>
        <v>62.342000000000006</v>
      </c>
      <c r="M3809">
        <f t="shared" si="357"/>
        <v>1781.2</v>
      </c>
      <c r="N3809" t="s">
        <v>14</v>
      </c>
      <c r="O3809" t="str">
        <f t="shared" si="358"/>
        <v>Delayed Delivery</v>
      </c>
      <c r="P3809">
        <v>7</v>
      </c>
      <c r="Q3809" t="str">
        <f t="shared" si="359"/>
        <v>Good</v>
      </c>
      <c r="R3809">
        <v>3.9</v>
      </c>
      <c r="S3809">
        <v>1531.83</v>
      </c>
    </row>
    <row r="3810" spans="1:19" x14ac:dyDescent="0.35">
      <c r="A3810">
        <v>13809</v>
      </c>
      <c r="B3810" s="1">
        <v>48370</v>
      </c>
      <c r="C3810">
        <f t="shared" si="354"/>
        <v>2032</v>
      </c>
      <c r="D3810">
        <f t="shared" si="355"/>
        <v>6</v>
      </c>
      <c r="E3810" t="str">
        <f>TEXT(Table2[[#This Row],[order_date]],"mmmm")</f>
        <v>June</v>
      </c>
      <c r="F3810">
        <v>1302</v>
      </c>
      <c r="G3810" t="s">
        <v>22</v>
      </c>
      <c r="H3810" t="s">
        <v>17</v>
      </c>
      <c r="I3810">
        <v>2</v>
      </c>
      <c r="J3810">
        <v>491.44</v>
      </c>
      <c r="K3810">
        <v>0.18</v>
      </c>
      <c r="L3810">
        <f t="shared" si="356"/>
        <v>88.459199999999996</v>
      </c>
      <c r="M3810">
        <f t="shared" si="357"/>
        <v>982.88</v>
      </c>
      <c r="N3810" t="s">
        <v>18</v>
      </c>
      <c r="O3810" t="str">
        <f t="shared" si="358"/>
        <v>Delayed Delivery</v>
      </c>
      <c r="P3810">
        <v>11</v>
      </c>
      <c r="Q3810" t="str">
        <f t="shared" si="359"/>
        <v>Bad</v>
      </c>
      <c r="R3810">
        <v>1.8</v>
      </c>
      <c r="S3810">
        <v>805.96</v>
      </c>
    </row>
    <row r="3811" spans="1:19" x14ac:dyDescent="0.35">
      <c r="A3811">
        <v>13810</v>
      </c>
      <c r="B3811" s="1">
        <v>48371</v>
      </c>
      <c r="C3811">
        <f t="shared" si="354"/>
        <v>2032</v>
      </c>
      <c r="D3811">
        <f t="shared" si="355"/>
        <v>6</v>
      </c>
      <c r="E3811" t="str">
        <f>TEXT(Table2[[#This Row],[order_date]],"mmmm")</f>
        <v>June</v>
      </c>
      <c r="F3811">
        <v>1970</v>
      </c>
      <c r="G3811" t="s">
        <v>12</v>
      </c>
      <c r="H3811" t="s">
        <v>20</v>
      </c>
      <c r="I3811">
        <v>7</v>
      </c>
      <c r="J3811">
        <v>33.83</v>
      </c>
      <c r="K3811">
        <v>0.23</v>
      </c>
      <c r="L3811">
        <f t="shared" si="356"/>
        <v>7.7808999999999999</v>
      </c>
      <c r="M3811">
        <f t="shared" si="357"/>
        <v>236.81</v>
      </c>
      <c r="N3811" t="s">
        <v>18</v>
      </c>
      <c r="O3811" t="str">
        <f t="shared" si="358"/>
        <v>Delayed Delivery</v>
      </c>
      <c r="P3811">
        <v>7</v>
      </c>
      <c r="Q3811" t="str">
        <f t="shared" si="359"/>
        <v>Good</v>
      </c>
      <c r="R3811">
        <v>2.9</v>
      </c>
      <c r="S3811">
        <v>182.34</v>
      </c>
    </row>
    <row r="3812" spans="1:19" x14ac:dyDescent="0.35">
      <c r="A3812">
        <v>13811</v>
      </c>
      <c r="B3812" s="1">
        <v>48372</v>
      </c>
      <c r="C3812">
        <f t="shared" si="354"/>
        <v>2032</v>
      </c>
      <c r="D3812">
        <f t="shared" si="355"/>
        <v>6</v>
      </c>
      <c r="E3812" t="str">
        <f>TEXT(Table2[[#This Row],[order_date]],"mmmm")</f>
        <v>June</v>
      </c>
      <c r="F3812">
        <v>1824</v>
      </c>
      <c r="G3812" t="s">
        <v>12</v>
      </c>
      <c r="H3812" t="s">
        <v>13</v>
      </c>
      <c r="I3812">
        <v>4</v>
      </c>
      <c r="J3812">
        <v>42.92</v>
      </c>
      <c r="K3812">
        <v>0.32</v>
      </c>
      <c r="L3812">
        <f t="shared" si="356"/>
        <v>13.734400000000001</v>
      </c>
      <c r="M3812">
        <f t="shared" si="357"/>
        <v>171.68</v>
      </c>
      <c r="N3812" t="s">
        <v>18</v>
      </c>
      <c r="O3812" t="str">
        <f t="shared" si="358"/>
        <v>Delayed Delivery</v>
      </c>
      <c r="P3812">
        <v>5</v>
      </c>
      <c r="Q3812" t="str">
        <f t="shared" si="359"/>
        <v>Bad</v>
      </c>
      <c r="R3812">
        <v>1.5</v>
      </c>
      <c r="S3812">
        <v>116.74</v>
      </c>
    </row>
    <row r="3813" spans="1:19" x14ac:dyDescent="0.35">
      <c r="A3813">
        <v>13812</v>
      </c>
      <c r="B3813" s="1">
        <v>48373</v>
      </c>
      <c r="C3813">
        <f t="shared" si="354"/>
        <v>2032</v>
      </c>
      <c r="D3813">
        <f t="shared" si="355"/>
        <v>6</v>
      </c>
      <c r="E3813" t="str">
        <f>TEXT(Table2[[#This Row],[order_date]],"mmmm")</f>
        <v>June</v>
      </c>
      <c r="F3813">
        <v>1117</v>
      </c>
      <c r="G3813" t="s">
        <v>15</v>
      </c>
      <c r="H3813" t="s">
        <v>17</v>
      </c>
      <c r="I3813">
        <v>6</v>
      </c>
      <c r="J3813">
        <v>476.79</v>
      </c>
      <c r="K3813">
        <v>0.25</v>
      </c>
      <c r="L3813">
        <f t="shared" si="356"/>
        <v>119.19750000000001</v>
      </c>
      <c r="M3813">
        <f t="shared" si="357"/>
        <v>2860.7400000000002</v>
      </c>
      <c r="N3813" t="s">
        <v>18</v>
      </c>
      <c r="O3813" t="str">
        <f t="shared" si="358"/>
        <v>Delayed Delivery</v>
      </c>
      <c r="P3813">
        <v>9</v>
      </c>
      <c r="Q3813" t="str">
        <f t="shared" si="359"/>
        <v>Good</v>
      </c>
      <c r="R3813">
        <v>3.1</v>
      </c>
      <c r="S3813">
        <v>2145.56</v>
      </c>
    </row>
    <row r="3814" spans="1:19" x14ac:dyDescent="0.35">
      <c r="A3814">
        <v>13813</v>
      </c>
      <c r="B3814" s="1">
        <v>48374</v>
      </c>
      <c r="C3814">
        <f t="shared" si="354"/>
        <v>2032</v>
      </c>
      <c r="D3814">
        <f t="shared" si="355"/>
        <v>6</v>
      </c>
      <c r="E3814" t="str">
        <f>TEXT(Table2[[#This Row],[order_date]],"mmmm")</f>
        <v>June</v>
      </c>
      <c r="F3814">
        <v>1812</v>
      </c>
      <c r="G3814" t="s">
        <v>15</v>
      </c>
      <c r="H3814" t="s">
        <v>20</v>
      </c>
      <c r="I3814">
        <v>1</v>
      </c>
      <c r="J3814">
        <v>326.85000000000002</v>
      </c>
      <c r="K3814">
        <v>0.02</v>
      </c>
      <c r="L3814">
        <f t="shared" si="356"/>
        <v>6.5370000000000008</v>
      </c>
      <c r="M3814">
        <f t="shared" si="357"/>
        <v>326.85000000000002</v>
      </c>
      <c r="N3814" t="s">
        <v>14</v>
      </c>
      <c r="O3814" t="str">
        <f t="shared" si="358"/>
        <v>Delayed Delivery</v>
      </c>
      <c r="P3814">
        <v>11</v>
      </c>
      <c r="Q3814" t="str">
        <f t="shared" si="359"/>
        <v>Good</v>
      </c>
      <c r="R3814">
        <v>3.3</v>
      </c>
      <c r="S3814">
        <v>320.31</v>
      </c>
    </row>
    <row r="3815" spans="1:19" x14ac:dyDescent="0.35">
      <c r="A3815">
        <v>13814</v>
      </c>
      <c r="B3815" s="1">
        <v>48375</v>
      </c>
      <c r="C3815">
        <f t="shared" si="354"/>
        <v>2032</v>
      </c>
      <c r="D3815">
        <f t="shared" si="355"/>
        <v>6</v>
      </c>
      <c r="E3815" t="str">
        <f>TEXT(Table2[[#This Row],[order_date]],"mmmm")</f>
        <v>June</v>
      </c>
      <c r="F3815">
        <v>1160</v>
      </c>
      <c r="G3815" t="s">
        <v>19</v>
      </c>
      <c r="H3815" t="s">
        <v>21</v>
      </c>
      <c r="I3815">
        <v>1</v>
      </c>
      <c r="J3815">
        <v>353.21</v>
      </c>
      <c r="K3815">
        <v>0.28999999999999998</v>
      </c>
      <c r="L3815">
        <f t="shared" si="356"/>
        <v>102.43089999999999</v>
      </c>
      <c r="M3815">
        <f t="shared" si="357"/>
        <v>353.21</v>
      </c>
      <c r="N3815" t="s">
        <v>18</v>
      </c>
      <c r="O3815" t="str">
        <f t="shared" si="358"/>
        <v>On Time Delivery</v>
      </c>
      <c r="P3815">
        <v>2</v>
      </c>
      <c r="Q3815" t="str">
        <f t="shared" si="359"/>
        <v>Good</v>
      </c>
      <c r="R3815">
        <v>3.1</v>
      </c>
      <c r="S3815">
        <v>250.78</v>
      </c>
    </row>
    <row r="3816" spans="1:19" x14ac:dyDescent="0.35">
      <c r="A3816">
        <v>13815</v>
      </c>
      <c r="B3816" s="1">
        <v>48376</v>
      </c>
      <c r="C3816">
        <f t="shared" si="354"/>
        <v>2032</v>
      </c>
      <c r="D3816">
        <f t="shared" si="355"/>
        <v>6</v>
      </c>
      <c r="E3816" t="str">
        <f>TEXT(Table2[[#This Row],[order_date]],"mmmm")</f>
        <v>June</v>
      </c>
      <c r="F3816">
        <v>1400</v>
      </c>
      <c r="G3816" t="s">
        <v>19</v>
      </c>
      <c r="H3816" t="s">
        <v>20</v>
      </c>
      <c r="I3816">
        <v>4</v>
      </c>
      <c r="J3816">
        <v>45.76</v>
      </c>
      <c r="K3816">
        <v>0.35</v>
      </c>
      <c r="L3816">
        <f t="shared" si="356"/>
        <v>16.015999999999998</v>
      </c>
      <c r="M3816">
        <f t="shared" si="357"/>
        <v>183.04</v>
      </c>
      <c r="N3816" t="s">
        <v>18</v>
      </c>
      <c r="O3816" t="str">
        <f t="shared" si="358"/>
        <v>Delayed Delivery</v>
      </c>
      <c r="P3816">
        <v>5</v>
      </c>
      <c r="Q3816" t="str">
        <f t="shared" si="359"/>
        <v>Good</v>
      </c>
      <c r="R3816">
        <v>2.9</v>
      </c>
      <c r="S3816">
        <v>118.98</v>
      </c>
    </row>
    <row r="3817" spans="1:19" x14ac:dyDescent="0.35">
      <c r="A3817">
        <v>13816</v>
      </c>
      <c r="B3817" s="1">
        <v>48377</v>
      </c>
      <c r="C3817">
        <f t="shared" si="354"/>
        <v>2032</v>
      </c>
      <c r="D3817">
        <f t="shared" si="355"/>
        <v>6</v>
      </c>
      <c r="E3817" t="str">
        <f>TEXT(Table2[[#This Row],[order_date]],"mmmm")</f>
        <v>June</v>
      </c>
      <c r="F3817">
        <v>1197</v>
      </c>
      <c r="G3817" t="s">
        <v>15</v>
      </c>
      <c r="H3817" t="s">
        <v>17</v>
      </c>
      <c r="I3817">
        <v>5</v>
      </c>
      <c r="J3817">
        <v>164.36</v>
      </c>
      <c r="K3817">
        <v>0.17</v>
      </c>
      <c r="L3817">
        <f t="shared" si="356"/>
        <v>27.941200000000006</v>
      </c>
      <c r="M3817">
        <f t="shared" si="357"/>
        <v>821.80000000000007</v>
      </c>
      <c r="N3817" t="s">
        <v>18</v>
      </c>
      <c r="O3817" t="str">
        <f t="shared" si="358"/>
        <v>On Time Delivery</v>
      </c>
      <c r="P3817">
        <v>2</v>
      </c>
      <c r="Q3817" t="str">
        <f t="shared" si="359"/>
        <v>Good</v>
      </c>
      <c r="R3817">
        <v>3.3</v>
      </c>
      <c r="S3817">
        <v>682.09</v>
      </c>
    </row>
    <row r="3818" spans="1:19" x14ac:dyDescent="0.35">
      <c r="A3818">
        <v>13817</v>
      </c>
      <c r="B3818" s="1">
        <v>48378</v>
      </c>
      <c r="C3818">
        <f t="shared" si="354"/>
        <v>2032</v>
      </c>
      <c r="D3818">
        <f t="shared" si="355"/>
        <v>6</v>
      </c>
      <c r="E3818" t="str">
        <f>TEXT(Table2[[#This Row],[order_date]],"mmmm")</f>
        <v>June</v>
      </c>
      <c r="F3818">
        <v>1259</v>
      </c>
      <c r="G3818" t="s">
        <v>15</v>
      </c>
      <c r="H3818" t="s">
        <v>17</v>
      </c>
      <c r="I3818">
        <v>7</v>
      </c>
      <c r="J3818">
        <v>388.44</v>
      </c>
      <c r="K3818">
        <v>0.34</v>
      </c>
      <c r="L3818">
        <f t="shared" si="356"/>
        <v>132.06960000000001</v>
      </c>
      <c r="M3818">
        <f t="shared" si="357"/>
        <v>2719.08</v>
      </c>
      <c r="N3818" t="s">
        <v>14</v>
      </c>
      <c r="O3818" t="str">
        <f t="shared" si="358"/>
        <v>On Time Delivery</v>
      </c>
      <c r="P3818">
        <v>2</v>
      </c>
      <c r="Q3818" t="str">
        <f t="shared" si="359"/>
        <v>Excellent</v>
      </c>
      <c r="R3818">
        <v>5</v>
      </c>
      <c r="S3818">
        <v>1794.59</v>
      </c>
    </row>
    <row r="3819" spans="1:19" x14ac:dyDescent="0.35">
      <c r="A3819">
        <v>13818</v>
      </c>
      <c r="B3819" s="1">
        <v>48379</v>
      </c>
      <c r="C3819">
        <f t="shared" si="354"/>
        <v>2032</v>
      </c>
      <c r="D3819">
        <f t="shared" si="355"/>
        <v>6</v>
      </c>
      <c r="E3819" t="str">
        <f>TEXT(Table2[[#This Row],[order_date]],"mmmm")</f>
        <v>June</v>
      </c>
      <c r="F3819">
        <v>1659</v>
      </c>
      <c r="G3819" t="s">
        <v>15</v>
      </c>
      <c r="H3819" t="s">
        <v>21</v>
      </c>
      <c r="I3819">
        <v>6</v>
      </c>
      <c r="J3819">
        <v>517.62</v>
      </c>
      <c r="K3819">
        <v>0.19</v>
      </c>
      <c r="L3819">
        <f t="shared" si="356"/>
        <v>98.347800000000007</v>
      </c>
      <c r="M3819">
        <f t="shared" si="357"/>
        <v>3105.7200000000003</v>
      </c>
      <c r="N3819" t="s">
        <v>18</v>
      </c>
      <c r="O3819" t="str">
        <f t="shared" si="358"/>
        <v>Delayed Delivery</v>
      </c>
      <c r="P3819">
        <v>11</v>
      </c>
      <c r="Q3819" t="str">
        <f t="shared" si="359"/>
        <v>Good</v>
      </c>
      <c r="R3819">
        <v>3.5</v>
      </c>
      <c r="S3819">
        <v>2515.63</v>
      </c>
    </row>
    <row r="3820" spans="1:19" x14ac:dyDescent="0.35">
      <c r="A3820">
        <v>13819</v>
      </c>
      <c r="B3820" s="1">
        <v>48380</v>
      </c>
      <c r="C3820">
        <f t="shared" si="354"/>
        <v>2032</v>
      </c>
      <c r="D3820">
        <f t="shared" si="355"/>
        <v>6</v>
      </c>
      <c r="E3820" t="str">
        <f>TEXT(Table2[[#This Row],[order_date]],"mmmm")</f>
        <v>June</v>
      </c>
      <c r="F3820">
        <v>1751</v>
      </c>
      <c r="G3820" t="s">
        <v>22</v>
      </c>
      <c r="H3820" t="s">
        <v>21</v>
      </c>
      <c r="I3820">
        <v>1</v>
      </c>
      <c r="J3820">
        <v>551.44000000000005</v>
      </c>
      <c r="K3820">
        <v>0.16</v>
      </c>
      <c r="L3820">
        <f t="shared" si="356"/>
        <v>88.230400000000017</v>
      </c>
      <c r="M3820">
        <f t="shared" si="357"/>
        <v>551.44000000000005</v>
      </c>
      <c r="N3820" t="s">
        <v>18</v>
      </c>
      <c r="O3820" t="str">
        <f t="shared" si="358"/>
        <v>Delayed Delivery</v>
      </c>
      <c r="P3820">
        <v>9</v>
      </c>
      <c r="Q3820" t="str">
        <f t="shared" si="359"/>
        <v>Excellent</v>
      </c>
      <c r="R3820">
        <v>4</v>
      </c>
      <c r="S3820">
        <v>463.21</v>
      </c>
    </row>
    <row r="3821" spans="1:19" x14ac:dyDescent="0.35">
      <c r="A3821">
        <v>13820</v>
      </c>
      <c r="B3821" s="1">
        <v>48381</v>
      </c>
      <c r="C3821">
        <f t="shared" si="354"/>
        <v>2032</v>
      </c>
      <c r="D3821">
        <f t="shared" si="355"/>
        <v>6</v>
      </c>
      <c r="E3821" t="str">
        <f>TEXT(Table2[[#This Row],[order_date]],"mmmm")</f>
        <v>June</v>
      </c>
      <c r="F3821">
        <v>1046</v>
      </c>
      <c r="G3821" t="s">
        <v>19</v>
      </c>
      <c r="H3821" t="s">
        <v>13</v>
      </c>
      <c r="I3821">
        <v>7</v>
      </c>
      <c r="J3821">
        <v>307.75</v>
      </c>
      <c r="K3821">
        <v>0.12</v>
      </c>
      <c r="L3821">
        <f t="shared" si="356"/>
        <v>36.93</v>
      </c>
      <c r="M3821">
        <f t="shared" si="357"/>
        <v>2154.25</v>
      </c>
      <c r="N3821" t="s">
        <v>14</v>
      </c>
      <c r="O3821" t="str">
        <f t="shared" si="358"/>
        <v>Delayed Delivery</v>
      </c>
      <c r="P3821">
        <v>7</v>
      </c>
      <c r="Q3821" t="str">
        <f t="shared" si="359"/>
        <v>Bad</v>
      </c>
      <c r="R3821">
        <v>1.8</v>
      </c>
      <c r="S3821">
        <v>1895.74</v>
      </c>
    </row>
    <row r="3822" spans="1:19" x14ac:dyDescent="0.35">
      <c r="A3822">
        <v>13821</v>
      </c>
      <c r="B3822" s="1">
        <v>48382</v>
      </c>
      <c r="C3822">
        <f t="shared" si="354"/>
        <v>2032</v>
      </c>
      <c r="D3822">
        <f t="shared" si="355"/>
        <v>6</v>
      </c>
      <c r="E3822" t="str">
        <f>TEXT(Table2[[#This Row],[order_date]],"mmmm")</f>
        <v>June</v>
      </c>
      <c r="F3822">
        <v>1986</v>
      </c>
      <c r="G3822" t="s">
        <v>15</v>
      </c>
      <c r="H3822" t="s">
        <v>21</v>
      </c>
      <c r="I3822">
        <v>7</v>
      </c>
      <c r="J3822">
        <v>334.1</v>
      </c>
      <c r="K3822">
        <v>0.23</v>
      </c>
      <c r="L3822">
        <f t="shared" si="356"/>
        <v>76.843000000000004</v>
      </c>
      <c r="M3822">
        <f t="shared" si="357"/>
        <v>2338.7000000000003</v>
      </c>
      <c r="N3822" t="s">
        <v>18</v>
      </c>
      <c r="O3822" t="str">
        <f t="shared" si="358"/>
        <v>On Time Delivery</v>
      </c>
      <c r="P3822">
        <v>4</v>
      </c>
      <c r="Q3822" t="str">
        <f t="shared" si="359"/>
        <v>Good</v>
      </c>
      <c r="R3822">
        <v>3.1</v>
      </c>
      <c r="S3822">
        <v>1800.8</v>
      </c>
    </row>
    <row r="3823" spans="1:19" x14ac:dyDescent="0.35">
      <c r="A3823">
        <v>13822</v>
      </c>
      <c r="B3823" s="1">
        <v>48383</v>
      </c>
      <c r="C3823">
        <f t="shared" si="354"/>
        <v>2032</v>
      </c>
      <c r="D3823">
        <f t="shared" si="355"/>
        <v>6</v>
      </c>
      <c r="E3823" t="str">
        <f>TEXT(Table2[[#This Row],[order_date]],"mmmm")</f>
        <v>June</v>
      </c>
      <c r="F3823">
        <v>1398</v>
      </c>
      <c r="G3823" t="s">
        <v>19</v>
      </c>
      <c r="H3823" t="s">
        <v>13</v>
      </c>
      <c r="I3823">
        <v>1</v>
      </c>
      <c r="J3823">
        <v>502.33</v>
      </c>
      <c r="K3823">
        <v>0.08</v>
      </c>
      <c r="L3823">
        <f t="shared" si="356"/>
        <v>40.186399999999999</v>
      </c>
      <c r="M3823">
        <f t="shared" si="357"/>
        <v>502.33</v>
      </c>
      <c r="N3823" t="s">
        <v>16</v>
      </c>
      <c r="O3823" t="str">
        <f t="shared" si="358"/>
        <v>Delayed Delivery</v>
      </c>
      <c r="P3823">
        <v>11</v>
      </c>
      <c r="Q3823" t="str">
        <f t="shared" si="359"/>
        <v>Bad</v>
      </c>
      <c r="R3823">
        <v>1</v>
      </c>
      <c r="S3823">
        <v>462.14</v>
      </c>
    </row>
    <row r="3824" spans="1:19" x14ac:dyDescent="0.35">
      <c r="A3824">
        <v>13823</v>
      </c>
      <c r="B3824" s="1">
        <v>48384</v>
      </c>
      <c r="C3824">
        <f t="shared" si="354"/>
        <v>2032</v>
      </c>
      <c r="D3824">
        <f t="shared" si="355"/>
        <v>6</v>
      </c>
      <c r="E3824" t="str">
        <f>TEXT(Table2[[#This Row],[order_date]],"mmmm")</f>
        <v>June</v>
      </c>
      <c r="F3824">
        <v>1709</v>
      </c>
      <c r="G3824" t="s">
        <v>15</v>
      </c>
      <c r="H3824" t="s">
        <v>17</v>
      </c>
      <c r="I3824">
        <v>3</v>
      </c>
      <c r="J3824">
        <v>329.51</v>
      </c>
      <c r="K3824">
        <v>0.04</v>
      </c>
      <c r="L3824">
        <f t="shared" si="356"/>
        <v>13.180400000000001</v>
      </c>
      <c r="M3824">
        <f t="shared" si="357"/>
        <v>988.53</v>
      </c>
      <c r="N3824" t="s">
        <v>18</v>
      </c>
      <c r="O3824" t="str">
        <f t="shared" si="358"/>
        <v>Delayed Delivery</v>
      </c>
      <c r="P3824">
        <v>8</v>
      </c>
      <c r="Q3824" t="str">
        <f t="shared" si="359"/>
        <v>Bad</v>
      </c>
      <c r="R3824">
        <v>1.1000000000000001</v>
      </c>
      <c r="S3824">
        <v>948.99</v>
      </c>
    </row>
    <row r="3825" spans="1:19" x14ac:dyDescent="0.35">
      <c r="A3825">
        <v>13824</v>
      </c>
      <c r="B3825" s="1">
        <v>48385</v>
      </c>
      <c r="C3825">
        <f t="shared" si="354"/>
        <v>2032</v>
      </c>
      <c r="D3825">
        <f t="shared" si="355"/>
        <v>6</v>
      </c>
      <c r="E3825" t="str">
        <f>TEXT(Table2[[#This Row],[order_date]],"mmmm")</f>
        <v>June</v>
      </c>
      <c r="F3825">
        <v>1558</v>
      </c>
      <c r="G3825" t="s">
        <v>22</v>
      </c>
      <c r="H3825" t="s">
        <v>17</v>
      </c>
      <c r="I3825">
        <v>7</v>
      </c>
      <c r="J3825">
        <v>317.36</v>
      </c>
      <c r="K3825">
        <v>0.01</v>
      </c>
      <c r="L3825">
        <f t="shared" si="356"/>
        <v>3.1736000000000004</v>
      </c>
      <c r="M3825">
        <f t="shared" si="357"/>
        <v>2221.52</v>
      </c>
      <c r="N3825" t="s">
        <v>18</v>
      </c>
      <c r="O3825" t="str">
        <f t="shared" si="358"/>
        <v>Delayed Delivery</v>
      </c>
      <c r="P3825">
        <v>11</v>
      </c>
      <c r="Q3825" t="str">
        <f t="shared" si="359"/>
        <v>Bad</v>
      </c>
      <c r="R3825">
        <v>2.2999999999999998</v>
      </c>
      <c r="S3825">
        <v>2199.3000000000002</v>
      </c>
    </row>
    <row r="3826" spans="1:19" x14ac:dyDescent="0.35">
      <c r="A3826">
        <v>13825</v>
      </c>
      <c r="B3826" s="1">
        <v>48386</v>
      </c>
      <c r="C3826">
        <f t="shared" si="354"/>
        <v>2032</v>
      </c>
      <c r="D3826">
        <f t="shared" si="355"/>
        <v>6</v>
      </c>
      <c r="E3826" t="str">
        <f>TEXT(Table2[[#This Row],[order_date]],"mmmm")</f>
        <v>June</v>
      </c>
      <c r="F3826">
        <v>1077</v>
      </c>
      <c r="G3826" t="s">
        <v>22</v>
      </c>
      <c r="H3826" t="s">
        <v>20</v>
      </c>
      <c r="I3826">
        <v>1</v>
      </c>
      <c r="J3826">
        <v>544.47</v>
      </c>
      <c r="K3826">
        <v>0.1</v>
      </c>
      <c r="L3826">
        <f t="shared" si="356"/>
        <v>54.447000000000003</v>
      </c>
      <c r="M3826">
        <f t="shared" si="357"/>
        <v>544.47</v>
      </c>
      <c r="N3826" t="s">
        <v>16</v>
      </c>
      <c r="O3826" t="str">
        <f t="shared" si="358"/>
        <v>Delayed Delivery</v>
      </c>
      <c r="P3826">
        <v>11</v>
      </c>
      <c r="Q3826" t="str">
        <f t="shared" si="359"/>
        <v>Good</v>
      </c>
      <c r="R3826">
        <v>2.9</v>
      </c>
      <c r="S3826">
        <v>490.02</v>
      </c>
    </row>
    <row r="3827" spans="1:19" x14ac:dyDescent="0.35">
      <c r="A3827">
        <v>13826</v>
      </c>
      <c r="B3827" s="1">
        <v>48387</v>
      </c>
      <c r="C3827">
        <f t="shared" si="354"/>
        <v>2032</v>
      </c>
      <c r="D3827">
        <f t="shared" si="355"/>
        <v>6</v>
      </c>
      <c r="E3827" t="str">
        <f>TEXT(Table2[[#This Row],[order_date]],"mmmm")</f>
        <v>June</v>
      </c>
      <c r="F3827">
        <v>1123</v>
      </c>
      <c r="G3827" t="s">
        <v>12</v>
      </c>
      <c r="H3827" t="s">
        <v>20</v>
      </c>
      <c r="I3827">
        <v>3</v>
      </c>
      <c r="J3827">
        <v>477.11</v>
      </c>
      <c r="K3827">
        <v>0.14000000000000001</v>
      </c>
      <c r="L3827">
        <f t="shared" si="356"/>
        <v>66.795400000000015</v>
      </c>
      <c r="M3827">
        <f t="shared" si="357"/>
        <v>1431.33</v>
      </c>
      <c r="N3827" t="s">
        <v>18</v>
      </c>
      <c r="O3827" t="str">
        <f t="shared" si="358"/>
        <v>On Time Delivery</v>
      </c>
      <c r="P3827">
        <v>4</v>
      </c>
      <c r="Q3827" t="str">
        <f t="shared" si="359"/>
        <v>Good</v>
      </c>
      <c r="R3827">
        <v>3.3</v>
      </c>
      <c r="S3827">
        <v>1230.94</v>
      </c>
    </row>
    <row r="3828" spans="1:19" x14ac:dyDescent="0.35">
      <c r="A3828">
        <v>13827</v>
      </c>
      <c r="B3828" s="1">
        <v>48388</v>
      </c>
      <c r="C3828">
        <f t="shared" si="354"/>
        <v>2032</v>
      </c>
      <c r="D3828">
        <f t="shared" si="355"/>
        <v>6</v>
      </c>
      <c r="E3828" t="str">
        <f>TEXT(Table2[[#This Row],[order_date]],"mmmm")</f>
        <v>June</v>
      </c>
      <c r="F3828">
        <v>1074</v>
      </c>
      <c r="G3828" t="s">
        <v>19</v>
      </c>
      <c r="H3828" t="s">
        <v>13</v>
      </c>
      <c r="I3828">
        <v>1</v>
      </c>
      <c r="J3828">
        <v>546.80999999999995</v>
      </c>
      <c r="K3828">
        <v>0.19</v>
      </c>
      <c r="L3828">
        <f t="shared" si="356"/>
        <v>103.89389999999999</v>
      </c>
      <c r="M3828">
        <f t="shared" si="357"/>
        <v>546.80999999999995</v>
      </c>
      <c r="N3828" t="s">
        <v>18</v>
      </c>
      <c r="O3828" t="str">
        <f t="shared" si="358"/>
        <v>Early Delivery</v>
      </c>
      <c r="P3828">
        <v>1</v>
      </c>
      <c r="Q3828" t="str">
        <f t="shared" si="359"/>
        <v>Excellent</v>
      </c>
      <c r="R3828">
        <v>4.5999999999999996</v>
      </c>
      <c r="S3828">
        <v>442.92</v>
      </c>
    </row>
    <row r="3829" spans="1:19" x14ac:dyDescent="0.35">
      <c r="A3829">
        <v>13828</v>
      </c>
      <c r="B3829" s="1">
        <v>48389</v>
      </c>
      <c r="C3829">
        <f t="shared" si="354"/>
        <v>2032</v>
      </c>
      <c r="D3829">
        <f t="shared" si="355"/>
        <v>6</v>
      </c>
      <c r="E3829" t="str">
        <f>TEXT(Table2[[#This Row],[order_date]],"mmmm")</f>
        <v>June</v>
      </c>
      <c r="F3829">
        <v>1870</v>
      </c>
      <c r="G3829" t="s">
        <v>15</v>
      </c>
      <c r="H3829" t="s">
        <v>21</v>
      </c>
      <c r="I3829">
        <v>1</v>
      </c>
      <c r="J3829">
        <v>142.66999999999999</v>
      </c>
      <c r="K3829">
        <v>0.1</v>
      </c>
      <c r="L3829">
        <f t="shared" si="356"/>
        <v>14.266999999999999</v>
      </c>
      <c r="M3829">
        <f t="shared" si="357"/>
        <v>142.66999999999999</v>
      </c>
      <c r="N3829" t="s">
        <v>18</v>
      </c>
      <c r="O3829" t="str">
        <f t="shared" si="358"/>
        <v>Delayed Delivery</v>
      </c>
      <c r="P3829">
        <v>10</v>
      </c>
      <c r="Q3829" t="str">
        <f t="shared" si="359"/>
        <v>Excellent</v>
      </c>
      <c r="R3829">
        <v>4.0999999999999996</v>
      </c>
      <c r="S3829">
        <v>128.4</v>
      </c>
    </row>
    <row r="3830" spans="1:19" x14ac:dyDescent="0.35">
      <c r="A3830">
        <v>13829</v>
      </c>
      <c r="B3830" s="1">
        <v>48390</v>
      </c>
      <c r="C3830">
        <f t="shared" si="354"/>
        <v>2032</v>
      </c>
      <c r="D3830">
        <f t="shared" si="355"/>
        <v>6</v>
      </c>
      <c r="E3830" t="str">
        <f>TEXT(Table2[[#This Row],[order_date]],"mmmm")</f>
        <v>June</v>
      </c>
      <c r="F3830">
        <v>1136</v>
      </c>
      <c r="G3830" t="s">
        <v>19</v>
      </c>
      <c r="H3830" t="s">
        <v>21</v>
      </c>
      <c r="I3830">
        <v>7</v>
      </c>
      <c r="J3830">
        <v>321.76</v>
      </c>
      <c r="K3830">
        <v>0.34</v>
      </c>
      <c r="L3830">
        <f t="shared" si="356"/>
        <v>109.39840000000001</v>
      </c>
      <c r="M3830">
        <f t="shared" si="357"/>
        <v>2252.3199999999997</v>
      </c>
      <c r="N3830" t="s">
        <v>18</v>
      </c>
      <c r="O3830" t="str">
        <f t="shared" si="358"/>
        <v>On Time Delivery</v>
      </c>
      <c r="P3830">
        <v>3</v>
      </c>
      <c r="Q3830" t="str">
        <f t="shared" si="359"/>
        <v>Bad</v>
      </c>
      <c r="R3830">
        <v>2.2000000000000002</v>
      </c>
      <c r="S3830">
        <v>1486.53</v>
      </c>
    </row>
    <row r="3831" spans="1:19" x14ac:dyDescent="0.35">
      <c r="A3831">
        <v>13830</v>
      </c>
      <c r="B3831" s="1">
        <v>48391</v>
      </c>
      <c r="C3831">
        <f t="shared" si="354"/>
        <v>2032</v>
      </c>
      <c r="D3831">
        <f t="shared" si="355"/>
        <v>6</v>
      </c>
      <c r="E3831" t="str">
        <f>TEXT(Table2[[#This Row],[order_date]],"mmmm")</f>
        <v>June</v>
      </c>
      <c r="F3831">
        <v>1601</v>
      </c>
      <c r="G3831" t="s">
        <v>15</v>
      </c>
      <c r="H3831" t="s">
        <v>20</v>
      </c>
      <c r="I3831">
        <v>5</v>
      </c>
      <c r="J3831">
        <v>507.85</v>
      </c>
      <c r="K3831">
        <v>0.1</v>
      </c>
      <c r="L3831">
        <f t="shared" si="356"/>
        <v>50.785000000000004</v>
      </c>
      <c r="M3831">
        <f t="shared" si="357"/>
        <v>2539.25</v>
      </c>
      <c r="N3831" t="s">
        <v>18</v>
      </c>
      <c r="O3831" t="str">
        <f t="shared" si="358"/>
        <v>Delayed Delivery</v>
      </c>
      <c r="P3831">
        <v>10</v>
      </c>
      <c r="Q3831" t="str">
        <f t="shared" si="359"/>
        <v>Excellent</v>
      </c>
      <c r="R3831">
        <v>4</v>
      </c>
      <c r="S3831">
        <v>2285.33</v>
      </c>
    </row>
    <row r="3832" spans="1:19" x14ac:dyDescent="0.35">
      <c r="A3832">
        <v>13831</v>
      </c>
      <c r="B3832" s="1">
        <v>48392</v>
      </c>
      <c r="C3832">
        <f t="shared" si="354"/>
        <v>2032</v>
      </c>
      <c r="D3832">
        <f t="shared" si="355"/>
        <v>6</v>
      </c>
      <c r="E3832" t="str">
        <f>TEXT(Table2[[#This Row],[order_date]],"mmmm")</f>
        <v>June</v>
      </c>
      <c r="F3832">
        <v>1399</v>
      </c>
      <c r="G3832" t="s">
        <v>12</v>
      </c>
      <c r="H3832" t="s">
        <v>17</v>
      </c>
      <c r="I3832">
        <v>5</v>
      </c>
      <c r="J3832">
        <v>80.02</v>
      </c>
      <c r="K3832">
        <v>0.15</v>
      </c>
      <c r="L3832">
        <f t="shared" si="356"/>
        <v>12.002999999999998</v>
      </c>
      <c r="M3832">
        <f t="shared" si="357"/>
        <v>400.09999999999997</v>
      </c>
      <c r="N3832" t="s">
        <v>14</v>
      </c>
      <c r="O3832" t="str">
        <f t="shared" si="358"/>
        <v>Early Delivery</v>
      </c>
      <c r="P3832">
        <v>1</v>
      </c>
      <c r="Q3832" t="str">
        <f t="shared" si="359"/>
        <v>Good</v>
      </c>
      <c r="R3832">
        <v>3.2</v>
      </c>
      <c r="S3832">
        <v>340.08</v>
      </c>
    </row>
    <row r="3833" spans="1:19" x14ac:dyDescent="0.35">
      <c r="A3833">
        <v>13832</v>
      </c>
      <c r="B3833" s="1">
        <v>48393</v>
      </c>
      <c r="C3833">
        <f t="shared" si="354"/>
        <v>2032</v>
      </c>
      <c r="D3833">
        <f t="shared" si="355"/>
        <v>6</v>
      </c>
      <c r="E3833" t="str">
        <f>TEXT(Table2[[#This Row],[order_date]],"mmmm")</f>
        <v>June</v>
      </c>
      <c r="F3833">
        <v>1836</v>
      </c>
      <c r="G3833" t="s">
        <v>22</v>
      </c>
      <c r="H3833" t="s">
        <v>13</v>
      </c>
      <c r="I3833">
        <v>6</v>
      </c>
      <c r="J3833">
        <v>479.88</v>
      </c>
      <c r="K3833">
        <v>0.04</v>
      </c>
      <c r="L3833">
        <f t="shared" si="356"/>
        <v>19.1952</v>
      </c>
      <c r="M3833">
        <f t="shared" si="357"/>
        <v>2879.2799999999997</v>
      </c>
      <c r="N3833" t="s">
        <v>16</v>
      </c>
      <c r="O3833" t="str">
        <f t="shared" si="358"/>
        <v>On Time Delivery</v>
      </c>
      <c r="P3833">
        <v>2</v>
      </c>
      <c r="Q3833" t="str">
        <f t="shared" si="359"/>
        <v>Excellent</v>
      </c>
      <c r="R3833">
        <v>4.0999999999999996</v>
      </c>
      <c r="S3833">
        <v>2764.11</v>
      </c>
    </row>
    <row r="3834" spans="1:19" x14ac:dyDescent="0.35">
      <c r="A3834">
        <v>13833</v>
      </c>
      <c r="B3834" s="1">
        <v>48394</v>
      </c>
      <c r="C3834">
        <f t="shared" si="354"/>
        <v>2032</v>
      </c>
      <c r="D3834">
        <f t="shared" si="355"/>
        <v>6</v>
      </c>
      <c r="E3834" t="str">
        <f>TEXT(Table2[[#This Row],[order_date]],"mmmm")</f>
        <v>June</v>
      </c>
      <c r="F3834">
        <v>1504</v>
      </c>
      <c r="G3834" t="s">
        <v>12</v>
      </c>
      <c r="H3834" t="s">
        <v>17</v>
      </c>
      <c r="I3834">
        <v>1</v>
      </c>
      <c r="J3834">
        <v>122.04</v>
      </c>
      <c r="K3834">
        <v>0.09</v>
      </c>
      <c r="L3834">
        <f t="shared" si="356"/>
        <v>10.983600000000001</v>
      </c>
      <c r="M3834">
        <f t="shared" si="357"/>
        <v>122.04</v>
      </c>
      <c r="N3834" t="s">
        <v>16</v>
      </c>
      <c r="O3834" t="str">
        <f t="shared" si="358"/>
        <v>On Time Delivery</v>
      </c>
      <c r="P3834">
        <v>2</v>
      </c>
      <c r="Q3834" t="str">
        <f t="shared" si="359"/>
        <v>Good</v>
      </c>
      <c r="R3834">
        <v>2.6</v>
      </c>
      <c r="S3834">
        <v>111.06</v>
      </c>
    </row>
    <row r="3835" spans="1:19" x14ac:dyDescent="0.35">
      <c r="A3835">
        <v>13834</v>
      </c>
      <c r="B3835" s="1">
        <v>48395</v>
      </c>
      <c r="C3835">
        <f t="shared" si="354"/>
        <v>2032</v>
      </c>
      <c r="D3835">
        <f t="shared" si="355"/>
        <v>6</v>
      </c>
      <c r="E3835" t="str">
        <f>TEXT(Table2[[#This Row],[order_date]],"mmmm")</f>
        <v>June</v>
      </c>
      <c r="F3835">
        <v>1499</v>
      </c>
      <c r="G3835" t="s">
        <v>19</v>
      </c>
      <c r="H3835" t="s">
        <v>17</v>
      </c>
      <c r="I3835">
        <v>6</v>
      </c>
      <c r="J3835">
        <v>487.75</v>
      </c>
      <c r="K3835">
        <v>0.02</v>
      </c>
      <c r="L3835">
        <f t="shared" si="356"/>
        <v>9.7550000000000008</v>
      </c>
      <c r="M3835">
        <f t="shared" si="357"/>
        <v>2926.5</v>
      </c>
      <c r="N3835" t="s">
        <v>16</v>
      </c>
      <c r="O3835" t="str">
        <f t="shared" si="358"/>
        <v>Delayed Delivery</v>
      </c>
      <c r="P3835">
        <v>7</v>
      </c>
      <c r="Q3835" t="str">
        <f t="shared" si="359"/>
        <v>Bad</v>
      </c>
      <c r="R3835">
        <v>1.4</v>
      </c>
      <c r="S3835">
        <v>2867.97</v>
      </c>
    </row>
    <row r="3836" spans="1:19" x14ac:dyDescent="0.35">
      <c r="A3836">
        <v>13835</v>
      </c>
      <c r="B3836" s="1">
        <v>48396</v>
      </c>
      <c r="C3836">
        <f t="shared" si="354"/>
        <v>2032</v>
      </c>
      <c r="D3836">
        <f t="shared" si="355"/>
        <v>7</v>
      </c>
      <c r="E3836" t="str">
        <f>TEXT(Table2[[#This Row],[order_date]],"mmmm")</f>
        <v>July</v>
      </c>
      <c r="F3836">
        <v>1572</v>
      </c>
      <c r="G3836" t="s">
        <v>12</v>
      </c>
      <c r="H3836" t="s">
        <v>21</v>
      </c>
      <c r="I3836">
        <v>6</v>
      </c>
      <c r="J3836">
        <v>373.02</v>
      </c>
      <c r="K3836">
        <v>0.2</v>
      </c>
      <c r="L3836">
        <f t="shared" si="356"/>
        <v>74.603999999999999</v>
      </c>
      <c r="M3836">
        <f t="shared" si="357"/>
        <v>2238.12</v>
      </c>
      <c r="N3836" t="s">
        <v>18</v>
      </c>
      <c r="O3836" t="str">
        <f t="shared" si="358"/>
        <v>On Time Delivery</v>
      </c>
      <c r="P3836">
        <v>4</v>
      </c>
      <c r="Q3836" t="str">
        <f t="shared" si="359"/>
        <v>Good</v>
      </c>
      <c r="R3836">
        <v>3.5</v>
      </c>
      <c r="S3836">
        <v>1790.5</v>
      </c>
    </row>
    <row r="3837" spans="1:19" x14ac:dyDescent="0.35">
      <c r="A3837">
        <v>13836</v>
      </c>
      <c r="B3837" s="1">
        <v>48397</v>
      </c>
      <c r="C3837">
        <f t="shared" si="354"/>
        <v>2032</v>
      </c>
      <c r="D3837">
        <f t="shared" si="355"/>
        <v>7</v>
      </c>
      <c r="E3837" t="str">
        <f>TEXT(Table2[[#This Row],[order_date]],"mmmm")</f>
        <v>July</v>
      </c>
      <c r="F3837">
        <v>1137</v>
      </c>
      <c r="G3837" t="s">
        <v>19</v>
      </c>
      <c r="H3837" t="s">
        <v>13</v>
      </c>
      <c r="I3837">
        <v>6</v>
      </c>
      <c r="J3837">
        <v>128.04</v>
      </c>
      <c r="K3837">
        <v>0.26</v>
      </c>
      <c r="L3837">
        <f t="shared" si="356"/>
        <v>33.290399999999998</v>
      </c>
      <c r="M3837">
        <f t="shared" si="357"/>
        <v>768.24</v>
      </c>
      <c r="N3837" t="s">
        <v>16</v>
      </c>
      <c r="O3837" t="str">
        <f t="shared" si="358"/>
        <v>Delayed Delivery</v>
      </c>
      <c r="P3837">
        <v>10</v>
      </c>
      <c r="Q3837" t="str">
        <f t="shared" si="359"/>
        <v>Good</v>
      </c>
      <c r="R3837">
        <v>3.2</v>
      </c>
      <c r="S3837">
        <v>568.5</v>
      </c>
    </row>
    <row r="3838" spans="1:19" x14ac:dyDescent="0.35">
      <c r="A3838">
        <v>13837</v>
      </c>
      <c r="B3838" s="1">
        <v>48398</v>
      </c>
      <c r="C3838">
        <f t="shared" si="354"/>
        <v>2032</v>
      </c>
      <c r="D3838">
        <f t="shared" si="355"/>
        <v>7</v>
      </c>
      <c r="E3838" t="str">
        <f>TEXT(Table2[[#This Row],[order_date]],"mmmm")</f>
        <v>July</v>
      </c>
      <c r="F3838">
        <v>1049</v>
      </c>
      <c r="G3838" t="s">
        <v>12</v>
      </c>
      <c r="H3838" t="s">
        <v>17</v>
      </c>
      <c r="I3838">
        <v>6</v>
      </c>
      <c r="J3838">
        <v>291.91000000000003</v>
      </c>
      <c r="K3838">
        <v>7.0000000000000007E-2</v>
      </c>
      <c r="L3838">
        <f t="shared" si="356"/>
        <v>20.433700000000005</v>
      </c>
      <c r="M3838">
        <f t="shared" si="357"/>
        <v>1751.46</v>
      </c>
      <c r="N3838" t="s">
        <v>16</v>
      </c>
      <c r="O3838" t="str">
        <f t="shared" si="358"/>
        <v>Delayed Delivery</v>
      </c>
      <c r="P3838">
        <v>9</v>
      </c>
      <c r="Q3838" t="str">
        <f t="shared" si="359"/>
        <v>Excellent</v>
      </c>
      <c r="R3838">
        <v>4.8</v>
      </c>
      <c r="S3838">
        <v>1628.86</v>
      </c>
    </row>
    <row r="3839" spans="1:19" x14ac:dyDescent="0.35">
      <c r="A3839">
        <v>13838</v>
      </c>
      <c r="B3839" s="1">
        <v>48399</v>
      </c>
      <c r="C3839">
        <f t="shared" si="354"/>
        <v>2032</v>
      </c>
      <c r="D3839">
        <f t="shared" si="355"/>
        <v>7</v>
      </c>
      <c r="E3839" t="str">
        <f>TEXT(Table2[[#This Row],[order_date]],"mmmm")</f>
        <v>July</v>
      </c>
      <c r="F3839">
        <v>1770</v>
      </c>
      <c r="G3839" t="s">
        <v>19</v>
      </c>
      <c r="H3839" t="s">
        <v>20</v>
      </c>
      <c r="I3839">
        <v>4</v>
      </c>
      <c r="J3839">
        <v>413.91</v>
      </c>
      <c r="K3839">
        <v>0.13</v>
      </c>
      <c r="L3839">
        <f t="shared" si="356"/>
        <v>53.808300000000003</v>
      </c>
      <c r="M3839">
        <f t="shared" si="357"/>
        <v>1655.64</v>
      </c>
      <c r="N3839" t="s">
        <v>18</v>
      </c>
      <c r="O3839" t="str">
        <f t="shared" si="358"/>
        <v>On Time Delivery</v>
      </c>
      <c r="P3839">
        <v>2</v>
      </c>
      <c r="Q3839" t="str">
        <f t="shared" si="359"/>
        <v>Bad</v>
      </c>
      <c r="R3839">
        <v>1.6</v>
      </c>
      <c r="S3839">
        <v>1440.41</v>
      </c>
    </row>
    <row r="3840" spans="1:19" x14ac:dyDescent="0.35">
      <c r="A3840">
        <v>13839</v>
      </c>
      <c r="B3840" s="1">
        <v>48400</v>
      </c>
      <c r="C3840">
        <f t="shared" si="354"/>
        <v>2032</v>
      </c>
      <c r="D3840">
        <f t="shared" si="355"/>
        <v>7</v>
      </c>
      <c r="E3840" t="str">
        <f>TEXT(Table2[[#This Row],[order_date]],"mmmm")</f>
        <v>July</v>
      </c>
      <c r="F3840">
        <v>1972</v>
      </c>
      <c r="G3840" t="s">
        <v>19</v>
      </c>
      <c r="H3840" t="s">
        <v>20</v>
      </c>
      <c r="I3840">
        <v>7</v>
      </c>
      <c r="J3840">
        <v>385.8</v>
      </c>
      <c r="K3840">
        <v>0.01</v>
      </c>
      <c r="L3840">
        <f t="shared" si="356"/>
        <v>3.8580000000000001</v>
      </c>
      <c r="M3840">
        <f t="shared" si="357"/>
        <v>2700.6</v>
      </c>
      <c r="N3840" t="s">
        <v>16</v>
      </c>
      <c r="O3840" t="str">
        <f t="shared" si="358"/>
        <v>Delayed Delivery</v>
      </c>
      <c r="P3840">
        <v>9</v>
      </c>
      <c r="Q3840" t="str">
        <f t="shared" si="359"/>
        <v>Good</v>
      </c>
      <c r="R3840">
        <v>3.6</v>
      </c>
      <c r="S3840">
        <v>2673.59</v>
      </c>
    </row>
    <row r="3841" spans="1:19" x14ac:dyDescent="0.35">
      <c r="A3841">
        <v>13840</v>
      </c>
      <c r="B3841" s="1">
        <v>48401</v>
      </c>
      <c r="C3841">
        <f t="shared" si="354"/>
        <v>2032</v>
      </c>
      <c r="D3841">
        <f t="shared" si="355"/>
        <v>7</v>
      </c>
      <c r="E3841" t="str">
        <f>TEXT(Table2[[#This Row],[order_date]],"mmmm")</f>
        <v>July</v>
      </c>
      <c r="F3841">
        <v>1618</v>
      </c>
      <c r="G3841" t="s">
        <v>15</v>
      </c>
      <c r="H3841" t="s">
        <v>21</v>
      </c>
      <c r="I3841">
        <v>7</v>
      </c>
      <c r="J3841">
        <v>264.94</v>
      </c>
      <c r="K3841">
        <v>0.28999999999999998</v>
      </c>
      <c r="L3841">
        <f t="shared" si="356"/>
        <v>76.832599999999999</v>
      </c>
      <c r="M3841">
        <f t="shared" si="357"/>
        <v>1854.58</v>
      </c>
      <c r="N3841" t="s">
        <v>18</v>
      </c>
      <c r="O3841" t="str">
        <f t="shared" si="358"/>
        <v>Delayed Delivery</v>
      </c>
      <c r="P3841">
        <v>6</v>
      </c>
      <c r="Q3841" t="str">
        <f t="shared" si="359"/>
        <v>Good</v>
      </c>
      <c r="R3841">
        <v>2.9</v>
      </c>
      <c r="S3841">
        <v>1316.75</v>
      </c>
    </row>
    <row r="3842" spans="1:19" x14ac:dyDescent="0.35">
      <c r="A3842">
        <v>13841</v>
      </c>
      <c r="B3842" s="1">
        <v>48402</v>
      </c>
      <c r="C3842">
        <f t="shared" si="354"/>
        <v>2032</v>
      </c>
      <c r="D3842">
        <f t="shared" si="355"/>
        <v>7</v>
      </c>
      <c r="E3842" t="str">
        <f>TEXT(Table2[[#This Row],[order_date]],"mmmm")</f>
        <v>July</v>
      </c>
      <c r="F3842">
        <v>1624</v>
      </c>
      <c r="G3842" t="s">
        <v>12</v>
      </c>
      <c r="H3842" t="s">
        <v>20</v>
      </c>
      <c r="I3842">
        <v>4</v>
      </c>
      <c r="J3842">
        <v>541.13</v>
      </c>
      <c r="K3842">
        <v>0.27</v>
      </c>
      <c r="L3842">
        <f t="shared" si="356"/>
        <v>146.10510000000002</v>
      </c>
      <c r="M3842">
        <f t="shared" si="357"/>
        <v>2164.52</v>
      </c>
      <c r="N3842" t="s">
        <v>18</v>
      </c>
      <c r="O3842" t="str">
        <f t="shared" si="358"/>
        <v>Delayed Delivery</v>
      </c>
      <c r="P3842">
        <v>10</v>
      </c>
      <c r="Q3842" t="str">
        <f t="shared" si="359"/>
        <v>Good</v>
      </c>
      <c r="R3842">
        <v>2.5</v>
      </c>
      <c r="S3842">
        <v>1580.1</v>
      </c>
    </row>
    <row r="3843" spans="1:19" x14ac:dyDescent="0.35">
      <c r="A3843">
        <v>13842</v>
      </c>
      <c r="B3843" s="1">
        <v>48403</v>
      </c>
      <c r="C3843">
        <f t="shared" ref="C3843:C3906" si="360">YEAR(B3843)</f>
        <v>2032</v>
      </c>
      <c r="D3843">
        <f t="shared" ref="D3843:D3906" si="361">MONTH(B3843)</f>
        <v>7</v>
      </c>
      <c r="E3843" t="str">
        <f>TEXT(Table2[[#This Row],[order_date]],"mmmm")</f>
        <v>July</v>
      </c>
      <c r="F3843">
        <v>1861</v>
      </c>
      <c r="G3843" t="s">
        <v>19</v>
      </c>
      <c r="H3843" t="s">
        <v>20</v>
      </c>
      <c r="I3843">
        <v>1</v>
      </c>
      <c r="J3843">
        <v>318.77</v>
      </c>
      <c r="K3843">
        <v>0.02</v>
      </c>
      <c r="L3843">
        <f t="shared" ref="L3843:L3906" si="362">J3843*K3843</f>
        <v>6.3754</v>
      </c>
      <c r="M3843">
        <f t="shared" ref="M3843:M3906" si="363">(J3843*I3843)</f>
        <v>318.77</v>
      </c>
      <c r="N3843" t="s">
        <v>18</v>
      </c>
      <c r="O3843" t="str">
        <f t="shared" ref="O3843:O3906" si="364">IF(P3843&lt;2,"Early Delivery",IF(P3843&lt;5,"On Time Delivery","Delayed Delivery"))</f>
        <v>Delayed Delivery</v>
      </c>
      <c r="P3843">
        <v>8</v>
      </c>
      <c r="Q3843" t="str">
        <f t="shared" ref="Q3843:Q3906" si="365">IF(R3843&lt;2.5,"Bad",IF(R3843 &lt;4,"Good","Excellent"))</f>
        <v>Excellent</v>
      </c>
      <c r="R3843">
        <v>4.2</v>
      </c>
      <c r="S3843">
        <v>312.39</v>
      </c>
    </row>
    <row r="3844" spans="1:19" x14ac:dyDescent="0.35">
      <c r="A3844">
        <v>13843</v>
      </c>
      <c r="B3844" s="1">
        <v>48404</v>
      </c>
      <c r="C3844">
        <f t="shared" si="360"/>
        <v>2032</v>
      </c>
      <c r="D3844">
        <f t="shared" si="361"/>
        <v>7</v>
      </c>
      <c r="E3844" t="str">
        <f>TEXT(Table2[[#This Row],[order_date]],"mmmm")</f>
        <v>July</v>
      </c>
      <c r="F3844">
        <v>1253</v>
      </c>
      <c r="G3844" t="s">
        <v>15</v>
      </c>
      <c r="H3844" t="s">
        <v>17</v>
      </c>
      <c r="I3844">
        <v>4</v>
      </c>
      <c r="J3844">
        <v>310.93</v>
      </c>
      <c r="K3844">
        <v>0.13</v>
      </c>
      <c r="L3844">
        <f t="shared" si="362"/>
        <v>40.420900000000003</v>
      </c>
      <c r="M3844">
        <f t="shared" si="363"/>
        <v>1243.72</v>
      </c>
      <c r="N3844" t="s">
        <v>16</v>
      </c>
      <c r="O3844" t="str">
        <f t="shared" si="364"/>
        <v>Delayed Delivery</v>
      </c>
      <c r="P3844">
        <v>7</v>
      </c>
      <c r="Q3844" t="str">
        <f t="shared" si="365"/>
        <v>Excellent</v>
      </c>
      <c r="R3844">
        <v>4.2</v>
      </c>
      <c r="S3844">
        <v>1082.04</v>
      </c>
    </row>
    <row r="3845" spans="1:19" x14ac:dyDescent="0.35">
      <c r="A3845">
        <v>13844</v>
      </c>
      <c r="B3845" s="1">
        <v>48405</v>
      </c>
      <c r="C3845">
        <f t="shared" si="360"/>
        <v>2032</v>
      </c>
      <c r="D3845">
        <f t="shared" si="361"/>
        <v>7</v>
      </c>
      <c r="E3845" t="str">
        <f>TEXT(Table2[[#This Row],[order_date]],"mmmm")</f>
        <v>July</v>
      </c>
      <c r="F3845">
        <v>1629</v>
      </c>
      <c r="G3845" t="s">
        <v>12</v>
      </c>
      <c r="H3845" t="s">
        <v>20</v>
      </c>
      <c r="I3845">
        <v>1</v>
      </c>
      <c r="J3845">
        <v>51.42</v>
      </c>
      <c r="K3845">
        <v>0.33</v>
      </c>
      <c r="L3845">
        <f t="shared" si="362"/>
        <v>16.968600000000002</v>
      </c>
      <c r="M3845">
        <f t="shared" si="363"/>
        <v>51.42</v>
      </c>
      <c r="N3845" t="s">
        <v>18</v>
      </c>
      <c r="O3845" t="str">
        <f t="shared" si="364"/>
        <v>Delayed Delivery</v>
      </c>
      <c r="P3845">
        <v>11</v>
      </c>
      <c r="Q3845" t="str">
        <f t="shared" si="365"/>
        <v>Good</v>
      </c>
      <c r="R3845">
        <v>3.9</v>
      </c>
      <c r="S3845">
        <v>34.450000000000003</v>
      </c>
    </row>
    <row r="3846" spans="1:19" x14ac:dyDescent="0.35">
      <c r="A3846">
        <v>13845</v>
      </c>
      <c r="B3846" s="1">
        <v>48406</v>
      </c>
      <c r="C3846">
        <f t="shared" si="360"/>
        <v>2032</v>
      </c>
      <c r="D3846">
        <f t="shared" si="361"/>
        <v>7</v>
      </c>
      <c r="E3846" t="str">
        <f>TEXT(Table2[[#This Row],[order_date]],"mmmm")</f>
        <v>July</v>
      </c>
      <c r="F3846">
        <v>1709</v>
      </c>
      <c r="G3846" t="s">
        <v>15</v>
      </c>
      <c r="H3846" t="s">
        <v>20</v>
      </c>
      <c r="I3846">
        <v>5</v>
      </c>
      <c r="J3846">
        <v>554.44000000000005</v>
      </c>
      <c r="K3846">
        <v>0.14000000000000001</v>
      </c>
      <c r="L3846">
        <f t="shared" si="362"/>
        <v>77.621600000000015</v>
      </c>
      <c r="M3846">
        <f t="shared" si="363"/>
        <v>2772.2000000000003</v>
      </c>
      <c r="N3846" t="s">
        <v>16</v>
      </c>
      <c r="O3846" t="str">
        <f t="shared" si="364"/>
        <v>Delayed Delivery</v>
      </c>
      <c r="P3846">
        <v>8</v>
      </c>
      <c r="Q3846" t="str">
        <f t="shared" si="365"/>
        <v>Bad</v>
      </c>
      <c r="R3846">
        <v>1.3</v>
      </c>
      <c r="S3846">
        <v>2384.09</v>
      </c>
    </row>
    <row r="3847" spans="1:19" x14ac:dyDescent="0.35">
      <c r="A3847">
        <v>13846</v>
      </c>
      <c r="B3847" s="1">
        <v>48407</v>
      </c>
      <c r="C3847">
        <f t="shared" si="360"/>
        <v>2032</v>
      </c>
      <c r="D3847">
        <f t="shared" si="361"/>
        <v>7</v>
      </c>
      <c r="E3847" t="str">
        <f>TEXT(Table2[[#This Row],[order_date]],"mmmm")</f>
        <v>July</v>
      </c>
      <c r="F3847">
        <v>1848</v>
      </c>
      <c r="G3847" t="s">
        <v>19</v>
      </c>
      <c r="H3847" t="s">
        <v>17</v>
      </c>
      <c r="I3847">
        <v>7</v>
      </c>
      <c r="J3847">
        <v>118.61</v>
      </c>
      <c r="K3847">
        <v>0.18</v>
      </c>
      <c r="L3847">
        <f t="shared" si="362"/>
        <v>21.349799999999998</v>
      </c>
      <c r="M3847">
        <f t="shared" si="363"/>
        <v>830.27</v>
      </c>
      <c r="N3847" t="s">
        <v>14</v>
      </c>
      <c r="O3847" t="str">
        <f t="shared" si="364"/>
        <v>Delayed Delivery</v>
      </c>
      <c r="P3847">
        <v>9</v>
      </c>
      <c r="Q3847" t="str">
        <f t="shared" si="365"/>
        <v>Bad</v>
      </c>
      <c r="R3847">
        <v>2.4</v>
      </c>
      <c r="S3847">
        <v>680.82</v>
      </c>
    </row>
    <row r="3848" spans="1:19" x14ac:dyDescent="0.35">
      <c r="A3848">
        <v>13847</v>
      </c>
      <c r="B3848" s="1">
        <v>48408</v>
      </c>
      <c r="C3848">
        <f t="shared" si="360"/>
        <v>2032</v>
      </c>
      <c r="D3848">
        <f t="shared" si="361"/>
        <v>7</v>
      </c>
      <c r="E3848" t="str">
        <f>TEXT(Table2[[#This Row],[order_date]],"mmmm")</f>
        <v>July</v>
      </c>
      <c r="F3848">
        <v>1876</v>
      </c>
      <c r="G3848" t="s">
        <v>15</v>
      </c>
      <c r="H3848" t="s">
        <v>21</v>
      </c>
      <c r="I3848">
        <v>2</v>
      </c>
      <c r="J3848">
        <v>324.08</v>
      </c>
      <c r="K3848">
        <v>0.12</v>
      </c>
      <c r="L3848">
        <f t="shared" si="362"/>
        <v>38.889599999999994</v>
      </c>
      <c r="M3848">
        <f t="shared" si="363"/>
        <v>648.16</v>
      </c>
      <c r="N3848" t="s">
        <v>14</v>
      </c>
      <c r="O3848" t="str">
        <f t="shared" si="364"/>
        <v>Delayed Delivery</v>
      </c>
      <c r="P3848">
        <v>8</v>
      </c>
      <c r="Q3848" t="str">
        <f t="shared" si="365"/>
        <v>Bad</v>
      </c>
      <c r="R3848">
        <v>1.2</v>
      </c>
      <c r="S3848">
        <v>570.38</v>
      </c>
    </row>
    <row r="3849" spans="1:19" x14ac:dyDescent="0.35">
      <c r="A3849">
        <v>13848</v>
      </c>
      <c r="B3849" s="1">
        <v>48409</v>
      </c>
      <c r="C3849">
        <f t="shared" si="360"/>
        <v>2032</v>
      </c>
      <c r="D3849">
        <f t="shared" si="361"/>
        <v>7</v>
      </c>
      <c r="E3849" t="str">
        <f>TEXT(Table2[[#This Row],[order_date]],"mmmm")</f>
        <v>July</v>
      </c>
      <c r="F3849">
        <v>1562</v>
      </c>
      <c r="G3849" t="s">
        <v>15</v>
      </c>
      <c r="H3849" t="s">
        <v>21</v>
      </c>
      <c r="I3849">
        <v>3</v>
      </c>
      <c r="J3849">
        <v>485.09</v>
      </c>
      <c r="K3849">
        <v>0.21</v>
      </c>
      <c r="L3849">
        <f t="shared" si="362"/>
        <v>101.8689</v>
      </c>
      <c r="M3849">
        <f t="shared" si="363"/>
        <v>1455.27</v>
      </c>
      <c r="N3849" t="s">
        <v>16</v>
      </c>
      <c r="O3849" t="str">
        <f t="shared" si="364"/>
        <v>Delayed Delivery</v>
      </c>
      <c r="P3849">
        <v>6</v>
      </c>
      <c r="Q3849" t="str">
        <f t="shared" si="365"/>
        <v>Bad</v>
      </c>
      <c r="R3849">
        <v>2.4</v>
      </c>
      <c r="S3849">
        <v>1149.6600000000001</v>
      </c>
    </row>
    <row r="3850" spans="1:19" x14ac:dyDescent="0.35">
      <c r="A3850">
        <v>13849</v>
      </c>
      <c r="B3850" s="1">
        <v>48410</v>
      </c>
      <c r="C3850">
        <f t="shared" si="360"/>
        <v>2032</v>
      </c>
      <c r="D3850">
        <f t="shared" si="361"/>
        <v>7</v>
      </c>
      <c r="E3850" t="str">
        <f>TEXT(Table2[[#This Row],[order_date]],"mmmm")</f>
        <v>July</v>
      </c>
      <c r="F3850">
        <v>1756</v>
      </c>
      <c r="G3850" t="s">
        <v>12</v>
      </c>
      <c r="H3850" t="s">
        <v>13</v>
      </c>
      <c r="I3850">
        <v>7</v>
      </c>
      <c r="J3850">
        <v>141.04</v>
      </c>
      <c r="K3850">
        <v>0.34</v>
      </c>
      <c r="L3850">
        <f t="shared" si="362"/>
        <v>47.953600000000002</v>
      </c>
      <c r="M3850">
        <f t="shared" si="363"/>
        <v>987.28</v>
      </c>
      <c r="N3850" t="s">
        <v>16</v>
      </c>
      <c r="O3850" t="str">
        <f t="shared" si="364"/>
        <v>Delayed Delivery</v>
      </c>
      <c r="P3850">
        <v>8</v>
      </c>
      <c r="Q3850" t="str">
        <f t="shared" si="365"/>
        <v>Good</v>
      </c>
      <c r="R3850">
        <v>3.6</v>
      </c>
      <c r="S3850">
        <v>651.6</v>
      </c>
    </row>
    <row r="3851" spans="1:19" x14ac:dyDescent="0.35">
      <c r="A3851">
        <v>13850</v>
      </c>
      <c r="B3851" s="1">
        <v>48411</v>
      </c>
      <c r="C3851">
        <f t="shared" si="360"/>
        <v>2032</v>
      </c>
      <c r="D3851">
        <f t="shared" si="361"/>
        <v>7</v>
      </c>
      <c r="E3851" t="str">
        <f>TEXT(Table2[[#This Row],[order_date]],"mmmm")</f>
        <v>July</v>
      </c>
      <c r="F3851">
        <v>1914</v>
      </c>
      <c r="G3851" t="s">
        <v>22</v>
      </c>
      <c r="H3851" t="s">
        <v>20</v>
      </c>
      <c r="I3851">
        <v>4</v>
      </c>
      <c r="J3851">
        <v>323.51</v>
      </c>
      <c r="K3851">
        <v>0.35</v>
      </c>
      <c r="L3851">
        <f t="shared" si="362"/>
        <v>113.22849999999998</v>
      </c>
      <c r="M3851">
        <f t="shared" si="363"/>
        <v>1294.04</v>
      </c>
      <c r="N3851" t="s">
        <v>16</v>
      </c>
      <c r="O3851" t="str">
        <f t="shared" si="364"/>
        <v>Delayed Delivery</v>
      </c>
      <c r="P3851">
        <v>8</v>
      </c>
      <c r="Q3851" t="str">
        <f t="shared" si="365"/>
        <v>Good</v>
      </c>
      <c r="R3851">
        <v>3.1</v>
      </c>
      <c r="S3851">
        <v>841.13</v>
      </c>
    </row>
    <row r="3852" spans="1:19" x14ac:dyDescent="0.35">
      <c r="A3852">
        <v>13851</v>
      </c>
      <c r="B3852" s="1">
        <v>48412</v>
      </c>
      <c r="C3852">
        <f t="shared" si="360"/>
        <v>2032</v>
      </c>
      <c r="D3852">
        <f t="shared" si="361"/>
        <v>7</v>
      </c>
      <c r="E3852" t="str">
        <f>TEXT(Table2[[#This Row],[order_date]],"mmmm")</f>
        <v>July</v>
      </c>
      <c r="F3852">
        <v>1425</v>
      </c>
      <c r="G3852" t="s">
        <v>15</v>
      </c>
      <c r="H3852" t="s">
        <v>17</v>
      </c>
      <c r="I3852">
        <v>4</v>
      </c>
      <c r="J3852">
        <v>155.80000000000001</v>
      </c>
      <c r="K3852">
        <v>0.27</v>
      </c>
      <c r="L3852">
        <f t="shared" si="362"/>
        <v>42.066000000000003</v>
      </c>
      <c r="M3852">
        <f t="shared" si="363"/>
        <v>623.20000000000005</v>
      </c>
      <c r="N3852" t="s">
        <v>16</v>
      </c>
      <c r="O3852" t="str">
        <f t="shared" si="364"/>
        <v>On Time Delivery</v>
      </c>
      <c r="P3852">
        <v>2</v>
      </c>
      <c r="Q3852" t="str">
        <f t="shared" si="365"/>
        <v>Good</v>
      </c>
      <c r="R3852">
        <v>3.8</v>
      </c>
      <c r="S3852">
        <v>454.94</v>
      </c>
    </row>
    <row r="3853" spans="1:19" x14ac:dyDescent="0.35">
      <c r="A3853">
        <v>13852</v>
      </c>
      <c r="B3853" s="1">
        <v>48413</v>
      </c>
      <c r="C3853">
        <f t="shared" si="360"/>
        <v>2032</v>
      </c>
      <c r="D3853">
        <f t="shared" si="361"/>
        <v>7</v>
      </c>
      <c r="E3853" t="str">
        <f>TEXT(Table2[[#This Row],[order_date]],"mmmm")</f>
        <v>July</v>
      </c>
      <c r="F3853">
        <v>1546</v>
      </c>
      <c r="G3853" t="s">
        <v>12</v>
      </c>
      <c r="H3853" t="s">
        <v>13</v>
      </c>
      <c r="I3853">
        <v>5</v>
      </c>
      <c r="J3853">
        <v>459.42</v>
      </c>
      <c r="K3853">
        <v>0.14000000000000001</v>
      </c>
      <c r="L3853">
        <f t="shared" si="362"/>
        <v>64.31880000000001</v>
      </c>
      <c r="M3853">
        <f t="shared" si="363"/>
        <v>2297.1</v>
      </c>
      <c r="N3853" t="s">
        <v>18</v>
      </c>
      <c r="O3853" t="str">
        <f t="shared" si="364"/>
        <v>On Time Delivery</v>
      </c>
      <c r="P3853">
        <v>2</v>
      </c>
      <c r="Q3853" t="str">
        <f t="shared" si="365"/>
        <v>Good</v>
      </c>
      <c r="R3853">
        <v>3.2</v>
      </c>
      <c r="S3853">
        <v>1975.51</v>
      </c>
    </row>
    <row r="3854" spans="1:19" x14ac:dyDescent="0.35">
      <c r="A3854">
        <v>13853</v>
      </c>
      <c r="B3854" s="1">
        <v>48414</v>
      </c>
      <c r="C3854">
        <f t="shared" si="360"/>
        <v>2032</v>
      </c>
      <c r="D3854">
        <f t="shared" si="361"/>
        <v>7</v>
      </c>
      <c r="E3854" t="str">
        <f>TEXT(Table2[[#This Row],[order_date]],"mmmm")</f>
        <v>July</v>
      </c>
      <c r="F3854">
        <v>1301</v>
      </c>
      <c r="G3854" t="s">
        <v>15</v>
      </c>
      <c r="H3854" t="s">
        <v>21</v>
      </c>
      <c r="I3854">
        <v>4</v>
      </c>
      <c r="J3854">
        <v>345.14</v>
      </c>
      <c r="K3854">
        <v>0.17</v>
      </c>
      <c r="L3854">
        <f t="shared" si="362"/>
        <v>58.6738</v>
      </c>
      <c r="M3854">
        <f t="shared" si="363"/>
        <v>1380.56</v>
      </c>
      <c r="N3854" t="s">
        <v>18</v>
      </c>
      <c r="O3854" t="str">
        <f t="shared" si="364"/>
        <v>Delayed Delivery</v>
      </c>
      <c r="P3854">
        <v>11</v>
      </c>
      <c r="Q3854" t="str">
        <f t="shared" si="365"/>
        <v>Good</v>
      </c>
      <c r="R3854">
        <v>3.2</v>
      </c>
      <c r="S3854">
        <v>1145.8599999999999</v>
      </c>
    </row>
    <row r="3855" spans="1:19" x14ac:dyDescent="0.35">
      <c r="A3855">
        <v>13854</v>
      </c>
      <c r="B3855" s="1">
        <v>48415</v>
      </c>
      <c r="C3855">
        <f t="shared" si="360"/>
        <v>2032</v>
      </c>
      <c r="D3855">
        <f t="shared" si="361"/>
        <v>7</v>
      </c>
      <c r="E3855" t="str">
        <f>TEXT(Table2[[#This Row],[order_date]],"mmmm")</f>
        <v>July</v>
      </c>
      <c r="F3855">
        <v>1921</v>
      </c>
      <c r="G3855" t="s">
        <v>19</v>
      </c>
      <c r="H3855" t="s">
        <v>21</v>
      </c>
      <c r="I3855">
        <v>1</v>
      </c>
      <c r="J3855">
        <v>515.75</v>
      </c>
      <c r="K3855">
        <v>0.12</v>
      </c>
      <c r="L3855">
        <f t="shared" si="362"/>
        <v>61.89</v>
      </c>
      <c r="M3855">
        <f t="shared" si="363"/>
        <v>515.75</v>
      </c>
      <c r="N3855" t="s">
        <v>16</v>
      </c>
      <c r="O3855" t="str">
        <f t="shared" si="364"/>
        <v>Early Delivery</v>
      </c>
      <c r="P3855">
        <v>1</v>
      </c>
      <c r="Q3855" t="str">
        <f t="shared" si="365"/>
        <v>Good</v>
      </c>
      <c r="R3855">
        <v>3</v>
      </c>
      <c r="S3855">
        <v>453.86</v>
      </c>
    </row>
    <row r="3856" spans="1:19" x14ac:dyDescent="0.35">
      <c r="A3856">
        <v>13855</v>
      </c>
      <c r="B3856" s="1">
        <v>48416</v>
      </c>
      <c r="C3856">
        <f t="shared" si="360"/>
        <v>2032</v>
      </c>
      <c r="D3856">
        <f t="shared" si="361"/>
        <v>7</v>
      </c>
      <c r="E3856" t="str">
        <f>TEXT(Table2[[#This Row],[order_date]],"mmmm")</f>
        <v>July</v>
      </c>
      <c r="F3856">
        <v>1580</v>
      </c>
      <c r="G3856" t="s">
        <v>19</v>
      </c>
      <c r="H3856" t="s">
        <v>17</v>
      </c>
      <c r="I3856">
        <v>1</v>
      </c>
      <c r="J3856">
        <v>538.32000000000005</v>
      </c>
      <c r="K3856">
        <v>0.34</v>
      </c>
      <c r="L3856">
        <f t="shared" si="362"/>
        <v>183.02880000000002</v>
      </c>
      <c r="M3856">
        <f t="shared" si="363"/>
        <v>538.32000000000005</v>
      </c>
      <c r="N3856" t="s">
        <v>18</v>
      </c>
      <c r="O3856" t="str">
        <f t="shared" si="364"/>
        <v>Delayed Delivery</v>
      </c>
      <c r="P3856">
        <v>10</v>
      </c>
      <c r="Q3856" t="str">
        <f t="shared" si="365"/>
        <v>Good</v>
      </c>
      <c r="R3856">
        <v>2.5</v>
      </c>
      <c r="S3856">
        <v>355.29</v>
      </c>
    </row>
    <row r="3857" spans="1:19" x14ac:dyDescent="0.35">
      <c r="A3857">
        <v>13856</v>
      </c>
      <c r="B3857" s="1">
        <v>48417</v>
      </c>
      <c r="C3857">
        <f t="shared" si="360"/>
        <v>2032</v>
      </c>
      <c r="D3857">
        <f t="shared" si="361"/>
        <v>7</v>
      </c>
      <c r="E3857" t="str">
        <f>TEXT(Table2[[#This Row],[order_date]],"mmmm")</f>
        <v>July</v>
      </c>
      <c r="F3857">
        <v>1348</v>
      </c>
      <c r="G3857" t="s">
        <v>15</v>
      </c>
      <c r="H3857" t="s">
        <v>13</v>
      </c>
      <c r="I3857">
        <v>2</v>
      </c>
      <c r="J3857">
        <v>394.51</v>
      </c>
      <c r="K3857">
        <v>0.25</v>
      </c>
      <c r="L3857">
        <f t="shared" si="362"/>
        <v>98.627499999999998</v>
      </c>
      <c r="M3857">
        <f t="shared" si="363"/>
        <v>789.02</v>
      </c>
      <c r="N3857" t="s">
        <v>14</v>
      </c>
      <c r="O3857" t="str">
        <f t="shared" si="364"/>
        <v>On Time Delivery</v>
      </c>
      <c r="P3857">
        <v>2</v>
      </c>
      <c r="Q3857" t="str">
        <f t="shared" si="365"/>
        <v>Good</v>
      </c>
      <c r="R3857">
        <v>2.8</v>
      </c>
      <c r="S3857">
        <v>591.76</v>
      </c>
    </row>
    <row r="3858" spans="1:19" x14ac:dyDescent="0.35">
      <c r="A3858">
        <v>13857</v>
      </c>
      <c r="B3858" s="1">
        <v>48418</v>
      </c>
      <c r="C3858">
        <f t="shared" si="360"/>
        <v>2032</v>
      </c>
      <c r="D3858">
        <f t="shared" si="361"/>
        <v>7</v>
      </c>
      <c r="E3858" t="str">
        <f>TEXT(Table2[[#This Row],[order_date]],"mmmm")</f>
        <v>July</v>
      </c>
      <c r="F3858">
        <v>1831</v>
      </c>
      <c r="G3858" t="s">
        <v>19</v>
      </c>
      <c r="H3858" t="s">
        <v>13</v>
      </c>
      <c r="I3858">
        <v>2</v>
      </c>
      <c r="J3858">
        <v>439.35</v>
      </c>
      <c r="K3858">
        <v>0.16</v>
      </c>
      <c r="L3858">
        <f t="shared" si="362"/>
        <v>70.296000000000006</v>
      </c>
      <c r="M3858">
        <f t="shared" si="363"/>
        <v>878.7</v>
      </c>
      <c r="N3858" t="s">
        <v>18</v>
      </c>
      <c r="O3858" t="str">
        <f t="shared" si="364"/>
        <v>Delayed Delivery</v>
      </c>
      <c r="P3858">
        <v>7</v>
      </c>
      <c r="Q3858" t="str">
        <f t="shared" si="365"/>
        <v>Bad</v>
      </c>
      <c r="R3858">
        <v>1.4</v>
      </c>
      <c r="S3858">
        <v>738.11</v>
      </c>
    </row>
    <row r="3859" spans="1:19" x14ac:dyDescent="0.35">
      <c r="A3859">
        <v>13858</v>
      </c>
      <c r="B3859" s="1">
        <v>48419</v>
      </c>
      <c r="C3859">
        <f t="shared" si="360"/>
        <v>2032</v>
      </c>
      <c r="D3859">
        <f t="shared" si="361"/>
        <v>7</v>
      </c>
      <c r="E3859" t="str">
        <f>TEXT(Table2[[#This Row],[order_date]],"mmmm")</f>
        <v>July</v>
      </c>
      <c r="F3859">
        <v>1932</v>
      </c>
      <c r="G3859" t="s">
        <v>12</v>
      </c>
      <c r="H3859" t="s">
        <v>17</v>
      </c>
      <c r="I3859">
        <v>7</v>
      </c>
      <c r="J3859">
        <v>336.29</v>
      </c>
      <c r="K3859">
        <v>0</v>
      </c>
      <c r="L3859">
        <f t="shared" si="362"/>
        <v>0</v>
      </c>
      <c r="M3859">
        <f t="shared" si="363"/>
        <v>2354.0300000000002</v>
      </c>
      <c r="N3859" t="s">
        <v>16</v>
      </c>
      <c r="O3859" t="str">
        <f t="shared" si="364"/>
        <v>Delayed Delivery</v>
      </c>
      <c r="P3859">
        <v>11</v>
      </c>
      <c r="Q3859" t="str">
        <f t="shared" si="365"/>
        <v>Excellent</v>
      </c>
      <c r="R3859">
        <v>4.3</v>
      </c>
      <c r="S3859">
        <v>2354.0300000000002</v>
      </c>
    </row>
    <row r="3860" spans="1:19" x14ac:dyDescent="0.35">
      <c r="A3860">
        <v>13859</v>
      </c>
      <c r="B3860" s="1">
        <v>48420</v>
      </c>
      <c r="C3860">
        <f t="shared" si="360"/>
        <v>2032</v>
      </c>
      <c r="D3860">
        <f t="shared" si="361"/>
        <v>7</v>
      </c>
      <c r="E3860" t="str">
        <f>TEXT(Table2[[#This Row],[order_date]],"mmmm")</f>
        <v>July</v>
      </c>
      <c r="F3860">
        <v>1979</v>
      </c>
      <c r="G3860" t="s">
        <v>22</v>
      </c>
      <c r="H3860" t="s">
        <v>17</v>
      </c>
      <c r="I3860">
        <v>2</v>
      </c>
      <c r="J3860">
        <v>239.89</v>
      </c>
      <c r="K3860">
        <v>0.18</v>
      </c>
      <c r="L3860">
        <f t="shared" si="362"/>
        <v>43.180199999999999</v>
      </c>
      <c r="M3860">
        <f t="shared" si="363"/>
        <v>479.78</v>
      </c>
      <c r="N3860" t="s">
        <v>18</v>
      </c>
      <c r="O3860" t="str">
        <f t="shared" si="364"/>
        <v>On Time Delivery</v>
      </c>
      <c r="P3860">
        <v>3</v>
      </c>
      <c r="Q3860" t="str">
        <f t="shared" si="365"/>
        <v>Excellent</v>
      </c>
      <c r="R3860">
        <v>4.5999999999999996</v>
      </c>
      <c r="S3860">
        <v>393.42</v>
      </c>
    </row>
    <row r="3861" spans="1:19" x14ac:dyDescent="0.35">
      <c r="A3861">
        <v>13860</v>
      </c>
      <c r="B3861" s="1">
        <v>48421</v>
      </c>
      <c r="C3861">
        <f t="shared" si="360"/>
        <v>2032</v>
      </c>
      <c r="D3861">
        <f t="shared" si="361"/>
        <v>7</v>
      </c>
      <c r="E3861" t="str">
        <f>TEXT(Table2[[#This Row],[order_date]],"mmmm")</f>
        <v>July</v>
      </c>
      <c r="F3861">
        <v>1048</v>
      </c>
      <c r="G3861" t="s">
        <v>19</v>
      </c>
      <c r="H3861" t="s">
        <v>13</v>
      </c>
      <c r="I3861">
        <v>1</v>
      </c>
      <c r="J3861">
        <v>394.15</v>
      </c>
      <c r="K3861">
        <v>0.34</v>
      </c>
      <c r="L3861">
        <f t="shared" si="362"/>
        <v>134.011</v>
      </c>
      <c r="M3861">
        <f t="shared" si="363"/>
        <v>394.15</v>
      </c>
      <c r="N3861" t="s">
        <v>18</v>
      </c>
      <c r="O3861" t="str">
        <f t="shared" si="364"/>
        <v>On Time Delivery</v>
      </c>
      <c r="P3861">
        <v>4</v>
      </c>
      <c r="Q3861" t="str">
        <f t="shared" si="365"/>
        <v>Excellent</v>
      </c>
      <c r="R3861">
        <v>4.0999999999999996</v>
      </c>
      <c r="S3861">
        <v>260.14</v>
      </c>
    </row>
    <row r="3862" spans="1:19" x14ac:dyDescent="0.35">
      <c r="A3862">
        <v>13861</v>
      </c>
      <c r="B3862" s="1">
        <v>48422</v>
      </c>
      <c r="C3862">
        <f t="shared" si="360"/>
        <v>2032</v>
      </c>
      <c r="D3862">
        <f t="shared" si="361"/>
        <v>7</v>
      </c>
      <c r="E3862" t="str">
        <f>TEXT(Table2[[#This Row],[order_date]],"mmmm")</f>
        <v>July</v>
      </c>
      <c r="F3862">
        <v>1916</v>
      </c>
      <c r="G3862" t="s">
        <v>15</v>
      </c>
      <c r="H3862" t="s">
        <v>21</v>
      </c>
      <c r="I3862">
        <v>6</v>
      </c>
      <c r="J3862">
        <v>546.35</v>
      </c>
      <c r="K3862">
        <v>0.18</v>
      </c>
      <c r="L3862">
        <f t="shared" si="362"/>
        <v>98.343000000000004</v>
      </c>
      <c r="M3862">
        <f t="shared" si="363"/>
        <v>3278.1000000000004</v>
      </c>
      <c r="N3862" t="s">
        <v>14</v>
      </c>
      <c r="O3862" t="str">
        <f t="shared" si="364"/>
        <v>On Time Delivery</v>
      </c>
      <c r="P3862">
        <v>4</v>
      </c>
      <c r="Q3862" t="str">
        <f t="shared" si="365"/>
        <v>Good</v>
      </c>
      <c r="R3862">
        <v>3.3</v>
      </c>
      <c r="S3862">
        <v>2688.04</v>
      </c>
    </row>
    <row r="3863" spans="1:19" x14ac:dyDescent="0.35">
      <c r="A3863">
        <v>13862</v>
      </c>
      <c r="B3863" s="1">
        <v>48423</v>
      </c>
      <c r="C3863">
        <f t="shared" si="360"/>
        <v>2032</v>
      </c>
      <c r="D3863">
        <f t="shared" si="361"/>
        <v>7</v>
      </c>
      <c r="E3863" t="str">
        <f>TEXT(Table2[[#This Row],[order_date]],"mmmm")</f>
        <v>July</v>
      </c>
      <c r="F3863">
        <v>1073</v>
      </c>
      <c r="G3863" t="s">
        <v>22</v>
      </c>
      <c r="H3863" t="s">
        <v>20</v>
      </c>
      <c r="I3863">
        <v>6</v>
      </c>
      <c r="J3863">
        <v>258.76</v>
      </c>
      <c r="K3863">
        <v>0.06</v>
      </c>
      <c r="L3863">
        <f t="shared" si="362"/>
        <v>15.525599999999999</v>
      </c>
      <c r="M3863">
        <f t="shared" si="363"/>
        <v>1552.56</v>
      </c>
      <c r="N3863" t="s">
        <v>16</v>
      </c>
      <c r="O3863" t="str">
        <f t="shared" si="364"/>
        <v>On Time Delivery</v>
      </c>
      <c r="P3863">
        <v>4</v>
      </c>
      <c r="Q3863" t="str">
        <f t="shared" si="365"/>
        <v>Good</v>
      </c>
      <c r="R3863">
        <v>3.3</v>
      </c>
      <c r="S3863">
        <v>1459.41</v>
      </c>
    </row>
    <row r="3864" spans="1:19" x14ac:dyDescent="0.35">
      <c r="A3864">
        <v>13863</v>
      </c>
      <c r="B3864" s="1">
        <v>48424</v>
      </c>
      <c r="C3864">
        <f t="shared" si="360"/>
        <v>2032</v>
      </c>
      <c r="D3864">
        <f t="shared" si="361"/>
        <v>7</v>
      </c>
      <c r="E3864" t="str">
        <f>TEXT(Table2[[#This Row],[order_date]],"mmmm")</f>
        <v>July</v>
      </c>
      <c r="F3864">
        <v>1703</v>
      </c>
      <c r="G3864" t="s">
        <v>12</v>
      </c>
      <c r="H3864" t="s">
        <v>21</v>
      </c>
      <c r="I3864">
        <v>2</v>
      </c>
      <c r="J3864">
        <v>198.93</v>
      </c>
      <c r="K3864">
        <v>0.01</v>
      </c>
      <c r="L3864">
        <f t="shared" si="362"/>
        <v>1.9893000000000001</v>
      </c>
      <c r="M3864">
        <f t="shared" si="363"/>
        <v>397.86</v>
      </c>
      <c r="N3864" t="s">
        <v>16</v>
      </c>
      <c r="O3864" t="str">
        <f t="shared" si="364"/>
        <v>On Time Delivery</v>
      </c>
      <c r="P3864">
        <v>2</v>
      </c>
      <c r="Q3864" t="str">
        <f t="shared" si="365"/>
        <v>Good</v>
      </c>
      <c r="R3864">
        <v>2.9</v>
      </c>
      <c r="S3864">
        <v>393.88</v>
      </c>
    </row>
    <row r="3865" spans="1:19" x14ac:dyDescent="0.35">
      <c r="A3865">
        <v>13864</v>
      </c>
      <c r="B3865" s="1">
        <v>48425</v>
      </c>
      <c r="C3865">
        <f t="shared" si="360"/>
        <v>2032</v>
      </c>
      <c r="D3865">
        <f t="shared" si="361"/>
        <v>7</v>
      </c>
      <c r="E3865" t="str">
        <f>TEXT(Table2[[#This Row],[order_date]],"mmmm")</f>
        <v>July</v>
      </c>
      <c r="F3865">
        <v>1260</v>
      </c>
      <c r="G3865" t="s">
        <v>12</v>
      </c>
      <c r="H3865" t="s">
        <v>17</v>
      </c>
      <c r="I3865">
        <v>2</v>
      </c>
      <c r="J3865">
        <v>242.24</v>
      </c>
      <c r="K3865">
        <v>0.12</v>
      </c>
      <c r="L3865">
        <f t="shared" si="362"/>
        <v>29.0688</v>
      </c>
      <c r="M3865">
        <f t="shared" si="363"/>
        <v>484.48</v>
      </c>
      <c r="N3865" t="s">
        <v>18</v>
      </c>
      <c r="O3865" t="str">
        <f t="shared" si="364"/>
        <v>Delayed Delivery</v>
      </c>
      <c r="P3865">
        <v>11</v>
      </c>
      <c r="Q3865" t="str">
        <f t="shared" si="365"/>
        <v>Bad</v>
      </c>
      <c r="R3865">
        <v>1.9</v>
      </c>
      <c r="S3865">
        <v>426.34</v>
      </c>
    </row>
    <row r="3866" spans="1:19" x14ac:dyDescent="0.35">
      <c r="A3866">
        <v>13865</v>
      </c>
      <c r="B3866" s="1">
        <v>48426</v>
      </c>
      <c r="C3866">
        <f t="shared" si="360"/>
        <v>2032</v>
      </c>
      <c r="D3866">
        <f t="shared" si="361"/>
        <v>7</v>
      </c>
      <c r="E3866" t="str">
        <f>TEXT(Table2[[#This Row],[order_date]],"mmmm")</f>
        <v>July</v>
      </c>
      <c r="F3866">
        <v>1355</v>
      </c>
      <c r="G3866" t="s">
        <v>15</v>
      </c>
      <c r="H3866" t="s">
        <v>13</v>
      </c>
      <c r="I3866">
        <v>1</v>
      </c>
      <c r="J3866">
        <v>269.70999999999998</v>
      </c>
      <c r="K3866">
        <v>0.32</v>
      </c>
      <c r="L3866">
        <f t="shared" si="362"/>
        <v>86.307199999999995</v>
      </c>
      <c r="M3866">
        <f t="shared" si="363"/>
        <v>269.70999999999998</v>
      </c>
      <c r="N3866" t="s">
        <v>18</v>
      </c>
      <c r="O3866" t="str">
        <f t="shared" si="364"/>
        <v>Delayed Delivery</v>
      </c>
      <c r="P3866">
        <v>6</v>
      </c>
      <c r="Q3866" t="str">
        <f t="shared" si="365"/>
        <v>Good</v>
      </c>
      <c r="R3866">
        <v>2.5</v>
      </c>
      <c r="S3866">
        <v>183.4</v>
      </c>
    </row>
    <row r="3867" spans="1:19" x14ac:dyDescent="0.35">
      <c r="A3867">
        <v>13866</v>
      </c>
      <c r="B3867" s="1">
        <v>48427</v>
      </c>
      <c r="C3867">
        <f t="shared" si="360"/>
        <v>2032</v>
      </c>
      <c r="D3867">
        <f t="shared" si="361"/>
        <v>8</v>
      </c>
      <c r="E3867" t="str">
        <f>TEXT(Table2[[#This Row],[order_date]],"mmmm")</f>
        <v>August</v>
      </c>
      <c r="F3867">
        <v>1581</v>
      </c>
      <c r="G3867" t="s">
        <v>22</v>
      </c>
      <c r="H3867" t="s">
        <v>13</v>
      </c>
      <c r="I3867">
        <v>5</v>
      </c>
      <c r="J3867">
        <v>58.03</v>
      </c>
      <c r="K3867">
        <v>0.35</v>
      </c>
      <c r="L3867">
        <f t="shared" si="362"/>
        <v>20.310499999999998</v>
      </c>
      <c r="M3867">
        <f t="shared" si="363"/>
        <v>290.14999999999998</v>
      </c>
      <c r="N3867" t="s">
        <v>18</v>
      </c>
      <c r="O3867" t="str">
        <f t="shared" si="364"/>
        <v>Early Delivery</v>
      </c>
      <c r="P3867">
        <v>1</v>
      </c>
      <c r="Q3867" t="str">
        <f t="shared" si="365"/>
        <v>Excellent</v>
      </c>
      <c r="R3867">
        <v>5</v>
      </c>
      <c r="S3867">
        <v>188.6</v>
      </c>
    </row>
    <row r="3868" spans="1:19" x14ac:dyDescent="0.35">
      <c r="A3868">
        <v>13867</v>
      </c>
      <c r="B3868" s="1">
        <v>48428</v>
      </c>
      <c r="C3868">
        <f t="shared" si="360"/>
        <v>2032</v>
      </c>
      <c r="D3868">
        <f t="shared" si="361"/>
        <v>8</v>
      </c>
      <c r="E3868" t="str">
        <f>TEXT(Table2[[#This Row],[order_date]],"mmmm")</f>
        <v>August</v>
      </c>
      <c r="F3868">
        <v>1601</v>
      </c>
      <c r="G3868" t="s">
        <v>15</v>
      </c>
      <c r="H3868" t="s">
        <v>20</v>
      </c>
      <c r="I3868">
        <v>7</v>
      </c>
      <c r="J3868">
        <v>306.58999999999997</v>
      </c>
      <c r="K3868">
        <v>0.33</v>
      </c>
      <c r="L3868">
        <f t="shared" si="362"/>
        <v>101.1747</v>
      </c>
      <c r="M3868">
        <f t="shared" si="363"/>
        <v>2146.1299999999997</v>
      </c>
      <c r="N3868" t="s">
        <v>16</v>
      </c>
      <c r="O3868" t="str">
        <f t="shared" si="364"/>
        <v>Delayed Delivery</v>
      </c>
      <c r="P3868">
        <v>5</v>
      </c>
      <c r="Q3868" t="str">
        <f t="shared" si="365"/>
        <v>Bad</v>
      </c>
      <c r="R3868">
        <v>1.6</v>
      </c>
      <c r="S3868">
        <v>1437.91</v>
      </c>
    </row>
    <row r="3869" spans="1:19" x14ac:dyDescent="0.35">
      <c r="A3869">
        <v>13868</v>
      </c>
      <c r="B3869" s="1">
        <v>48429</v>
      </c>
      <c r="C3869">
        <f t="shared" si="360"/>
        <v>2032</v>
      </c>
      <c r="D3869">
        <f t="shared" si="361"/>
        <v>8</v>
      </c>
      <c r="E3869" t="str">
        <f>TEXT(Table2[[#This Row],[order_date]],"mmmm")</f>
        <v>August</v>
      </c>
      <c r="F3869">
        <v>1259</v>
      </c>
      <c r="G3869" t="s">
        <v>15</v>
      </c>
      <c r="H3869" t="s">
        <v>13</v>
      </c>
      <c r="I3869">
        <v>4</v>
      </c>
      <c r="J3869">
        <v>304.17</v>
      </c>
      <c r="K3869">
        <v>0.26</v>
      </c>
      <c r="L3869">
        <f t="shared" si="362"/>
        <v>79.08420000000001</v>
      </c>
      <c r="M3869">
        <f t="shared" si="363"/>
        <v>1216.68</v>
      </c>
      <c r="N3869" t="s">
        <v>18</v>
      </c>
      <c r="O3869" t="str">
        <f t="shared" si="364"/>
        <v>On Time Delivery</v>
      </c>
      <c r="P3869">
        <v>2</v>
      </c>
      <c r="Q3869" t="str">
        <f t="shared" si="365"/>
        <v>Good</v>
      </c>
      <c r="R3869">
        <v>3.2</v>
      </c>
      <c r="S3869">
        <v>900.34</v>
      </c>
    </row>
    <row r="3870" spans="1:19" x14ac:dyDescent="0.35">
      <c r="A3870">
        <v>13869</v>
      </c>
      <c r="B3870" s="1">
        <v>48430</v>
      </c>
      <c r="C3870">
        <f t="shared" si="360"/>
        <v>2032</v>
      </c>
      <c r="D3870">
        <f t="shared" si="361"/>
        <v>8</v>
      </c>
      <c r="E3870" t="str">
        <f>TEXT(Table2[[#This Row],[order_date]],"mmmm")</f>
        <v>August</v>
      </c>
      <c r="F3870">
        <v>1637</v>
      </c>
      <c r="G3870" t="s">
        <v>19</v>
      </c>
      <c r="H3870" t="s">
        <v>20</v>
      </c>
      <c r="I3870">
        <v>7</v>
      </c>
      <c r="J3870">
        <v>359.24</v>
      </c>
      <c r="K3870">
        <v>0.2</v>
      </c>
      <c r="L3870">
        <f t="shared" si="362"/>
        <v>71.847999999999999</v>
      </c>
      <c r="M3870">
        <f t="shared" si="363"/>
        <v>2514.6800000000003</v>
      </c>
      <c r="N3870" t="s">
        <v>16</v>
      </c>
      <c r="O3870" t="str">
        <f t="shared" si="364"/>
        <v>Delayed Delivery</v>
      </c>
      <c r="P3870">
        <v>9</v>
      </c>
      <c r="Q3870" t="str">
        <f t="shared" si="365"/>
        <v>Excellent</v>
      </c>
      <c r="R3870">
        <v>4.5</v>
      </c>
      <c r="S3870">
        <v>2011.74</v>
      </c>
    </row>
    <row r="3871" spans="1:19" x14ac:dyDescent="0.35">
      <c r="A3871">
        <v>13870</v>
      </c>
      <c r="B3871" s="1">
        <v>48431</v>
      </c>
      <c r="C3871">
        <f t="shared" si="360"/>
        <v>2032</v>
      </c>
      <c r="D3871">
        <f t="shared" si="361"/>
        <v>8</v>
      </c>
      <c r="E3871" t="str">
        <f>TEXT(Table2[[#This Row],[order_date]],"mmmm")</f>
        <v>August</v>
      </c>
      <c r="F3871">
        <v>1742</v>
      </c>
      <c r="G3871" t="s">
        <v>19</v>
      </c>
      <c r="H3871" t="s">
        <v>21</v>
      </c>
      <c r="I3871">
        <v>3</v>
      </c>
      <c r="J3871">
        <v>227.25</v>
      </c>
      <c r="K3871">
        <v>0.21</v>
      </c>
      <c r="L3871">
        <f t="shared" si="362"/>
        <v>47.722499999999997</v>
      </c>
      <c r="M3871">
        <f t="shared" si="363"/>
        <v>681.75</v>
      </c>
      <c r="N3871" t="s">
        <v>16</v>
      </c>
      <c r="O3871" t="str">
        <f t="shared" si="364"/>
        <v>On Time Delivery</v>
      </c>
      <c r="P3871">
        <v>2</v>
      </c>
      <c r="Q3871" t="str">
        <f t="shared" si="365"/>
        <v>Good</v>
      </c>
      <c r="R3871">
        <v>2.8</v>
      </c>
      <c r="S3871">
        <v>538.58000000000004</v>
      </c>
    </row>
    <row r="3872" spans="1:19" x14ac:dyDescent="0.35">
      <c r="A3872">
        <v>13871</v>
      </c>
      <c r="B3872" s="1">
        <v>48432</v>
      </c>
      <c r="C3872">
        <f t="shared" si="360"/>
        <v>2032</v>
      </c>
      <c r="D3872">
        <f t="shared" si="361"/>
        <v>8</v>
      </c>
      <c r="E3872" t="str">
        <f>TEXT(Table2[[#This Row],[order_date]],"mmmm")</f>
        <v>August</v>
      </c>
      <c r="F3872">
        <v>1294</v>
      </c>
      <c r="G3872" t="s">
        <v>15</v>
      </c>
      <c r="H3872" t="s">
        <v>21</v>
      </c>
      <c r="I3872">
        <v>6</v>
      </c>
      <c r="J3872">
        <v>373.67</v>
      </c>
      <c r="K3872">
        <v>0.19</v>
      </c>
      <c r="L3872">
        <f t="shared" si="362"/>
        <v>70.99730000000001</v>
      </c>
      <c r="M3872">
        <f t="shared" si="363"/>
        <v>2242.02</v>
      </c>
      <c r="N3872" t="s">
        <v>18</v>
      </c>
      <c r="O3872" t="str">
        <f t="shared" si="364"/>
        <v>Delayed Delivery</v>
      </c>
      <c r="P3872">
        <v>6</v>
      </c>
      <c r="Q3872" t="str">
        <f t="shared" si="365"/>
        <v>Good</v>
      </c>
      <c r="R3872">
        <v>3.4</v>
      </c>
      <c r="S3872">
        <v>1816.04</v>
      </c>
    </row>
    <row r="3873" spans="1:19" x14ac:dyDescent="0.35">
      <c r="A3873">
        <v>13872</v>
      </c>
      <c r="B3873" s="1">
        <v>48433</v>
      </c>
      <c r="C3873">
        <f t="shared" si="360"/>
        <v>2032</v>
      </c>
      <c r="D3873">
        <f t="shared" si="361"/>
        <v>8</v>
      </c>
      <c r="E3873" t="str">
        <f>TEXT(Table2[[#This Row],[order_date]],"mmmm")</f>
        <v>August</v>
      </c>
      <c r="F3873">
        <v>1930</v>
      </c>
      <c r="G3873" t="s">
        <v>19</v>
      </c>
      <c r="H3873" t="s">
        <v>13</v>
      </c>
      <c r="I3873">
        <v>6</v>
      </c>
      <c r="J3873">
        <v>528.76</v>
      </c>
      <c r="K3873">
        <v>0.25</v>
      </c>
      <c r="L3873">
        <f t="shared" si="362"/>
        <v>132.19</v>
      </c>
      <c r="M3873">
        <f t="shared" si="363"/>
        <v>3172.56</v>
      </c>
      <c r="N3873" t="s">
        <v>16</v>
      </c>
      <c r="O3873" t="str">
        <f t="shared" si="364"/>
        <v>On Time Delivery</v>
      </c>
      <c r="P3873">
        <v>4</v>
      </c>
      <c r="Q3873" t="str">
        <f t="shared" si="365"/>
        <v>Excellent</v>
      </c>
      <c r="R3873">
        <v>4.3</v>
      </c>
      <c r="S3873">
        <v>2379.42</v>
      </c>
    </row>
    <row r="3874" spans="1:19" x14ac:dyDescent="0.35">
      <c r="A3874">
        <v>13873</v>
      </c>
      <c r="B3874" s="1">
        <v>48434</v>
      </c>
      <c r="C3874">
        <f t="shared" si="360"/>
        <v>2032</v>
      </c>
      <c r="D3874">
        <f t="shared" si="361"/>
        <v>8</v>
      </c>
      <c r="E3874" t="str">
        <f>TEXT(Table2[[#This Row],[order_date]],"mmmm")</f>
        <v>August</v>
      </c>
      <c r="F3874">
        <v>1640</v>
      </c>
      <c r="G3874" t="s">
        <v>19</v>
      </c>
      <c r="H3874" t="s">
        <v>13</v>
      </c>
      <c r="I3874">
        <v>1</v>
      </c>
      <c r="J3874">
        <v>573.95000000000005</v>
      </c>
      <c r="K3874">
        <v>0.15</v>
      </c>
      <c r="L3874">
        <f t="shared" si="362"/>
        <v>86.092500000000001</v>
      </c>
      <c r="M3874">
        <f t="shared" si="363"/>
        <v>573.95000000000005</v>
      </c>
      <c r="N3874" t="s">
        <v>16</v>
      </c>
      <c r="O3874" t="str">
        <f t="shared" si="364"/>
        <v>Delayed Delivery</v>
      </c>
      <c r="P3874">
        <v>6</v>
      </c>
      <c r="Q3874" t="str">
        <f t="shared" si="365"/>
        <v>Good</v>
      </c>
      <c r="R3874">
        <v>3.2</v>
      </c>
      <c r="S3874">
        <v>487.86</v>
      </c>
    </row>
    <row r="3875" spans="1:19" x14ac:dyDescent="0.35">
      <c r="A3875">
        <v>13874</v>
      </c>
      <c r="B3875" s="1">
        <v>48435</v>
      </c>
      <c r="C3875">
        <f t="shared" si="360"/>
        <v>2032</v>
      </c>
      <c r="D3875">
        <f t="shared" si="361"/>
        <v>8</v>
      </c>
      <c r="E3875" t="str">
        <f>TEXT(Table2[[#This Row],[order_date]],"mmmm")</f>
        <v>August</v>
      </c>
      <c r="F3875">
        <v>1791</v>
      </c>
      <c r="G3875" t="s">
        <v>22</v>
      </c>
      <c r="H3875" t="s">
        <v>17</v>
      </c>
      <c r="I3875">
        <v>7</v>
      </c>
      <c r="J3875">
        <v>356.41</v>
      </c>
      <c r="K3875">
        <v>0.23</v>
      </c>
      <c r="L3875">
        <f t="shared" si="362"/>
        <v>81.974300000000014</v>
      </c>
      <c r="M3875">
        <f t="shared" si="363"/>
        <v>2494.8700000000003</v>
      </c>
      <c r="N3875" t="s">
        <v>18</v>
      </c>
      <c r="O3875" t="str">
        <f t="shared" si="364"/>
        <v>On Time Delivery</v>
      </c>
      <c r="P3875">
        <v>2</v>
      </c>
      <c r="Q3875" t="str">
        <f t="shared" si="365"/>
        <v>Good</v>
      </c>
      <c r="R3875">
        <v>3.9</v>
      </c>
      <c r="S3875">
        <v>1921.05</v>
      </c>
    </row>
    <row r="3876" spans="1:19" x14ac:dyDescent="0.35">
      <c r="A3876">
        <v>13875</v>
      </c>
      <c r="B3876" s="1">
        <v>48436</v>
      </c>
      <c r="C3876">
        <f t="shared" si="360"/>
        <v>2032</v>
      </c>
      <c r="D3876">
        <f t="shared" si="361"/>
        <v>8</v>
      </c>
      <c r="E3876" t="str">
        <f>TEXT(Table2[[#This Row],[order_date]],"mmmm")</f>
        <v>August</v>
      </c>
      <c r="F3876">
        <v>1312</v>
      </c>
      <c r="G3876" t="s">
        <v>19</v>
      </c>
      <c r="H3876" t="s">
        <v>17</v>
      </c>
      <c r="I3876">
        <v>1</v>
      </c>
      <c r="J3876">
        <v>39.92</v>
      </c>
      <c r="K3876">
        <v>0.04</v>
      </c>
      <c r="L3876">
        <f t="shared" si="362"/>
        <v>1.5968</v>
      </c>
      <c r="M3876">
        <f t="shared" si="363"/>
        <v>39.92</v>
      </c>
      <c r="N3876" t="s">
        <v>18</v>
      </c>
      <c r="O3876" t="str">
        <f t="shared" si="364"/>
        <v>On Time Delivery</v>
      </c>
      <c r="P3876">
        <v>2</v>
      </c>
      <c r="Q3876" t="str">
        <f t="shared" si="365"/>
        <v>Bad</v>
      </c>
      <c r="R3876">
        <v>2.4</v>
      </c>
      <c r="S3876">
        <v>38.32</v>
      </c>
    </row>
    <row r="3877" spans="1:19" x14ac:dyDescent="0.35">
      <c r="A3877">
        <v>13876</v>
      </c>
      <c r="B3877" s="1">
        <v>48437</v>
      </c>
      <c r="C3877">
        <f t="shared" si="360"/>
        <v>2032</v>
      </c>
      <c r="D3877">
        <f t="shared" si="361"/>
        <v>8</v>
      </c>
      <c r="E3877" t="str">
        <f>TEXT(Table2[[#This Row],[order_date]],"mmmm")</f>
        <v>August</v>
      </c>
      <c r="F3877">
        <v>1611</v>
      </c>
      <c r="G3877" t="s">
        <v>15</v>
      </c>
      <c r="H3877" t="s">
        <v>13</v>
      </c>
      <c r="I3877">
        <v>3</v>
      </c>
      <c r="J3877">
        <v>582</v>
      </c>
      <c r="K3877">
        <v>0.09</v>
      </c>
      <c r="L3877">
        <f t="shared" si="362"/>
        <v>52.379999999999995</v>
      </c>
      <c r="M3877">
        <f t="shared" si="363"/>
        <v>1746</v>
      </c>
      <c r="N3877" t="s">
        <v>16</v>
      </c>
      <c r="O3877" t="str">
        <f t="shared" si="364"/>
        <v>Delayed Delivery</v>
      </c>
      <c r="P3877">
        <v>7</v>
      </c>
      <c r="Q3877" t="str">
        <f t="shared" si="365"/>
        <v>Good</v>
      </c>
      <c r="R3877">
        <v>3.9</v>
      </c>
      <c r="S3877">
        <v>1588.86</v>
      </c>
    </row>
    <row r="3878" spans="1:19" x14ac:dyDescent="0.35">
      <c r="A3878">
        <v>13877</v>
      </c>
      <c r="B3878" s="1">
        <v>48438</v>
      </c>
      <c r="C3878">
        <f t="shared" si="360"/>
        <v>2032</v>
      </c>
      <c r="D3878">
        <f t="shared" si="361"/>
        <v>8</v>
      </c>
      <c r="E3878" t="str">
        <f>TEXT(Table2[[#This Row],[order_date]],"mmmm")</f>
        <v>August</v>
      </c>
      <c r="F3878">
        <v>1837</v>
      </c>
      <c r="G3878" t="s">
        <v>15</v>
      </c>
      <c r="H3878" t="s">
        <v>13</v>
      </c>
      <c r="I3878">
        <v>7</v>
      </c>
      <c r="J3878">
        <v>427.93</v>
      </c>
      <c r="K3878">
        <v>0.28999999999999998</v>
      </c>
      <c r="L3878">
        <f t="shared" si="362"/>
        <v>124.0997</v>
      </c>
      <c r="M3878">
        <f t="shared" si="363"/>
        <v>2995.51</v>
      </c>
      <c r="N3878" t="s">
        <v>18</v>
      </c>
      <c r="O3878" t="str">
        <f t="shared" si="364"/>
        <v>On Time Delivery</v>
      </c>
      <c r="P3878">
        <v>3</v>
      </c>
      <c r="Q3878" t="str">
        <f t="shared" si="365"/>
        <v>Bad</v>
      </c>
      <c r="R3878">
        <v>1.2</v>
      </c>
      <c r="S3878">
        <v>2126.81</v>
      </c>
    </row>
    <row r="3879" spans="1:19" x14ac:dyDescent="0.35">
      <c r="A3879">
        <v>13878</v>
      </c>
      <c r="B3879" s="1">
        <v>48439</v>
      </c>
      <c r="C3879">
        <f t="shared" si="360"/>
        <v>2032</v>
      </c>
      <c r="D3879">
        <f t="shared" si="361"/>
        <v>8</v>
      </c>
      <c r="E3879" t="str">
        <f>TEXT(Table2[[#This Row],[order_date]],"mmmm")</f>
        <v>August</v>
      </c>
      <c r="F3879">
        <v>1808</v>
      </c>
      <c r="G3879" t="s">
        <v>12</v>
      </c>
      <c r="H3879" t="s">
        <v>21</v>
      </c>
      <c r="I3879">
        <v>3</v>
      </c>
      <c r="J3879">
        <v>211.54</v>
      </c>
      <c r="K3879">
        <v>0.32</v>
      </c>
      <c r="L3879">
        <f t="shared" si="362"/>
        <v>67.692800000000005</v>
      </c>
      <c r="M3879">
        <f t="shared" si="363"/>
        <v>634.62</v>
      </c>
      <c r="N3879" t="s">
        <v>16</v>
      </c>
      <c r="O3879" t="str">
        <f t="shared" si="364"/>
        <v>On Time Delivery</v>
      </c>
      <c r="P3879">
        <v>3</v>
      </c>
      <c r="Q3879" t="str">
        <f t="shared" si="365"/>
        <v>Bad</v>
      </c>
      <c r="R3879">
        <v>1.6</v>
      </c>
      <c r="S3879">
        <v>431.54</v>
      </c>
    </row>
    <row r="3880" spans="1:19" x14ac:dyDescent="0.35">
      <c r="A3880">
        <v>13879</v>
      </c>
      <c r="B3880" s="1">
        <v>48440</v>
      </c>
      <c r="C3880">
        <f t="shared" si="360"/>
        <v>2032</v>
      </c>
      <c r="D3880">
        <f t="shared" si="361"/>
        <v>8</v>
      </c>
      <c r="E3880" t="str">
        <f>TEXT(Table2[[#This Row],[order_date]],"mmmm")</f>
        <v>August</v>
      </c>
      <c r="F3880">
        <v>1181</v>
      </c>
      <c r="G3880" t="s">
        <v>15</v>
      </c>
      <c r="H3880" t="s">
        <v>13</v>
      </c>
      <c r="I3880">
        <v>2</v>
      </c>
      <c r="J3880">
        <v>101.09</v>
      </c>
      <c r="K3880">
        <v>0.19</v>
      </c>
      <c r="L3880">
        <f t="shared" si="362"/>
        <v>19.207100000000001</v>
      </c>
      <c r="M3880">
        <f t="shared" si="363"/>
        <v>202.18</v>
      </c>
      <c r="N3880" t="s">
        <v>16</v>
      </c>
      <c r="O3880" t="str">
        <f t="shared" si="364"/>
        <v>Delayed Delivery</v>
      </c>
      <c r="P3880">
        <v>7</v>
      </c>
      <c r="Q3880" t="str">
        <f t="shared" si="365"/>
        <v>Good</v>
      </c>
      <c r="R3880">
        <v>3.5</v>
      </c>
      <c r="S3880">
        <v>163.77000000000001</v>
      </c>
    </row>
    <row r="3881" spans="1:19" x14ac:dyDescent="0.35">
      <c r="A3881">
        <v>13880</v>
      </c>
      <c r="B3881" s="1">
        <v>48441</v>
      </c>
      <c r="C3881">
        <f t="shared" si="360"/>
        <v>2032</v>
      </c>
      <c r="D3881">
        <f t="shared" si="361"/>
        <v>8</v>
      </c>
      <c r="E3881" t="str">
        <f>TEXT(Table2[[#This Row],[order_date]],"mmmm")</f>
        <v>August</v>
      </c>
      <c r="F3881">
        <v>1685</v>
      </c>
      <c r="G3881" t="s">
        <v>19</v>
      </c>
      <c r="H3881" t="s">
        <v>17</v>
      </c>
      <c r="I3881">
        <v>7</v>
      </c>
      <c r="J3881">
        <v>98.9</v>
      </c>
      <c r="K3881">
        <v>0.01</v>
      </c>
      <c r="L3881">
        <f t="shared" si="362"/>
        <v>0.9890000000000001</v>
      </c>
      <c r="M3881">
        <f t="shared" si="363"/>
        <v>692.30000000000007</v>
      </c>
      <c r="N3881" t="s">
        <v>18</v>
      </c>
      <c r="O3881" t="str">
        <f t="shared" si="364"/>
        <v>Delayed Delivery</v>
      </c>
      <c r="P3881">
        <v>8</v>
      </c>
      <c r="Q3881" t="str">
        <f t="shared" si="365"/>
        <v>Good</v>
      </c>
      <c r="R3881">
        <v>2.8</v>
      </c>
      <c r="S3881">
        <v>685.38</v>
      </c>
    </row>
    <row r="3882" spans="1:19" x14ac:dyDescent="0.35">
      <c r="A3882">
        <v>13881</v>
      </c>
      <c r="B3882" s="1">
        <v>48442</v>
      </c>
      <c r="C3882">
        <f t="shared" si="360"/>
        <v>2032</v>
      </c>
      <c r="D3882">
        <f t="shared" si="361"/>
        <v>8</v>
      </c>
      <c r="E3882" t="str">
        <f>TEXT(Table2[[#This Row],[order_date]],"mmmm")</f>
        <v>August</v>
      </c>
      <c r="F3882">
        <v>1827</v>
      </c>
      <c r="G3882" t="s">
        <v>15</v>
      </c>
      <c r="H3882" t="s">
        <v>21</v>
      </c>
      <c r="I3882">
        <v>3</v>
      </c>
      <c r="J3882">
        <v>113.13</v>
      </c>
      <c r="K3882">
        <v>0.32</v>
      </c>
      <c r="L3882">
        <f t="shared" si="362"/>
        <v>36.201599999999999</v>
      </c>
      <c r="M3882">
        <f t="shared" si="363"/>
        <v>339.39</v>
      </c>
      <c r="N3882" t="s">
        <v>16</v>
      </c>
      <c r="O3882" t="str">
        <f t="shared" si="364"/>
        <v>Delayed Delivery</v>
      </c>
      <c r="P3882">
        <v>7</v>
      </c>
      <c r="Q3882" t="str">
        <f t="shared" si="365"/>
        <v>Excellent</v>
      </c>
      <c r="R3882">
        <v>4.3</v>
      </c>
      <c r="S3882">
        <v>230.79</v>
      </c>
    </row>
    <row r="3883" spans="1:19" x14ac:dyDescent="0.35">
      <c r="A3883">
        <v>13882</v>
      </c>
      <c r="B3883" s="1">
        <v>48443</v>
      </c>
      <c r="C3883">
        <f t="shared" si="360"/>
        <v>2032</v>
      </c>
      <c r="D3883">
        <f t="shared" si="361"/>
        <v>8</v>
      </c>
      <c r="E3883" t="str">
        <f>TEXT(Table2[[#This Row],[order_date]],"mmmm")</f>
        <v>August</v>
      </c>
      <c r="F3883">
        <v>1363</v>
      </c>
      <c r="G3883" t="s">
        <v>22</v>
      </c>
      <c r="H3883" t="s">
        <v>20</v>
      </c>
      <c r="I3883">
        <v>4</v>
      </c>
      <c r="J3883">
        <v>41.66</v>
      </c>
      <c r="K3883">
        <v>0.25</v>
      </c>
      <c r="L3883">
        <f t="shared" si="362"/>
        <v>10.414999999999999</v>
      </c>
      <c r="M3883">
        <f t="shared" si="363"/>
        <v>166.64</v>
      </c>
      <c r="N3883" t="s">
        <v>14</v>
      </c>
      <c r="O3883" t="str">
        <f t="shared" si="364"/>
        <v>On Time Delivery</v>
      </c>
      <c r="P3883">
        <v>3</v>
      </c>
      <c r="Q3883" t="str">
        <f t="shared" si="365"/>
        <v>Bad</v>
      </c>
      <c r="R3883">
        <v>2.4</v>
      </c>
      <c r="S3883">
        <v>124.98</v>
      </c>
    </row>
    <row r="3884" spans="1:19" x14ac:dyDescent="0.35">
      <c r="A3884">
        <v>13883</v>
      </c>
      <c r="B3884" s="1">
        <v>48444</v>
      </c>
      <c r="C3884">
        <f t="shared" si="360"/>
        <v>2032</v>
      </c>
      <c r="D3884">
        <f t="shared" si="361"/>
        <v>8</v>
      </c>
      <c r="E3884" t="str">
        <f>TEXT(Table2[[#This Row],[order_date]],"mmmm")</f>
        <v>August</v>
      </c>
      <c r="F3884">
        <v>1187</v>
      </c>
      <c r="G3884" t="s">
        <v>12</v>
      </c>
      <c r="H3884" t="s">
        <v>17</v>
      </c>
      <c r="I3884">
        <v>4</v>
      </c>
      <c r="J3884">
        <v>542.76</v>
      </c>
      <c r="K3884">
        <v>0.14000000000000001</v>
      </c>
      <c r="L3884">
        <f t="shared" si="362"/>
        <v>75.986400000000003</v>
      </c>
      <c r="M3884">
        <f t="shared" si="363"/>
        <v>2171.04</v>
      </c>
      <c r="N3884" t="s">
        <v>16</v>
      </c>
      <c r="O3884" t="str">
        <f t="shared" si="364"/>
        <v>On Time Delivery</v>
      </c>
      <c r="P3884">
        <v>3</v>
      </c>
      <c r="Q3884" t="str">
        <f t="shared" si="365"/>
        <v>Excellent</v>
      </c>
      <c r="R3884">
        <v>4.0999999999999996</v>
      </c>
      <c r="S3884">
        <v>1867.09</v>
      </c>
    </row>
    <row r="3885" spans="1:19" x14ac:dyDescent="0.35">
      <c r="A3885">
        <v>13884</v>
      </c>
      <c r="B3885" s="1">
        <v>48445</v>
      </c>
      <c r="C3885">
        <f t="shared" si="360"/>
        <v>2032</v>
      </c>
      <c r="D3885">
        <f t="shared" si="361"/>
        <v>8</v>
      </c>
      <c r="E3885" t="str">
        <f>TEXT(Table2[[#This Row],[order_date]],"mmmm")</f>
        <v>August</v>
      </c>
      <c r="F3885">
        <v>1568</v>
      </c>
      <c r="G3885" t="s">
        <v>15</v>
      </c>
      <c r="H3885" t="s">
        <v>17</v>
      </c>
      <c r="I3885">
        <v>6</v>
      </c>
      <c r="J3885">
        <v>331.35</v>
      </c>
      <c r="K3885">
        <v>0.21</v>
      </c>
      <c r="L3885">
        <f t="shared" si="362"/>
        <v>69.583500000000001</v>
      </c>
      <c r="M3885">
        <f t="shared" si="363"/>
        <v>1988.1000000000001</v>
      </c>
      <c r="N3885" t="s">
        <v>18</v>
      </c>
      <c r="O3885" t="str">
        <f t="shared" si="364"/>
        <v>Delayed Delivery</v>
      </c>
      <c r="P3885">
        <v>7</v>
      </c>
      <c r="Q3885" t="str">
        <f t="shared" si="365"/>
        <v>Bad</v>
      </c>
      <c r="R3885">
        <v>1.6</v>
      </c>
      <c r="S3885">
        <v>1570.6</v>
      </c>
    </row>
    <row r="3886" spans="1:19" x14ac:dyDescent="0.35">
      <c r="A3886">
        <v>13885</v>
      </c>
      <c r="B3886" s="1">
        <v>48446</v>
      </c>
      <c r="C3886">
        <f t="shared" si="360"/>
        <v>2032</v>
      </c>
      <c r="D3886">
        <f t="shared" si="361"/>
        <v>8</v>
      </c>
      <c r="E3886" t="str">
        <f>TEXT(Table2[[#This Row],[order_date]],"mmmm")</f>
        <v>August</v>
      </c>
      <c r="F3886">
        <v>1542</v>
      </c>
      <c r="G3886" t="s">
        <v>19</v>
      </c>
      <c r="H3886" t="s">
        <v>21</v>
      </c>
      <c r="I3886">
        <v>4</v>
      </c>
      <c r="J3886">
        <v>424.48</v>
      </c>
      <c r="K3886">
        <v>0.15</v>
      </c>
      <c r="L3886">
        <f t="shared" si="362"/>
        <v>63.671999999999997</v>
      </c>
      <c r="M3886">
        <f t="shared" si="363"/>
        <v>1697.92</v>
      </c>
      <c r="N3886" t="s">
        <v>14</v>
      </c>
      <c r="O3886" t="str">
        <f t="shared" si="364"/>
        <v>On Time Delivery</v>
      </c>
      <c r="P3886">
        <v>3</v>
      </c>
      <c r="Q3886" t="str">
        <f t="shared" si="365"/>
        <v>Excellent</v>
      </c>
      <c r="R3886">
        <v>4.7</v>
      </c>
      <c r="S3886">
        <v>1443.23</v>
      </c>
    </row>
    <row r="3887" spans="1:19" x14ac:dyDescent="0.35">
      <c r="A3887">
        <v>13886</v>
      </c>
      <c r="B3887" s="1">
        <v>48447</v>
      </c>
      <c r="C3887">
        <f t="shared" si="360"/>
        <v>2032</v>
      </c>
      <c r="D3887">
        <f t="shared" si="361"/>
        <v>8</v>
      </c>
      <c r="E3887" t="str">
        <f>TEXT(Table2[[#This Row],[order_date]],"mmmm")</f>
        <v>August</v>
      </c>
      <c r="F3887">
        <v>1595</v>
      </c>
      <c r="G3887" t="s">
        <v>12</v>
      </c>
      <c r="H3887" t="s">
        <v>20</v>
      </c>
      <c r="I3887">
        <v>7</v>
      </c>
      <c r="J3887">
        <v>499.44</v>
      </c>
      <c r="K3887">
        <v>0.16</v>
      </c>
      <c r="L3887">
        <f t="shared" si="362"/>
        <v>79.910399999999996</v>
      </c>
      <c r="M3887">
        <f t="shared" si="363"/>
        <v>3496.08</v>
      </c>
      <c r="N3887" t="s">
        <v>14</v>
      </c>
      <c r="O3887" t="str">
        <f t="shared" si="364"/>
        <v>On Time Delivery</v>
      </c>
      <c r="P3887">
        <v>2</v>
      </c>
      <c r="Q3887" t="str">
        <f t="shared" si="365"/>
        <v>Good</v>
      </c>
      <c r="R3887">
        <v>2.7</v>
      </c>
      <c r="S3887">
        <v>2936.71</v>
      </c>
    </row>
    <row r="3888" spans="1:19" x14ac:dyDescent="0.35">
      <c r="A3888">
        <v>13887</v>
      </c>
      <c r="B3888" s="1">
        <v>48448</v>
      </c>
      <c r="C3888">
        <f t="shared" si="360"/>
        <v>2032</v>
      </c>
      <c r="D3888">
        <f t="shared" si="361"/>
        <v>8</v>
      </c>
      <c r="E3888" t="str">
        <f>TEXT(Table2[[#This Row],[order_date]],"mmmm")</f>
        <v>August</v>
      </c>
      <c r="F3888">
        <v>1663</v>
      </c>
      <c r="G3888" t="s">
        <v>19</v>
      </c>
      <c r="H3888" t="s">
        <v>17</v>
      </c>
      <c r="I3888">
        <v>4</v>
      </c>
      <c r="J3888">
        <v>478.05</v>
      </c>
      <c r="K3888">
        <v>0.31</v>
      </c>
      <c r="L3888">
        <f t="shared" si="362"/>
        <v>148.19550000000001</v>
      </c>
      <c r="M3888">
        <f t="shared" si="363"/>
        <v>1912.2</v>
      </c>
      <c r="N3888" t="s">
        <v>16</v>
      </c>
      <c r="O3888" t="str">
        <f t="shared" si="364"/>
        <v>Delayed Delivery</v>
      </c>
      <c r="P3888">
        <v>7</v>
      </c>
      <c r="Q3888" t="str">
        <f t="shared" si="365"/>
        <v>Bad</v>
      </c>
      <c r="R3888">
        <v>1.9</v>
      </c>
      <c r="S3888">
        <v>1319.42</v>
      </c>
    </row>
    <row r="3889" spans="1:19" x14ac:dyDescent="0.35">
      <c r="A3889">
        <v>13888</v>
      </c>
      <c r="B3889" s="1">
        <v>48449</v>
      </c>
      <c r="C3889">
        <f t="shared" si="360"/>
        <v>2032</v>
      </c>
      <c r="D3889">
        <f t="shared" si="361"/>
        <v>8</v>
      </c>
      <c r="E3889" t="str">
        <f>TEXT(Table2[[#This Row],[order_date]],"mmmm")</f>
        <v>August</v>
      </c>
      <c r="F3889">
        <v>1984</v>
      </c>
      <c r="G3889" t="s">
        <v>15</v>
      </c>
      <c r="H3889" t="s">
        <v>13</v>
      </c>
      <c r="I3889">
        <v>4</v>
      </c>
      <c r="J3889">
        <v>531.32000000000005</v>
      </c>
      <c r="K3889">
        <v>0.06</v>
      </c>
      <c r="L3889">
        <f t="shared" si="362"/>
        <v>31.879200000000001</v>
      </c>
      <c r="M3889">
        <f t="shared" si="363"/>
        <v>2125.2800000000002</v>
      </c>
      <c r="N3889" t="s">
        <v>14</v>
      </c>
      <c r="O3889" t="str">
        <f t="shared" si="364"/>
        <v>On Time Delivery</v>
      </c>
      <c r="P3889">
        <v>3</v>
      </c>
      <c r="Q3889" t="str">
        <f t="shared" si="365"/>
        <v>Excellent</v>
      </c>
      <c r="R3889">
        <v>4.2</v>
      </c>
      <c r="S3889">
        <v>1997.76</v>
      </c>
    </row>
    <row r="3890" spans="1:19" x14ac:dyDescent="0.35">
      <c r="A3890">
        <v>13889</v>
      </c>
      <c r="B3890" s="1">
        <v>48450</v>
      </c>
      <c r="C3890">
        <f t="shared" si="360"/>
        <v>2032</v>
      </c>
      <c r="D3890">
        <f t="shared" si="361"/>
        <v>8</v>
      </c>
      <c r="E3890" t="str">
        <f>TEXT(Table2[[#This Row],[order_date]],"mmmm")</f>
        <v>August</v>
      </c>
      <c r="F3890">
        <v>1547</v>
      </c>
      <c r="G3890" t="s">
        <v>15</v>
      </c>
      <c r="H3890" t="s">
        <v>17</v>
      </c>
      <c r="I3890">
        <v>2</v>
      </c>
      <c r="J3890">
        <v>580.84</v>
      </c>
      <c r="K3890">
        <v>0.04</v>
      </c>
      <c r="L3890">
        <f t="shared" si="362"/>
        <v>23.233600000000003</v>
      </c>
      <c r="M3890">
        <f t="shared" si="363"/>
        <v>1161.68</v>
      </c>
      <c r="N3890" t="s">
        <v>14</v>
      </c>
      <c r="O3890" t="str">
        <f t="shared" si="364"/>
        <v>Delayed Delivery</v>
      </c>
      <c r="P3890">
        <v>5</v>
      </c>
      <c r="Q3890" t="str">
        <f t="shared" si="365"/>
        <v>Excellent</v>
      </c>
      <c r="R3890">
        <v>4.8</v>
      </c>
      <c r="S3890">
        <v>1115.21</v>
      </c>
    </row>
    <row r="3891" spans="1:19" x14ac:dyDescent="0.35">
      <c r="A3891">
        <v>13890</v>
      </c>
      <c r="B3891" s="1">
        <v>48451</v>
      </c>
      <c r="C3891">
        <f t="shared" si="360"/>
        <v>2032</v>
      </c>
      <c r="D3891">
        <f t="shared" si="361"/>
        <v>8</v>
      </c>
      <c r="E3891" t="str">
        <f>TEXT(Table2[[#This Row],[order_date]],"mmmm")</f>
        <v>August</v>
      </c>
      <c r="F3891">
        <v>1724</v>
      </c>
      <c r="G3891" t="s">
        <v>19</v>
      </c>
      <c r="H3891" t="s">
        <v>21</v>
      </c>
      <c r="I3891">
        <v>6</v>
      </c>
      <c r="J3891">
        <v>271.86</v>
      </c>
      <c r="K3891">
        <v>0</v>
      </c>
      <c r="L3891">
        <f t="shared" si="362"/>
        <v>0</v>
      </c>
      <c r="M3891">
        <f t="shared" si="363"/>
        <v>1631.16</v>
      </c>
      <c r="N3891" t="s">
        <v>16</v>
      </c>
      <c r="O3891" t="str">
        <f t="shared" si="364"/>
        <v>Delayed Delivery</v>
      </c>
      <c r="P3891">
        <v>7</v>
      </c>
      <c r="Q3891" t="str">
        <f t="shared" si="365"/>
        <v>Excellent</v>
      </c>
      <c r="R3891">
        <v>4.7</v>
      </c>
      <c r="S3891">
        <v>1631.16</v>
      </c>
    </row>
    <row r="3892" spans="1:19" x14ac:dyDescent="0.35">
      <c r="A3892">
        <v>13891</v>
      </c>
      <c r="B3892" s="1">
        <v>48452</v>
      </c>
      <c r="C3892">
        <f t="shared" si="360"/>
        <v>2032</v>
      </c>
      <c r="D3892">
        <f t="shared" si="361"/>
        <v>8</v>
      </c>
      <c r="E3892" t="str">
        <f>TEXT(Table2[[#This Row],[order_date]],"mmmm")</f>
        <v>August</v>
      </c>
      <c r="F3892">
        <v>1925</v>
      </c>
      <c r="G3892" t="s">
        <v>19</v>
      </c>
      <c r="H3892" t="s">
        <v>21</v>
      </c>
      <c r="I3892">
        <v>1</v>
      </c>
      <c r="J3892">
        <v>570.95000000000005</v>
      </c>
      <c r="K3892">
        <v>0.11</v>
      </c>
      <c r="L3892">
        <f t="shared" si="362"/>
        <v>62.804500000000004</v>
      </c>
      <c r="M3892">
        <f t="shared" si="363"/>
        <v>570.95000000000005</v>
      </c>
      <c r="N3892" t="s">
        <v>18</v>
      </c>
      <c r="O3892" t="str">
        <f t="shared" si="364"/>
        <v>On Time Delivery</v>
      </c>
      <c r="P3892">
        <v>2</v>
      </c>
      <c r="Q3892" t="str">
        <f t="shared" si="365"/>
        <v>Bad</v>
      </c>
      <c r="R3892">
        <v>2</v>
      </c>
      <c r="S3892">
        <v>508.15</v>
      </c>
    </row>
    <row r="3893" spans="1:19" x14ac:dyDescent="0.35">
      <c r="A3893">
        <v>13892</v>
      </c>
      <c r="B3893" s="1">
        <v>48453</v>
      </c>
      <c r="C3893">
        <f t="shared" si="360"/>
        <v>2032</v>
      </c>
      <c r="D3893">
        <f t="shared" si="361"/>
        <v>8</v>
      </c>
      <c r="E3893" t="str">
        <f>TEXT(Table2[[#This Row],[order_date]],"mmmm")</f>
        <v>August</v>
      </c>
      <c r="F3893">
        <v>1407</v>
      </c>
      <c r="G3893" t="s">
        <v>19</v>
      </c>
      <c r="H3893" t="s">
        <v>21</v>
      </c>
      <c r="I3893">
        <v>6</v>
      </c>
      <c r="J3893">
        <v>438.12</v>
      </c>
      <c r="K3893">
        <v>0.05</v>
      </c>
      <c r="L3893">
        <f t="shared" si="362"/>
        <v>21.906000000000002</v>
      </c>
      <c r="M3893">
        <f t="shared" si="363"/>
        <v>2628.7200000000003</v>
      </c>
      <c r="N3893" t="s">
        <v>16</v>
      </c>
      <c r="O3893" t="str">
        <f t="shared" si="364"/>
        <v>Delayed Delivery</v>
      </c>
      <c r="P3893">
        <v>8</v>
      </c>
      <c r="Q3893" t="str">
        <f t="shared" si="365"/>
        <v>Good</v>
      </c>
      <c r="R3893">
        <v>3.7</v>
      </c>
      <c r="S3893">
        <v>2497.2800000000002</v>
      </c>
    </row>
    <row r="3894" spans="1:19" x14ac:dyDescent="0.35">
      <c r="A3894">
        <v>13893</v>
      </c>
      <c r="B3894" s="1">
        <v>48454</v>
      </c>
      <c r="C3894">
        <f t="shared" si="360"/>
        <v>2032</v>
      </c>
      <c r="D3894">
        <f t="shared" si="361"/>
        <v>8</v>
      </c>
      <c r="E3894" t="str">
        <f>TEXT(Table2[[#This Row],[order_date]],"mmmm")</f>
        <v>August</v>
      </c>
      <c r="F3894">
        <v>1875</v>
      </c>
      <c r="G3894" t="s">
        <v>22</v>
      </c>
      <c r="H3894" t="s">
        <v>17</v>
      </c>
      <c r="I3894">
        <v>6</v>
      </c>
      <c r="J3894">
        <v>56.34</v>
      </c>
      <c r="K3894">
        <v>0.08</v>
      </c>
      <c r="L3894">
        <f t="shared" si="362"/>
        <v>4.5072000000000001</v>
      </c>
      <c r="M3894">
        <f t="shared" si="363"/>
        <v>338.04</v>
      </c>
      <c r="N3894" t="s">
        <v>18</v>
      </c>
      <c r="O3894" t="str">
        <f t="shared" si="364"/>
        <v>On Time Delivery</v>
      </c>
      <c r="P3894">
        <v>2</v>
      </c>
      <c r="Q3894" t="str">
        <f t="shared" si="365"/>
        <v>Good</v>
      </c>
      <c r="R3894">
        <v>3.2</v>
      </c>
      <c r="S3894">
        <v>311</v>
      </c>
    </row>
    <row r="3895" spans="1:19" x14ac:dyDescent="0.35">
      <c r="A3895">
        <v>13894</v>
      </c>
      <c r="B3895" s="1">
        <v>48455</v>
      </c>
      <c r="C3895">
        <f t="shared" si="360"/>
        <v>2032</v>
      </c>
      <c r="D3895">
        <f t="shared" si="361"/>
        <v>8</v>
      </c>
      <c r="E3895" t="str">
        <f>TEXT(Table2[[#This Row],[order_date]],"mmmm")</f>
        <v>August</v>
      </c>
      <c r="F3895">
        <v>1617</v>
      </c>
      <c r="G3895" t="s">
        <v>12</v>
      </c>
      <c r="H3895" t="s">
        <v>20</v>
      </c>
      <c r="I3895">
        <v>6</v>
      </c>
      <c r="J3895">
        <v>413.84</v>
      </c>
      <c r="K3895">
        <v>0</v>
      </c>
      <c r="L3895">
        <f t="shared" si="362"/>
        <v>0</v>
      </c>
      <c r="M3895">
        <f t="shared" si="363"/>
        <v>2483.04</v>
      </c>
      <c r="N3895" t="s">
        <v>18</v>
      </c>
      <c r="O3895" t="str">
        <f t="shared" si="364"/>
        <v>On Time Delivery</v>
      </c>
      <c r="P3895">
        <v>4</v>
      </c>
      <c r="Q3895" t="str">
        <f t="shared" si="365"/>
        <v>Good</v>
      </c>
      <c r="R3895">
        <v>3.9</v>
      </c>
      <c r="S3895">
        <v>2483.04</v>
      </c>
    </row>
    <row r="3896" spans="1:19" x14ac:dyDescent="0.35">
      <c r="A3896">
        <v>13895</v>
      </c>
      <c r="B3896" s="1">
        <v>48456</v>
      </c>
      <c r="C3896">
        <f t="shared" si="360"/>
        <v>2032</v>
      </c>
      <c r="D3896">
        <f t="shared" si="361"/>
        <v>8</v>
      </c>
      <c r="E3896" t="str">
        <f>TEXT(Table2[[#This Row],[order_date]],"mmmm")</f>
        <v>August</v>
      </c>
      <c r="F3896">
        <v>1413</v>
      </c>
      <c r="G3896" t="s">
        <v>19</v>
      </c>
      <c r="H3896" t="s">
        <v>13</v>
      </c>
      <c r="I3896">
        <v>3</v>
      </c>
      <c r="J3896">
        <v>416.73</v>
      </c>
      <c r="K3896">
        <v>0.08</v>
      </c>
      <c r="L3896">
        <f t="shared" si="362"/>
        <v>33.3384</v>
      </c>
      <c r="M3896">
        <f t="shared" si="363"/>
        <v>1250.19</v>
      </c>
      <c r="N3896" t="s">
        <v>16</v>
      </c>
      <c r="O3896" t="str">
        <f t="shared" si="364"/>
        <v>On Time Delivery</v>
      </c>
      <c r="P3896">
        <v>4</v>
      </c>
      <c r="Q3896" t="str">
        <f t="shared" si="365"/>
        <v>Good</v>
      </c>
      <c r="R3896">
        <v>2.9</v>
      </c>
      <c r="S3896">
        <v>1150.17</v>
      </c>
    </row>
    <row r="3897" spans="1:19" x14ac:dyDescent="0.35">
      <c r="A3897">
        <v>13896</v>
      </c>
      <c r="B3897" s="1">
        <v>48457</v>
      </c>
      <c r="C3897">
        <f t="shared" si="360"/>
        <v>2032</v>
      </c>
      <c r="D3897">
        <f t="shared" si="361"/>
        <v>8</v>
      </c>
      <c r="E3897" t="str">
        <f>TEXT(Table2[[#This Row],[order_date]],"mmmm")</f>
        <v>August</v>
      </c>
      <c r="F3897">
        <v>1341</v>
      </c>
      <c r="G3897" t="s">
        <v>22</v>
      </c>
      <c r="H3897" t="s">
        <v>21</v>
      </c>
      <c r="I3897">
        <v>1</v>
      </c>
      <c r="J3897">
        <v>544.92999999999995</v>
      </c>
      <c r="K3897">
        <v>0.12</v>
      </c>
      <c r="L3897">
        <f t="shared" si="362"/>
        <v>65.391599999999997</v>
      </c>
      <c r="M3897">
        <f t="shared" si="363"/>
        <v>544.92999999999995</v>
      </c>
      <c r="N3897" t="s">
        <v>18</v>
      </c>
      <c r="O3897" t="str">
        <f t="shared" si="364"/>
        <v>Delayed Delivery</v>
      </c>
      <c r="P3897">
        <v>8</v>
      </c>
      <c r="Q3897" t="str">
        <f t="shared" si="365"/>
        <v>Good</v>
      </c>
      <c r="R3897">
        <v>2.9</v>
      </c>
      <c r="S3897">
        <v>479.54</v>
      </c>
    </row>
    <row r="3898" spans="1:19" x14ac:dyDescent="0.35">
      <c r="A3898">
        <v>13897</v>
      </c>
      <c r="B3898" s="1">
        <v>48458</v>
      </c>
      <c r="C3898">
        <f t="shared" si="360"/>
        <v>2032</v>
      </c>
      <c r="D3898">
        <f t="shared" si="361"/>
        <v>9</v>
      </c>
      <c r="E3898" t="str">
        <f>TEXT(Table2[[#This Row],[order_date]],"mmmm")</f>
        <v>September</v>
      </c>
      <c r="F3898">
        <v>1219</v>
      </c>
      <c r="G3898" t="s">
        <v>19</v>
      </c>
      <c r="H3898" t="s">
        <v>20</v>
      </c>
      <c r="I3898">
        <v>3</v>
      </c>
      <c r="J3898">
        <v>233.17</v>
      </c>
      <c r="K3898">
        <v>0.01</v>
      </c>
      <c r="L3898">
        <f t="shared" si="362"/>
        <v>2.3317000000000001</v>
      </c>
      <c r="M3898">
        <f t="shared" si="363"/>
        <v>699.51</v>
      </c>
      <c r="N3898" t="s">
        <v>16</v>
      </c>
      <c r="O3898" t="str">
        <f t="shared" si="364"/>
        <v>Delayed Delivery</v>
      </c>
      <c r="P3898">
        <v>11</v>
      </c>
      <c r="Q3898" t="str">
        <f t="shared" si="365"/>
        <v>Excellent</v>
      </c>
      <c r="R3898">
        <v>4.5</v>
      </c>
      <c r="S3898">
        <v>692.51</v>
      </c>
    </row>
    <row r="3899" spans="1:19" x14ac:dyDescent="0.35">
      <c r="A3899">
        <v>13898</v>
      </c>
      <c r="B3899" s="1">
        <v>48459</v>
      </c>
      <c r="C3899">
        <f t="shared" si="360"/>
        <v>2032</v>
      </c>
      <c r="D3899">
        <f t="shared" si="361"/>
        <v>9</v>
      </c>
      <c r="E3899" t="str">
        <f>TEXT(Table2[[#This Row],[order_date]],"mmmm")</f>
        <v>September</v>
      </c>
      <c r="F3899">
        <v>1902</v>
      </c>
      <c r="G3899" t="s">
        <v>15</v>
      </c>
      <c r="H3899" t="s">
        <v>13</v>
      </c>
      <c r="I3899">
        <v>2</v>
      </c>
      <c r="J3899">
        <v>357.17</v>
      </c>
      <c r="K3899">
        <v>0.21</v>
      </c>
      <c r="L3899">
        <f t="shared" si="362"/>
        <v>75.005700000000004</v>
      </c>
      <c r="M3899">
        <f t="shared" si="363"/>
        <v>714.34</v>
      </c>
      <c r="N3899" t="s">
        <v>14</v>
      </c>
      <c r="O3899" t="str">
        <f t="shared" si="364"/>
        <v>Early Delivery</v>
      </c>
      <c r="P3899">
        <v>1</v>
      </c>
      <c r="Q3899" t="str">
        <f t="shared" si="365"/>
        <v>Excellent</v>
      </c>
      <c r="R3899">
        <v>4.5</v>
      </c>
      <c r="S3899">
        <v>564.33000000000004</v>
      </c>
    </row>
    <row r="3900" spans="1:19" x14ac:dyDescent="0.35">
      <c r="A3900">
        <v>13899</v>
      </c>
      <c r="B3900" s="1">
        <v>48460</v>
      </c>
      <c r="C3900">
        <f t="shared" si="360"/>
        <v>2032</v>
      </c>
      <c r="D3900">
        <f t="shared" si="361"/>
        <v>9</v>
      </c>
      <c r="E3900" t="str">
        <f>TEXT(Table2[[#This Row],[order_date]],"mmmm")</f>
        <v>September</v>
      </c>
      <c r="F3900">
        <v>1162</v>
      </c>
      <c r="G3900" t="s">
        <v>19</v>
      </c>
      <c r="H3900" t="s">
        <v>21</v>
      </c>
      <c r="I3900">
        <v>2</v>
      </c>
      <c r="J3900">
        <v>22.13</v>
      </c>
      <c r="K3900">
        <v>0.2</v>
      </c>
      <c r="L3900">
        <f t="shared" si="362"/>
        <v>4.4260000000000002</v>
      </c>
      <c r="M3900">
        <f t="shared" si="363"/>
        <v>44.26</v>
      </c>
      <c r="N3900" t="s">
        <v>16</v>
      </c>
      <c r="O3900" t="str">
        <f t="shared" si="364"/>
        <v>Delayed Delivery</v>
      </c>
      <c r="P3900">
        <v>9</v>
      </c>
      <c r="Q3900" t="str">
        <f t="shared" si="365"/>
        <v>Excellent</v>
      </c>
      <c r="R3900">
        <v>4.2</v>
      </c>
      <c r="S3900">
        <v>35.409999999999997</v>
      </c>
    </row>
    <row r="3901" spans="1:19" x14ac:dyDescent="0.35">
      <c r="A3901">
        <v>13900</v>
      </c>
      <c r="B3901" s="1">
        <v>48461</v>
      </c>
      <c r="C3901">
        <f t="shared" si="360"/>
        <v>2032</v>
      </c>
      <c r="D3901">
        <f t="shared" si="361"/>
        <v>9</v>
      </c>
      <c r="E3901" t="str">
        <f>TEXT(Table2[[#This Row],[order_date]],"mmmm")</f>
        <v>September</v>
      </c>
      <c r="F3901">
        <v>1950</v>
      </c>
      <c r="G3901" t="s">
        <v>12</v>
      </c>
      <c r="H3901" t="s">
        <v>13</v>
      </c>
      <c r="I3901">
        <v>5</v>
      </c>
      <c r="J3901">
        <v>209.26</v>
      </c>
      <c r="K3901">
        <v>0.03</v>
      </c>
      <c r="L3901">
        <f t="shared" si="362"/>
        <v>6.2777999999999992</v>
      </c>
      <c r="M3901">
        <f t="shared" si="363"/>
        <v>1046.3</v>
      </c>
      <c r="N3901" t="s">
        <v>18</v>
      </c>
      <c r="O3901" t="str">
        <f t="shared" si="364"/>
        <v>Delayed Delivery</v>
      </c>
      <c r="P3901">
        <v>6</v>
      </c>
      <c r="Q3901" t="str">
        <f t="shared" si="365"/>
        <v>Good</v>
      </c>
      <c r="R3901">
        <v>3.8</v>
      </c>
      <c r="S3901">
        <v>1014.91</v>
      </c>
    </row>
    <row r="3902" spans="1:19" x14ac:dyDescent="0.35">
      <c r="A3902">
        <v>13901</v>
      </c>
      <c r="B3902" s="1">
        <v>48462</v>
      </c>
      <c r="C3902">
        <f t="shared" si="360"/>
        <v>2032</v>
      </c>
      <c r="D3902">
        <f t="shared" si="361"/>
        <v>9</v>
      </c>
      <c r="E3902" t="str">
        <f>TEXT(Table2[[#This Row],[order_date]],"mmmm")</f>
        <v>September</v>
      </c>
      <c r="F3902">
        <v>1219</v>
      </c>
      <c r="G3902" t="s">
        <v>22</v>
      </c>
      <c r="H3902" t="s">
        <v>13</v>
      </c>
      <c r="I3902">
        <v>5</v>
      </c>
      <c r="J3902">
        <v>51.41</v>
      </c>
      <c r="K3902">
        <v>0.21</v>
      </c>
      <c r="L3902">
        <f t="shared" si="362"/>
        <v>10.796099999999999</v>
      </c>
      <c r="M3902">
        <f t="shared" si="363"/>
        <v>257.04999999999995</v>
      </c>
      <c r="N3902" t="s">
        <v>16</v>
      </c>
      <c r="O3902" t="str">
        <f t="shared" si="364"/>
        <v>On Time Delivery</v>
      </c>
      <c r="P3902">
        <v>4</v>
      </c>
      <c r="Q3902" t="str">
        <f t="shared" si="365"/>
        <v>Good</v>
      </c>
      <c r="R3902">
        <v>3.7</v>
      </c>
      <c r="S3902">
        <v>203.07</v>
      </c>
    </row>
    <row r="3903" spans="1:19" x14ac:dyDescent="0.35">
      <c r="A3903">
        <v>13902</v>
      </c>
      <c r="B3903" s="1">
        <v>48463</v>
      </c>
      <c r="C3903">
        <f t="shared" si="360"/>
        <v>2032</v>
      </c>
      <c r="D3903">
        <f t="shared" si="361"/>
        <v>9</v>
      </c>
      <c r="E3903" t="str">
        <f>TEXT(Table2[[#This Row],[order_date]],"mmmm")</f>
        <v>September</v>
      </c>
      <c r="F3903">
        <v>1269</v>
      </c>
      <c r="G3903" t="s">
        <v>22</v>
      </c>
      <c r="H3903" t="s">
        <v>20</v>
      </c>
      <c r="I3903">
        <v>2</v>
      </c>
      <c r="J3903">
        <v>320.3</v>
      </c>
      <c r="K3903">
        <v>0.35</v>
      </c>
      <c r="L3903">
        <f t="shared" si="362"/>
        <v>112.10499999999999</v>
      </c>
      <c r="M3903">
        <f t="shared" si="363"/>
        <v>640.6</v>
      </c>
      <c r="N3903" t="s">
        <v>16</v>
      </c>
      <c r="O3903" t="str">
        <f t="shared" si="364"/>
        <v>Delayed Delivery</v>
      </c>
      <c r="P3903">
        <v>6</v>
      </c>
      <c r="Q3903" t="str">
        <f t="shared" si="365"/>
        <v>Bad</v>
      </c>
      <c r="R3903">
        <v>1.2</v>
      </c>
      <c r="S3903">
        <v>416.39</v>
      </c>
    </row>
    <row r="3904" spans="1:19" x14ac:dyDescent="0.35">
      <c r="A3904">
        <v>13903</v>
      </c>
      <c r="B3904" s="1">
        <v>48464</v>
      </c>
      <c r="C3904">
        <f t="shared" si="360"/>
        <v>2032</v>
      </c>
      <c r="D3904">
        <f t="shared" si="361"/>
        <v>9</v>
      </c>
      <c r="E3904" t="str">
        <f>TEXT(Table2[[#This Row],[order_date]],"mmmm")</f>
        <v>September</v>
      </c>
      <c r="F3904">
        <v>1631</v>
      </c>
      <c r="G3904" t="s">
        <v>22</v>
      </c>
      <c r="H3904" t="s">
        <v>13</v>
      </c>
      <c r="I3904">
        <v>2</v>
      </c>
      <c r="J3904">
        <v>493.21</v>
      </c>
      <c r="K3904">
        <v>0.33</v>
      </c>
      <c r="L3904">
        <f t="shared" si="362"/>
        <v>162.7593</v>
      </c>
      <c r="M3904">
        <f t="shared" si="363"/>
        <v>986.42</v>
      </c>
      <c r="N3904" t="s">
        <v>18</v>
      </c>
      <c r="O3904" t="str">
        <f t="shared" si="364"/>
        <v>Delayed Delivery</v>
      </c>
      <c r="P3904">
        <v>6</v>
      </c>
      <c r="Q3904" t="str">
        <f t="shared" si="365"/>
        <v>Excellent</v>
      </c>
      <c r="R3904">
        <v>4</v>
      </c>
      <c r="S3904">
        <v>660.9</v>
      </c>
    </row>
    <row r="3905" spans="1:19" x14ac:dyDescent="0.35">
      <c r="A3905">
        <v>13904</v>
      </c>
      <c r="B3905" s="1">
        <v>48465</v>
      </c>
      <c r="C3905">
        <f t="shared" si="360"/>
        <v>2032</v>
      </c>
      <c r="D3905">
        <f t="shared" si="361"/>
        <v>9</v>
      </c>
      <c r="E3905" t="str">
        <f>TEXT(Table2[[#This Row],[order_date]],"mmmm")</f>
        <v>September</v>
      </c>
      <c r="F3905">
        <v>1905</v>
      </c>
      <c r="G3905" t="s">
        <v>15</v>
      </c>
      <c r="H3905" t="s">
        <v>21</v>
      </c>
      <c r="I3905">
        <v>3</v>
      </c>
      <c r="J3905">
        <v>135.77000000000001</v>
      </c>
      <c r="K3905">
        <v>0</v>
      </c>
      <c r="L3905">
        <f t="shared" si="362"/>
        <v>0</v>
      </c>
      <c r="M3905">
        <f t="shared" si="363"/>
        <v>407.31000000000006</v>
      </c>
      <c r="N3905" t="s">
        <v>16</v>
      </c>
      <c r="O3905" t="str">
        <f t="shared" si="364"/>
        <v>Delayed Delivery</v>
      </c>
      <c r="P3905">
        <v>9</v>
      </c>
      <c r="Q3905" t="str">
        <f t="shared" si="365"/>
        <v>Good</v>
      </c>
      <c r="R3905">
        <v>3.6</v>
      </c>
      <c r="S3905">
        <v>407.31</v>
      </c>
    </row>
    <row r="3906" spans="1:19" x14ac:dyDescent="0.35">
      <c r="A3906">
        <v>13905</v>
      </c>
      <c r="B3906" s="1">
        <v>48466</v>
      </c>
      <c r="C3906">
        <f t="shared" si="360"/>
        <v>2032</v>
      </c>
      <c r="D3906">
        <f t="shared" si="361"/>
        <v>9</v>
      </c>
      <c r="E3906" t="str">
        <f>TEXT(Table2[[#This Row],[order_date]],"mmmm")</f>
        <v>September</v>
      </c>
      <c r="F3906">
        <v>1847</v>
      </c>
      <c r="G3906" t="s">
        <v>12</v>
      </c>
      <c r="H3906" t="s">
        <v>20</v>
      </c>
      <c r="I3906">
        <v>2</v>
      </c>
      <c r="J3906">
        <v>323.55</v>
      </c>
      <c r="K3906">
        <v>0.28000000000000003</v>
      </c>
      <c r="L3906">
        <f t="shared" si="362"/>
        <v>90.594000000000008</v>
      </c>
      <c r="M3906">
        <f t="shared" si="363"/>
        <v>647.1</v>
      </c>
      <c r="N3906" t="s">
        <v>18</v>
      </c>
      <c r="O3906" t="str">
        <f t="shared" si="364"/>
        <v>Delayed Delivery</v>
      </c>
      <c r="P3906">
        <v>11</v>
      </c>
      <c r="Q3906" t="str">
        <f t="shared" si="365"/>
        <v>Bad</v>
      </c>
      <c r="R3906">
        <v>2.2000000000000002</v>
      </c>
      <c r="S3906">
        <v>465.91</v>
      </c>
    </row>
    <row r="3907" spans="1:19" x14ac:dyDescent="0.35">
      <c r="A3907">
        <v>13906</v>
      </c>
      <c r="B3907" s="1">
        <v>48467</v>
      </c>
      <c r="C3907">
        <f t="shared" ref="C3907:C3970" si="366">YEAR(B3907)</f>
        <v>2032</v>
      </c>
      <c r="D3907">
        <f t="shared" ref="D3907:D3970" si="367">MONTH(B3907)</f>
        <v>9</v>
      </c>
      <c r="E3907" t="str">
        <f>TEXT(Table2[[#This Row],[order_date]],"mmmm")</f>
        <v>September</v>
      </c>
      <c r="F3907">
        <v>1399</v>
      </c>
      <c r="G3907" t="s">
        <v>22</v>
      </c>
      <c r="H3907" t="s">
        <v>17</v>
      </c>
      <c r="I3907">
        <v>7</v>
      </c>
      <c r="J3907">
        <v>134.35</v>
      </c>
      <c r="K3907">
        <v>0.12</v>
      </c>
      <c r="L3907">
        <f t="shared" ref="L3907:L3970" si="368">J3907*K3907</f>
        <v>16.122</v>
      </c>
      <c r="M3907">
        <f t="shared" ref="M3907:M3970" si="369">(J3907*I3907)</f>
        <v>940.44999999999993</v>
      </c>
      <c r="N3907" t="s">
        <v>14</v>
      </c>
      <c r="O3907" t="str">
        <f t="shared" ref="O3907:O3970" si="370">IF(P3907&lt;2,"Early Delivery",IF(P3907&lt;5,"On Time Delivery","Delayed Delivery"))</f>
        <v>On Time Delivery</v>
      </c>
      <c r="P3907">
        <v>4</v>
      </c>
      <c r="Q3907" t="str">
        <f t="shared" ref="Q3907:Q3970" si="371">IF(R3907&lt;2.5,"Bad",IF(R3907 &lt;4,"Good","Excellent"))</f>
        <v>Excellent</v>
      </c>
      <c r="R3907">
        <v>4.3</v>
      </c>
      <c r="S3907">
        <v>827.6</v>
      </c>
    </row>
    <row r="3908" spans="1:19" x14ac:dyDescent="0.35">
      <c r="A3908">
        <v>13907</v>
      </c>
      <c r="B3908" s="1">
        <v>48468</v>
      </c>
      <c r="C3908">
        <f t="shared" si="366"/>
        <v>2032</v>
      </c>
      <c r="D3908">
        <f t="shared" si="367"/>
        <v>9</v>
      </c>
      <c r="E3908" t="str">
        <f>TEXT(Table2[[#This Row],[order_date]],"mmmm")</f>
        <v>September</v>
      </c>
      <c r="F3908">
        <v>1181</v>
      </c>
      <c r="G3908" t="s">
        <v>12</v>
      </c>
      <c r="H3908" t="s">
        <v>17</v>
      </c>
      <c r="I3908">
        <v>1</v>
      </c>
      <c r="J3908">
        <v>85.6</v>
      </c>
      <c r="K3908">
        <v>0.02</v>
      </c>
      <c r="L3908">
        <f t="shared" si="368"/>
        <v>1.712</v>
      </c>
      <c r="M3908">
        <f t="shared" si="369"/>
        <v>85.6</v>
      </c>
      <c r="N3908" t="s">
        <v>16</v>
      </c>
      <c r="O3908" t="str">
        <f t="shared" si="370"/>
        <v>Delayed Delivery</v>
      </c>
      <c r="P3908">
        <v>8</v>
      </c>
      <c r="Q3908" t="str">
        <f t="shared" si="371"/>
        <v>Excellent</v>
      </c>
      <c r="R3908">
        <v>4.3</v>
      </c>
      <c r="S3908">
        <v>83.89</v>
      </c>
    </row>
    <row r="3909" spans="1:19" x14ac:dyDescent="0.35">
      <c r="A3909">
        <v>13908</v>
      </c>
      <c r="B3909" s="1">
        <v>48469</v>
      </c>
      <c r="C3909">
        <f t="shared" si="366"/>
        <v>2032</v>
      </c>
      <c r="D3909">
        <f t="shared" si="367"/>
        <v>9</v>
      </c>
      <c r="E3909" t="str">
        <f>TEXT(Table2[[#This Row],[order_date]],"mmmm")</f>
        <v>September</v>
      </c>
      <c r="F3909">
        <v>1990</v>
      </c>
      <c r="G3909" t="s">
        <v>15</v>
      </c>
      <c r="H3909" t="s">
        <v>20</v>
      </c>
      <c r="I3909">
        <v>3</v>
      </c>
      <c r="J3909">
        <v>313.93</v>
      </c>
      <c r="K3909">
        <v>0.1</v>
      </c>
      <c r="L3909">
        <f t="shared" si="368"/>
        <v>31.393000000000001</v>
      </c>
      <c r="M3909">
        <f t="shared" si="369"/>
        <v>941.79</v>
      </c>
      <c r="N3909" t="s">
        <v>14</v>
      </c>
      <c r="O3909" t="str">
        <f t="shared" si="370"/>
        <v>Early Delivery</v>
      </c>
      <c r="P3909">
        <v>1</v>
      </c>
      <c r="Q3909" t="str">
        <f t="shared" si="371"/>
        <v>Excellent</v>
      </c>
      <c r="R3909">
        <v>4.7</v>
      </c>
      <c r="S3909">
        <v>847.61</v>
      </c>
    </row>
    <row r="3910" spans="1:19" x14ac:dyDescent="0.35">
      <c r="A3910">
        <v>13909</v>
      </c>
      <c r="B3910" s="1">
        <v>48470</v>
      </c>
      <c r="C3910">
        <f t="shared" si="366"/>
        <v>2032</v>
      </c>
      <c r="D3910">
        <f t="shared" si="367"/>
        <v>9</v>
      </c>
      <c r="E3910" t="str">
        <f>TEXT(Table2[[#This Row],[order_date]],"mmmm")</f>
        <v>September</v>
      </c>
      <c r="F3910">
        <v>1617</v>
      </c>
      <c r="G3910" t="s">
        <v>19</v>
      </c>
      <c r="H3910" t="s">
        <v>17</v>
      </c>
      <c r="I3910">
        <v>2</v>
      </c>
      <c r="J3910">
        <v>61.3</v>
      </c>
      <c r="K3910">
        <v>0.11</v>
      </c>
      <c r="L3910">
        <f t="shared" si="368"/>
        <v>6.7429999999999994</v>
      </c>
      <c r="M3910">
        <f t="shared" si="369"/>
        <v>122.6</v>
      </c>
      <c r="N3910" t="s">
        <v>16</v>
      </c>
      <c r="O3910" t="str">
        <f t="shared" si="370"/>
        <v>Delayed Delivery</v>
      </c>
      <c r="P3910">
        <v>6</v>
      </c>
      <c r="Q3910" t="str">
        <f t="shared" si="371"/>
        <v>Good</v>
      </c>
      <c r="R3910">
        <v>2.7</v>
      </c>
      <c r="S3910">
        <v>109.11</v>
      </c>
    </row>
    <row r="3911" spans="1:19" x14ac:dyDescent="0.35">
      <c r="A3911">
        <v>13910</v>
      </c>
      <c r="B3911" s="1">
        <v>48471</v>
      </c>
      <c r="C3911">
        <f t="shared" si="366"/>
        <v>2032</v>
      </c>
      <c r="D3911">
        <f t="shared" si="367"/>
        <v>9</v>
      </c>
      <c r="E3911" t="str">
        <f>TEXT(Table2[[#This Row],[order_date]],"mmmm")</f>
        <v>September</v>
      </c>
      <c r="F3911">
        <v>1728</v>
      </c>
      <c r="G3911" t="s">
        <v>15</v>
      </c>
      <c r="H3911" t="s">
        <v>13</v>
      </c>
      <c r="I3911">
        <v>3</v>
      </c>
      <c r="J3911">
        <v>358.6</v>
      </c>
      <c r="K3911">
        <v>0.18</v>
      </c>
      <c r="L3911">
        <f t="shared" si="368"/>
        <v>64.548000000000002</v>
      </c>
      <c r="M3911">
        <f t="shared" si="369"/>
        <v>1075.8000000000002</v>
      </c>
      <c r="N3911" t="s">
        <v>16</v>
      </c>
      <c r="O3911" t="str">
        <f t="shared" si="370"/>
        <v>Delayed Delivery</v>
      </c>
      <c r="P3911">
        <v>5</v>
      </c>
      <c r="Q3911" t="str">
        <f t="shared" si="371"/>
        <v>Good</v>
      </c>
      <c r="R3911">
        <v>3.2</v>
      </c>
      <c r="S3911">
        <v>882.16</v>
      </c>
    </row>
    <row r="3912" spans="1:19" x14ac:dyDescent="0.35">
      <c r="A3912">
        <v>13911</v>
      </c>
      <c r="B3912" s="1">
        <v>48472</v>
      </c>
      <c r="C3912">
        <f t="shared" si="366"/>
        <v>2032</v>
      </c>
      <c r="D3912">
        <f t="shared" si="367"/>
        <v>9</v>
      </c>
      <c r="E3912" t="str">
        <f>TEXT(Table2[[#This Row],[order_date]],"mmmm")</f>
        <v>September</v>
      </c>
      <c r="F3912">
        <v>1204</v>
      </c>
      <c r="G3912" t="s">
        <v>19</v>
      </c>
      <c r="H3912" t="s">
        <v>21</v>
      </c>
      <c r="I3912">
        <v>3</v>
      </c>
      <c r="J3912">
        <v>33.33</v>
      </c>
      <c r="K3912">
        <v>0.23</v>
      </c>
      <c r="L3912">
        <f t="shared" si="368"/>
        <v>7.6658999999999997</v>
      </c>
      <c r="M3912">
        <f t="shared" si="369"/>
        <v>99.99</v>
      </c>
      <c r="N3912" t="s">
        <v>16</v>
      </c>
      <c r="O3912" t="str">
        <f t="shared" si="370"/>
        <v>On Time Delivery</v>
      </c>
      <c r="P3912">
        <v>3</v>
      </c>
      <c r="Q3912" t="str">
        <f t="shared" si="371"/>
        <v>Excellent</v>
      </c>
      <c r="R3912">
        <v>4.5999999999999996</v>
      </c>
      <c r="S3912">
        <v>76.989999999999995</v>
      </c>
    </row>
    <row r="3913" spans="1:19" x14ac:dyDescent="0.35">
      <c r="A3913">
        <v>13912</v>
      </c>
      <c r="B3913" s="1">
        <v>48473</v>
      </c>
      <c r="C3913">
        <f t="shared" si="366"/>
        <v>2032</v>
      </c>
      <c r="D3913">
        <f t="shared" si="367"/>
        <v>9</v>
      </c>
      <c r="E3913" t="str">
        <f>TEXT(Table2[[#This Row],[order_date]],"mmmm")</f>
        <v>September</v>
      </c>
      <c r="F3913">
        <v>1581</v>
      </c>
      <c r="G3913" t="s">
        <v>15</v>
      </c>
      <c r="H3913" t="s">
        <v>13</v>
      </c>
      <c r="I3913">
        <v>4</v>
      </c>
      <c r="J3913">
        <v>77.430000000000007</v>
      </c>
      <c r="K3913">
        <v>0.26</v>
      </c>
      <c r="L3913">
        <f t="shared" si="368"/>
        <v>20.131800000000002</v>
      </c>
      <c r="M3913">
        <f t="shared" si="369"/>
        <v>309.72000000000003</v>
      </c>
      <c r="N3913" t="s">
        <v>14</v>
      </c>
      <c r="O3913" t="str">
        <f t="shared" si="370"/>
        <v>On Time Delivery</v>
      </c>
      <c r="P3913">
        <v>4</v>
      </c>
      <c r="Q3913" t="str">
        <f t="shared" si="371"/>
        <v>Bad</v>
      </c>
      <c r="R3913">
        <v>2.2999999999999998</v>
      </c>
      <c r="S3913">
        <v>229.19</v>
      </c>
    </row>
    <row r="3914" spans="1:19" x14ac:dyDescent="0.35">
      <c r="A3914">
        <v>13913</v>
      </c>
      <c r="B3914" s="1">
        <v>48474</v>
      </c>
      <c r="C3914">
        <f t="shared" si="366"/>
        <v>2032</v>
      </c>
      <c r="D3914">
        <f t="shared" si="367"/>
        <v>9</v>
      </c>
      <c r="E3914" t="str">
        <f>TEXT(Table2[[#This Row],[order_date]],"mmmm")</f>
        <v>September</v>
      </c>
      <c r="F3914">
        <v>1555</v>
      </c>
      <c r="G3914" t="s">
        <v>15</v>
      </c>
      <c r="H3914" t="s">
        <v>20</v>
      </c>
      <c r="I3914">
        <v>5</v>
      </c>
      <c r="J3914">
        <v>336.75</v>
      </c>
      <c r="K3914">
        <v>0.09</v>
      </c>
      <c r="L3914">
        <f t="shared" si="368"/>
        <v>30.307499999999997</v>
      </c>
      <c r="M3914">
        <f t="shared" si="369"/>
        <v>1683.75</v>
      </c>
      <c r="N3914" t="s">
        <v>16</v>
      </c>
      <c r="O3914" t="str">
        <f t="shared" si="370"/>
        <v>Delayed Delivery</v>
      </c>
      <c r="P3914">
        <v>8</v>
      </c>
      <c r="Q3914" t="str">
        <f t="shared" si="371"/>
        <v>Excellent</v>
      </c>
      <c r="R3914">
        <v>4.2</v>
      </c>
      <c r="S3914">
        <v>1532.21</v>
      </c>
    </row>
    <row r="3915" spans="1:19" x14ac:dyDescent="0.35">
      <c r="A3915">
        <v>13914</v>
      </c>
      <c r="B3915" s="1">
        <v>48475</v>
      </c>
      <c r="C3915">
        <f t="shared" si="366"/>
        <v>2032</v>
      </c>
      <c r="D3915">
        <f t="shared" si="367"/>
        <v>9</v>
      </c>
      <c r="E3915" t="str">
        <f>TEXT(Table2[[#This Row],[order_date]],"mmmm")</f>
        <v>September</v>
      </c>
      <c r="F3915">
        <v>1840</v>
      </c>
      <c r="G3915" t="s">
        <v>15</v>
      </c>
      <c r="H3915" t="s">
        <v>21</v>
      </c>
      <c r="I3915">
        <v>3</v>
      </c>
      <c r="J3915">
        <v>360.97</v>
      </c>
      <c r="K3915">
        <v>0.11</v>
      </c>
      <c r="L3915">
        <f t="shared" si="368"/>
        <v>39.706700000000005</v>
      </c>
      <c r="M3915">
        <f t="shared" si="369"/>
        <v>1082.9100000000001</v>
      </c>
      <c r="N3915" t="s">
        <v>14</v>
      </c>
      <c r="O3915" t="str">
        <f t="shared" si="370"/>
        <v>Delayed Delivery</v>
      </c>
      <c r="P3915">
        <v>11</v>
      </c>
      <c r="Q3915" t="str">
        <f t="shared" si="371"/>
        <v>Excellent</v>
      </c>
      <c r="R3915">
        <v>5</v>
      </c>
      <c r="S3915">
        <v>963.79</v>
      </c>
    </row>
    <row r="3916" spans="1:19" x14ac:dyDescent="0.35">
      <c r="A3916">
        <v>13915</v>
      </c>
      <c r="B3916" s="1">
        <v>48476</v>
      </c>
      <c r="C3916">
        <f t="shared" si="366"/>
        <v>2032</v>
      </c>
      <c r="D3916">
        <f t="shared" si="367"/>
        <v>9</v>
      </c>
      <c r="E3916" t="str">
        <f>TEXT(Table2[[#This Row],[order_date]],"mmmm")</f>
        <v>September</v>
      </c>
      <c r="F3916">
        <v>1812</v>
      </c>
      <c r="G3916" t="s">
        <v>19</v>
      </c>
      <c r="H3916" t="s">
        <v>20</v>
      </c>
      <c r="I3916">
        <v>6</v>
      </c>
      <c r="J3916">
        <v>31.96</v>
      </c>
      <c r="K3916">
        <v>0.11</v>
      </c>
      <c r="L3916">
        <f t="shared" si="368"/>
        <v>3.5156000000000001</v>
      </c>
      <c r="M3916">
        <f t="shared" si="369"/>
        <v>191.76</v>
      </c>
      <c r="N3916" t="s">
        <v>14</v>
      </c>
      <c r="O3916" t="str">
        <f t="shared" si="370"/>
        <v>Delayed Delivery</v>
      </c>
      <c r="P3916">
        <v>11</v>
      </c>
      <c r="Q3916" t="str">
        <f t="shared" si="371"/>
        <v>Good</v>
      </c>
      <c r="R3916">
        <v>3.6</v>
      </c>
      <c r="S3916">
        <v>170.67</v>
      </c>
    </row>
    <row r="3917" spans="1:19" x14ac:dyDescent="0.35">
      <c r="A3917">
        <v>13916</v>
      </c>
      <c r="B3917" s="1">
        <v>48477</v>
      </c>
      <c r="C3917">
        <f t="shared" si="366"/>
        <v>2032</v>
      </c>
      <c r="D3917">
        <f t="shared" si="367"/>
        <v>9</v>
      </c>
      <c r="E3917" t="str">
        <f>TEXT(Table2[[#This Row],[order_date]],"mmmm")</f>
        <v>September</v>
      </c>
      <c r="F3917">
        <v>1227</v>
      </c>
      <c r="G3917" t="s">
        <v>19</v>
      </c>
      <c r="H3917" t="s">
        <v>20</v>
      </c>
      <c r="I3917">
        <v>7</v>
      </c>
      <c r="J3917">
        <v>350.43</v>
      </c>
      <c r="K3917">
        <v>0.13</v>
      </c>
      <c r="L3917">
        <f t="shared" si="368"/>
        <v>45.555900000000001</v>
      </c>
      <c r="M3917">
        <f t="shared" si="369"/>
        <v>2453.0100000000002</v>
      </c>
      <c r="N3917" t="s">
        <v>16</v>
      </c>
      <c r="O3917" t="str">
        <f t="shared" si="370"/>
        <v>Delayed Delivery</v>
      </c>
      <c r="P3917">
        <v>10</v>
      </c>
      <c r="Q3917" t="str">
        <f t="shared" si="371"/>
        <v>Excellent</v>
      </c>
      <c r="R3917">
        <v>4.9000000000000004</v>
      </c>
      <c r="S3917">
        <v>2134.12</v>
      </c>
    </row>
    <row r="3918" spans="1:19" x14ac:dyDescent="0.35">
      <c r="A3918">
        <v>13917</v>
      </c>
      <c r="B3918" s="1">
        <v>48478</v>
      </c>
      <c r="C3918">
        <f t="shared" si="366"/>
        <v>2032</v>
      </c>
      <c r="D3918">
        <f t="shared" si="367"/>
        <v>9</v>
      </c>
      <c r="E3918" t="str">
        <f>TEXT(Table2[[#This Row],[order_date]],"mmmm")</f>
        <v>September</v>
      </c>
      <c r="F3918">
        <v>1695</v>
      </c>
      <c r="G3918" t="s">
        <v>15</v>
      </c>
      <c r="H3918" t="s">
        <v>20</v>
      </c>
      <c r="I3918">
        <v>7</v>
      </c>
      <c r="J3918">
        <v>505.52</v>
      </c>
      <c r="K3918">
        <v>0.35</v>
      </c>
      <c r="L3918">
        <f t="shared" si="368"/>
        <v>176.93199999999999</v>
      </c>
      <c r="M3918">
        <f t="shared" si="369"/>
        <v>3538.64</v>
      </c>
      <c r="N3918" t="s">
        <v>18</v>
      </c>
      <c r="O3918" t="str">
        <f t="shared" si="370"/>
        <v>Delayed Delivery</v>
      </c>
      <c r="P3918">
        <v>11</v>
      </c>
      <c r="Q3918" t="str">
        <f t="shared" si="371"/>
        <v>Good</v>
      </c>
      <c r="R3918">
        <v>3.1</v>
      </c>
      <c r="S3918">
        <v>2300.12</v>
      </c>
    </row>
    <row r="3919" spans="1:19" x14ac:dyDescent="0.35">
      <c r="A3919">
        <v>13918</v>
      </c>
      <c r="B3919" s="1">
        <v>48479</v>
      </c>
      <c r="C3919">
        <f t="shared" si="366"/>
        <v>2032</v>
      </c>
      <c r="D3919">
        <f t="shared" si="367"/>
        <v>9</v>
      </c>
      <c r="E3919" t="str">
        <f>TEXT(Table2[[#This Row],[order_date]],"mmmm")</f>
        <v>September</v>
      </c>
      <c r="F3919">
        <v>1618</v>
      </c>
      <c r="G3919" t="s">
        <v>12</v>
      </c>
      <c r="H3919" t="s">
        <v>13</v>
      </c>
      <c r="I3919">
        <v>3</v>
      </c>
      <c r="J3919">
        <v>437.55</v>
      </c>
      <c r="K3919">
        <v>0.27</v>
      </c>
      <c r="L3919">
        <f t="shared" si="368"/>
        <v>118.13850000000001</v>
      </c>
      <c r="M3919">
        <f t="shared" si="369"/>
        <v>1312.65</v>
      </c>
      <c r="N3919" t="s">
        <v>18</v>
      </c>
      <c r="O3919" t="str">
        <f t="shared" si="370"/>
        <v>On Time Delivery</v>
      </c>
      <c r="P3919">
        <v>2</v>
      </c>
      <c r="Q3919" t="str">
        <f t="shared" si="371"/>
        <v>Bad</v>
      </c>
      <c r="R3919">
        <v>1.6</v>
      </c>
      <c r="S3919">
        <v>958.23</v>
      </c>
    </row>
    <row r="3920" spans="1:19" x14ac:dyDescent="0.35">
      <c r="A3920">
        <v>13919</v>
      </c>
      <c r="B3920" s="1">
        <v>48480</v>
      </c>
      <c r="C3920">
        <f t="shared" si="366"/>
        <v>2032</v>
      </c>
      <c r="D3920">
        <f t="shared" si="367"/>
        <v>9</v>
      </c>
      <c r="E3920" t="str">
        <f>TEXT(Table2[[#This Row],[order_date]],"mmmm")</f>
        <v>September</v>
      </c>
      <c r="F3920">
        <v>1595</v>
      </c>
      <c r="G3920" t="s">
        <v>15</v>
      </c>
      <c r="H3920" t="s">
        <v>21</v>
      </c>
      <c r="I3920">
        <v>6</v>
      </c>
      <c r="J3920">
        <v>91.74</v>
      </c>
      <c r="K3920">
        <v>0.34</v>
      </c>
      <c r="L3920">
        <f t="shared" si="368"/>
        <v>31.191600000000001</v>
      </c>
      <c r="M3920">
        <f t="shared" si="369"/>
        <v>550.43999999999994</v>
      </c>
      <c r="N3920" t="s">
        <v>16</v>
      </c>
      <c r="O3920" t="str">
        <f t="shared" si="370"/>
        <v>Delayed Delivery</v>
      </c>
      <c r="P3920">
        <v>8</v>
      </c>
      <c r="Q3920" t="str">
        <f t="shared" si="371"/>
        <v>Bad</v>
      </c>
      <c r="R3920">
        <v>1.7</v>
      </c>
      <c r="S3920">
        <v>363.29</v>
      </c>
    </row>
    <row r="3921" spans="1:19" x14ac:dyDescent="0.35">
      <c r="A3921">
        <v>13920</v>
      </c>
      <c r="B3921" s="1">
        <v>48481</v>
      </c>
      <c r="C3921">
        <f t="shared" si="366"/>
        <v>2032</v>
      </c>
      <c r="D3921">
        <f t="shared" si="367"/>
        <v>9</v>
      </c>
      <c r="E3921" t="str">
        <f>TEXT(Table2[[#This Row],[order_date]],"mmmm")</f>
        <v>September</v>
      </c>
      <c r="F3921">
        <v>1849</v>
      </c>
      <c r="G3921" t="s">
        <v>15</v>
      </c>
      <c r="H3921" t="s">
        <v>21</v>
      </c>
      <c r="I3921">
        <v>7</v>
      </c>
      <c r="J3921">
        <v>361.6</v>
      </c>
      <c r="K3921">
        <v>0.24</v>
      </c>
      <c r="L3921">
        <f t="shared" si="368"/>
        <v>86.784000000000006</v>
      </c>
      <c r="M3921">
        <f t="shared" si="369"/>
        <v>2531.2000000000003</v>
      </c>
      <c r="N3921" t="s">
        <v>16</v>
      </c>
      <c r="O3921" t="str">
        <f t="shared" si="370"/>
        <v>Delayed Delivery</v>
      </c>
      <c r="P3921">
        <v>7</v>
      </c>
      <c r="Q3921" t="str">
        <f t="shared" si="371"/>
        <v>Good</v>
      </c>
      <c r="R3921">
        <v>3.9</v>
      </c>
      <c r="S3921">
        <v>1923.71</v>
      </c>
    </row>
    <row r="3922" spans="1:19" x14ac:dyDescent="0.35">
      <c r="A3922">
        <v>13921</v>
      </c>
      <c r="B3922" s="1">
        <v>48482</v>
      </c>
      <c r="C3922">
        <f t="shared" si="366"/>
        <v>2032</v>
      </c>
      <c r="D3922">
        <f t="shared" si="367"/>
        <v>9</v>
      </c>
      <c r="E3922" t="str">
        <f>TEXT(Table2[[#This Row],[order_date]],"mmmm")</f>
        <v>September</v>
      </c>
      <c r="F3922">
        <v>1249</v>
      </c>
      <c r="G3922" t="s">
        <v>22</v>
      </c>
      <c r="H3922" t="s">
        <v>21</v>
      </c>
      <c r="I3922">
        <v>4</v>
      </c>
      <c r="J3922">
        <v>408.27</v>
      </c>
      <c r="K3922">
        <v>0.14000000000000001</v>
      </c>
      <c r="L3922">
        <f t="shared" si="368"/>
        <v>57.157800000000002</v>
      </c>
      <c r="M3922">
        <f t="shared" si="369"/>
        <v>1633.08</v>
      </c>
      <c r="N3922" t="s">
        <v>16</v>
      </c>
      <c r="O3922" t="str">
        <f t="shared" si="370"/>
        <v>Early Delivery</v>
      </c>
      <c r="P3922">
        <v>1</v>
      </c>
      <c r="Q3922" t="str">
        <f t="shared" si="371"/>
        <v>Bad</v>
      </c>
      <c r="R3922">
        <v>1</v>
      </c>
      <c r="S3922">
        <v>1404.45</v>
      </c>
    </row>
    <row r="3923" spans="1:19" x14ac:dyDescent="0.35">
      <c r="A3923">
        <v>13922</v>
      </c>
      <c r="B3923" s="1">
        <v>48483</v>
      </c>
      <c r="C3923">
        <f t="shared" si="366"/>
        <v>2032</v>
      </c>
      <c r="D3923">
        <f t="shared" si="367"/>
        <v>9</v>
      </c>
      <c r="E3923" t="str">
        <f>TEXT(Table2[[#This Row],[order_date]],"mmmm")</f>
        <v>September</v>
      </c>
      <c r="F3923">
        <v>1874</v>
      </c>
      <c r="G3923" t="s">
        <v>15</v>
      </c>
      <c r="H3923" t="s">
        <v>13</v>
      </c>
      <c r="I3923">
        <v>2</v>
      </c>
      <c r="J3923">
        <v>36.78</v>
      </c>
      <c r="K3923">
        <v>0.14000000000000001</v>
      </c>
      <c r="L3923">
        <f t="shared" si="368"/>
        <v>5.1492000000000004</v>
      </c>
      <c r="M3923">
        <f t="shared" si="369"/>
        <v>73.56</v>
      </c>
      <c r="N3923" t="s">
        <v>18</v>
      </c>
      <c r="O3923" t="str">
        <f t="shared" si="370"/>
        <v>On Time Delivery</v>
      </c>
      <c r="P3923">
        <v>2</v>
      </c>
      <c r="Q3923" t="str">
        <f t="shared" si="371"/>
        <v>Good</v>
      </c>
      <c r="R3923">
        <v>3.6</v>
      </c>
      <c r="S3923">
        <v>63.26</v>
      </c>
    </row>
    <row r="3924" spans="1:19" x14ac:dyDescent="0.35">
      <c r="A3924">
        <v>13923</v>
      </c>
      <c r="B3924" s="1">
        <v>48484</v>
      </c>
      <c r="C3924">
        <f t="shared" si="366"/>
        <v>2032</v>
      </c>
      <c r="D3924">
        <f t="shared" si="367"/>
        <v>9</v>
      </c>
      <c r="E3924" t="str">
        <f>TEXT(Table2[[#This Row],[order_date]],"mmmm")</f>
        <v>September</v>
      </c>
      <c r="F3924">
        <v>1440</v>
      </c>
      <c r="G3924" t="s">
        <v>19</v>
      </c>
      <c r="H3924" t="s">
        <v>17</v>
      </c>
      <c r="I3924">
        <v>3</v>
      </c>
      <c r="J3924">
        <v>515.38</v>
      </c>
      <c r="K3924">
        <v>0.17</v>
      </c>
      <c r="L3924">
        <f t="shared" si="368"/>
        <v>87.61460000000001</v>
      </c>
      <c r="M3924">
        <f t="shared" si="369"/>
        <v>1546.1399999999999</v>
      </c>
      <c r="N3924" t="s">
        <v>18</v>
      </c>
      <c r="O3924" t="str">
        <f t="shared" si="370"/>
        <v>Delayed Delivery</v>
      </c>
      <c r="P3924">
        <v>7</v>
      </c>
      <c r="Q3924" t="str">
        <f t="shared" si="371"/>
        <v>Bad</v>
      </c>
      <c r="R3924">
        <v>1.6</v>
      </c>
      <c r="S3924">
        <v>1283.3</v>
      </c>
    </row>
    <row r="3925" spans="1:19" x14ac:dyDescent="0.35">
      <c r="A3925">
        <v>13924</v>
      </c>
      <c r="B3925" s="1">
        <v>48485</v>
      </c>
      <c r="C3925">
        <f t="shared" si="366"/>
        <v>2032</v>
      </c>
      <c r="D3925">
        <f t="shared" si="367"/>
        <v>9</v>
      </c>
      <c r="E3925" t="str">
        <f>TEXT(Table2[[#This Row],[order_date]],"mmmm")</f>
        <v>September</v>
      </c>
      <c r="F3925">
        <v>1532</v>
      </c>
      <c r="G3925" t="s">
        <v>15</v>
      </c>
      <c r="H3925" t="s">
        <v>13</v>
      </c>
      <c r="I3925">
        <v>4</v>
      </c>
      <c r="J3925">
        <v>545.16999999999996</v>
      </c>
      <c r="K3925">
        <v>0.15</v>
      </c>
      <c r="L3925">
        <f t="shared" si="368"/>
        <v>81.775499999999994</v>
      </c>
      <c r="M3925">
        <f t="shared" si="369"/>
        <v>2180.6799999999998</v>
      </c>
      <c r="N3925" t="s">
        <v>16</v>
      </c>
      <c r="O3925" t="str">
        <f t="shared" si="370"/>
        <v>Delayed Delivery</v>
      </c>
      <c r="P3925">
        <v>11</v>
      </c>
      <c r="Q3925" t="str">
        <f t="shared" si="371"/>
        <v>Excellent</v>
      </c>
      <c r="R3925">
        <v>4.9000000000000004</v>
      </c>
      <c r="S3925">
        <v>1853.58</v>
      </c>
    </row>
    <row r="3926" spans="1:19" x14ac:dyDescent="0.35">
      <c r="A3926">
        <v>13925</v>
      </c>
      <c r="B3926" s="1">
        <v>48486</v>
      </c>
      <c r="C3926">
        <f t="shared" si="366"/>
        <v>2032</v>
      </c>
      <c r="D3926">
        <f t="shared" si="367"/>
        <v>9</v>
      </c>
      <c r="E3926" t="str">
        <f>TEXT(Table2[[#This Row],[order_date]],"mmmm")</f>
        <v>September</v>
      </c>
      <c r="F3926">
        <v>1195</v>
      </c>
      <c r="G3926" t="s">
        <v>19</v>
      </c>
      <c r="H3926" t="s">
        <v>13</v>
      </c>
      <c r="I3926">
        <v>1</v>
      </c>
      <c r="J3926">
        <v>512.51</v>
      </c>
      <c r="K3926">
        <v>0.28999999999999998</v>
      </c>
      <c r="L3926">
        <f t="shared" si="368"/>
        <v>148.62789999999998</v>
      </c>
      <c r="M3926">
        <f t="shared" si="369"/>
        <v>512.51</v>
      </c>
      <c r="N3926" t="s">
        <v>16</v>
      </c>
      <c r="O3926" t="str">
        <f t="shared" si="370"/>
        <v>Delayed Delivery</v>
      </c>
      <c r="P3926">
        <v>11</v>
      </c>
      <c r="Q3926" t="str">
        <f t="shared" si="371"/>
        <v>Bad</v>
      </c>
      <c r="R3926">
        <v>1.7</v>
      </c>
      <c r="S3926">
        <v>363.88</v>
      </c>
    </row>
    <row r="3927" spans="1:19" x14ac:dyDescent="0.35">
      <c r="A3927">
        <v>13926</v>
      </c>
      <c r="B3927" s="1">
        <v>48487</v>
      </c>
      <c r="C3927">
        <f t="shared" si="366"/>
        <v>2032</v>
      </c>
      <c r="D3927">
        <f t="shared" si="367"/>
        <v>9</v>
      </c>
      <c r="E3927" t="str">
        <f>TEXT(Table2[[#This Row],[order_date]],"mmmm")</f>
        <v>September</v>
      </c>
      <c r="F3927">
        <v>1689</v>
      </c>
      <c r="G3927" t="s">
        <v>12</v>
      </c>
      <c r="H3927" t="s">
        <v>20</v>
      </c>
      <c r="I3927">
        <v>4</v>
      </c>
      <c r="J3927">
        <v>497.41</v>
      </c>
      <c r="K3927">
        <v>0.16</v>
      </c>
      <c r="L3927">
        <f t="shared" si="368"/>
        <v>79.585599999999999</v>
      </c>
      <c r="M3927">
        <f t="shared" si="369"/>
        <v>1989.64</v>
      </c>
      <c r="N3927" t="s">
        <v>14</v>
      </c>
      <c r="O3927" t="str">
        <f t="shared" si="370"/>
        <v>On Time Delivery</v>
      </c>
      <c r="P3927">
        <v>3</v>
      </c>
      <c r="Q3927" t="str">
        <f t="shared" si="371"/>
        <v>Good</v>
      </c>
      <c r="R3927">
        <v>3.2</v>
      </c>
      <c r="S3927">
        <v>1671.3</v>
      </c>
    </row>
    <row r="3928" spans="1:19" x14ac:dyDescent="0.35">
      <c r="A3928">
        <v>13927</v>
      </c>
      <c r="B3928" s="1">
        <v>48488</v>
      </c>
      <c r="C3928">
        <f t="shared" si="366"/>
        <v>2032</v>
      </c>
      <c r="D3928">
        <f t="shared" si="367"/>
        <v>10</v>
      </c>
      <c r="E3928" t="str">
        <f>TEXT(Table2[[#This Row],[order_date]],"mmmm")</f>
        <v>October</v>
      </c>
      <c r="F3928">
        <v>1928</v>
      </c>
      <c r="G3928" t="s">
        <v>19</v>
      </c>
      <c r="H3928" t="s">
        <v>21</v>
      </c>
      <c r="I3928">
        <v>5</v>
      </c>
      <c r="J3928">
        <v>450.8</v>
      </c>
      <c r="K3928">
        <v>0.1</v>
      </c>
      <c r="L3928">
        <f t="shared" si="368"/>
        <v>45.080000000000005</v>
      </c>
      <c r="M3928">
        <f t="shared" si="369"/>
        <v>2254</v>
      </c>
      <c r="N3928" t="s">
        <v>16</v>
      </c>
      <c r="O3928" t="str">
        <f t="shared" si="370"/>
        <v>On Time Delivery</v>
      </c>
      <c r="P3928">
        <v>2</v>
      </c>
      <c r="Q3928" t="str">
        <f t="shared" si="371"/>
        <v>Good</v>
      </c>
      <c r="R3928">
        <v>3.7</v>
      </c>
      <c r="S3928">
        <v>2028.6</v>
      </c>
    </row>
    <row r="3929" spans="1:19" x14ac:dyDescent="0.35">
      <c r="A3929">
        <v>13928</v>
      </c>
      <c r="B3929" s="1">
        <v>48489</v>
      </c>
      <c r="C3929">
        <f t="shared" si="366"/>
        <v>2032</v>
      </c>
      <c r="D3929">
        <f t="shared" si="367"/>
        <v>10</v>
      </c>
      <c r="E3929" t="str">
        <f>TEXT(Table2[[#This Row],[order_date]],"mmmm")</f>
        <v>October</v>
      </c>
      <c r="F3929">
        <v>1986</v>
      </c>
      <c r="G3929" t="s">
        <v>15</v>
      </c>
      <c r="H3929" t="s">
        <v>21</v>
      </c>
      <c r="I3929">
        <v>5</v>
      </c>
      <c r="J3929">
        <v>385.56</v>
      </c>
      <c r="K3929">
        <v>0.27</v>
      </c>
      <c r="L3929">
        <f t="shared" si="368"/>
        <v>104.10120000000001</v>
      </c>
      <c r="M3929">
        <f t="shared" si="369"/>
        <v>1927.8</v>
      </c>
      <c r="N3929" t="s">
        <v>18</v>
      </c>
      <c r="O3929" t="str">
        <f t="shared" si="370"/>
        <v>Early Delivery</v>
      </c>
      <c r="P3929">
        <v>1</v>
      </c>
      <c r="Q3929" t="str">
        <f t="shared" si="371"/>
        <v>Excellent</v>
      </c>
      <c r="R3929">
        <v>4.3</v>
      </c>
      <c r="S3929">
        <v>1407.29</v>
      </c>
    </row>
    <row r="3930" spans="1:19" x14ac:dyDescent="0.35">
      <c r="A3930">
        <v>13929</v>
      </c>
      <c r="B3930" s="1">
        <v>48490</v>
      </c>
      <c r="C3930">
        <f t="shared" si="366"/>
        <v>2032</v>
      </c>
      <c r="D3930">
        <f t="shared" si="367"/>
        <v>10</v>
      </c>
      <c r="E3930" t="str">
        <f>TEXT(Table2[[#This Row],[order_date]],"mmmm")</f>
        <v>October</v>
      </c>
      <c r="F3930">
        <v>1518</v>
      </c>
      <c r="G3930" t="s">
        <v>19</v>
      </c>
      <c r="H3930" t="s">
        <v>17</v>
      </c>
      <c r="I3930">
        <v>2</v>
      </c>
      <c r="J3930">
        <v>412</v>
      </c>
      <c r="K3930">
        <v>0.3</v>
      </c>
      <c r="L3930">
        <f t="shared" si="368"/>
        <v>123.6</v>
      </c>
      <c r="M3930">
        <f t="shared" si="369"/>
        <v>824</v>
      </c>
      <c r="N3930" t="s">
        <v>16</v>
      </c>
      <c r="O3930" t="str">
        <f t="shared" si="370"/>
        <v>Delayed Delivery</v>
      </c>
      <c r="P3930">
        <v>7</v>
      </c>
      <c r="Q3930" t="str">
        <f t="shared" si="371"/>
        <v>Good</v>
      </c>
      <c r="R3930">
        <v>2.8</v>
      </c>
      <c r="S3930">
        <v>576.79999999999995</v>
      </c>
    </row>
    <row r="3931" spans="1:19" x14ac:dyDescent="0.35">
      <c r="A3931">
        <v>13930</v>
      </c>
      <c r="B3931" s="1">
        <v>48491</v>
      </c>
      <c r="C3931">
        <f t="shared" si="366"/>
        <v>2032</v>
      </c>
      <c r="D3931">
        <f t="shared" si="367"/>
        <v>10</v>
      </c>
      <c r="E3931" t="str">
        <f>TEXT(Table2[[#This Row],[order_date]],"mmmm")</f>
        <v>October</v>
      </c>
      <c r="F3931">
        <v>1069</v>
      </c>
      <c r="G3931" t="s">
        <v>19</v>
      </c>
      <c r="H3931" t="s">
        <v>17</v>
      </c>
      <c r="I3931">
        <v>6</v>
      </c>
      <c r="J3931">
        <v>486.74</v>
      </c>
      <c r="K3931">
        <v>0.15</v>
      </c>
      <c r="L3931">
        <f t="shared" si="368"/>
        <v>73.010999999999996</v>
      </c>
      <c r="M3931">
        <f t="shared" si="369"/>
        <v>2920.44</v>
      </c>
      <c r="N3931" t="s">
        <v>14</v>
      </c>
      <c r="O3931" t="str">
        <f t="shared" si="370"/>
        <v>On Time Delivery</v>
      </c>
      <c r="P3931">
        <v>3</v>
      </c>
      <c r="Q3931" t="str">
        <f t="shared" si="371"/>
        <v>Excellent</v>
      </c>
      <c r="R3931">
        <v>4.7</v>
      </c>
      <c r="S3931">
        <v>2482.37</v>
      </c>
    </row>
    <row r="3932" spans="1:19" x14ac:dyDescent="0.35">
      <c r="A3932">
        <v>13931</v>
      </c>
      <c r="B3932" s="1">
        <v>48492</v>
      </c>
      <c r="C3932">
        <f t="shared" si="366"/>
        <v>2032</v>
      </c>
      <c r="D3932">
        <f t="shared" si="367"/>
        <v>10</v>
      </c>
      <c r="E3932" t="str">
        <f>TEXT(Table2[[#This Row],[order_date]],"mmmm")</f>
        <v>October</v>
      </c>
      <c r="F3932">
        <v>1638</v>
      </c>
      <c r="G3932" t="s">
        <v>22</v>
      </c>
      <c r="H3932" t="s">
        <v>20</v>
      </c>
      <c r="I3932">
        <v>2</v>
      </c>
      <c r="J3932">
        <v>402.56</v>
      </c>
      <c r="K3932">
        <v>0.23</v>
      </c>
      <c r="L3932">
        <f t="shared" si="368"/>
        <v>92.588800000000006</v>
      </c>
      <c r="M3932">
        <f t="shared" si="369"/>
        <v>805.12</v>
      </c>
      <c r="N3932" t="s">
        <v>14</v>
      </c>
      <c r="O3932" t="str">
        <f t="shared" si="370"/>
        <v>Delayed Delivery</v>
      </c>
      <c r="P3932">
        <v>6</v>
      </c>
      <c r="Q3932" t="str">
        <f t="shared" si="371"/>
        <v>Good</v>
      </c>
      <c r="R3932">
        <v>2.9</v>
      </c>
      <c r="S3932">
        <v>619.94000000000005</v>
      </c>
    </row>
    <row r="3933" spans="1:19" x14ac:dyDescent="0.35">
      <c r="A3933">
        <v>13932</v>
      </c>
      <c r="B3933" s="1">
        <v>48493</v>
      </c>
      <c r="C3933">
        <f t="shared" si="366"/>
        <v>2032</v>
      </c>
      <c r="D3933">
        <f t="shared" si="367"/>
        <v>10</v>
      </c>
      <c r="E3933" t="str">
        <f>TEXT(Table2[[#This Row],[order_date]],"mmmm")</f>
        <v>October</v>
      </c>
      <c r="F3933">
        <v>1398</v>
      </c>
      <c r="G3933" t="s">
        <v>19</v>
      </c>
      <c r="H3933" t="s">
        <v>21</v>
      </c>
      <c r="I3933">
        <v>7</v>
      </c>
      <c r="J3933">
        <v>206.72</v>
      </c>
      <c r="K3933">
        <v>0.02</v>
      </c>
      <c r="L3933">
        <f t="shared" si="368"/>
        <v>4.1344000000000003</v>
      </c>
      <c r="M3933">
        <f t="shared" si="369"/>
        <v>1447.04</v>
      </c>
      <c r="N3933" t="s">
        <v>16</v>
      </c>
      <c r="O3933" t="str">
        <f t="shared" si="370"/>
        <v>Delayed Delivery</v>
      </c>
      <c r="P3933">
        <v>10</v>
      </c>
      <c r="Q3933" t="str">
        <f t="shared" si="371"/>
        <v>Bad</v>
      </c>
      <c r="R3933">
        <v>2</v>
      </c>
      <c r="S3933">
        <v>1418.1</v>
      </c>
    </row>
    <row r="3934" spans="1:19" x14ac:dyDescent="0.35">
      <c r="A3934">
        <v>13933</v>
      </c>
      <c r="B3934" s="1">
        <v>48494</v>
      </c>
      <c r="C3934">
        <f t="shared" si="366"/>
        <v>2032</v>
      </c>
      <c r="D3934">
        <f t="shared" si="367"/>
        <v>10</v>
      </c>
      <c r="E3934" t="str">
        <f>TEXT(Table2[[#This Row],[order_date]],"mmmm")</f>
        <v>October</v>
      </c>
      <c r="F3934">
        <v>1977</v>
      </c>
      <c r="G3934" t="s">
        <v>19</v>
      </c>
      <c r="H3934" t="s">
        <v>17</v>
      </c>
      <c r="I3934">
        <v>6</v>
      </c>
      <c r="J3934">
        <v>234.94</v>
      </c>
      <c r="K3934">
        <v>0.19</v>
      </c>
      <c r="L3934">
        <f t="shared" si="368"/>
        <v>44.638599999999997</v>
      </c>
      <c r="M3934">
        <f t="shared" si="369"/>
        <v>1409.6399999999999</v>
      </c>
      <c r="N3934" t="s">
        <v>16</v>
      </c>
      <c r="O3934" t="str">
        <f t="shared" si="370"/>
        <v>Delayed Delivery</v>
      </c>
      <c r="P3934">
        <v>8</v>
      </c>
      <c r="Q3934" t="str">
        <f t="shared" si="371"/>
        <v>Good</v>
      </c>
      <c r="R3934">
        <v>3.4</v>
      </c>
      <c r="S3934">
        <v>1141.81</v>
      </c>
    </row>
    <row r="3935" spans="1:19" x14ac:dyDescent="0.35">
      <c r="A3935">
        <v>13934</v>
      </c>
      <c r="B3935" s="1">
        <v>48495</v>
      </c>
      <c r="C3935">
        <f t="shared" si="366"/>
        <v>2032</v>
      </c>
      <c r="D3935">
        <f t="shared" si="367"/>
        <v>10</v>
      </c>
      <c r="E3935" t="str">
        <f>TEXT(Table2[[#This Row],[order_date]],"mmmm")</f>
        <v>October</v>
      </c>
      <c r="F3935">
        <v>1671</v>
      </c>
      <c r="G3935" t="s">
        <v>15</v>
      </c>
      <c r="H3935" t="s">
        <v>17</v>
      </c>
      <c r="I3935">
        <v>6</v>
      </c>
      <c r="J3935">
        <v>539.78</v>
      </c>
      <c r="K3935">
        <v>0.02</v>
      </c>
      <c r="L3935">
        <f t="shared" si="368"/>
        <v>10.7956</v>
      </c>
      <c r="M3935">
        <f t="shared" si="369"/>
        <v>3238.68</v>
      </c>
      <c r="N3935" t="s">
        <v>18</v>
      </c>
      <c r="O3935" t="str">
        <f t="shared" si="370"/>
        <v>Delayed Delivery</v>
      </c>
      <c r="P3935">
        <v>6</v>
      </c>
      <c r="Q3935" t="str">
        <f t="shared" si="371"/>
        <v>Good</v>
      </c>
      <c r="R3935">
        <v>3.6</v>
      </c>
      <c r="S3935">
        <v>3173.91</v>
      </c>
    </row>
    <row r="3936" spans="1:19" x14ac:dyDescent="0.35">
      <c r="A3936">
        <v>13935</v>
      </c>
      <c r="B3936" s="1">
        <v>48496</v>
      </c>
      <c r="C3936">
        <f t="shared" si="366"/>
        <v>2032</v>
      </c>
      <c r="D3936">
        <f t="shared" si="367"/>
        <v>10</v>
      </c>
      <c r="E3936" t="str">
        <f>TEXT(Table2[[#This Row],[order_date]],"mmmm")</f>
        <v>October</v>
      </c>
      <c r="F3936">
        <v>1759</v>
      </c>
      <c r="G3936" t="s">
        <v>19</v>
      </c>
      <c r="H3936" t="s">
        <v>21</v>
      </c>
      <c r="I3936">
        <v>6</v>
      </c>
      <c r="J3936">
        <v>25.02</v>
      </c>
      <c r="K3936">
        <v>0.01</v>
      </c>
      <c r="L3936">
        <f t="shared" si="368"/>
        <v>0.25019999999999998</v>
      </c>
      <c r="M3936">
        <f t="shared" si="369"/>
        <v>150.12</v>
      </c>
      <c r="N3936" t="s">
        <v>16</v>
      </c>
      <c r="O3936" t="str">
        <f t="shared" si="370"/>
        <v>Delayed Delivery</v>
      </c>
      <c r="P3936">
        <v>7</v>
      </c>
      <c r="Q3936" t="str">
        <f t="shared" si="371"/>
        <v>Good</v>
      </c>
      <c r="R3936">
        <v>3</v>
      </c>
      <c r="S3936">
        <v>148.62</v>
      </c>
    </row>
    <row r="3937" spans="1:19" x14ac:dyDescent="0.35">
      <c r="A3937">
        <v>13936</v>
      </c>
      <c r="B3937" s="1">
        <v>48497</v>
      </c>
      <c r="C3937">
        <f t="shared" si="366"/>
        <v>2032</v>
      </c>
      <c r="D3937">
        <f t="shared" si="367"/>
        <v>10</v>
      </c>
      <c r="E3937" t="str">
        <f>TEXT(Table2[[#This Row],[order_date]],"mmmm")</f>
        <v>October</v>
      </c>
      <c r="F3937">
        <v>1202</v>
      </c>
      <c r="G3937" t="s">
        <v>19</v>
      </c>
      <c r="H3937" t="s">
        <v>13</v>
      </c>
      <c r="I3937">
        <v>6</v>
      </c>
      <c r="J3937">
        <v>423.81</v>
      </c>
      <c r="K3937">
        <v>0.21</v>
      </c>
      <c r="L3937">
        <f t="shared" si="368"/>
        <v>89.000100000000003</v>
      </c>
      <c r="M3937">
        <f t="shared" si="369"/>
        <v>2542.86</v>
      </c>
      <c r="N3937" t="s">
        <v>16</v>
      </c>
      <c r="O3937" t="str">
        <f t="shared" si="370"/>
        <v>Delayed Delivery</v>
      </c>
      <c r="P3937">
        <v>11</v>
      </c>
      <c r="Q3937" t="str">
        <f t="shared" si="371"/>
        <v>Good</v>
      </c>
      <c r="R3937">
        <v>3.9</v>
      </c>
      <c r="S3937">
        <v>2008.86</v>
      </c>
    </row>
    <row r="3938" spans="1:19" x14ac:dyDescent="0.35">
      <c r="A3938">
        <v>13937</v>
      </c>
      <c r="B3938" s="1">
        <v>48498</v>
      </c>
      <c r="C3938">
        <f t="shared" si="366"/>
        <v>2032</v>
      </c>
      <c r="D3938">
        <f t="shared" si="367"/>
        <v>10</v>
      </c>
      <c r="E3938" t="str">
        <f>TEXT(Table2[[#This Row],[order_date]],"mmmm")</f>
        <v>October</v>
      </c>
      <c r="F3938">
        <v>1147</v>
      </c>
      <c r="G3938" t="s">
        <v>22</v>
      </c>
      <c r="H3938" t="s">
        <v>17</v>
      </c>
      <c r="I3938">
        <v>5</v>
      </c>
      <c r="J3938">
        <v>573.54</v>
      </c>
      <c r="K3938">
        <v>0.11</v>
      </c>
      <c r="L3938">
        <f t="shared" si="368"/>
        <v>63.089399999999998</v>
      </c>
      <c r="M3938">
        <f t="shared" si="369"/>
        <v>2867.7</v>
      </c>
      <c r="N3938" t="s">
        <v>18</v>
      </c>
      <c r="O3938" t="str">
        <f t="shared" si="370"/>
        <v>Delayed Delivery</v>
      </c>
      <c r="P3938">
        <v>6</v>
      </c>
      <c r="Q3938" t="str">
        <f t="shared" si="371"/>
        <v>Good</v>
      </c>
      <c r="R3938">
        <v>2.7</v>
      </c>
      <c r="S3938">
        <v>2552.25</v>
      </c>
    </row>
    <row r="3939" spans="1:19" x14ac:dyDescent="0.35">
      <c r="A3939">
        <v>13938</v>
      </c>
      <c r="B3939" s="1">
        <v>48499</v>
      </c>
      <c r="C3939">
        <f t="shared" si="366"/>
        <v>2032</v>
      </c>
      <c r="D3939">
        <f t="shared" si="367"/>
        <v>10</v>
      </c>
      <c r="E3939" t="str">
        <f>TEXT(Table2[[#This Row],[order_date]],"mmmm")</f>
        <v>October</v>
      </c>
      <c r="F3939">
        <v>1471</v>
      </c>
      <c r="G3939" t="s">
        <v>22</v>
      </c>
      <c r="H3939" t="s">
        <v>21</v>
      </c>
      <c r="I3939">
        <v>7</v>
      </c>
      <c r="J3939">
        <v>428.14</v>
      </c>
      <c r="K3939">
        <v>0.26</v>
      </c>
      <c r="L3939">
        <f t="shared" si="368"/>
        <v>111.3164</v>
      </c>
      <c r="M3939">
        <f t="shared" si="369"/>
        <v>2996.98</v>
      </c>
      <c r="N3939" t="s">
        <v>16</v>
      </c>
      <c r="O3939" t="str">
        <f t="shared" si="370"/>
        <v>Delayed Delivery</v>
      </c>
      <c r="P3939">
        <v>7</v>
      </c>
      <c r="Q3939" t="str">
        <f t="shared" si="371"/>
        <v>Bad</v>
      </c>
      <c r="R3939">
        <v>1</v>
      </c>
      <c r="S3939">
        <v>2217.77</v>
      </c>
    </row>
    <row r="3940" spans="1:19" x14ac:dyDescent="0.35">
      <c r="A3940">
        <v>13939</v>
      </c>
      <c r="B3940" s="1">
        <v>48500</v>
      </c>
      <c r="C3940">
        <f t="shared" si="366"/>
        <v>2032</v>
      </c>
      <c r="D3940">
        <f t="shared" si="367"/>
        <v>10</v>
      </c>
      <c r="E3940" t="str">
        <f>TEXT(Table2[[#This Row],[order_date]],"mmmm")</f>
        <v>October</v>
      </c>
      <c r="F3940">
        <v>1654</v>
      </c>
      <c r="G3940" t="s">
        <v>12</v>
      </c>
      <c r="H3940" t="s">
        <v>17</v>
      </c>
      <c r="I3940">
        <v>5</v>
      </c>
      <c r="J3940">
        <v>596.44000000000005</v>
      </c>
      <c r="K3940">
        <v>0.31</v>
      </c>
      <c r="L3940">
        <f t="shared" si="368"/>
        <v>184.89640000000003</v>
      </c>
      <c r="M3940">
        <f t="shared" si="369"/>
        <v>2982.2000000000003</v>
      </c>
      <c r="N3940" t="s">
        <v>16</v>
      </c>
      <c r="O3940" t="str">
        <f t="shared" si="370"/>
        <v>Delayed Delivery</v>
      </c>
      <c r="P3940">
        <v>5</v>
      </c>
      <c r="Q3940" t="str">
        <f t="shared" si="371"/>
        <v>Bad</v>
      </c>
      <c r="R3940">
        <v>2.1</v>
      </c>
      <c r="S3940">
        <v>2057.7199999999998</v>
      </c>
    </row>
    <row r="3941" spans="1:19" x14ac:dyDescent="0.35">
      <c r="A3941">
        <v>13940</v>
      </c>
      <c r="B3941" s="1">
        <v>48501</v>
      </c>
      <c r="C3941">
        <f t="shared" si="366"/>
        <v>2032</v>
      </c>
      <c r="D3941">
        <f t="shared" si="367"/>
        <v>10</v>
      </c>
      <c r="E3941" t="str">
        <f>TEXT(Table2[[#This Row],[order_date]],"mmmm")</f>
        <v>October</v>
      </c>
      <c r="F3941">
        <v>1943</v>
      </c>
      <c r="G3941" t="s">
        <v>12</v>
      </c>
      <c r="H3941" t="s">
        <v>20</v>
      </c>
      <c r="I3941">
        <v>3</v>
      </c>
      <c r="J3941">
        <v>417.21</v>
      </c>
      <c r="K3941">
        <v>0.05</v>
      </c>
      <c r="L3941">
        <f t="shared" si="368"/>
        <v>20.860500000000002</v>
      </c>
      <c r="M3941">
        <f t="shared" si="369"/>
        <v>1251.6299999999999</v>
      </c>
      <c r="N3941" t="s">
        <v>18</v>
      </c>
      <c r="O3941" t="str">
        <f t="shared" si="370"/>
        <v>Delayed Delivery</v>
      </c>
      <c r="P3941">
        <v>9</v>
      </c>
      <c r="Q3941" t="str">
        <f t="shared" si="371"/>
        <v>Excellent</v>
      </c>
      <c r="R3941">
        <v>4.8</v>
      </c>
      <c r="S3941">
        <v>1189.05</v>
      </c>
    </row>
    <row r="3942" spans="1:19" x14ac:dyDescent="0.35">
      <c r="A3942">
        <v>13941</v>
      </c>
      <c r="B3942" s="1">
        <v>48502</v>
      </c>
      <c r="C3942">
        <f t="shared" si="366"/>
        <v>2032</v>
      </c>
      <c r="D3942">
        <f t="shared" si="367"/>
        <v>10</v>
      </c>
      <c r="E3942" t="str">
        <f>TEXT(Table2[[#This Row],[order_date]],"mmmm")</f>
        <v>October</v>
      </c>
      <c r="F3942">
        <v>1198</v>
      </c>
      <c r="G3942" t="s">
        <v>22</v>
      </c>
      <c r="H3942" t="s">
        <v>17</v>
      </c>
      <c r="I3942">
        <v>7</v>
      </c>
      <c r="J3942">
        <v>35.1</v>
      </c>
      <c r="K3942">
        <v>0.25</v>
      </c>
      <c r="L3942">
        <f t="shared" si="368"/>
        <v>8.7750000000000004</v>
      </c>
      <c r="M3942">
        <f t="shared" si="369"/>
        <v>245.70000000000002</v>
      </c>
      <c r="N3942" t="s">
        <v>18</v>
      </c>
      <c r="O3942" t="str">
        <f t="shared" si="370"/>
        <v>On Time Delivery</v>
      </c>
      <c r="P3942">
        <v>3</v>
      </c>
      <c r="Q3942" t="str">
        <f t="shared" si="371"/>
        <v>Excellent</v>
      </c>
      <c r="R3942">
        <v>4.0999999999999996</v>
      </c>
      <c r="S3942">
        <v>184.28</v>
      </c>
    </row>
    <row r="3943" spans="1:19" x14ac:dyDescent="0.35">
      <c r="A3943">
        <v>13942</v>
      </c>
      <c r="B3943" s="1">
        <v>48503</v>
      </c>
      <c r="C3943">
        <f t="shared" si="366"/>
        <v>2032</v>
      </c>
      <c r="D3943">
        <f t="shared" si="367"/>
        <v>10</v>
      </c>
      <c r="E3943" t="str">
        <f>TEXT(Table2[[#This Row],[order_date]],"mmmm")</f>
        <v>October</v>
      </c>
      <c r="F3943">
        <v>1916</v>
      </c>
      <c r="G3943" t="s">
        <v>19</v>
      </c>
      <c r="H3943" t="s">
        <v>21</v>
      </c>
      <c r="I3943">
        <v>5</v>
      </c>
      <c r="J3943">
        <v>498.8</v>
      </c>
      <c r="K3943">
        <v>0.18</v>
      </c>
      <c r="L3943">
        <f t="shared" si="368"/>
        <v>89.783999999999992</v>
      </c>
      <c r="M3943">
        <f t="shared" si="369"/>
        <v>2494</v>
      </c>
      <c r="N3943" t="s">
        <v>16</v>
      </c>
      <c r="O3943" t="str">
        <f t="shared" si="370"/>
        <v>Delayed Delivery</v>
      </c>
      <c r="P3943">
        <v>6</v>
      </c>
      <c r="Q3943" t="str">
        <f t="shared" si="371"/>
        <v>Bad</v>
      </c>
      <c r="R3943">
        <v>1.8</v>
      </c>
      <c r="S3943">
        <v>2045.08</v>
      </c>
    </row>
    <row r="3944" spans="1:19" x14ac:dyDescent="0.35">
      <c r="A3944">
        <v>13943</v>
      </c>
      <c r="B3944" s="1">
        <v>48504</v>
      </c>
      <c r="C3944">
        <f t="shared" si="366"/>
        <v>2032</v>
      </c>
      <c r="D3944">
        <f t="shared" si="367"/>
        <v>10</v>
      </c>
      <c r="E3944" t="str">
        <f>TEXT(Table2[[#This Row],[order_date]],"mmmm")</f>
        <v>October</v>
      </c>
      <c r="F3944">
        <v>1425</v>
      </c>
      <c r="G3944" t="s">
        <v>22</v>
      </c>
      <c r="H3944" t="s">
        <v>17</v>
      </c>
      <c r="I3944">
        <v>2</v>
      </c>
      <c r="J3944">
        <v>181.51</v>
      </c>
      <c r="K3944">
        <v>0.04</v>
      </c>
      <c r="L3944">
        <f t="shared" si="368"/>
        <v>7.2603999999999997</v>
      </c>
      <c r="M3944">
        <f t="shared" si="369"/>
        <v>363.02</v>
      </c>
      <c r="N3944" t="s">
        <v>18</v>
      </c>
      <c r="O3944" t="str">
        <f t="shared" si="370"/>
        <v>Delayed Delivery</v>
      </c>
      <c r="P3944">
        <v>9</v>
      </c>
      <c r="Q3944" t="str">
        <f t="shared" si="371"/>
        <v>Bad</v>
      </c>
      <c r="R3944">
        <v>1.3</v>
      </c>
      <c r="S3944">
        <v>348.5</v>
      </c>
    </row>
    <row r="3945" spans="1:19" x14ac:dyDescent="0.35">
      <c r="A3945">
        <v>13944</v>
      </c>
      <c r="B3945" s="1">
        <v>48505</v>
      </c>
      <c r="C3945">
        <f t="shared" si="366"/>
        <v>2032</v>
      </c>
      <c r="D3945">
        <f t="shared" si="367"/>
        <v>10</v>
      </c>
      <c r="E3945" t="str">
        <f>TEXT(Table2[[#This Row],[order_date]],"mmmm")</f>
        <v>October</v>
      </c>
      <c r="F3945">
        <v>1665</v>
      </c>
      <c r="G3945" t="s">
        <v>22</v>
      </c>
      <c r="H3945" t="s">
        <v>20</v>
      </c>
      <c r="I3945">
        <v>5</v>
      </c>
      <c r="J3945">
        <v>275.94</v>
      </c>
      <c r="K3945">
        <v>0.23</v>
      </c>
      <c r="L3945">
        <f t="shared" si="368"/>
        <v>63.466200000000001</v>
      </c>
      <c r="M3945">
        <f t="shared" si="369"/>
        <v>1379.7</v>
      </c>
      <c r="N3945" t="s">
        <v>18</v>
      </c>
      <c r="O3945" t="str">
        <f t="shared" si="370"/>
        <v>Early Delivery</v>
      </c>
      <c r="P3945">
        <v>1</v>
      </c>
      <c r="Q3945" t="str">
        <f t="shared" si="371"/>
        <v>Bad</v>
      </c>
      <c r="R3945">
        <v>2.4</v>
      </c>
      <c r="S3945">
        <v>1062.3699999999999</v>
      </c>
    </row>
    <row r="3946" spans="1:19" x14ac:dyDescent="0.35">
      <c r="A3946">
        <v>13945</v>
      </c>
      <c r="B3946" s="1">
        <v>48506</v>
      </c>
      <c r="C3946">
        <f t="shared" si="366"/>
        <v>2032</v>
      </c>
      <c r="D3946">
        <f t="shared" si="367"/>
        <v>10</v>
      </c>
      <c r="E3946" t="str">
        <f>TEXT(Table2[[#This Row],[order_date]],"mmmm")</f>
        <v>October</v>
      </c>
      <c r="F3946">
        <v>1491</v>
      </c>
      <c r="G3946" t="s">
        <v>22</v>
      </c>
      <c r="H3946" t="s">
        <v>20</v>
      </c>
      <c r="I3946">
        <v>7</v>
      </c>
      <c r="J3946">
        <v>197.57</v>
      </c>
      <c r="K3946">
        <v>0.21</v>
      </c>
      <c r="L3946">
        <f t="shared" si="368"/>
        <v>41.489699999999999</v>
      </c>
      <c r="M3946">
        <f t="shared" si="369"/>
        <v>1382.99</v>
      </c>
      <c r="N3946" t="s">
        <v>18</v>
      </c>
      <c r="O3946" t="str">
        <f t="shared" si="370"/>
        <v>Delayed Delivery</v>
      </c>
      <c r="P3946">
        <v>5</v>
      </c>
      <c r="Q3946" t="str">
        <f t="shared" si="371"/>
        <v>Excellent</v>
      </c>
      <c r="R3946">
        <v>4.3</v>
      </c>
      <c r="S3946">
        <v>1092.56</v>
      </c>
    </row>
    <row r="3947" spans="1:19" x14ac:dyDescent="0.35">
      <c r="A3947">
        <v>13946</v>
      </c>
      <c r="B3947" s="1">
        <v>48507</v>
      </c>
      <c r="C3947">
        <f t="shared" si="366"/>
        <v>2032</v>
      </c>
      <c r="D3947">
        <f t="shared" si="367"/>
        <v>10</v>
      </c>
      <c r="E3947" t="str">
        <f>TEXT(Table2[[#This Row],[order_date]],"mmmm")</f>
        <v>October</v>
      </c>
      <c r="F3947">
        <v>1887</v>
      </c>
      <c r="G3947" t="s">
        <v>15</v>
      </c>
      <c r="H3947" t="s">
        <v>17</v>
      </c>
      <c r="I3947">
        <v>7</v>
      </c>
      <c r="J3947">
        <v>172.1</v>
      </c>
      <c r="K3947">
        <v>0.18</v>
      </c>
      <c r="L3947">
        <f t="shared" si="368"/>
        <v>30.977999999999998</v>
      </c>
      <c r="M3947">
        <f t="shared" si="369"/>
        <v>1204.7</v>
      </c>
      <c r="N3947" t="s">
        <v>16</v>
      </c>
      <c r="O3947" t="str">
        <f t="shared" si="370"/>
        <v>On Time Delivery</v>
      </c>
      <c r="P3947">
        <v>4</v>
      </c>
      <c r="Q3947" t="str">
        <f t="shared" si="371"/>
        <v>Bad</v>
      </c>
      <c r="R3947">
        <v>1.4</v>
      </c>
      <c r="S3947">
        <v>987.85</v>
      </c>
    </row>
    <row r="3948" spans="1:19" x14ac:dyDescent="0.35">
      <c r="A3948">
        <v>13947</v>
      </c>
      <c r="B3948" s="1">
        <v>48508</v>
      </c>
      <c r="C3948">
        <f t="shared" si="366"/>
        <v>2032</v>
      </c>
      <c r="D3948">
        <f t="shared" si="367"/>
        <v>10</v>
      </c>
      <c r="E3948" t="str">
        <f>TEXT(Table2[[#This Row],[order_date]],"mmmm")</f>
        <v>October</v>
      </c>
      <c r="F3948">
        <v>1895</v>
      </c>
      <c r="G3948" t="s">
        <v>19</v>
      </c>
      <c r="H3948" t="s">
        <v>17</v>
      </c>
      <c r="I3948">
        <v>2</v>
      </c>
      <c r="J3948">
        <v>267.37</v>
      </c>
      <c r="K3948">
        <v>0.32</v>
      </c>
      <c r="L3948">
        <f t="shared" si="368"/>
        <v>85.558400000000006</v>
      </c>
      <c r="M3948">
        <f t="shared" si="369"/>
        <v>534.74</v>
      </c>
      <c r="N3948" t="s">
        <v>16</v>
      </c>
      <c r="O3948" t="str">
        <f t="shared" si="370"/>
        <v>Delayed Delivery</v>
      </c>
      <c r="P3948">
        <v>9</v>
      </c>
      <c r="Q3948" t="str">
        <f t="shared" si="371"/>
        <v>Good</v>
      </c>
      <c r="R3948">
        <v>3.2</v>
      </c>
      <c r="S3948">
        <v>363.62</v>
      </c>
    </row>
    <row r="3949" spans="1:19" x14ac:dyDescent="0.35">
      <c r="A3949">
        <v>13948</v>
      </c>
      <c r="B3949" s="1">
        <v>48509</v>
      </c>
      <c r="C3949">
        <f t="shared" si="366"/>
        <v>2032</v>
      </c>
      <c r="D3949">
        <f t="shared" si="367"/>
        <v>10</v>
      </c>
      <c r="E3949" t="str">
        <f>TEXT(Table2[[#This Row],[order_date]],"mmmm")</f>
        <v>October</v>
      </c>
      <c r="F3949">
        <v>1141</v>
      </c>
      <c r="G3949" t="s">
        <v>22</v>
      </c>
      <c r="H3949" t="s">
        <v>20</v>
      </c>
      <c r="I3949">
        <v>1</v>
      </c>
      <c r="J3949">
        <v>236.57</v>
      </c>
      <c r="K3949">
        <v>0.18</v>
      </c>
      <c r="L3949">
        <f t="shared" si="368"/>
        <v>42.582599999999999</v>
      </c>
      <c r="M3949">
        <f t="shared" si="369"/>
        <v>236.57</v>
      </c>
      <c r="N3949" t="s">
        <v>14</v>
      </c>
      <c r="O3949" t="str">
        <f t="shared" si="370"/>
        <v>Delayed Delivery</v>
      </c>
      <c r="P3949">
        <v>11</v>
      </c>
      <c r="Q3949" t="str">
        <f t="shared" si="371"/>
        <v>Bad</v>
      </c>
      <c r="R3949">
        <v>2.1</v>
      </c>
      <c r="S3949">
        <v>193.99</v>
      </c>
    </row>
    <row r="3950" spans="1:19" x14ac:dyDescent="0.35">
      <c r="A3950">
        <v>13949</v>
      </c>
      <c r="B3950" s="1">
        <v>48510</v>
      </c>
      <c r="C3950">
        <f t="shared" si="366"/>
        <v>2032</v>
      </c>
      <c r="D3950">
        <f t="shared" si="367"/>
        <v>10</v>
      </c>
      <c r="E3950" t="str">
        <f>TEXT(Table2[[#This Row],[order_date]],"mmmm")</f>
        <v>October</v>
      </c>
      <c r="F3950">
        <v>1312</v>
      </c>
      <c r="G3950" t="s">
        <v>22</v>
      </c>
      <c r="H3950" t="s">
        <v>20</v>
      </c>
      <c r="I3950">
        <v>7</v>
      </c>
      <c r="J3950">
        <v>385.5</v>
      </c>
      <c r="K3950">
        <v>0.35</v>
      </c>
      <c r="L3950">
        <f t="shared" si="368"/>
        <v>134.92499999999998</v>
      </c>
      <c r="M3950">
        <f t="shared" si="369"/>
        <v>2698.5</v>
      </c>
      <c r="N3950" t="s">
        <v>14</v>
      </c>
      <c r="O3950" t="str">
        <f t="shared" si="370"/>
        <v>Delayed Delivery</v>
      </c>
      <c r="P3950">
        <v>11</v>
      </c>
      <c r="Q3950" t="str">
        <f t="shared" si="371"/>
        <v>Good</v>
      </c>
      <c r="R3950">
        <v>3.9</v>
      </c>
      <c r="S3950">
        <v>1754.02</v>
      </c>
    </row>
    <row r="3951" spans="1:19" x14ac:dyDescent="0.35">
      <c r="A3951">
        <v>13950</v>
      </c>
      <c r="B3951" s="1">
        <v>48511</v>
      </c>
      <c r="C3951">
        <f t="shared" si="366"/>
        <v>2032</v>
      </c>
      <c r="D3951">
        <f t="shared" si="367"/>
        <v>10</v>
      </c>
      <c r="E3951" t="str">
        <f>TEXT(Table2[[#This Row],[order_date]],"mmmm")</f>
        <v>October</v>
      </c>
      <c r="F3951">
        <v>1164</v>
      </c>
      <c r="G3951" t="s">
        <v>12</v>
      </c>
      <c r="H3951" t="s">
        <v>13</v>
      </c>
      <c r="I3951">
        <v>5</v>
      </c>
      <c r="J3951">
        <v>490.69</v>
      </c>
      <c r="K3951">
        <v>0.18</v>
      </c>
      <c r="L3951">
        <f t="shared" si="368"/>
        <v>88.32419999999999</v>
      </c>
      <c r="M3951">
        <f t="shared" si="369"/>
        <v>2453.4499999999998</v>
      </c>
      <c r="N3951" t="s">
        <v>18</v>
      </c>
      <c r="O3951" t="str">
        <f t="shared" si="370"/>
        <v>Early Delivery</v>
      </c>
      <c r="P3951">
        <v>1</v>
      </c>
      <c r="Q3951" t="str">
        <f t="shared" si="371"/>
        <v>Bad</v>
      </c>
      <c r="R3951">
        <v>1</v>
      </c>
      <c r="S3951">
        <v>2011.83</v>
      </c>
    </row>
    <row r="3952" spans="1:19" x14ac:dyDescent="0.35">
      <c r="A3952">
        <v>13951</v>
      </c>
      <c r="B3952" s="1">
        <v>48512</v>
      </c>
      <c r="C3952">
        <f t="shared" si="366"/>
        <v>2032</v>
      </c>
      <c r="D3952">
        <f t="shared" si="367"/>
        <v>10</v>
      </c>
      <c r="E3952" t="str">
        <f>TEXT(Table2[[#This Row],[order_date]],"mmmm")</f>
        <v>October</v>
      </c>
      <c r="F3952">
        <v>1313</v>
      </c>
      <c r="G3952" t="s">
        <v>19</v>
      </c>
      <c r="H3952" t="s">
        <v>13</v>
      </c>
      <c r="I3952">
        <v>2</v>
      </c>
      <c r="J3952">
        <v>188.8</v>
      </c>
      <c r="K3952">
        <v>0.04</v>
      </c>
      <c r="L3952">
        <f t="shared" si="368"/>
        <v>7.5520000000000005</v>
      </c>
      <c r="M3952">
        <f t="shared" si="369"/>
        <v>377.6</v>
      </c>
      <c r="N3952" t="s">
        <v>16</v>
      </c>
      <c r="O3952" t="str">
        <f t="shared" si="370"/>
        <v>On Time Delivery</v>
      </c>
      <c r="P3952">
        <v>4</v>
      </c>
      <c r="Q3952" t="str">
        <f t="shared" si="371"/>
        <v>Bad</v>
      </c>
      <c r="R3952">
        <v>2.1</v>
      </c>
      <c r="S3952">
        <v>362.5</v>
      </c>
    </row>
    <row r="3953" spans="1:19" x14ac:dyDescent="0.35">
      <c r="A3953">
        <v>13952</v>
      </c>
      <c r="B3953" s="1">
        <v>48513</v>
      </c>
      <c r="C3953">
        <f t="shared" si="366"/>
        <v>2032</v>
      </c>
      <c r="D3953">
        <f t="shared" si="367"/>
        <v>10</v>
      </c>
      <c r="E3953" t="str">
        <f>TEXT(Table2[[#This Row],[order_date]],"mmmm")</f>
        <v>October</v>
      </c>
      <c r="F3953">
        <v>1020</v>
      </c>
      <c r="G3953" t="s">
        <v>19</v>
      </c>
      <c r="H3953" t="s">
        <v>20</v>
      </c>
      <c r="I3953">
        <v>6</v>
      </c>
      <c r="J3953">
        <v>140.03</v>
      </c>
      <c r="K3953">
        <v>0.16</v>
      </c>
      <c r="L3953">
        <f t="shared" si="368"/>
        <v>22.404800000000002</v>
      </c>
      <c r="M3953">
        <f t="shared" si="369"/>
        <v>840.18000000000006</v>
      </c>
      <c r="N3953" t="s">
        <v>18</v>
      </c>
      <c r="O3953" t="str">
        <f t="shared" si="370"/>
        <v>Early Delivery</v>
      </c>
      <c r="P3953">
        <v>1</v>
      </c>
      <c r="Q3953" t="str">
        <f t="shared" si="371"/>
        <v>Good</v>
      </c>
      <c r="R3953">
        <v>3.7</v>
      </c>
      <c r="S3953">
        <v>705.75</v>
      </c>
    </row>
    <row r="3954" spans="1:19" x14ac:dyDescent="0.35">
      <c r="A3954">
        <v>13953</v>
      </c>
      <c r="B3954" s="1">
        <v>48514</v>
      </c>
      <c r="C3954">
        <f t="shared" si="366"/>
        <v>2032</v>
      </c>
      <c r="D3954">
        <f t="shared" si="367"/>
        <v>10</v>
      </c>
      <c r="E3954" t="str">
        <f>TEXT(Table2[[#This Row],[order_date]],"mmmm")</f>
        <v>October</v>
      </c>
      <c r="F3954">
        <v>1081</v>
      </c>
      <c r="G3954" t="s">
        <v>19</v>
      </c>
      <c r="H3954" t="s">
        <v>17</v>
      </c>
      <c r="I3954">
        <v>7</v>
      </c>
      <c r="J3954">
        <v>405.13</v>
      </c>
      <c r="K3954">
        <v>0.06</v>
      </c>
      <c r="L3954">
        <f t="shared" si="368"/>
        <v>24.3078</v>
      </c>
      <c r="M3954">
        <f t="shared" si="369"/>
        <v>2835.91</v>
      </c>
      <c r="N3954" t="s">
        <v>14</v>
      </c>
      <c r="O3954" t="str">
        <f t="shared" si="370"/>
        <v>On Time Delivery</v>
      </c>
      <c r="P3954">
        <v>3</v>
      </c>
      <c r="Q3954" t="str">
        <f t="shared" si="371"/>
        <v>Good</v>
      </c>
      <c r="R3954">
        <v>3.2</v>
      </c>
      <c r="S3954">
        <v>2665.76</v>
      </c>
    </row>
    <row r="3955" spans="1:19" x14ac:dyDescent="0.35">
      <c r="A3955">
        <v>13954</v>
      </c>
      <c r="B3955" s="1">
        <v>48515</v>
      </c>
      <c r="C3955">
        <f t="shared" si="366"/>
        <v>2032</v>
      </c>
      <c r="D3955">
        <f t="shared" si="367"/>
        <v>10</v>
      </c>
      <c r="E3955" t="str">
        <f>TEXT(Table2[[#This Row],[order_date]],"mmmm")</f>
        <v>October</v>
      </c>
      <c r="F3955">
        <v>1580</v>
      </c>
      <c r="G3955" t="s">
        <v>22</v>
      </c>
      <c r="H3955" t="s">
        <v>21</v>
      </c>
      <c r="I3955">
        <v>4</v>
      </c>
      <c r="J3955">
        <v>407.14</v>
      </c>
      <c r="K3955">
        <v>0.21</v>
      </c>
      <c r="L3955">
        <f t="shared" si="368"/>
        <v>85.499399999999994</v>
      </c>
      <c r="M3955">
        <f t="shared" si="369"/>
        <v>1628.56</v>
      </c>
      <c r="N3955" t="s">
        <v>16</v>
      </c>
      <c r="O3955" t="str">
        <f t="shared" si="370"/>
        <v>On Time Delivery</v>
      </c>
      <c r="P3955">
        <v>4</v>
      </c>
      <c r="Q3955" t="str">
        <f t="shared" si="371"/>
        <v>Excellent</v>
      </c>
      <c r="R3955">
        <v>4.0999999999999996</v>
      </c>
      <c r="S3955">
        <v>1286.56</v>
      </c>
    </row>
    <row r="3956" spans="1:19" x14ac:dyDescent="0.35">
      <c r="A3956">
        <v>13955</v>
      </c>
      <c r="B3956" s="1">
        <v>48516</v>
      </c>
      <c r="C3956">
        <f t="shared" si="366"/>
        <v>2032</v>
      </c>
      <c r="D3956">
        <f t="shared" si="367"/>
        <v>10</v>
      </c>
      <c r="E3956" t="str">
        <f>TEXT(Table2[[#This Row],[order_date]],"mmmm")</f>
        <v>October</v>
      </c>
      <c r="F3956">
        <v>1130</v>
      </c>
      <c r="G3956" t="s">
        <v>19</v>
      </c>
      <c r="H3956" t="s">
        <v>17</v>
      </c>
      <c r="I3956">
        <v>6</v>
      </c>
      <c r="J3956">
        <v>542.16</v>
      </c>
      <c r="K3956">
        <v>0.24</v>
      </c>
      <c r="L3956">
        <f t="shared" si="368"/>
        <v>130.11839999999998</v>
      </c>
      <c r="M3956">
        <f t="shared" si="369"/>
        <v>3252.96</v>
      </c>
      <c r="N3956" t="s">
        <v>16</v>
      </c>
      <c r="O3956" t="str">
        <f t="shared" si="370"/>
        <v>Early Delivery</v>
      </c>
      <c r="P3956">
        <v>1</v>
      </c>
      <c r="Q3956" t="str">
        <f t="shared" si="371"/>
        <v>Bad</v>
      </c>
      <c r="R3956">
        <v>1.6</v>
      </c>
      <c r="S3956">
        <v>2472.25</v>
      </c>
    </row>
    <row r="3957" spans="1:19" x14ac:dyDescent="0.35">
      <c r="A3957">
        <v>13956</v>
      </c>
      <c r="B3957" s="1">
        <v>48517</v>
      </c>
      <c r="C3957">
        <f t="shared" si="366"/>
        <v>2032</v>
      </c>
      <c r="D3957">
        <f t="shared" si="367"/>
        <v>10</v>
      </c>
      <c r="E3957" t="str">
        <f>TEXT(Table2[[#This Row],[order_date]],"mmmm")</f>
        <v>October</v>
      </c>
      <c r="F3957">
        <v>1598</v>
      </c>
      <c r="G3957" t="s">
        <v>19</v>
      </c>
      <c r="H3957" t="s">
        <v>17</v>
      </c>
      <c r="I3957">
        <v>3</v>
      </c>
      <c r="J3957">
        <v>24.33</v>
      </c>
      <c r="K3957">
        <v>0.16</v>
      </c>
      <c r="L3957">
        <f t="shared" si="368"/>
        <v>3.8927999999999998</v>
      </c>
      <c r="M3957">
        <f t="shared" si="369"/>
        <v>72.989999999999995</v>
      </c>
      <c r="N3957" t="s">
        <v>18</v>
      </c>
      <c r="O3957" t="str">
        <f t="shared" si="370"/>
        <v>Delayed Delivery</v>
      </c>
      <c r="P3957">
        <v>5</v>
      </c>
      <c r="Q3957" t="str">
        <f t="shared" si="371"/>
        <v>Good</v>
      </c>
      <c r="R3957">
        <v>3.1</v>
      </c>
      <c r="S3957">
        <v>61.31</v>
      </c>
    </row>
    <row r="3958" spans="1:19" x14ac:dyDescent="0.35">
      <c r="A3958">
        <v>13957</v>
      </c>
      <c r="B3958" s="1">
        <v>48518</v>
      </c>
      <c r="C3958">
        <f t="shared" si="366"/>
        <v>2032</v>
      </c>
      <c r="D3958">
        <f t="shared" si="367"/>
        <v>10</v>
      </c>
      <c r="E3958" t="str">
        <f>TEXT(Table2[[#This Row],[order_date]],"mmmm")</f>
        <v>October</v>
      </c>
      <c r="F3958">
        <v>1729</v>
      </c>
      <c r="G3958" t="s">
        <v>12</v>
      </c>
      <c r="H3958" t="s">
        <v>13</v>
      </c>
      <c r="I3958">
        <v>7</v>
      </c>
      <c r="J3958">
        <v>514.03</v>
      </c>
      <c r="K3958">
        <v>0.03</v>
      </c>
      <c r="L3958">
        <f t="shared" si="368"/>
        <v>15.420899999999998</v>
      </c>
      <c r="M3958">
        <f t="shared" si="369"/>
        <v>3598.21</v>
      </c>
      <c r="N3958" t="s">
        <v>14</v>
      </c>
      <c r="O3958" t="str">
        <f t="shared" si="370"/>
        <v>Delayed Delivery</v>
      </c>
      <c r="P3958">
        <v>6</v>
      </c>
      <c r="Q3958" t="str">
        <f t="shared" si="371"/>
        <v>Bad</v>
      </c>
      <c r="R3958">
        <v>1.8</v>
      </c>
      <c r="S3958">
        <v>3490.26</v>
      </c>
    </row>
    <row r="3959" spans="1:19" x14ac:dyDescent="0.35">
      <c r="A3959">
        <v>13958</v>
      </c>
      <c r="B3959" s="1">
        <v>48519</v>
      </c>
      <c r="C3959">
        <f t="shared" si="366"/>
        <v>2032</v>
      </c>
      <c r="D3959">
        <f t="shared" si="367"/>
        <v>11</v>
      </c>
      <c r="E3959" t="str">
        <f>TEXT(Table2[[#This Row],[order_date]],"mmmm")</f>
        <v>November</v>
      </c>
      <c r="F3959">
        <v>1932</v>
      </c>
      <c r="G3959" t="s">
        <v>19</v>
      </c>
      <c r="H3959" t="s">
        <v>13</v>
      </c>
      <c r="I3959">
        <v>2</v>
      </c>
      <c r="J3959">
        <v>319.79000000000002</v>
      </c>
      <c r="K3959">
        <v>0.16</v>
      </c>
      <c r="L3959">
        <f t="shared" si="368"/>
        <v>51.166400000000003</v>
      </c>
      <c r="M3959">
        <f t="shared" si="369"/>
        <v>639.58000000000004</v>
      </c>
      <c r="N3959" t="s">
        <v>16</v>
      </c>
      <c r="O3959" t="str">
        <f t="shared" si="370"/>
        <v>Early Delivery</v>
      </c>
      <c r="P3959">
        <v>1</v>
      </c>
      <c r="Q3959" t="str">
        <f t="shared" si="371"/>
        <v>Good</v>
      </c>
      <c r="R3959">
        <v>3.6</v>
      </c>
      <c r="S3959">
        <v>537.25</v>
      </c>
    </row>
    <row r="3960" spans="1:19" x14ac:dyDescent="0.35">
      <c r="A3960">
        <v>13959</v>
      </c>
      <c r="B3960" s="1">
        <v>48520</v>
      </c>
      <c r="C3960">
        <f t="shared" si="366"/>
        <v>2032</v>
      </c>
      <c r="D3960">
        <f t="shared" si="367"/>
        <v>11</v>
      </c>
      <c r="E3960" t="str">
        <f>TEXT(Table2[[#This Row],[order_date]],"mmmm")</f>
        <v>November</v>
      </c>
      <c r="F3960">
        <v>1983</v>
      </c>
      <c r="G3960" t="s">
        <v>22</v>
      </c>
      <c r="H3960" t="s">
        <v>13</v>
      </c>
      <c r="I3960">
        <v>6</v>
      </c>
      <c r="J3960">
        <v>378.46</v>
      </c>
      <c r="K3960">
        <v>0.03</v>
      </c>
      <c r="L3960">
        <f t="shared" si="368"/>
        <v>11.3538</v>
      </c>
      <c r="M3960">
        <f t="shared" si="369"/>
        <v>2270.7599999999998</v>
      </c>
      <c r="N3960" t="s">
        <v>18</v>
      </c>
      <c r="O3960" t="str">
        <f t="shared" si="370"/>
        <v>Delayed Delivery</v>
      </c>
      <c r="P3960">
        <v>10</v>
      </c>
      <c r="Q3960" t="str">
        <f t="shared" si="371"/>
        <v>Bad</v>
      </c>
      <c r="R3960">
        <v>1.5</v>
      </c>
      <c r="S3960">
        <v>2202.64</v>
      </c>
    </row>
    <row r="3961" spans="1:19" x14ac:dyDescent="0.35">
      <c r="A3961">
        <v>13960</v>
      </c>
      <c r="B3961" s="1">
        <v>48521</v>
      </c>
      <c r="C3961">
        <f t="shared" si="366"/>
        <v>2032</v>
      </c>
      <c r="D3961">
        <f t="shared" si="367"/>
        <v>11</v>
      </c>
      <c r="E3961" t="str">
        <f>TEXT(Table2[[#This Row],[order_date]],"mmmm")</f>
        <v>November</v>
      </c>
      <c r="F3961">
        <v>1304</v>
      </c>
      <c r="G3961" t="s">
        <v>15</v>
      </c>
      <c r="H3961" t="s">
        <v>20</v>
      </c>
      <c r="I3961">
        <v>5</v>
      </c>
      <c r="J3961">
        <v>68.45</v>
      </c>
      <c r="K3961">
        <v>0.24</v>
      </c>
      <c r="L3961">
        <f t="shared" si="368"/>
        <v>16.428000000000001</v>
      </c>
      <c r="M3961">
        <f t="shared" si="369"/>
        <v>342.25</v>
      </c>
      <c r="N3961" t="s">
        <v>18</v>
      </c>
      <c r="O3961" t="str">
        <f t="shared" si="370"/>
        <v>Delayed Delivery</v>
      </c>
      <c r="P3961">
        <v>11</v>
      </c>
      <c r="Q3961" t="str">
        <f t="shared" si="371"/>
        <v>Bad</v>
      </c>
      <c r="R3961">
        <v>1.6</v>
      </c>
      <c r="S3961">
        <v>260.11</v>
      </c>
    </row>
    <row r="3962" spans="1:19" x14ac:dyDescent="0.35">
      <c r="A3962">
        <v>13961</v>
      </c>
      <c r="B3962" s="1">
        <v>48522</v>
      </c>
      <c r="C3962">
        <f t="shared" si="366"/>
        <v>2032</v>
      </c>
      <c r="D3962">
        <f t="shared" si="367"/>
        <v>11</v>
      </c>
      <c r="E3962" t="str">
        <f>TEXT(Table2[[#This Row],[order_date]],"mmmm")</f>
        <v>November</v>
      </c>
      <c r="F3962">
        <v>1914</v>
      </c>
      <c r="G3962" t="s">
        <v>22</v>
      </c>
      <c r="H3962" t="s">
        <v>20</v>
      </c>
      <c r="I3962">
        <v>5</v>
      </c>
      <c r="J3962">
        <v>268.08</v>
      </c>
      <c r="K3962">
        <v>0.28000000000000003</v>
      </c>
      <c r="L3962">
        <f t="shared" si="368"/>
        <v>75.062399999999997</v>
      </c>
      <c r="M3962">
        <f t="shared" si="369"/>
        <v>1340.3999999999999</v>
      </c>
      <c r="N3962" t="s">
        <v>18</v>
      </c>
      <c r="O3962" t="str">
        <f t="shared" si="370"/>
        <v>Delayed Delivery</v>
      </c>
      <c r="P3962">
        <v>10</v>
      </c>
      <c r="Q3962" t="str">
        <f t="shared" si="371"/>
        <v>Bad</v>
      </c>
      <c r="R3962">
        <v>2.2999999999999998</v>
      </c>
      <c r="S3962">
        <v>965.09</v>
      </c>
    </row>
    <row r="3963" spans="1:19" x14ac:dyDescent="0.35">
      <c r="A3963">
        <v>13962</v>
      </c>
      <c r="B3963" s="1">
        <v>48523</v>
      </c>
      <c r="C3963">
        <f t="shared" si="366"/>
        <v>2032</v>
      </c>
      <c r="D3963">
        <f t="shared" si="367"/>
        <v>11</v>
      </c>
      <c r="E3963" t="str">
        <f>TEXT(Table2[[#This Row],[order_date]],"mmmm")</f>
        <v>November</v>
      </c>
      <c r="F3963">
        <v>1370</v>
      </c>
      <c r="G3963" t="s">
        <v>15</v>
      </c>
      <c r="H3963" t="s">
        <v>17</v>
      </c>
      <c r="I3963">
        <v>7</v>
      </c>
      <c r="J3963">
        <v>147.97</v>
      </c>
      <c r="K3963">
        <v>0.34</v>
      </c>
      <c r="L3963">
        <f t="shared" si="368"/>
        <v>50.309800000000003</v>
      </c>
      <c r="M3963">
        <f t="shared" si="369"/>
        <v>1035.79</v>
      </c>
      <c r="N3963" t="s">
        <v>18</v>
      </c>
      <c r="O3963" t="str">
        <f t="shared" si="370"/>
        <v>On Time Delivery</v>
      </c>
      <c r="P3963">
        <v>4</v>
      </c>
      <c r="Q3963" t="str">
        <f t="shared" si="371"/>
        <v>Good</v>
      </c>
      <c r="R3963">
        <v>2.6</v>
      </c>
      <c r="S3963">
        <v>683.62</v>
      </c>
    </row>
    <row r="3964" spans="1:19" x14ac:dyDescent="0.35">
      <c r="A3964">
        <v>13963</v>
      </c>
      <c r="B3964" s="1">
        <v>48524</v>
      </c>
      <c r="C3964">
        <f t="shared" si="366"/>
        <v>2032</v>
      </c>
      <c r="D3964">
        <f t="shared" si="367"/>
        <v>11</v>
      </c>
      <c r="E3964" t="str">
        <f>TEXT(Table2[[#This Row],[order_date]],"mmmm")</f>
        <v>November</v>
      </c>
      <c r="F3964">
        <v>1856</v>
      </c>
      <c r="G3964" t="s">
        <v>12</v>
      </c>
      <c r="H3964" t="s">
        <v>17</v>
      </c>
      <c r="I3964">
        <v>1</v>
      </c>
      <c r="J3964">
        <v>163.72</v>
      </c>
      <c r="K3964">
        <v>0.05</v>
      </c>
      <c r="L3964">
        <f t="shared" si="368"/>
        <v>8.1859999999999999</v>
      </c>
      <c r="M3964">
        <f t="shared" si="369"/>
        <v>163.72</v>
      </c>
      <c r="N3964" t="s">
        <v>18</v>
      </c>
      <c r="O3964" t="str">
        <f t="shared" si="370"/>
        <v>On Time Delivery</v>
      </c>
      <c r="P3964">
        <v>4</v>
      </c>
      <c r="Q3964" t="str">
        <f t="shared" si="371"/>
        <v>Good</v>
      </c>
      <c r="R3964">
        <v>3</v>
      </c>
      <c r="S3964">
        <v>155.53</v>
      </c>
    </row>
    <row r="3965" spans="1:19" x14ac:dyDescent="0.35">
      <c r="A3965">
        <v>13964</v>
      </c>
      <c r="B3965" s="1">
        <v>48525</v>
      </c>
      <c r="C3965">
        <f t="shared" si="366"/>
        <v>2032</v>
      </c>
      <c r="D3965">
        <f t="shared" si="367"/>
        <v>11</v>
      </c>
      <c r="E3965" t="str">
        <f>TEXT(Table2[[#This Row],[order_date]],"mmmm")</f>
        <v>November</v>
      </c>
      <c r="F3965">
        <v>1852</v>
      </c>
      <c r="G3965" t="s">
        <v>12</v>
      </c>
      <c r="H3965" t="s">
        <v>21</v>
      </c>
      <c r="I3965">
        <v>4</v>
      </c>
      <c r="J3965">
        <v>309.89999999999998</v>
      </c>
      <c r="K3965">
        <v>0.19</v>
      </c>
      <c r="L3965">
        <f t="shared" si="368"/>
        <v>58.880999999999993</v>
      </c>
      <c r="M3965">
        <f t="shared" si="369"/>
        <v>1239.5999999999999</v>
      </c>
      <c r="N3965" t="s">
        <v>16</v>
      </c>
      <c r="O3965" t="str">
        <f t="shared" si="370"/>
        <v>Early Delivery</v>
      </c>
      <c r="P3965">
        <v>1</v>
      </c>
      <c r="Q3965" t="str">
        <f t="shared" si="371"/>
        <v>Good</v>
      </c>
      <c r="R3965">
        <v>3.3</v>
      </c>
      <c r="S3965">
        <v>1004.08</v>
      </c>
    </row>
    <row r="3966" spans="1:19" x14ac:dyDescent="0.35">
      <c r="A3966">
        <v>13965</v>
      </c>
      <c r="B3966" s="1">
        <v>48526</v>
      </c>
      <c r="C3966">
        <f t="shared" si="366"/>
        <v>2032</v>
      </c>
      <c r="D3966">
        <f t="shared" si="367"/>
        <v>11</v>
      </c>
      <c r="E3966" t="str">
        <f>TEXT(Table2[[#This Row],[order_date]],"mmmm")</f>
        <v>November</v>
      </c>
      <c r="F3966">
        <v>1383</v>
      </c>
      <c r="G3966" t="s">
        <v>19</v>
      </c>
      <c r="H3966" t="s">
        <v>17</v>
      </c>
      <c r="I3966">
        <v>7</v>
      </c>
      <c r="J3966">
        <v>490.29</v>
      </c>
      <c r="K3966">
        <v>0.2</v>
      </c>
      <c r="L3966">
        <f t="shared" si="368"/>
        <v>98.058000000000007</v>
      </c>
      <c r="M3966">
        <f t="shared" si="369"/>
        <v>3432.03</v>
      </c>
      <c r="N3966" t="s">
        <v>16</v>
      </c>
      <c r="O3966" t="str">
        <f t="shared" si="370"/>
        <v>On Time Delivery</v>
      </c>
      <c r="P3966">
        <v>2</v>
      </c>
      <c r="Q3966" t="str">
        <f t="shared" si="371"/>
        <v>Good</v>
      </c>
      <c r="R3966">
        <v>2.9</v>
      </c>
      <c r="S3966">
        <v>2745.62</v>
      </c>
    </row>
    <row r="3967" spans="1:19" x14ac:dyDescent="0.35">
      <c r="A3967">
        <v>13966</v>
      </c>
      <c r="B3967" s="1">
        <v>48527</v>
      </c>
      <c r="C3967">
        <f t="shared" si="366"/>
        <v>2032</v>
      </c>
      <c r="D3967">
        <f t="shared" si="367"/>
        <v>11</v>
      </c>
      <c r="E3967" t="str">
        <f>TEXT(Table2[[#This Row],[order_date]],"mmmm")</f>
        <v>November</v>
      </c>
      <c r="F3967">
        <v>1907</v>
      </c>
      <c r="G3967" t="s">
        <v>19</v>
      </c>
      <c r="H3967" t="s">
        <v>17</v>
      </c>
      <c r="I3967">
        <v>2</v>
      </c>
      <c r="J3967">
        <v>450.11</v>
      </c>
      <c r="K3967">
        <v>0.32</v>
      </c>
      <c r="L3967">
        <f t="shared" si="368"/>
        <v>144.0352</v>
      </c>
      <c r="M3967">
        <f t="shared" si="369"/>
        <v>900.22</v>
      </c>
      <c r="N3967" t="s">
        <v>18</v>
      </c>
      <c r="O3967" t="str">
        <f t="shared" si="370"/>
        <v>Delayed Delivery</v>
      </c>
      <c r="P3967">
        <v>11</v>
      </c>
      <c r="Q3967" t="str">
        <f t="shared" si="371"/>
        <v>Bad</v>
      </c>
      <c r="R3967">
        <v>1.2</v>
      </c>
      <c r="S3967">
        <v>612.15</v>
      </c>
    </row>
    <row r="3968" spans="1:19" x14ac:dyDescent="0.35">
      <c r="A3968">
        <v>13967</v>
      </c>
      <c r="B3968" s="1">
        <v>48528</v>
      </c>
      <c r="C3968">
        <f t="shared" si="366"/>
        <v>2032</v>
      </c>
      <c r="D3968">
        <f t="shared" si="367"/>
        <v>11</v>
      </c>
      <c r="E3968" t="str">
        <f>TEXT(Table2[[#This Row],[order_date]],"mmmm")</f>
        <v>November</v>
      </c>
      <c r="F3968">
        <v>1444</v>
      </c>
      <c r="G3968" t="s">
        <v>19</v>
      </c>
      <c r="H3968" t="s">
        <v>13</v>
      </c>
      <c r="I3968">
        <v>6</v>
      </c>
      <c r="J3968">
        <v>360.73</v>
      </c>
      <c r="K3968">
        <v>0.22</v>
      </c>
      <c r="L3968">
        <f t="shared" si="368"/>
        <v>79.360600000000005</v>
      </c>
      <c r="M3968">
        <f t="shared" si="369"/>
        <v>2164.38</v>
      </c>
      <c r="N3968" t="s">
        <v>16</v>
      </c>
      <c r="O3968" t="str">
        <f t="shared" si="370"/>
        <v>Delayed Delivery</v>
      </c>
      <c r="P3968">
        <v>10</v>
      </c>
      <c r="Q3968" t="str">
        <f t="shared" si="371"/>
        <v>Bad</v>
      </c>
      <c r="R3968">
        <v>2.4</v>
      </c>
      <c r="S3968">
        <v>1688.22</v>
      </c>
    </row>
    <row r="3969" spans="1:19" x14ac:dyDescent="0.35">
      <c r="A3969">
        <v>13968</v>
      </c>
      <c r="B3969" s="1">
        <v>48529</v>
      </c>
      <c r="C3969">
        <f t="shared" si="366"/>
        <v>2032</v>
      </c>
      <c r="D3969">
        <f t="shared" si="367"/>
        <v>11</v>
      </c>
      <c r="E3969" t="str">
        <f>TEXT(Table2[[#This Row],[order_date]],"mmmm")</f>
        <v>November</v>
      </c>
      <c r="F3969">
        <v>1424</v>
      </c>
      <c r="G3969" t="s">
        <v>22</v>
      </c>
      <c r="H3969" t="s">
        <v>13</v>
      </c>
      <c r="I3969">
        <v>4</v>
      </c>
      <c r="J3969">
        <v>330.56</v>
      </c>
      <c r="K3969">
        <v>0.05</v>
      </c>
      <c r="L3969">
        <f t="shared" si="368"/>
        <v>16.528000000000002</v>
      </c>
      <c r="M3969">
        <f t="shared" si="369"/>
        <v>1322.24</v>
      </c>
      <c r="N3969" t="s">
        <v>18</v>
      </c>
      <c r="O3969" t="str">
        <f t="shared" si="370"/>
        <v>Delayed Delivery</v>
      </c>
      <c r="P3969">
        <v>5</v>
      </c>
      <c r="Q3969" t="str">
        <f t="shared" si="371"/>
        <v>Bad</v>
      </c>
      <c r="R3969">
        <v>1.2</v>
      </c>
      <c r="S3969">
        <v>1256.1300000000001</v>
      </c>
    </row>
    <row r="3970" spans="1:19" x14ac:dyDescent="0.35">
      <c r="A3970">
        <v>13969</v>
      </c>
      <c r="B3970" s="1">
        <v>48530</v>
      </c>
      <c r="C3970">
        <f t="shared" si="366"/>
        <v>2032</v>
      </c>
      <c r="D3970">
        <f t="shared" si="367"/>
        <v>11</v>
      </c>
      <c r="E3970" t="str">
        <f>TEXT(Table2[[#This Row],[order_date]],"mmmm")</f>
        <v>November</v>
      </c>
      <c r="F3970">
        <v>1160</v>
      </c>
      <c r="G3970" t="s">
        <v>12</v>
      </c>
      <c r="H3970" t="s">
        <v>13</v>
      </c>
      <c r="I3970">
        <v>1</v>
      </c>
      <c r="J3970">
        <v>264.97000000000003</v>
      </c>
      <c r="K3970">
        <v>0.15</v>
      </c>
      <c r="L3970">
        <f t="shared" si="368"/>
        <v>39.7455</v>
      </c>
      <c r="M3970">
        <f t="shared" si="369"/>
        <v>264.97000000000003</v>
      </c>
      <c r="N3970" t="s">
        <v>18</v>
      </c>
      <c r="O3970" t="str">
        <f t="shared" si="370"/>
        <v>On Time Delivery</v>
      </c>
      <c r="P3970">
        <v>2</v>
      </c>
      <c r="Q3970" t="str">
        <f t="shared" si="371"/>
        <v>Bad</v>
      </c>
      <c r="R3970">
        <v>1.5</v>
      </c>
      <c r="S3970">
        <v>225.22</v>
      </c>
    </row>
    <row r="3971" spans="1:19" x14ac:dyDescent="0.35">
      <c r="A3971">
        <v>13970</v>
      </c>
      <c r="B3971" s="1">
        <v>48531</v>
      </c>
      <c r="C3971">
        <f t="shared" ref="C3971:C4034" si="372">YEAR(B3971)</f>
        <v>2032</v>
      </c>
      <c r="D3971">
        <f t="shared" ref="D3971:D4034" si="373">MONTH(B3971)</f>
        <v>11</v>
      </c>
      <c r="E3971" t="str">
        <f>TEXT(Table2[[#This Row],[order_date]],"mmmm")</f>
        <v>November</v>
      </c>
      <c r="F3971">
        <v>1177</v>
      </c>
      <c r="G3971" t="s">
        <v>15</v>
      </c>
      <c r="H3971" t="s">
        <v>13</v>
      </c>
      <c r="I3971">
        <v>7</v>
      </c>
      <c r="J3971">
        <v>584.04</v>
      </c>
      <c r="K3971">
        <v>0.23</v>
      </c>
      <c r="L3971">
        <f t="shared" ref="L3971:L4034" si="374">J3971*K3971</f>
        <v>134.32919999999999</v>
      </c>
      <c r="M3971">
        <f t="shared" ref="M3971:M4034" si="375">(J3971*I3971)</f>
        <v>4088.2799999999997</v>
      </c>
      <c r="N3971" t="s">
        <v>16</v>
      </c>
      <c r="O3971" t="str">
        <f t="shared" ref="O3971:O4034" si="376">IF(P3971&lt;2,"Early Delivery",IF(P3971&lt;5,"On Time Delivery","Delayed Delivery"))</f>
        <v>On Time Delivery</v>
      </c>
      <c r="P3971">
        <v>3</v>
      </c>
      <c r="Q3971" t="str">
        <f t="shared" ref="Q3971:Q4034" si="377">IF(R3971&lt;2.5,"Bad",IF(R3971 &lt;4,"Good","Excellent"))</f>
        <v>Bad</v>
      </c>
      <c r="R3971">
        <v>1.4</v>
      </c>
      <c r="S3971">
        <v>3147.98</v>
      </c>
    </row>
    <row r="3972" spans="1:19" x14ac:dyDescent="0.35">
      <c r="A3972">
        <v>13971</v>
      </c>
      <c r="B3972" s="1">
        <v>48532</v>
      </c>
      <c r="C3972">
        <f t="shared" si="372"/>
        <v>2032</v>
      </c>
      <c r="D3972">
        <f t="shared" si="373"/>
        <v>11</v>
      </c>
      <c r="E3972" t="str">
        <f>TEXT(Table2[[#This Row],[order_date]],"mmmm")</f>
        <v>November</v>
      </c>
      <c r="F3972">
        <v>1628</v>
      </c>
      <c r="G3972" t="s">
        <v>15</v>
      </c>
      <c r="H3972" t="s">
        <v>13</v>
      </c>
      <c r="I3972">
        <v>3</v>
      </c>
      <c r="J3972">
        <v>342.71</v>
      </c>
      <c r="K3972">
        <v>0.25</v>
      </c>
      <c r="L3972">
        <f t="shared" si="374"/>
        <v>85.677499999999995</v>
      </c>
      <c r="M3972">
        <f t="shared" si="375"/>
        <v>1028.1299999999999</v>
      </c>
      <c r="N3972" t="s">
        <v>18</v>
      </c>
      <c r="O3972" t="str">
        <f t="shared" si="376"/>
        <v>Delayed Delivery</v>
      </c>
      <c r="P3972">
        <v>9</v>
      </c>
      <c r="Q3972" t="str">
        <f t="shared" si="377"/>
        <v>Bad</v>
      </c>
      <c r="R3972">
        <v>1.6</v>
      </c>
      <c r="S3972">
        <v>771.1</v>
      </c>
    </row>
    <row r="3973" spans="1:19" x14ac:dyDescent="0.35">
      <c r="A3973">
        <v>13972</v>
      </c>
      <c r="B3973" s="1">
        <v>48533</v>
      </c>
      <c r="C3973">
        <f t="shared" si="372"/>
        <v>2032</v>
      </c>
      <c r="D3973">
        <f t="shared" si="373"/>
        <v>11</v>
      </c>
      <c r="E3973" t="str">
        <f>TEXT(Table2[[#This Row],[order_date]],"mmmm")</f>
        <v>November</v>
      </c>
      <c r="F3973">
        <v>1707</v>
      </c>
      <c r="G3973" t="s">
        <v>19</v>
      </c>
      <c r="H3973" t="s">
        <v>21</v>
      </c>
      <c r="I3973">
        <v>4</v>
      </c>
      <c r="J3973">
        <v>163.57</v>
      </c>
      <c r="K3973">
        <v>0.3</v>
      </c>
      <c r="L3973">
        <f t="shared" si="374"/>
        <v>49.070999999999998</v>
      </c>
      <c r="M3973">
        <f t="shared" si="375"/>
        <v>654.28</v>
      </c>
      <c r="N3973" t="s">
        <v>18</v>
      </c>
      <c r="O3973" t="str">
        <f t="shared" si="376"/>
        <v>Delayed Delivery</v>
      </c>
      <c r="P3973">
        <v>5</v>
      </c>
      <c r="Q3973" t="str">
        <f t="shared" si="377"/>
        <v>Excellent</v>
      </c>
      <c r="R3973">
        <v>4.3</v>
      </c>
      <c r="S3973">
        <v>458</v>
      </c>
    </row>
    <row r="3974" spans="1:19" x14ac:dyDescent="0.35">
      <c r="A3974">
        <v>13973</v>
      </c>
      <c r="B3974" s="1">
        <v>48534</v>
      </c>
      <c r="C3974">
        <f t="shared" si="372"/>
        <v>2032</v>
      </c>
      <c r="D3974">
        <f t="shared" si="373"/>
        <v>11</v>
      </c>
      <c r="E3974" t="str">
        <f>TEXT(Table2[[#This Row],[order_date]],"mmmm")</f>
        <v>November</v>
      </c>
      <c r="F3974">
        <v>1894</v>
      </c>
      <c r="G3974" t="s">
        <v>22</v>
      </c>
      <c r="H3974" t="s">
        <v>21</v>
      </c>
      <c r="I3974">
        <v>1</v>
      </c>
      <c r="J3974">
        <v>149.6</v>
      </c>
      <c r="K3974">
        <v>0.06</v>
      </c>
      <c r="L3974">
        <f t="shared" si="374"/>
        <v>8.9759999999999991</v>
      </c>
      <c r="M3974">
        <f t="shared" si="375"/>
        <v>149.6</v>
      </c>
      <c r="N3974" t="s">
        <v>16</v>
      </c>
      <c r="O3974" t="str">
        <f t="shared" si="376"/>
        <v>Early Delivery</v>
      </c>
      <c r="P3974">
        <v>1</v>
      </c>
      <c r="Q3974" t="str">
        <f t="shared" si="377"/>
        <v>Good</v>
      </c>
      <c r="R3974">
        <v>3.5</v>
      </c>
      <c r="S3974">
        <v>140.62</v>
      </c>
    </row>
    <row r="3975" spans="1:19" x14ac:dyDescent="0.35">
      <c r="A3975">
        <v>13974</v>
      </c>
      <c r="B3975" s="1">
        <v>48535</v>
      </c>
      <c r="C3975">
        <f t="shared" si="372"/>
        <v>2032</v>
      </c>
      <c r="D3975">
        <f t="shared" si="373"/>
        <v>11</v>
      </c>
      <c r="E3975" t="str">
        <f>TEXT(Table2[[#This Row],[order_date]],"mmmm")</f>
        <v>November</v>
      </c>
      <c r="F3975">
        <v>1489</v>
      </c>
      <c r="G3975" t="s">
        <v>12</v>
      </c>
      <c r="H3975" t="s">
        <v>21</v>
      </c>
      <c r="I3975">
        <v>7</v>
      </c>
      <c r="J3975">
        <v>372.64</v>
      </c>
      <c r="K3975">
        <v>0.33</v>
      </c>
      <c r="L3975">
        <f t="shared" si="374"/>
        <v>122.9712</v>
      </c>
      <c r="M3975">
        <f t="shared" si="375"/>
        <v>2608.48</v>
      </c>
      <c r="N3975" t="s">
        <v>18</v>
      </c>
      <c r="O3975" t="str">
        <f t="shared" si="376"/>
        <v>Delayed Delivery</v>
      </c>
      <c r="P3975">
        <v>5</v>
      </c>
      <c r="Q3975" t="str">
        <f t="shared" si="377"/>
        <v>Good</v>
      </c>
      <c r="R3975">
        <v>3</v>
      </c>
      <c r="S3975">
        <v>1747.68</v>
      </c>
    </row>
    <row r="3976" spans="1:19" x14ac:dyDescent="0.35">
      <c r="A3976">
        <v>13975</v>
      </c>
      <c r="B3976" s="1">
        <v>48536</v>
      </c>
      <c r="C3976">
        <f t="shared" si="372"/>
        <v>2032</v>
      </c>
      <c r="D3976">
        <f t="shared" si="373"/>
        <v>11</v>
      </c>
      <c r="E3976" t="str">
        <f>TEXT(Table2[[#This Row],[order_date]],"mmmm")</f>
        <v>November</v>
      </c>
      <c r="F3976">
        <v>1326</v>
      </c>
      <c r="G3976" t="s">
        <v>19</v>
      </c>
      <c r="H3976" t="s">
        <v>13</v>
      </c>
      <c r="I3976">
        <v>7</v>
      </c>
      <c r="J3976">
        <v>320.85000000000002</v>
      </c>
      <c r="K3976">
        <v>0.02</v>
      </c>
      <c r="L3976">
        <f t="shared" si="374"/>
        <v>6.4170000000000007</v>
      </c>
      <c r="M3976">
        <f t="shared" si="375"/>
        <v>2245.9500000000003</v>
      </c>
      <c r="N3976" t="s">
        <v>14</v>
      </c>
      <c r="O3976" t="str">
        <f t="shared" si="376"/>
        <v>On Time Delivery</v>
      </c>
      <c r="P3976">
        <v>3</v>
      </c>
      <c r="Q3976" t="str">
        <f t="shared" si="377"/>
        <v>Good</v>
      </c>
      <c r="R3976">
        <v>3.9</v>
      </c>
      <c r="S3976">
        <v>2201.0300000000002</v>
      </c>
    </row>
    <row r="3977" spans="1:19" x14ac:dyDescent="0.35">
      <c r="A3977">
        <v>13976</v>
      </c>
      <c r="B3977" s="1">
        <v>48537</v>
      </c>
      <c r="C3977">
        <f t="shared" si="372"/>
        <v>2032</v>
      </c>
      <c r="D3977">
        <f t="shared" si="373"/>
        <v>11</v>
      </c>
      <c r="E3977" t="str">
        <f>TEXT(Table2[[#This Row],[order_date]],"mmmm")</f>
        <v>November</v>
      </c>
      <c r="F3977">
        <v>1597</v>
      </c>
      <c r="G3977" t="s">
        <v>15</v>
      </c>
      <c r="H3977" t="s">
        <v>20</v>
      </c>
      <c r="I3977">
        <v>2</v>
      </c>
      <c r="J3977">
        <v>19.5</v>
      </c>
      <c r="K3977">
        <v>0.34</v>
      </c>
      <c r="L3977">
        <f t="shared" si="374"/>
        <v>6.6300000000000008</v>
      </c>
      <c r="M3977">
        <f t="shared" si="375"/>
        <v>39</v>
      </c>
      <c r="N3977" t="s">
        <v>16</v>
      </c>
      <c r="O3977" t="str">
        <f t="shared" si="376"/>
        <v>Early Delivery</v>
      </c>
      <c r="P3977">
        <v>1</v>
      </c>
      <c r="Q3977" t="str">
        <f t="shared" si="377"/>
        <v>Excellent</v>
      </c>
      <c r="R3977">
        <v>4.8</v>
      </c>
      <c r="S3977">
        <v>25.74</v>
      </c>
    </row>
    <row r="3978" spans="1:19" x14ac:dyDescent="0.35">
      <c r="A3978">
        <v>13977</v>
      </c>
      <c r="B3978" s="1">
        <v>48538</v>
      </c>
      <c r="C3978">
        <f t="shared" si="372"/>
        <v>2032</v>
      </c>
      <c r="D3978">
        <f t="shared" si="373"/>
        <v>11</v>
      </c>
      <c r="E3978" t="str">
        <f>TEXT(Table2[[#This Row],[order_date]],"mmmm")</f>
        <v>November</v>
      </c>
      <c r="F3978">
        <v>1288</v>
      </c>
      <c r="G3978" t="s">
        <v>19</v>
      </c>
      <c r="H3978" t="s">
        <v>13</v>
      </c>
      <c r="I3978">
        <v>7</v>
      </c>
      <c r="J3978">
        <v>500.59</v>
      </c>
      <c r="K3978">
        <v>0.3</v>
      </c>
      <c r="L3978">
        <f t="shared" si="374"/>
        <v>150.17699999999999</v>
      </c>
      <c r="M3978">
        <f t="shared" si="375"/>
        <v>3504.1299999999997</v>
      </c>
      <c r="N3978" t="s">
        <v>18</v>
      </c>
      <c r="O3978" t="str">
        <f t="shared" si="376"/>
        <v>On Time Delivery</v>
      </c>
      <c r="P3978">
        <v>3</v>
      </c>
      <c r="Q3978" t="str">
        <f t="shared" si="377"/>
        <v>Good</v>
      </c>
      <c r="R3978">
        <v>2.7</v>
      </c>
      <c r="S3978">
        <v>2452.89</v>
      </c>
    </row>
    <row r="3979" spans="1:19" x14ac:dyDescent="0.35">
      <c r="A3979">
        <v>13978</v>
      </c>
      <c r="B3979" s="1">
        <v>48539</v>
      </c>
      <c r="C3979">
        <f t="shared" si="372"/>
        <v>2032</v>
      </c>
      <c r="D3979">
        <f t="shared" si="373"/>
        <v>11</v>
      </c>
      <c r="E3979" t="str">
        <f>TEXT(Table2[[#This Row],[order_date]],"mmmm")</f>
        <v>November</v>
      </c>
      <c r="F3979">
        <v>1592</v>
      </c>
      <c r="G3979" t="s">
        <v>15</v>
      </c>
      <c r="H3979" t="s">
        <v>13</v>
      </c>
      <c r="I3979">
        <v>3</v>
      </c>
      <c r="J3979">
        <v>426.91</v>
      </c>
      <c r="K3979">
        <v>0.23</v>
      </c>
      <c r="L3979">
        <f t="shared" si="374"/>
        <v>98.189300000000003</v>
      </c>
      <c r="M3979">
        <f t="shared" si="375"/>
        <v>1280.73</v>
      </c>
      <c r="N3979" t="s">
        <v>16</v>
      </c>
      <c r="O3979" t="str">
        <f t="shared" si="376"/>
        <v>Delayed Delivery</v>
      </c>
      <c r="P3979">
        <v>11</v>
      </c>
      <c r="Q3979" t="str">
        <f t="shared" si="377"/>
        <v>Good</v>
      </c>
      <c r="R3979">
        <v>2.5</v>
      </c>
      <c r="S3979">
        <v>986.16</v>
      </c>
    </row>
    <row r="3980" spans="1:19" x14ac:dyDescent="0.35">
      <c r="A3980">
        <v>13979</v>
      </c>
      <c r="B3980" s="1">
        <v>48540</v>
      </c>
      <c r="C3980">
        <f t="shared" si="372"/>
        <v>2032</v>
      </c>
      <c r="D3980">
        <f t="shared" si="373"/>
        <v>11</v>
      </c>
      <c r="E3980" t="str">
        <f>TEXT(Table2[[#This Row],[order_date]],"mmmm")</f>
        <v>November</v>
      </c>
      <c r="F3980">
        <v>1663</v>
      </c>
      <c r="G3980" t="s">
        <v>15</v>
      </c>
      <c r="H3980" t="s">
        <v>21</v>
      </c>
      <c r="I3980">
        <v>7</v>
      </c>
      <c r="J3980">
        <v>402.17</v>
      </c>
      <c r="K3980">
        <v>0.26</v>
      </c>
      <c r="L3980">
        <f t="shared" si="374"/>
        <v>104.56420000000001</v>
      </c>
      <c r="M3980">
        <f t="shared" si="375"/>
        <v>2815.19</v>
      </c>
      <c r="N3980" t="s">
        <v>16</v>
      </c>
      <c r="O3980" t="str">
        <f t="shared" si="376"/>
        <v>Delayed Delivery</v>
      </c>
      <c r="P3980">
        <v>6</v>
      </c>
      <c r="Q3980" t="str">
        <f t="shared" si="377"/>
        <v>Excellent</v>
      </c>
      <c r="R3980">
        <v>4.9000000000000004</v>
      </c>
      <c r="S3980">
        <v>2083.2399999999998</v>
      </c>
    </row>
    <row r="3981" spans="1:19" x14ac:dyDescent="0.35">
      <c r="A3981">
        <v>13980</v>
      </c>
      <c r="B3981" s="1">
        <v>48541</v>
      </c>
      <c r="C3981">
        <f t="shared" si="372"/>
        <v>2032</v>
      </c>
      <c r="D3981">
        <f t="shared" si="373"/>
        <v>11</v>
      </c>
      <c r="E3981" t="str">
        <f>TEXT(Table2[[#This Row],[order_date]],"mmmm")</f>
        <v>November</v>
      </c>
      <c r="F3981">
        <v>1572</v>
      </c>
      <c r="G3981" t="s">
        <v>19</v>
      </c>
      <c r="H3981" t="s">
        <v>13</v>
      </c>
      <c r="I3981">
        <v>5</v>
      </c>
      <c r="J3981">
        <v>55.24</v>
      </c>
      <c r="K3981">
        <v>0.03</v>
      </c>
      <c r="L3981">
        <f t="shared" si="374"/>
        <v>1.6572</v>
      </c>
      <c r="M3981">
        <f t="shared" si="375"/>
        <v>276.2</v>
      </c>
      <c r="N3981" t="s">
        <v>16</v>
      </c>
      <c r="O3981" t="str">
        <f t="shared" si="376"/>
        <v>Delayed Delivery</v>
      </c>
      <c r="P3981">
        <v>10</v>
      </c>
      <c r="Q3981" t="str">
        <f t="shared" si="377"/>
        <v>Excellent</v>
      </c>
      <c r="R3981">
        <v>4.0999999999999996</v>
      </c>
      <c r="S3981">
        <v>267.91000000000003</v>
      </c>
    </row>
    <row r="3982" spans="1:19" x14ac:dyDescent="0.35">
      <c r="A3982">
        <v>13981</v>
      </c>
      <c r="B3982" s="1">
        <v>48542</v>
      </c>
      <c r="C3982">
        <f t="shared" si="372"/>
        <v>2032</v>
      </c>
      <c r="D3982">
        <f t="shared" si="373"/>
        <v>11</v>
      </c>
      <c r="E3982" t="str">
        <f>TEXT(Table2[[#This Row],[order_date]],"mmmm")</f>
        <v>November</v>
      </c>
      <c r="F3982">
        <v>1572</v>
      </c>
      <c r="G3982" t="s">
        <v>15</v>
      </c>
      <c r="H3982" t="s">
        <v>21</v>
      </c>
      <c r="I3982">
        <v>1</v>
      </c>
      <c r="J3982">
        <v>226.8</v>
      </c>
      <c r="K3982">
        <v>0.01</v>
      </c>
      <c r="L3982">
        <f t="shared" si="374"/>
        <v>2.2680000000000002</v>
      </c>
      <c r="M3982">
        <f t="shared" si="375"/>
        <v>226.8</v>
      </c>
      <c r="N3982" t="s">
        <v>18</v>
      </c>
      <c r="O3982" t="str">
        <f t="shared" si="376"/>
        <v>Delayed Delivery</v>
      </c>
      <c r="P3982">
        <v>5</v>
      </c>
      <c r="Q3982" t="str">
        <f t="shared" si="377"/>
        <v>Excellent</v>
      </c>
      <c r="R3982">
        <v>4.0999999999999996</v>
      </c>
      <c r="S3982">
        <v>224.53</v>
      </c>
    </row>
    <row r="3983" spans="1:19" x14ac:dyDescent="0.35">
      <c r="A3983">
        <v>13982</v>
      </c>
      <c r="B3983" s="1">
        <v>48543</v>
      </c>
      <c r="C3983">
        <f t="shared" si="372"/>
        <v>2032</v>
      </c>
      <c r="D3983">
        <f t="shared" si="373"/>
        <v>11</v>
      </c>
      <c r="E3983" t="str">
        <f>TEXT(Table2[[#This Row],[order_date]],"mmmm")</f>
        <v>November</v>
      </c>
      <c r="F3983">
        <v>1353</v>
      </c>
      <c r="G3983" t="s">
        <v>19</v>
      </c>
      <c r="H3983" t="s">
        <v>13</v>
      </c>
      <c r="I3983">
        <v>5</v>
      </c>
      <c r="J3983">
        <v>562.20000000000005</v>
      </c>
      <c r="K3983">
        <v>0.04</v>
      </c>
      <c r="L3983">
        <f t="shared" si="374"/>
        <v>22.488000000000003</v>
      </c>
      <c r="M3983">
        <f t="shared" si="375"/>
        <v>2811</v>
      </c>
      <c r="N3983" t="s">
        <v>16</v>
      </c>
      <c r="O3983" t="str">
        <f t="shared" si="376"/>
        <v>Early Delivery</v>
      </c>
      <c r="P3983">
        <v>1</v>
      </c>
      <c r="Q3983" t="str">
        <f t="shared" si="377"/>
        <v>Good</v>
      </c>
      <c r="R3983">
        <v>3.4</v>
      </c>
      <c r="S3983">
        <v>2698.56</v>
      </c>
    </row>
    <row r="3984" spans="1:19" x14ac:dyDescent="0.35">
      <c r="A3984">
        <v>13983</v>
      </c>
      <c r="B3984" s="1">
        <v>48544</v>
      </c>
      <c r="C3984">
        <f t="shared" si="372"/>
        <v>2032</v>
      </c>
      <c r="D3984">
        <f t="shared" si="373"/>
        <v>11</v>
      </c>
      <c r="E3984" t="str">
        <f>TEXT(Table2[[#This Row],[order_date]],"mmmm")</f>
        <v>November</v>
      </c>
      <c r="F3984">
        <v>1027</v>
      </c>
      <c r="G3984" t="s">
        <v>15</v>
      </c>
      <c r="H3984" t="s">
        <v>17</v>
      </c>
      <c r="I3984">
        <v>7</v>
      </c>
      <c r="J3984">
        <v>519.61</v>
      </c>
      <c r="K3984">
        <v>0.03</v>
      </c>
      <c r="L3984">
        <f t="shared" si="374"/>
        <v>15.5883</v>
      </c>
      <c r="M3984">
        <f t="shared" si="375"/>
        <v>3637.27</v>
      </c>
      <c r="N3984" t="s">
        <v>16</v>
      </c>
      <c r="O3984" t="str">
        <f t="shared" si="376"/>
        <v>Delayed Delivery</v>
      </c>
      <c r="P3984">
        <v>11</v>
      </c>
      <c r="Q3984" t="str">
        <f t="shared" si="377"/>
        <v>Good</v>
      </c>
      <c r="R3984">
        <v>3</v>
      </c>
      <c r="S3984">
        <v>3528.15</v>
      </c>
    </row>
    <row r="3985" spans="1:19" x14ac:dyDescent="0.35">
      <c r="A3985">
        <v>13984</v>
      </c>
      <c r="B3985" s="1">
        <v>48545</v>
      </c>
      <c r="C3985">
        <f t="shared" si="372"/>
        <v>2032</v>
      </c>
      <c r="D3985">
        <f t="shared" si="373"/>
        <v>11</v>
      </c>
      <c r="E3985" t="str">
        <f>TEXT(Table2[[#This Row],[order_date]],"mmmm")</f>
        <v>November</v>
      </c>
      <c r="F3985">
        <v>1953</v>
      </c>
      <c r="G3985" t="s">
        <v>15</v>
      </c>
      <c r="H3985" t="s">
        <v>20</v>
      </c>
      <c r="I3985">
        <v>3</v>
      </c>
      <c r="J3985">
        <v>182.04</v>
      </c>
      <c r="K3985">
        <v>0.19</v>
      </c>
      <c r="L3985">
        <f t="shared" si="374"/>
        <v>34.587600000000002</v>
      </c>
      <c r="M3985">
        <f t="shared" si="375"/>
        <v>546.12</v>
      </c>
      <c r="N3985" t="s">
        <v>18</v>
      </c>
      <c r="O3985" t="str">
        <f t="shared" si="376"/>
        <v>On Time Delivery</v>
      </c>
      <c r="P3985">
        <v>2</v>
      </c>
      <c r="Q3985" t="str">
        <f t="shared" si="377"/>
        <v>Good</v>
      </c>
      <c r="R3985">
        <v>3.2</v>
      </c>
      <c r="S3985">
        <v>442.36</v>
      </c>
    </row>
    <row r="3986" spans="1:19" x14ac:dyDescent="0.35">
      <c r="A3986">
        <v>13985</v>
      </c>
      <c r="B3986" s="1">
        <v>48546</v>
      </c>
      <c r="C3986">
        <f t="shared" si="372"/>
        <v>2032</v>
      </c>
      <c r="D3986">
        <f t="shared" si="373"/>
        <v>11</v>
      </c>
      <c r="E3986" t="str">
        <f>TEXT(Table2[[#This Row],[order_date]],"mmmm")</f>
        <v>November</v>
      </c>
      <c r="F3986">
        <v>1042</v>
      </c>
      <c r="G3986" t="s">
        <v>19</v>
      </c>
      <c r="H3986" t="s">
        <v>20</v>
      </c>
      <c r="I3986">
        <v>1</v>
      </c>
      <c r="J3986">
        <v>106.88</v>
      </c>
      <c r="K3986">
        <v>0.08</v>
      </c>
      <c r="L3986">
        <f t="shared" si="374"/>
        <v>8.5503999999999998</v>
      </c>
      <c r="M3986">
        <f t="shared" si="375"/>
        <v>106.88</v>
      </c>
      <c r="N3986" t="s">
        <v>16</v>
      </c>
      <c r="O3986" t="str">
        <f t="shared" si="376"/>
        <v>Delayed Delivery</v>
      </c>
      <c r="P3986">
        <v>5</v>
      </c>
      <c r="Q3986" t="str">
        <f t="shared" si="377"/>
        <v>Good</v>
      </c>
      <c r="R3986">
        <v>3.6</v>
      </c>
      <c r="S3986">
        <v>98.33</v>
      </c>
    </row>
    <row r="3987" spans="1:19" x14ac:dyDescent="0.35">
      <c r="A3987">
        <v>13986</v>
      </c>
      <c r="B3987" s="1">
        <v>48547</v>
      </c>
      <c r="C3987">
        <f t="shared" si="372"/>
        <v>2032</v>
      </c>
      <c r="D3987">
        <f t="shared" si="373"/>
        <v>11</v>
      </c>
      <c r="E3987" t="str">
        <f>TEXT(Table2[[#This Row],[order_date]],"mmmm")</f>
        <v>November</v>
      </c>
      <c r="F3987">
        <v>1680</v>
      </c>
      <c r="G3987" t="s">
        <v>22</v>
      </c>
      <c r="H3987" t="s">
        <v>21</v>
      </c>
      <c r="I3987">
        <v>1</v>
      </c>
      <c r="J3987">
        <v>277.72000000000003</v>
      </c>
      <c r="K3987">
        <v>0.3</v>
      </c>
      <c r="L3987">
        <f t="shared" si="374"/>
        <v>83.316000000000003</v>
      </c>
      <c r="M3987">
        <f t="shared" si="375"/>
        <v>277.72000000000003</v>
      </c>
      <c r="N3987" t="s">
        <v>16</v>
      </c>
      <c r="O3987" t="str">
        <f t="shared" si="376"/>
        <v>Delayed Delivery</v>
      </c>
      <c r="P3987">
        <v>9</v>
      </c>
      <c r="Q3987" t="str">
        <f t="shared" si="377"/>
        <v>Good</v>
      </c>
      <c r="R3987">
        <v>2.5</v>
      </c>
      <c r="S3987">
        <v>194.4</v>
      </c>
    </row>
    <row r="3988" spans="1:19" x14ac:dyDescent="0.35">
      <c r="A3988">
        <v>13987</v>
      </c>
      <c r="B3988" s="1">
        <v>48548</v>
      </c>
      <c r="C3988">
        <f t="shared" si="372"/>
        <v>2032</v>
      </c>
      <c r="D3988">
        <f t="shared" si="373"/>
        <v>11</v>
      </c>
      <c r="E3988" t="str">
        <f>TEXT(Table2[[#This Row],[order_date]],"mmmm")</f>
        <v>November</v>
      </c>
      <c r="F3988">
        <v>1422</v>
      </c>
      <c r="G3988" t="s">
        <v>22</v>
      </c>
      <c r="H3988" t="s">
        <v>17</v>
      </c>
      <c r="I3988">
        <v>7</v>
      </c>
      <c r="J3988">
        <v>223.16</v>
      </c>
      <c r="K3988">
        <v>0.16</v>
      </c>
      <c r="L3988">
        <f t="shared" si="374"/>
        <v>35.705599999999997</v>
      </c>
      <c r="M3988">
        <f t="shared" si="375"/>
        <v>1562.12</v>
      </c>
      <c r="N3988" t="s">
        <v>16</v>
      </c>
      <c r="O3988" t="str">
        <f t="shared" si="376"/>
        <v>Delayed Delivery</v>
      </c>
      <c r="P3988">
        <v>11</v>
      </c>
      <c r="Q3988" t="str">
        <f t="shared" si="377"/>
        <v>Excellent</v>
      </c>
      <c r="R3988">
        <v>4.0999999999999996</v>
      </c>
      <c r="S3988">
        <v>1312.18</v>
      </c>
    </row>
    <row r="3989" spans="1:19" x14ac:dyDescent="0.35">
      <c r="A3989">
        <v>13988</v>
      </c>
      <c r="B3989" s="1">
        <v>48549</v>
      </c>
      <c r="C3989">
        <f t="shared" si="372"/>
        <v>2032</v>
      </c>
      <c r="D3989">
        <f t="shared" si="373"/>
        <v>12</v>
      </c>
      <c r="E3989" t="str">
        <f>TEXT(Table2[[#This Row],[order_date]],"mmmm")</f>
        <v>December</v>
      </c>
      <c r="F3989">
        <v>1597</v>
      </c>
      <c r="G3989" t="s">
        <v>15</v>
      </c>
      <c r="H3989" t="s">
        <v>20</v>
      </c>
      <c r="I3989">
        <v>3</v>
      </c>
      <c r="J3989">
        <v>414.1</v>
      </c>
      <c r="K3989">
        <v>0.24</v>
      </c>
      <c r="L3989">
        <f t="shared" si="374"/>
        <v>99.384</v>
      </c>
      <c r="M3989">
        <f t="shared" si="375"/>
        <v>1242.3000000000002</v>
      </c>
      <c r="N3989" t="s">
        <v>16</v>
      </c>
      <c r="O3989" t="str">
        <f t="shared" si="376"/>
        <v>Delayed Delivery</v>
      </c>
      <c r="P3989">
        <v>5</v>
      </c>
      <c r="Q3989" t="str">
        <f t="shared" si="377"/>
        <v>Excellent</v>
      </c>
      <c r="R3989">
        <v>4.5999999999999996</v>
      </c>
      <c r="S3989">
        <v>944.15</v>
      </c>
    </row>
    <row r="3990" spans="1:19" x14ac:dyDescent="0.35">
      <c r="A3990">
        <v>13989</v>
      </c>
      <c r="B3990" s="1">
        <v>48550</v>
      </c>
      <c r="C3990">
        <f t="shared" si="372"/>
        <v>2032</v>
      </c>
      <c r="D3990">
        <f t="shared" si="373"/>
        <v>12</v>
      </c>
      <c r="E3990" t="str">
        <f>TEXT(Table2[[#This Row],[order_date]],"mmmm")</f>
        <v>December</v>
      </c>
      <c r="F3990">
        <v>1176</v>
      </c>
      <c r="G3990" t="s">
        <v>19</v>
      </c>
      <c r="H3990" t="s">
        <v>21</v>
      </c>
      <c r="I3990">
        <v>2</v>
      </c>
      <c r="J3990">
        <v>580.36</v>
      </c>
      <c r="K3990">
        <v>0.23</v>
      </c>
      <c r="L3990">
        <f t="shared" si="374"/>
        <v>133.4828</v>
      </c>
      <c r="M3990">
        <f t="shared" si="375"/>
        <v>1160.72</v>
      </c>
      <c r="N3990" t="s">
        <v>18</v>
      </c>
      <c r="O3990" t="str">
        <f t="shared" si="376"/>
        <v>Delayed Delivery</v>
      </c>
      <c r="P3990">
        <v>5</v>
      </c>
      <c r="Q3990" t="str">
        <f t="shared" si="377"/>
        <v>Good</v>
      </c>
      <c r="R3990">
        <v>3.3</v>
      </c>
      <c r="S3990">
        <v>893.75</v>
      </c>
    </row>
    <row r="3991" spans="1:19" x14ac:dyDescent="0.35">
      <c r="A3991">
        <v>13990</v>
      </c>
      <c r="B3991" s="1">
        <v>48551</v>
      </c>
      <c r="C3991">
        <f t="shared" si="372"/>
        <v>2032</v>
      </c>
      <c r="D3991">
        <f t="shared" si="373"/>
        <v>12</v>
      </c>
      <c r="E3991" t="str">
        <f>TEXT(Table2[[#This Row],[order_date]],"mmmm")</f>
        <v>December</v>
      </c>
      <c r="F3991">
        <v>1528</v>
      </c>
      <c r="G3991" t="s">
        <v>22</v>
      </c>
      <c r="H3991" t="s">
        <v>13</v>
      </c>
      <c r="I3991">
        <v>1</v>
      </c>
      <c r="J3991">
        <v>227.36</v>
      </c>
      <c r="K3991">
        <v>0.11</v>
      </c>
      <c r="L3991">
        <f t="shared" si="374"/>
        <v>25.009600000000002</v>
      </c>
      <c r="M3991">
        <f t="shared" si="375"/>
        <v>227.36</v>
      </c>
      <c r="N3991" t="s">
        <v>16</v>
      </c>
      <c r="O3991" t="str">
        <f t="shared" si="376"/>
        <v>Early Delivery</v>
      </c>
      <c r="P3991">
        <v>1</v>
      </c>
      <c r="Q3991" t="str">
        <f t="shared" si="377"/>
        <v>Good</v>
      </c>
      <c r="R3991">
        <v>2.5</v>
      </c>
      <c r="S3991">
        <v>202.35</v>
      </c>
    </row>
    <row r="3992" spans="1:19" x14ac:dyDescent="0.35">
      <c r="A3992">
        <v>13991</v>
      </c>
      <c r="B3992" s="1">
        <v>48552</v>
      </c>
      <c r="C3992">
        <f t="shared" si="372"/>
        <v>2032</v>
      </c>
      <c r="D3992">
        <f t="shared" si="373"/>
        <v>12</v>
      </c>
      <c r="E3992" t="str">
        <f>TEXT(Table2[[#This Row],[order_date]],"mmmm")</f>
        <v>December</v>
      </c>
      <c r="F3992">
        <v>1609</v>
      </c>
      <c r="G3992" t="s">
        <v>12</v>
      </c>
      <c r="H3992" t="s">
        <v>13</v>
      </c>
      <c r="I3992">
        <v>3</v>
      </c>
      <c r="J3992">
        <v>51.4</v>
      </c>
      <c r="K3992">
        <v>0.09</v>
      </c>
      <c r="L3992">
        <f t="shared" si="374"/>
        <v>4.6259999999999994</v>
      </c>
      <c r="M3992">
        <f t="shared" si="375"/>
        <v>154.19999999999999</v>
      </c>
      <c r="N3992" t="s">
        <v>16</v>
      </c>
      <c r="O3992" t="str">
        <f t="shared" si="376"/>
        <v>Delayed Delivery</v>
      </c>
      <c r="P3992">
        <v>5</v>
      </c>
      <c r="Q3992" t="str">
        <f t="shared" si="377"/>
        <v>Good</v>
      </c>
      <c r="R3992">
        <v>3.8</v>
      </c>
      <c r="S3992">
        <v>140.32</v>
      </c>
    </row>
    <row r="3993" spans="1:19" x14ac:dyDescent="0.35">
      <c r="A3993">
        <v>13992</v>
      </c>
      <c r="B3993" s="1">
        <v>48553</v>
      </c>
      <c r="C3993">
        <f t="shared" si="372"/>
        <v>2032</v>
      </c>
      <c r="D3993">
        <f t="shared" si="373"/>
        <v>12</v>
      </c>
      <c r="E3993" t="str">
        <f>TEXT(Table2[[#This Row],[order_date]],"mmmm")</f>
        <v>December</v>
      </c>
      <c r="F3993">
        <v>1965</v>
      </c>
      <c r="G3993" t="s">
        <v>19</v>
      </c>
      <c r="H3993" t="s">
        <v>17</v>
      </c>
      <c r="I3993">
        <v>4</v>
      </c>
      <c r="J3993">
        <v>540.1</v>
      </c>
      <c r="K3993">
        <v>0.12</v>
      </c>
      <c r="L3993">
        <f t="shared" si="374"/>
        <v>64.811999999999998</v>
      </c>
      <c r="M3993">
        <f t="shared" si="375"/>
        <v>2160.4</v>
      </c>
      <c r="N3993" t="s">
        <v>14</v>
      </c>
      <c r="O3993" t="str">
        <f t="shared" si="376"/>
        <v>Delayed Delivery</v>
      </c>
      <c r="P3993">
        <v>8</v>
      </c>
      <c r="Q3993" t="str">
        <f t="shared" si="377"/>
        <v>Bad</v>
      </c>
      <c r="R3993">
        <v>1.7</v>
      </c>
      <c r="S3993">
        <v>1901.15</v>
      </c>
    </row>
    <row r="3994" spans="1:19" x14ac:dyDescent="0.35">
      <c r="A3994">
        <v>13993</v>
      </c>
      <c r="B3994" s="1">
        <v>48554</v>
      </c>
      <c r="C3994">
        <f t="shared" si="372"/>
        <v>2032</v>
      </c>
      <c r="D3994">
        <f t="shared" si="373"/>
        <v>12</v>
      </c>
      <c r="E3994" t="str">
        <f>TEXT(Table2[[#This Row],[order_date]],"mmmm")</f>
        <v>December</v>
      </c>
      <c r="F3994">
        <v>1493</v>
      </c>
      <c r="G3994" t="s">
        <v>19</v>
      </c>
      <c r="H3994" t="s">
        <v>20</v>
      </c>
      <c r="I3994">
        <v>5</v>
      </c>
      <c r="J3994">
        <v>37.200000000000003</v>
      </c>
      <c r="K3994">
        <v>0.28000000000000003</v>
      </c>
      <c r="L3994">
        <f t="shared" si="374"/>
        <v>10.416000000000002</v>
      </c>
      <c r="M3994">
        <f t="shared" si="375"/>
        <v>186</v>
      </c>
      <c r="N3994" t="s">
        <v>14</v>
      </c>
      <c r="O3994" t="str">
        <f t="shared" si="376"/>
        <v>Delayed Delivery</v>
      </c>
      <c r="P3994">
        <v>9</v>
      </c>
      <c r="Q3994" t="str">
        <f t="shared" si="377"/>
        <v>Excellent</v>
      </c>
      <c r="R3994">
        <v>4.9000000000000004</v>
      </c>
      <c r="S3994">
        <v>133.91999999999999</v>
      </c>
    </row>
    <row r="3995" spans="1:19" x14ac:dyDescent="0.35">
      <c r="A3995">
        <v>13994</v>
      </c>
      <c r="B3995" s="1">
        <v>48555</v>
      </c>
      <c r="C3995">
        <f t="shared" si="372"/>
        <v>2032</v>
      </c>
      <c r="D3995">
        <f t="shared" si="373"/>
        <v>12</v>
      </c>
      <c r="E3995" t="str">
        <f>TEXT(Table2[[#This Row],[order_date]],"mmmm")</f>
        <v>December</v>
      </c>
      <c r="F3995">
        <v>1197</v>
      </c>
      <c r="G3995" t="s">
        <v>19</v>
      </c>
      <c r="H3995" t="s">
        <v>13</v>
      </c>
      <c r="I3995">
        <v>1</v>
      </c>
      <c r="J3995">
        <v>572.37</v>
      </c>
      <c r="K3995">
        <v>0.21</v>
      </c>
      <c r="L3995">
        <f t="shared" si="374"/>
        <v>120.1977</v>
      </c>
      <c r="M3995">
        <f t="shared" si="375"/>
        <v>572.37</v>
      </c>
      <c r="N3995" t="s">
        <v>14</v>
      </c>
      <c r="O3995" t="str">
        <f t="shared" si="376"/>
        <v>Delayed Delivery</v>
      </c>
      <c r="P3995">
        <v>10</v>
      </c>
      <c r="Q3995" t="str">
        <f t="shared" si="377"/>
        <v>Good</v>
      </c>
      <c r="R3995">
        <v>3.6</v>
      </c>
      <c r="S3995">
        <v>452.17</v>
      </c>
    </row>
    <row r="3996" spans="1:19" x14ac:dyDescent="0.35">
      <c r="A3996">
        <v>13995</v>
      </c>
      <c r="B3996" s="1">
        <v>48556</v>
      </c>
      <c r="C3996">
        <f t="shared" si="372"/>
        <v>2032</v>
      </c>
      <c r="D3996">
        <f t="shared" si="373"/>
        <v>12</v>
      </c>
      <c r="E3996" t="str">
        <f>TEXT(Table2[[#This Row],[order_date]],"mmmm")</f>
        <v>December</v>
      </c>
      <c r="F3996">
        <v>1609</v>
      </c>
      <c r="G3996" t="s">
        <v>15</v>
      </c>
      <c r="H3996" t="s">
        <v>21</v>
      </c>
      <c r="I3996">
        <v>4</v>
      </c>
      <c r="J3996">
        <v>403.78</v>
      </c>
      <c r="K3996">
        <v>0.09</v>
      </c>
      <c r="L3996">
        <f t="shared" si="374"/>
        <v>36.340199999999996</v>
      </c>
      <c r="M3996">
        <f t="shared" si="375"/>
        <v>1615.12</v>
      </c>
      <c r="N3996" t="s">
        <v>14</v>
      </c>
      <c r="O3996" t="str">
        <f t="shared" si="376"/>
        <v>On Time Delivery</v>
      </c>
      <c r="P3996">
        <v>3</v>
      </c>
      <c r="Q3996" t="str">
        <f t="shared" si="377"/>
        <v>Bad</v>
      </c>
      <c r="R3996">
        <v>1.3</v>
      </c>
      <c r="S3996">
        <v>1469.76</v>
      </c>
    </row>
    <row r="3997" spans="1:19" x14ac:dyDescent="0.35">
      <c r="A3997">
        <v>13996</v>
      </c>
      <c r="B3997" s="1">
        <v>48557</v>
      </c>
      <c r="C3997">
        <f t="shared" si="372"/>
        <v>2032</v>
      </c>
      <c r="D3997">
        <f t="shared" si="373"/>
        <v>12</v>
      </c>
      <c r="E3997" t="str">
        <f>TEXT(Table2[[#This Row],[order_date]],"mmmm")</f>
        <v>December</v>
      </c>
      <c r="F3997">
        <v>1576</v>
      </c>
      <c r="G3997" t="s">
        <v>19</v>
      </c>
      <c r="H3997" t="s">
        <v>13</v>
      </c>
      <c r="I3997">
        <v>1</v>
      </c>
      <c r="J3997">
        <v>565.89</v>
      </c>
      <c r="K3997">
        <v>0.28999999999999998</v>
      </c>
      <c r="L3997">
        <f t="shared" si="374"/>
        <v>164.10809999999998</v>
      </c>
      <c r="M3997">
        <f t="shared" si="375"/>
        <v>565.89</v>
      </c>
      <c r="N3997" t="s">
        <v>18</v>
      </c>
      <c r="O3997" t="str">
        <f t="shared" si="376"/>
        <v>On Time Delivery</v>
      </c>
      <c r="P3997">
        <v>4</v>
      </c>
      <c r="Q3997" t="str">
        <f t="shared" si="377"/>
        <v>Good</v>
      </c>
      <c r="R3997">
        <v>3.1</v>
      </c>
      <c r="S3997">
        <v>401.78</v>
      </c>
    </row>
    <row r="3998" spans="1:19" x14ac:dyDescent="0.35">
      <c r="A3998">
        <v>13997</v>
      </c>
      <c r="B3998" s="1">
        <v>48558</v>
      </c>
      <c r="C3998">
        <f t="shared" si="372"/>
        <v>2032</v>
      </c>
      <c r="D3998">
        <f t="shared" si="373"/>
        <v>12</v>
      </c>
      <c r="E3998" t="str">
        <f>TEXT(Table2[[#This Row],[order_date]],"mmmm")</f>
        <v>December</v>
      </c>
      <c r="F3998">
        <v>1841</v>
      </c>
      <c r="G3998" t="s">
        <v>15</v>
      </c>
      <c r="H3998" t="s">
        <v>13</v>
      </c>
      <c r="I3998">
        <v>2</v>
      </c>
      <c r="J3998">
        <v>131.80000000000001</v>
      </c>
      <c r="K3998">
        <v>0.02</v>
      </c>
      <c r="L3998">
        <f t="shared" si="374"/>
        <v>2.6360000000000001</v>
      </c>
      <c r="M3998">
        <f t="shared" si="375"/>
        <v>263.60000000000002</v>
      </c>
      <c r="N3998" t="s">
        <v>18</v>
      </c>
      <c r="O3998" t="str">
        <f t="shared" si="376"/>
        <v>Delayed Delivery</v>
      </c>
      <c r="P3998">
        <v>7</v>
      </c>
      <c r="Q3998" t="str">
        <f t="shared" si="377"/>
        <v>Excellent</v>
      </c>
      <c r="R3998">
        <v>4</v>
      </c>
      <c r="S3998">
        <v>258.33</v>
      </c>
    </row>
    <row r="3999" spans="1:19" x14ac:dyDescent="0.35">
      <c r="A3999">
        <v>13998</v>
      </c>
      <c r="B3999" s="1">
        <v>48559</v>
      </c>
      <c r="C3999">
        <f t="shared" si="372"/>
        <v>2032</v>
      </c>
      <c r="D3999">
        <f t="shared" si="373"/>
        <v>12</v>
      </c>
      <c r="E3999" t="str">
        <f>TEXT(Table2[[#This Row],[order_date]],"mmmm")</f>
        <v>December</v>
      </c>
      <c r="F3999">
        <v>1852</v>
      </c>
      <c r="G3999" t="s">
        <v>22</v>
      </c>
      <c r="H3999" t="s">
        <v>20</v>
      </c>
      <c r="I3999">
        <v>7</v>
      </c>
      <c r="J3999">
        <v>38.81</v>
      </c>
      <c r="K3999">
        <v>0.24</v>
      </c>
      <c r="L3999">
        <f t="shared" si="374"/>
        <v>9.3144000000000009</v>
      </c>
      <c r="M3999">
        <f t="shared" si="375"/>
        <v>271.67</v>
      </c>
      <c r="N3999" t="s">
        <v>18</v>
      </c>
      <c r="O3999" t="str">
        <f t="shared" si="376"/>
        <v>Delayed Delivery</v>
      </c>
      <c r="P3999">
        <v>7</v>
      </c>
      <c r="Q3999" t="str">
        <f t="shared" si="377"/>
        <v>Bad</v>
      </c>
      <c r="R3999">
        <v>2.1</v>
      </c>
      <c r="S3999">
        <v>206.47</v>
      </c>
    </row>
    <row r="4000" spans="1:19" x14ac:dyDescent="0.35">
      <c r="A4000">
        <v>13999</v>
      </c>
      <c r="B4000" s="1">
        <v>48560</v>
      </c>
      <c r="C4000">
        <f t="shared" si="372"/>
        <v>2032</v>
      </c>
      <c r="D4000">
        <f t="shared" si="373"/>
        <v>12</v>
      </c>
      <c r="E4000" t="str">
        <f>TEXT(Table2[[#This Row],[order_date]],"mmmm")</f>
        <v>December</v>
      </c>
      <c r="F4000">
        <v>1516</v>
      </c>
      <c r="G4000" t="s">
        <v>15</v>
      </c>
      <c r="H4000" t="s">
        <v>20</v>
      </c>
      <c r="I4000">
        <v>3</v>
      </c>
      <c r="J4000">
        <v>300.60000000000002</v>
      </c>
      <c r="K4000">
        <v>0.15</v>
      </c>
      <c r="L4000">
        <f t="shared" si="374"/>
        <v>45.09</v>
      </c>
      <c r="M4000">
        <f t="shared" si="375"/>
        <v>901.80000000000007</v>
      </c>
      <c r="N4000" t="s">
        <v>18</v>
      </c>
      <c r="O4000" t="str">
        <f t="shared" si="376"/>
        <v>Early Delivery</v>
      </c>
      <c r="P4000">
        <v>1</v>
      </c>
      <c r="Q4000" t="str">
        <f t="shared" si="377"/>
        <v>Bad</v>
      </c>
      <c r="R4000">
        <v>1.2</v>
      </c>
      <c r="S4000">
        <v>766.53</v>
      </c>
    </row>
    <row r="4001" spans="1:19" x14ac:dyDescent="0.35">
      <c r="A4001">
        <v>14000</v>
      </c>
      <c r="B4001" s="1">
        <v>48561</v>
      </c>
      <c r="C4001">
        <f t="shared" si="372"/>
        <v>2032</v>
      </c>
      <c r="D4001">
        <f t="shared" si="373"/>
        <v>12</v>
      </c>
      <c r="E4001" t="str">
        <f>TEXT(Table2[[#This Row],[order_date]],"mmmm")</f>
        <v>December</v>
      </c>
      <c r="F4001">
        <v>1513</v>
      </c>
      <c r="G4001" t="s">
        <v>15</v>
      </c>
      <c r="H4001" t="s">
        <v>21</v>
      </c>
      <c r="I4001">
        <v>1</v>
      </c>
      <c r="J4001">
        <v>278.61</v>
      </c>
      <c r="K4001">
        <v>0.26</v>
      </c>
      <c r="L4001">
        <f t="shared" si="374"/>
        <v>72.438600000000008</v>
      </c>
      <c r="M4001">
        <f t="shared" si="375"/>
        <v>278.61</v>
      </c>
      <c r="N4001" t="s">
        <v>18</v>
      </c>
      <c r="O4001" t="str">
        <f t="shared" si="376"/>
        <v>Delayed Delivery</v>
      </c>
      <c r="P4001">
        <v>11</v>
      </c>
      <c r="Q4001" t="str">
        <f t="shared" si="377"/>
        <v>Good</v>
      </c>
      <c r="R4001">
        <v>3</v>
      </c>
      <c r="S4001">
        <v>206.17</v>
      </c>
    </row>
    <row r="4002" spans="1:19" x14ac:dyDescent="0.35">
      <c r="A4002">
        <v>14001</v>
      </c>
      <c r="B4002" s="1">
        <v>48562</v>
      </c>
      <c r="C4002">
        <f t="shared" si="372"/>
        <v>2032</v>
      </c>
      <c r="D4002">
        <f t="shared" si="373"/>
        <v>12</v>
      </c>
      <c r="E4002" t="str">
        <f>TEXT(Table2[[#This Row],[order_date]],"mmmm")</f>
        <v>December</v>
      </c>
      <c r="F4002">
        <v>1021</v>
      </c>
      <c r="G4002" t="s">
        <v>15</v>
      </c>
      <c r="H4002" t="s">
        <v>17</v>
      </c>
      <c r="I4002">
        <v>3</v>
      </c>
      <c r="J4002">
        <v>208.92</v>
      </c>
      <c r="K4002">
        <v>0.32</v>
      </c>
      <c r="L4002">
        <f t="shared" si="374"/>
        <v>66.854399999999998</v>
      </c>
      <c r="M4002">
        <f t="shared" si="375"/>
        <v>626.76</v>
      </c>
      <c r="N4002" t="s">
        <v>16</v>
      </c>
      <c r="O4002" t="str">
        <f t="shared" si="376"/>
        <v>Delayed Delivery</v>
      </c>
      <c r="P4002">
        <v>6</v>
      </c>
      <c r="Q4002" t="str">
        <f t="shared" si="377"/>
        <v>Excellent</v>
      </c>
      <c r="R4002">
        <v>4.3</v>
      </c>
      <c r="S4002">
        <v>426.2</v>
      </c>
    </row>
    <row r="4003" spans="1:19" x14ac:dyDescent="0.35">
      <c r="A4003">
        <v>14002</v>
      </c>
      <c r="B4003" s="1">
        <v>48563</v>
      </c>
      <c r="C4003">
        <f t="shared" si="372"/>
        <v>2032</v>
      </c>
      <c r="D4003">
        <f t="shared" si="373"/>
        <v>12</v>
      </c>
      <c r="E4003" t="str">
        <f>TEXT(Table2[[#This Row],[order_date]],"mmmm")</f>
        <v>December</v>
      </c>
      <c r="F4003">
        <v>1111</v>
      </c>
      <c r="G4003" t="s">
        <v>15</v>
      </c>
      <c r="H4003" t="s">
        <v>17</v>
      </c>
      <c r="I4003">
        <v>6</v>
      </c>
      <c r="J4003">
        <v>575.23</v>
      </c>
      <c r="K4003">
        <v>0.26</v>
      </c>
      <c r="L4003">
        <f t="shared" si="374"/>
        <v>149.5598</v>
      </c>
      <c r="M4003">
        <f t="shared" si="375"/>
        <v>3451.38</v>
      </c>
      <c r="N4003" t="s">
        <v>14</v>
      </c>
      <c r="O4003" t="str">
        <f t="shared" si="376"/>
        <v>Delayed Delivery</v>
      </c>
      <c r="P4003">
        <v>9</v>
      </c>
      <c r="Q4003" t="str">
        <f t="shared" si="377"/>
        <v>Bad</v>
      </c>
      <c r="R4003">
        <v>2</v>
      </c>
      <c r="S4003">
        <v>2554.02</v>
      </c>
    </row>
    <row r="4004" spans="1:19" x14ac:dyDescent="0.35">
      <c r="A4004">
        <v>14003</v>
      </c>
      <c r="B4004" s="1">
        <v>48564</v>
      </c>
      <c r="C4004">
        <f t="shared" si="372"/>
        <v>2032</v>
      </c>
      <c r="D4004">
        <f t="shared" si="373"/>
        <v>12</v>
      </c>
      <c r="E4004" t="str">
        <f>TEXT(Table2[[#This Row],[order_date]],"mmmm")</f>
        <v>December</v>
      </c>
      <c r="F4004">
        <v>1056</v>
      </c>
      <c r="G4004" t="s">
        <v>19</v>
      </c>
      <c r="H4004" t="s">
        <v>13</v>
      </c>
      <c r="I4004">
        <v>1</v>
      </c>
      <c r="J4004">
        <v>496.21</v>
      </c>
      <c r="K4004">
        <v>0.15</v>
      </c>
      <c r="L4004">
        <f t="shared" si="374"/>
        <v>74.4315</v>
      </c>
      <c r="M4004">
        <f t="shared" si="375"/>
        <v>496.21</v>
      </c>
      <c r="N4004" t="s">
        <v>18</v>
      </c>
      <c r="O4004" t="str">
        <f t="shared" si="376"/>
        <v>Delayed Delivery</v>
      </c>
      <c r="P4004">
        <v>5</v>
      </c>
      <c r="Q4004" t="str">
        <f t="shared" si="377"/>
        <v>Good</v>
      </c>
      <c r="R4004">
        <v>3.9</v>
      </c>
      <c r="S4004">
        <v>421.78</v>
      </c>
    </row>
    <row r="4005" spans="1:19" x14ac:dyDescent="0.35">
      <c r="A4005">
        <v>14004</v>
      </c>
      <c r="B4005" s="1">
        <v>48565</v>
      </c>
      <c r="C4005">
        <f t="shared" si="372"/>
        <v>2032</v>
      </c>
      <c r="D4005">
        <f t="shared" si="373"/>
        <v>12</v>
      </c>
      <c r="E4005" t="str">
        <f>TEXT(Table2[[#This Row],[order_date]],"mmmm")</f>
        <v>December</v>
      </c>
      <c r="F4005">
        <v>1065</v>
      </c>
      <c r="G4005" t="s">
        <v>19</v>
      </c>
      <c r="H4005" t="s">
        <v>21</v>
      </c>
      <c r="I4005">
        <v>2</v>
      </c>
      <c r="J4005">
        <v>402.03</v>
      </c>
      <c r="K4005">
        <v>0.05</v>
      </c>
      <c r="L4005">
        <f t="shared" si="374"/>
        <v>20.101500000000001</v>
      </c>
      <c r="M4005">
        <f t="shared" si="375"/>
        <v>804.06</v>
      </c>
      <c r="N4005" t="s">
        <v>14</v>
      </c>
      <c r="O4005" t="str">
        <f t="shared" si="376"/>
        <v>Delayed Delivery</v>
      </c>
      <c r="P4005">
        <v>8</v>
      </c>
      <c r="Q4005" t="str">
        <f t="shared" si="377"/>
        <v>Good</v>
      </c>
      <c r="R4005">
        <v>2.6</v>
      </c>
      <c r="S4005">
        <v>763.86</v>
      </c>
    </row>
    <row r="4006" spans="1:19" x14ac:dyDescent="0.35">
      <c r="A4006">
        <v>14005</v>
      </c>
      <c r="B4006" s="1">
        <v>48566</v>
      </c>
      <c r="C4006">
        <f t="shared" si="372"/>
        <v>2032</v>
      </c>
      <c r="D4006">
        <f t="shared" si="373"/>
        <v>12</v>
      </c>
      <c r="E4006" t="str">
        <f>TEXT(Table2[[#This Row],[order_date]],"mmmm")</f>
        <v>December</v>
      </c>
      <c r="F4006">
        <v>1841</v>
      </c>
      <c r="G4006" t="s">
        <v>12</v>
      </c>
      <c r="H4006" t="s">
        <v>17</v>
      </c>
      <c r="I4006">
        <v>2</v>
      </c>
      <c r="J4006">
        <v>110.27</v>
      </c>
      <c r="K4006">
        <v>0.28000000000000003</v>
      </c>
      <c r="L4006">
        <f t="shared" si="374"/>
        <v>30.875600000000002</v>
      </c>
      <c r="M4006">
        <f t="shared" si="375"/>
        <v>220.54</v>
      </c>
      <c r="N4006" t="s">
        <v>16</v>
      </c>
      <c r="O4006" t="str">
        <f t="shared" si="376"/>
        <v>Delayed Delivery</v>
      </c>
      <c r="P4006">
        <v>11</v>
      </c>
      <c r="Q4006" t="str">
        <f t="shared" si="377"/>
        <v>Bad</v>
      </c>
      <c r="R4006">
        <v>1.2</v>
      </c>
      <c r="S4006">
        <v>158.79</v>
      </c>
    </row>
    <row r="4007" spans="1:19" x14ac:dyDescent="0.35">
      <c r="A4007">
        <v>14006</v>
      </c>
      <c r="B4007" s="1">
        <v>48567</v>
      </c>
      <c r="C4007">
        <f t="shared" si="372"/>
        <v>2032</v>
      </c>
      <c r="D4007">
        <f t="shared" si="373"/>
        <v>12</v>
      </c>
      <c r="E4007" t="str">
        <f>TEXT(Table2[[#This Row],[order_date]],"mmmm")</f>
        <v>December</v>
      </c>
      <c r="F4007">
        <v>1097</v>
      </c>
      <c r="G4007" t="s">
        <v>19</v>
      </c>
      <c r="H4007" t="s">
        <v>17</v>
      </c>
      <c r="I4007">
        <v>7</v>
      </c>
      <c r="J4007">
        <v>444.58</v>
      </c>
      <c r="K4007">
        <v>0.16</v>
      </c>
      <c r="L4007">
        <f t="shared" si="374"/>
        <v>71.132800000000003</v>
      </c>
      <c r="M4007">
        <f t="shared" si="375"/>
        <v>3112.06</v>
      </c>
      <c r="N4007" t="s">
        <v>16</v>
      </c>
      <c r="O4007" t="str">
        <f t="shared" si="376"/>
        <v>Delayed Delivery</v>
      </c>
      <c r="P4007">
        <v>10</v>
      </c>
      <c r="Q4007" t="str">
        <f t="shared" si="377"/>
        <v>Bad</v>
      </c>
      <c r="R4007">
        <v>2.2000000000000002</v>
      </c>
      <c r="S4007">
        <v>2614.13</v>
      </c>
    </row>
    <row r="4008" spans="1:19" x14ac:dyDescent="0.35">
      <c r="A4008">
        <v>14007</v>
      </c>
      <c r="B4008" s="1">
        <v>48568</v>
      </c>
      <c r="C4008">
        <f t="shared" si="372"/>
        <v>2032</v>
      </c>
      <c r="D4008">
        <f t="shared" si="373"/>
        <v>12</v>
      </c>
      <c r="E4008" t="str">
        <f>TEXT(Table2[[#This Row],[order_date]],"mmmm")</f>
        <v>December</v>
      </c>
      <c r="F4008">
        <v>1143</v>
      </c>
      <c r="G4008" t="s">
        <v>22</v>
      </c>
      <c r="H4008" t="s">
        <v>13</v>
      </c>
      <c r="I4008">
        <v>7</v>
      </c>
      <c r="J4008">
        <v>440.3</v>
      </c>
      <c r="K4008">
        <v>0.03</v>
      </c>
      <c r="L4008">
        <f t="shared" si="374"/>
        <v>13.209</v>
      </c>
      <c r="M4008">
        <f t="shared" si="375"/>
        <v>3082.1</v>
      </c>
      <c r="N4008" t="s">
        <v>16</v>
      </c>
      <c r="O4008" t="str">
        <f t="shared" si="376"/>
        <v>Delayed Delivery</v>
      </c>
      <c r="P4008">
        <v>11</v>
      </c>
      <c r="Q4008" t="str">
        <f t="shared" si="377"/>
        <v>Bad</v>
      </c>
      <c r="R4008">
        <v>2.2999999999999998</v>
      </c>
      <c r="S4008">
        <v>2989.64</v>
      </c>
    </row>
    <row r="4009" spans="1:19" x14ac:dyDescent="0.35">
      <c r="A4009">
        <v>14008</v>
      </c>
      <c r="B4009" s="1">
        <v>48569</v>
      </c>
      <c r="C4009">
        <f t="shared" si="372"/>
        <v>2032</v>
      </c>
      <c r="D4009">
        <f t="shared" si="373"/>
        <v>12</v>
      </c>
      <c r="E4009" t="str">
        <f>TEXT(Table2[[#This Row],[order_date]],"mmmm")</f>
        <v>December</v>
      </c>
      <c r="F4009">
        <v>1879</v>
      </c>
      <c r="G4009" t="s">
        <v>12</v>
      </c>
      <c r="H4009" t="s">
        <v>21</v>
      </c>
      <c r="I4009">
        <v>4</v>
      </c>
      <c r="J4009">
        <v>263.66000000000003</v>
      </c>
      <c r="K4009">
        <v>0.25</v>
      </c>
      <c r="L4009">
        <f t="shared" si="374"/>
        <v>65.915000000000006</v>
      </c>
      <c r="M4009">
        <f t="shared" si="375"/>
        <v>1054.6400000000001</v>
      </c>
      <c r="N4009" t="s">
        <v>18</v>
      </c>
      <c r="O4009" t="str">
        <f t="shared" si="376"/>
        <v>Delayed Delivery</v>
      </c>
      <c r="P4009">
        <v>9</v>
      </c>
      <c r="Q4009" t="str">
        <f t="shared" si="377"/>
        <v>Excellent</v>
      </c>
      <c r="R4009">
        <v>4.5999999999999996</v>
      </c>
      <c r="S4009">
        <v>790.98</v>
      </c>
    </row>
    <row r="4010" spans="1:19" x14ac:dyDescent="0.35">
      <c r="A4010">
        <v>14009</v>
      </c>
      <c r="B4010" s="1">
        <v>48570</v>
      </c>
      <c r="C4010">
        <f t="shared" si="372"/>
        <v>2032</v>
      </c>
      <c r="D4010">
        <f t="shared" si="373"/>
        <v>12</v>
      </c>
      <c r="E4010" t="str">
        <f>TEXT(Table2[[#This Row],[order_date]],"mmmm")</f>
        <v>December</v>
      </c>
      <c r="F4010">
        <v>1434</v>
      </c>
      <c r="G4010" t="s">
        <v>19</v>
      </c>
      <c r="H4010" t="s">
        <v>17</v>
      </c>
      <c r="I4010">
        <v>2</v>
      </c>
      <c r="J4010">
        <v>556</v>
      </c>
      <c r="K4010">
        <v>0.1</v>
      </c>
      <c r="L4010">
        <f t="shared" si="374"/>
        <v>55.6</v>
      </c>
      <c r="M4010">
        <f t="shared" si="375"/>
        <v>1112</v>
      </c>
      <c r="N4010" t="s">
        <v>16</v>
      </c>
      <c r="O4010" t="str">
        <f t="shared" si="376"/>
        <v>Delayed Delivery</v>
      </c>
      <c r="P4010">
        <v>10</v>
      </c>
      <c r="Q4010" t="str">
        <f t="shared" si="377"/>
        <v>Excellent</v>
      </c>
      <c r="R4010">
        <v>4.9000000000000004</v>
      </c>
      <c r="S4010">
        <v>1000.8</v>
      </c>
    </row>
    <row r="4011" spans="1:19" x14ac:dyDescent="0.35">
      <c r="A4011">
        <v>14010</v>
      </c>
      <c r="B4011" s="1">
        <v>48571</v>
      </c>
      <c r="C4011">
        <f t="shared" si="372"/>
        <v>2032</v>
      </c>
      <c r="D4011">
        <f t="shared" si="373"/>
        <v>12</v>
      </c>
      <c r="E4011" t="str">
        <f>TEXT(Table2[[#This Row],[order_date]],"mmmm")</f>
        <v>December</v>
      </c>
      <c r="F4011">
        <v>1636</v>
      </c>
      <c r="G4011" t="s">
        <v>15</v>
      </c>
      <c r="H4011" t="s">
        <v>20</v>
      </c>
      <c r="I4011">
        <v>3</v>
      </c>
      <c r="J4011">
        <v>112.68</v>
      </c>
      <c r="K4011">
        <v>0.02</v>
      </c>
      <c r="L4011">
        <f t="shared" si="374"/>
        <v>2.2536</v>
      </c>
      <c r="M4011">
        <f t="shared" si="375"/>
        <v>338.04</v>
      </c>
      <c r="N4011" t="s">
        <v>16</v>
      </c>
      <c r="O4011" t="str">
        <f t="shared" si="376"/>
        <v>Delayed Delivery</v>
      </c>
      <c r="P4011">
        <v>10</v>
      </c>
      <c r="Q4011" t="str">
        <f t="shared" si="377"/>
        <v>Bad</v>
      </c>
      <c r="R4011">
        <v>1.8</v>
      </c>
      <c r="S4011">
        <v>331.28</v>
      </c>
    </row>
    <row r="4012" spans="1:19" x14ac:dyDescent="0.35">
      <c r="A4012">
        <v>14011</v>
      </c>
      <c r="B4012" s="1">
        <v>48572</v>
      </c>
      <c r="C4012">
        <f t="shared" si="372"/>
        <v>2032</v>
      </c>
      <c r="D4012">
        <f t="shared" si="373"/>
        <v>12</v>
      </c>
      <c r="E4012" t="str">
        <f>TEXT(Table2[[#This Row],[order_date]],"mmmm")</f>
        <v>December</v>
      </c>
      <c r="F4012">
        <v>1678</v>
      </c>
      <c r="G4012" t="s">
        <v>15</v>
      </c>
      <c r="H4012" t="s">
        <v>20</v>
      </c>
      <c r="I4012">
        <v>6</v>
      </c>
      <c r="J4012">
        <v>171.39</v>
      </c>
      <c r="K4012">
        <v>0.32</v>
      </c>
      <c r="L4012">
        <f t="shared" si="374"/>
        <v>54.844799999999999</v>
      </c>
      <c r="M4012">
        <f t="shared" si="375"/>
        <v>1028.3399999999999</v>
      </c>
      <c r="N4012" t="s">
        <v>16</v>
      </c>
      <c r="O4012" t="str">
        <f t="shared" si="376"/>
        <v>On Time Delivery</v>
      </c>
      <c r="P4012">
        <v>3</v>
      </c>
      <c r="Q4012" t="str">
        <f t="shared" si="377"/>
        <v>Good</v>
      </c>
      <c r="R4012">
        <v>2.7</v>
      </c>
      <c r="S4012">
        <v>699.27</v>
      </c>
    </row>
    <row r="4013" spans="1:19" x14ac:dyDescent="0.35">
      <c r="A4013">
        <v>14012</v>
      </c>
      <c r="B4013" s="1">
        <v>48573</v>
      </c>
      <c r="C4013">
        <f t="shared" si="372"/>
        <v>2032</v>
      </c>
      <c r="D4013">
        <f t="shared" si="373"/>
        <v>12</v>
      </c>
      <c r="E4013" t="str">
        <f>TEXT(Table2[[#This Row],[order_date]],"mmmm")</f>
        <v>December</v>
      </c>
      <c r="F4013">
        <v>1085</v>
      </c>
      <c r="G4013" t="s">
        <v>12</v>
      </c>
      <c r="H4013" t="s">
        <v>13</v>
      </c>
      <c r="I4013">
        <v>2</v>
      </c>
      <c r="J4013">
        <v>51.99</v>
      </c>
      <c r="K4013">
        <v>0.17</v>
      </c>
      <c r="L4013">
        <f t="shared" si="374"/>
        <v>8.8383000000000003</v>
      </c>
      <c r="M4013">
        <f t="shared" si="375"/>
        <v>103.98</v>
      </c>
      <c r="N4013" t="s">
        <v>16</v>
      </c>
      <c r="O4013" t="str">
        <f t="shared" si="376"/>
        <v>Early Delivery</v>
      </c>
      <c r="P4013">
        <v>1</v>
      </c>
      <c r="Q4013" t="str">
        <f t="shared" si="377"/>
        <v>Excellent</v>
      </c>
      <c r="R4013">
        <v>4.9000000000000004</v>
      </c>
      <c r="S4013">
        <v>86.3</v>
      </c>
    </row>
    <row r="4014" spans="1:19" x14ac:dyDescent="0.35">
      <c r="A4014">
        <v>14013</v>
      </c>
      <c r="B4014" s="1">
        <v>48574</v>
      </c>
      <c r="C4014">
        <f t="shared" si="372"/>
        <v>2032</v>
      </c>
      <c r="D4014">
        <f t="shared" si="373"/>
        <v>12</v>
      </c>
      <c r="E4014" t="str">
        <f>TEXT(Table2[[#This Row],[order_date]],"mmmm")</f>
        <v>December</v>
      </c>
      <c r="F4014">
        <v>1587</v>
      </c>
      <c r="G4014" t="s">
        <v>12</v>
      </c>
      <c r="H4014" t="s">
        <v>13</v>
      </c>
      <c r="I4014">
        <v>1</v>
      </c>
      <c r="J4014">
        <v>480.34</v>
      </c>
      <c r="K4014">
        <v>0.1</v>
      </c>
      <c r="L4014">
        <f t="shared" si="374"/>
        <v>48.033999999999999</v>
      </c>
      <c r="M4014">
        <f t="shared" si="375"/>
        <v>480.34</v>
      </c>
      <c r="N4014" t="s">
        <v>18</v>
      </c>
      <c r="O4014" t="str">
        <f t="shared" si="376"/>
        <v>On Time Delivery</v>
      </c>
      <c r="P4014">
        <v>2</v>
      </c>
      <c r="Q4014" t="str">
        <f t="shared" si="377"/>
        <v>Good</v>
      </c>
      <c r="R4014">
        <v>2.6</v>
      </c>
      <c r="S4014">
        <v>432.31</v>
      </c>
    </row>
    <row r="4015" spans="1:19" x14ac:dyDescent="0.35">
      <c r="A4015">
        <v>14014</v>
      </c>
      <c r="B4015" s="1">
        <v>48575</v>
      </c>
      <c r="C4015">
        <f t="shared" si="372"/>
        <v>2032</v>
      </c>
      <c r="D4015">
        <f t="shared" si="373"/>
        <v>12</v>
      </c>
      <c r="E4015" t="str">
        <f>TEXT(Table2[[#This Row],[order_date]],"mmmm")</f>
        <v>December</v>
      </c>
      <c r="F4015">
        <v>1343</v>
      </c>
      <c r="G4015" t="s">
        <v>22</v>
      </c>
      <c r="H4015" t="s">
        <v>13</v>
      </c>
      <c r="I4015">
        <v>2</v>
      </c>
      <c r="J4015">
        <v>378.73</v>
      </c>
      <c r="K4015">
        <v>0.25</v>
      </c>
      <c r="L4015">
        <f t="shared" si="374"/>
        <v>94.682500000000005</v>
      </c>
      <c r="M4015">
        <f t="shared" si="375"/>
        <v>757.46</v>
      </c>
      <c r="N4015" t="s">
        <v>14</v>
      </c>
      <c r="O4015" t="str">
        <f t="shared" si="376"/>
        <v>Delayed Delivery</v>
      </c>
      <c r="P4015">
        <v>5</v>
      </c>
      <c r="Q4015" t="str">
        <f t="shared" si="377"/>
        <v>Bad</v>
      </c>
      <c r="R4015">
        <v>2.4</v>
      </c>
      <c r="S4015">
        <v>568.1</v>
      </c>
    </row>
    <row r="4016" spans="1:19" x14ac:dyDescent="0.35">
      <c r="A4016">
        <v>14015</v>
      </c>
      <c r="B4016" s="1">
        <v>48576</v>
      </c>
      <c r="C4016">
        <f t="shared" si="372"/>
        <v>2032</v>
      </c>
      <c r="D4016">
        <f t="shared" si="373"/>
        <v>12</v>
      </c>
      <c r="E4016" t="str">
        <f>TEXT(Table2[[#This Row],[order_date]],"mmmm")</f>
        <v>December</v>
      </c>
      <c r="F4016">
        <v>1935</v>
      </c>
      <c r="G4016" t="s">
        <v>19</v>
      </c>
      <c r="H4016" t="s">
        <v>13</v>
      </c>
      <c r="I4016">
        <v>6</v>
      </c>
      <c r="J4016">
        <v>199.24</v>
      </c>
      <c r="K4016">
        <v>0.31</v>
      </c>
      <c r="L4016">
        <f t="shared" si="374"/>
        <v>61.764400000000002</v>
      </c>
      <c r="M4016">
        <f t="shared" si="375"/>
        <v>1195.44</v>
      </c>
      <c r="N4016" t="s">
        <v>16</v>
      </c>
      <c r="O4016" t="str">
        <f t="shared" si="376"/>
        <v>Delayed Delivery</v>
      </c>
      <c r="P4016">
        <v>10</v>
      </c>
      <c r="Q4016" t="str">
        <f t="shared" si="377"/>
        <v>Bad</v>
      </c>
      <c r="R4016">
        <v>1.4</v>
      </c>
      <c r="S4016">
        <v>824.85</v>
      </c>
    </row>
    <row r="4017" spans="1:19" x14ac:dyDescent="0.35">
      <c r="A4017">
        <v>14016</v>
      </c>
      <c r="B4017" s="1">
        <v>48577</v>
      </c>
      <c r="C4017">
        <f t="shared" si="372"/>
        <v>2032</v>
      </c>
      <c r="D4017">
        <f t="shared" si="373"/>
        <v>12</v>
      </c>
      <c r="E4017" t="str">
        <f>TEXT(Table2[[#This Row],[order_date]],"mmmm")</f>
        <v>December</v>
      </c>
      <c r="F4017">
        <v>1293</v>
      </c>
      <c r="G4017" t="s">
        <v>22</v>
      </c>
      <c r="H4017" t="s">
        <v>17</v>
      </c>
      <c r="I4017">
        <v>3</v>
      </c>
      <c r="J4017">
        <v>110.83</v>
      </c>
      <c r="K4017">
        <v>0</v>
      </c>
      <c r="L4017">
        <f t="shared" si="374"/>
        <v>0</v>
      </c>
      <c r="M4017">
        <f t="shared" si="375"/>
        <v>332.49</v>
      </c>
      <c r="N4017" t="s">
        <v>18</v>
      </c>
      <c r="O4017" t="str">
        <f t="shared" si="376"/>
        <v>Delayed Delivery</v>
      </c>
      <c r="P4017">
        <v>7</v>
      </c>
      <c r="Q4017" t="str">
        <f t="shared" si="377"/>
        <v>Excellent</v>
      </c>
      <c r="R4017">
        <v>4</v>
      </c>
      <c r="S4017">
        <v>332.49</v>
      </c>
    </row>
    <row r="4018" spans="1:19" x14ac:dyDescent="0.35">
      <c r="A4018">
        <v>14017</v>
      </c>
      <c r="B4018" s="1">
        <v>48578</v>
      </c>
      <c r="C4018">
        <f t="shared" si="372"/>
        <v>2032</v>
      </c>
      <c r="D4018">
        <f t="shared" si="373"/>
        <v>12</v>
      </c>
      <c r="E4018" t="str">
        <f>TEXT(Table2[[#This Row],[order_date]],"mmmm")</f>
        <v>December</v>
      </c>
      <c r="F4018">
        <v>1955</v>
      </c>
      <c r="G4018" t="s">
        <v>15</v>
      </c>
      <c r="H4018" t="s">
        <v>21</v>
      </c>
      <c r="I4018">
        <v>1</v>
      </c>
      <c r="J4018">
        <v>38.49</v>
      </c>
      <c r="K4018">
        <v>0.24</v>
      </c>
      <c r="L4018">
        <f t="shared" si="374"/>
        <v>9.2376000000000005</v>
      </c>
      <c r="M4018">
        <f t="shared" si="375"/>
        <v>38.49</v>
      </c>
      <c r="N4018" t="s">
        <v>16</v>
      </c>
      <c r="O4018" t="str">
        <f t="shared" si="376"/>
        <v>Delayed Delivery</v>
      </c>
      <c r="P4018">
        <v>11</v>
      </c>
      <c r="Q4018" t="str">
        <f t="shared" si="377"/>
        <v>Good</v>
      </c>
      <c r="R4018">
        <v>2.8</v>
      </c>
      <c r="S4018">
        <v>29.25</v>
      </c>
    </row>
    <row r="4019" spans="1:19" x14ac:dyDescent="0.35">
      <c r="A4019">
        <v>14018</v>
      </c>
      <c r="B4019" s="1">
        <v>48579</v>
      </c>
      <c r="C4019">
        <f t="shared" si="372"/>
        <v>2032</v>
      </c>
      <c r="D4019">
        <f t="shared" si="373"/>
        <v>12</v>
      </c>
      <c r="E4019" t="str">
        <f>TEXT(Table2[[#This Row],[order_date]],"mmmm")</f>
        <v>December</v>
      </c>
      <c r="F4019">
        <v>1570</v>
      </c>
      <c r="G4019" t="s">
        <v>15</v>
      </c>
      <c r="H4019" t="s">
        <v>13</v>
      </c>
      <c r="I4019">
        <v>4</v>
      </c>
      <c r="J4019">
        <v>112.55</v>
      </c>
      <c r="K4019">
        <v>0.27</v>
      </c>
      <c r="L4019">
        <f t="shared" si="374"/>
        <v>30.388500000000001</v>
      </c>
      <c r="M4019">
        <f t="shared" si="375"/>
        <v>450.2</v>
      </c>
      <c r="N4019" t="s">
        <v>16</v>
      </c>
      <c r="O4019" t="str">
        <f t="shared" si="376"/>
        <v>Delayed Delivery</v>
      </c>
      <c r="P4019">
        <v>6</v>
      </c>
      <c r="Q4019" t="str">
        <f t="shared" si="377"/>
        <v>Good</v>
      </c>
      <c r="R4019">
        <v>3.6</v>
      </c>
      <c r="S4019">
        <v>328.65</v>
      </c>
    </row>
    <row r="4020" spans="1:19" x14ac:dyDescent="0.35">
      <c r="A4020">
        <v>14019</v>
      </c>
      <c r="B4020" s="1">
        <v>48580</v>
      </c>
      <c r="C4020">
        <f t="shared" si="372"/>
        <v>2033</v>
      </c>
      <c r="D4020">
        <f t="shared" si="373"/>
        <v>1</v>
      </c>
      <c r="E4020" t="str">
        <f>TEXT(Table2[[#This Row],[order_date]],"mmmm")</f>
        <v>January</v>
      </c>
      <c r="F4020">
        <v>1649</v>
      </c>
      <c r="G4020" t="s">
        <v>19</v>
      </c>
      <c r="H4020" t="s">
        <v>13</v>
      </c>
      <c r="I4020">
        <v>4</v>
      </c>
      <c r="J4020">
        <v>280.17</v>
      </c>
      <c r="K4020">
        <v>7.0000000000000007E-2</v>
      </c>
      <c r="L4020">
        <f t="shared" si="374"/>
        <v>19.611900000000002</v>
      </c>
      <c r="M4020">
        <f t="shared" si="375"/>
        <v>1120.68</v>
      </c>
      <c r="N4020" t="s">
        <v>18</v>
      </c>
      <c r="O4020" t="str">
        <f t="shared" si="376"/>
        <v>On Time Delivery</v>
      </c>
      <c r="P4020">
        <v>4</v>
      </c>
      <c r="Q4020" t="str">
        <f t="shared" si="377"/>
        <v>Good</v>
      </c>
      <c r="R4020">
        <v>3</v>
      </c>
      <c r="S4020">
        <v>1042.23</v>
      </c>
    </row>
    <row r="4021" spans="1:19" x14ac:dyDescent="0.35">
      <c r="A4021">
        <v>14020</v>
      </c>
      <c r="B4021" s="1">
        <v>48581</v>
      </c>
      <c r="C4021">
        <f t="shared" si="372"/>
        <v>2033</v>
      </c>
      <c r="D4021">
        <f t="shared" si="373"/>
        <v>1</v>
      </c>
      <c r="E4021" t="str">
        <f>TEXT(Table2[[#This Row],[order_date]],"mmmm")</f>
        <v>January</v>
      </c>
      <c r="F4021">
        <v>1610</v>
      </c>
      <c r="G4021" t="s">
        <v>19</v>
      </c>
      <c r="H4021" t="s">
        <v>17</v>
      </c>
      <c r="I4021">
        <v>4</v>
      </c>
      <c r="J4021">
        <v>159.6</v>
      </c>
      <c r="K4021">
        <v>0.17</v>
      </c>
      <c r="L4021">
        <f t="shared" si="374"/>
        <v>27.132000000000001</v>
      </c>
      <c r="M4021">
        <f t="shared" si="375"/>
        <v>638.4</v>
      </c>
      <c r="N4021" t="s">
        <v>18</v>
      </c>
      <c r="O4021" t="str">
        <f t="shared" si="376"/>
        <v>Delayed Delivery</v>
      </c>
      <c r="P4021">
        <v>9</v>
      </c>
      <c r="Q4021" t="str">
        <f t="shared" si="377"/>
        <v>Bad</v>
      </c>
      <c r="R4021">
        <v>1.7</v>
      </c>
      <c r="S4021">
        <v>529.87</v>
      </c>
    </row>
    <row r="4022" spans="1:19" x14ac:dyDescent="0.35">
      <c r="A4022">
        <v>14021</v>
      </c>
      <c r="B4022" s="1">
        <v>48582</v>
      </c>
      <c r="C4022">
        <f t="shared" si="372"/>
        <v>2033</v>
      </c>
      <c r="D4022">
        <f t="shared" si="373"/>
        <v>1</v>
      </c>
      <c r="E4022" t="str">
        <f>TEXT(Table2[[#This Row],[order_date]],"mmmm")</f>
        <v>January</v>
      </c>
      <c r="F4022">
        <v>1703</v>
      </c>
      <c r="G4022" t="s">
        <v>22</v>
      </c>
      <c r="H4022" t="s">
        <v>13</v>
      </c>
      <c r="I4022">
        <v>7</v>
      </c>
      <c r="J4022">
        <v>166.5</v>
      </c>
      <c r="K4022">
        <v>0.03</v>
      </c>
      <c r="L4022">
        <f t="shared" si="374"/>
        <v>4.9950000000000001</v>
      </c>
      <c r="M4022">
        <f t="shared" si="375"/>
        <v>1165.5</v>
      </c>
      <c r="N4022" t="s">
        <v>14</v>
      </c>
      <c r="O4022" t="str">
        <f t="shared" si="376"/>
        <v>Delayed Delivery</v>
      </c>
      <c r="P4022">
        <v>11</v>
      </c>
      <c r="Q4022" t="str">
        <f t="shared" si="377"/>
        <v>Bad</v>
      </c>
      <c r="R4022">
        <v>1.7</v>
      </c>
      <c r="S4022">
        <v>1130.54</v>
      </c>
    </row>
    <row r="4023" spans="1:19" x14ac:dyDescent="0.35">
      <c r="A4023">
        <v>14022</v>
      </c>
      <c r="B4023" s="1">
        <v>48583</v>
      </c>
      <c r="C4023">
        <f t="shared" si="372"/>
        <v>2033</v>
      </c>
      <c r="D4023">
        <f t="shared" si="373"/>
        <v>1</v>
      </c>
      <c r="E4023" t="str">
        <f>TEXT(Table2[[#This Row],[order_date]],"mmmm")</f>
        <v>January</v>
      </c>
      <c r="F4023">
        <v>1242</v>
      </c>
      <c r="G4023" t="s">
        <v>15</v>
      </c>
      <c r="H4023" t="s">
        <v>13</v>
      </c>
      <c r="I4023">
        <v>1</v>
      </c>
      <c r="J4023">
        <v>527.21</v>
      </c>
      <c r="K4023">
        <v>0.26</v>
      </c>
      <c r="L4023">
        <f t="shared" si="374"/>
        <v>137.0746</v>
      </c>
      <c r="M4023">
        <f t="shared" si="375"/>
        <v>527.21</v>
      </c>
      <c r="N4023" t="s">
        <v>18</v>
      </c>
      <c r="O4023" t="str">
        <f t="shared" si="376"/>
        <v>On Time Delivery</v>
      </c>
      <c r="P4023">
        <v>4</v>
      </c>
      <c r="Q4023" t="str">
        <f t="shared" si="377"/>
        <v>Excellent</v>
      </c>
      <c r="R4023">
        <v>4.8</v>
      </c>
      <c r="S4023">
        <v>390.14</v>
      </c>
    </row>
    <row r="4024" spans="1:19" x14ac:dyDescent="0.35">
      <c r="A4024">
        <v>14023</v>
      </c>
      <c r="B4024" s="1">
        <v>48584</v>
      </c>
      <c r="C4024">
        <f t="shared" si="372"/>
        <v>2033</v>
      </c>
      <c r="D4024">
        <f t="shared" si="373"/>
        <v>1</v>
      </c>
      <c r="E4024" t="str">
        <f>TEXT(Table2[[#This Row],[order_date]],"mmmm")</f>
        <v>January</v>
      </c>
      <c r="F4024">
        <v>1830</v>
      </c>
      <c r="G4024" t="s">
        <v>19</v>
      </c>
      <c r="H4024" t="s">
        <v>21</v>
      </c>
      <c r="I4024">
        <v>4</v>
      </c>
      <c r="J4024">
        <v>316.36</v>
      </c>
      <c r="K4024">
        <v>0.3</v>
      </c>
      <c r="L4024">
        <f t="shared" si="374"/>
        <v>94.908000000000001</v>
      </c>
      <c r="M4024">
        <f t="shared" si="375"/>
        <v>1265.44</v>
      </c>
      <c r="N4024" t="s">
        <v>14</v>
      </c>
      <c r="O4024" t="str">
        <f t="shared" si="376"/>
        <v>On Time Delivery</v>
      </c>
      <c r="P4024">
        <v>3</v>
      </c>
      <c r="Q4024" t="str">
        <f t="shared" si="377"/>
        <v>Excellent</v>
      </c>
      <c r="R4024">
        <v>4.5999999999999996</v>
      </c>
      <c r="S4024">
        <v>885.81</v>
      </c>
    </row>
    <row r="4025" spans="1:19" x14ac:dyDescent="0.35">
      <c r="A4025">
        <v>14024</v>
      </c>
      <c r="B4025" s="1">
        <v>48585</v>
      </c>
      <c r="C4025">
        <f t="shared" si="372"/>
        <v>2033</v>
      </c>
      <c r="D4025">
        <f t="shared" si="373"/>
        <v>1</v>
      </c>
      <c r="E4025" t="str">
        <f>TEXT(Table2[[#This Row],[order_date]],"mmmm")</f>
        <v>January</v>
      </c>
      <c r="F4025">
        <v>1560</v>
      </c>
      <c r="G4025" t="s">
        <v>15</v>
      </c>
      <c r="H4025" t="s">
        <v>20</v>
      </c>
      <c r="I4025">
        <v>7</v>
      </c>
      <c r="J4025">
        <v>441.61</v>
      </c>
      <c r="K4025">
        <v>0.04</v>
      </c>
      <c r="L4025">
        <f t="shared" si="374"/>
        <v>17.664400000000001</v>
      </c>
      <c r="M4025">
        <f t="shared" si="375"/>
        <v>3091.27</v>
      </c>
      <c r="N4025" t="s">
        <v>16</v>
      </c>
      <c r="O4025" t="str">
        <f t="shared" si="376"/>
        <v>Delayed Delivery</v>
      </c>
      <c r="P4025">
        <v>11</v>
      </c>
      <c r="Q4025" t="str">
        <f t="shared" si="377"/>
        <v>Good</v>
      </c>
      <c r="R4025">
        <v>3.4</v>
      </c>
      <c r="S4025">
        <v>2967.62</v>
      </c>
    </row>
    <row r="4026" spans="1:19" x14ac:dyDescent="0.35">
      <c r="A4026">
        <v>14025</v>
      </c>
      <c r="B4026" s="1">
        <v>48586</v>
      </c>
      <c r="C4026">
        <f t="shared" si="372"/>
        <v>2033</v>
      </c>
      <c r="D4026">
        <f t="shared" si="373"/>
        <v>1</v>
      </c>
      <c r="E4026" t="str">
        <f>TEXT(Table2[[#This Row],[order_date]],"mmmm")</f>
        <v>January</v>
      </c>
      <c r="F4026">
        <v>1959</v>
      </c>
      <c r="G4026" t="s">
        <v>12</v>
      </c>
      <c r="H4026" t="s">
        <v>13</v>
      </c>
      <c r="I4026">
        <v>2</v>
      </c>
      <c r="J4026">
        <v>35.89</v>
      </c>
      <c r="K4026">
        <v>0.28999999999999998</v>
      </c>
      <c r="L4026">
        <f t="shared" si="374"/>
        <v>10.408099999999999</v>
      </c>
      <c r="M4026">
        <f t="shared" si="375"/>
        <v>71.78</v>
      </c>
      <c r="N4026" t="s">
        <v>16</v>
      </c>
      <c r="O4026" t="str">
        <f t="shared" si="376"/>
        <v>Delayed Delivery</v>
      </c>
      <c r="P4026">
        <v>5</v>
      </c>
      <c r="Q4026" t="str">
        <f t="shared" si="377"/>
        <v>Bad</v>
      </c>
      <c r="R4026">
        <v>1</v>
      </c>
      <c r="S4026">
        <v>50.96</v>
      </c>
    </row>
    <row r="4027" spans="1:19" x14ac:dyDescent="0.35">
      <c r="A4027">
        <v>14026</v>
      </c>
      <c r="B4027" s="1">
        <v>48587</v>
      </c>
      <c r="C4027">
        <f t="shared" si="372"/>
        <v>2033</v>
      </c>
      <c r="D4027">
        <f t="shared" si="373"/>
        <v>1</v>
      </c>
      <c r="E4027" t="str">
        <f>TEXT(Table2[[#This Row],[order_date]],"mmmm")</f>
        <v>January</v>
      </c>
      <c r="F4027">
        <v>1031</v>
      </c>
      <c r="G4027" t="s">
        <v>22</v>
      </c>
      <c r="H4027" t="s">
        <v>17</v>
      </c>
      <c r="I4027">
        <v>1</v>
      </c>
      <c r="J4027">
        <v>228.62</v>
      </c>
      <c r="K4027">
        <v>0.27</v>
      </c>
      <c r="L4027">
        <f t="shared" si="374"/>
        <v>61.727400000000003</v>
      </c>
      <c r="M4027">
        <f t="shared" si="375"/>
        <v>228.62</v>
      </c>
      <c r="N4027" t="s">
        <v>16</v>
      </c>
      <c r="O4027" t="str">
        <f t="shared" si="376"/>
        <v>On Time Delivery</v>
      </c>
      <c r="P4027">
        <v>4</v>
      </c>
      <c r="Q4027" t="str">
        <f t="shared" si="377"/>
        <v>Good</v>
      </c>
      <c r="R4027">
        <v>2.7</v>
      </c>
      <c r="S4027">
        <v>166.89</v>
      </c>
    </row>
    <row r="4028" spans="1:19" x14ac:dyDescent="0.35">
      <c r="A4028">
        <v>14027</v>
      </c>
      <c r="B4028" s="1">
        <v>48588</v>
      </c>
      <c r="C4028">
        <f t="shared" si="372"/>
        <v>2033</v>
      </c>
      <c r="D4028">
        <f t="shared" si="373"/>
        <v>1</v>
      </c>
      <c r="E4028" t="str">
        <f>TEXT(Table2[[#This Row],[order_date]],"mmmm")</f>
        <v>January</v>
      </c>
      <c r="F4028">
        <v>1390</v>
      </c>
      <c r="G4028" t="s">
        <v>19</v>
      </c>
      <c r="H4028" t="s">
        <v>21</v>
      </c>
      <c r="I4028">
        <v>1</v>
      </c>
      <c r="J4028">
        <v>295.31</v>
      </c>
      <c r="K4028">
        <v>0.12</v>
      </c>
      <c r="L4028">
        <f t="shared" si="374"/>
        <v>35.437199999999997</v>
      </c>
      <c r="M4028">
        <f t="shared" si="375"/>
        <v>295.31</v>
      </c>
      <c r="N4028" t="s">
        <v>18</v>
      </c>
      <c r="O4028" t="str">
        <f t="shared" si="376"/>
        <v>On Time Delivery</v>
      </c>
      <c r="P4028">
        <v>2</v>
      </c>
      <c r="Q4028" t="str">
        <f t="shared" si="377"/>
        <v>Good</v>
      </c>
      <c r="R4028">
        <v>3.1</v>
      </c>
      <c r="S4028">
        <v>259.87</v>
      </c>
    </row>
    <row r="4029" spans="1:19" x14ac:dyDescent="0.35">
      <c r="A4029">
        <v>14028</v>
      </c>
      <c r="B4029" s="1">
        <v>48589</v>
      </c>
      <c r="C4029">
        <f t="shared" si="372"/>
        <v>2033</v>
      </c>
      <c r="D4029">
        <f t="shared" si="373"/>
        <v>1</v>
      </c>
      <c r="E4029" t="str">
        <f>TEXT(Table2[[#This Row],[order_date]],"mmmm")</f>
        <v>January</v>
      </c>
      <c r="F4029">
        <v>1276</v>
      </c>
      <c r="G4029" t="s">
        <v>19</v>
      </c>
      <c r="H4029" t="s">
        <v>17</v>
      </c>
      <c r="I4029">
        <v>1</v>
      </c>
      <c r="J4029">
        <v>124.05</v>
      </c>
      <c r="K4029">
        <v>0.24</v>
      </c>
      <c r="L4029">
        <f t="shared" si="374"/>
        <v>29.771999999999998</v>
      </c>
      <c r="M4029">
        <f t="shared" si="375"/>
        <v>124.05</v>
      </c>
      <c r="N4029" t="s">
        <v>16</v>
      </c>
      <c r="O4029" t="str">
        <f t="shared" si="376"/>
        <v>On Time Delivery</v>
      </c>
      <c r="P4029">
        <v>3</v>
      </c>
      <c r="Q4029" t="str">
        <f t="shared" si="377"/>
        <v>Good</v>
      </c>
      <c r="R4029">
        <v>2.8</v>
      </c>
      <c r="S4029">
        <v>94.28</v>
      </c>
    </row>
    <row r="4030" spans="1:19" x14ac:dyDescent="0.35">
      <c r="A4030">
        <v>14029</v>
      </c>
      <c r="B4030" s="1">
        <v>48590</v>
      </c>
      <c r="C4030">
        <f t="shared" si="372"/>
        <v>2033</v>
      </c>
      <c r="D4030">
        <f t="shared" si="373"/>
        <v>1</v>
      </c>
      <c r="E4030" t="str">
        <f>TEXT(Table2[[#This Row],[order_date]],"mmmm")</f>
        <v>January</v>
      </c>
      <c r="F4030">
        <v>1531</v>
      </c>
      <c r="G4030" t="s">
        <v>19</v>
      </c>
      <c r="H4030" t="s">
        <v>21</v>
      </c>
      <c r="I4030">
        <v>5</v>
      </c>
      <c r="J4030">
        <v>85.31</v>
      </c>
      <c r="K4030">
        <v>0</v>
      </c>
      <c r="L4030">
        <f t="shared" si="374"/>
        <v>0</v>
      </c>
      <c r="M4030">
        <f t="shared" si="375"/>
        <v>426.55</v>
      </c>
      <c r="N4030" t="s">
        <v>16</v>
      </c>
      <c r="O4030" t="str">
        <f t="shared" si="376"/>
        <v>Delayed Delivery</v>
      </c>
      <c r="P4030">
        <v>7</v>
      </c>
      <c r="Q4030" t="str">
        <f t="shared" si="377"/>
        <v>Excellent</v>
      </c>
      <c r="R4030">
        <v>4.7</v>
      </c>
      <c r="S4030">
        <v>426.55</v>
      </c>
    </row>
    <row r="4031" spans="1:19" x14ac:dyDescent="0.35">
      <c r="A4031">
        <v>14030</v>
      </c>
      <c r="B4031" s="1">
        <v>48591</v>
      </c>
      <c r="C4031">
        <f t="shared" si="372"/>
        <v>2033</v>
      </c>
      <c r="D4031">
        <f t="shared" si="373"/>
        <v>1</v>
      </c>
      <c r="E4031" t="str">
        <f>TEXT(Table2[[#This Row],[order_date]],"mmmm")</f>
        <v>January</v>
      </c>
      <c r="F4031">
        <v>1153</v>
      </c>
      <c r="G4031" t="s">
        <v>12</v>
      </c>
      <c r="H4031" t="s">
        <v>21</v>
      </c>
      <c r="I4031">
        <v>7</v>
      </c>
      <c r="J4031">
        <v>524.13</v>
      </c>
      <c r="K4031">
        <v>0.33</v>
      </c>
      <c r="L4031">
        <f t="shared" si="374"/>
        <v>172.96290000000002</v>
      </c>
      <c r="M4031">
        <f t="shared" si="375"/>
        <v>3668.91</v>
      </c>
      <c r="N4031" t="s">
        <v>18</v>
      </c>
      <c r="O4031" t="str">
        <f t="shared" si="376"/>
        <v>On Time Delivery</v>
      </c>
      <c r="P4031">
        <v>2</v>
      </c>
      <c r="Q4031" t="str">
        <f t="shared" si="377"/>
        <v>Bad</v>
      </c>
      <c r="R4031">
        <v>1.2</v>
      </c>
      <c r="S4031">
        <v>2458.17</v>
      </c>
    </row>
    <row r="4032" spans="1:19" x14ac:dyDescent="0.35">
      <c r="A4032">
        <v>14031</v>
      </c>
      <c r="B4032" s="1">
        <v>48592</v>
      </c>
      <c r="C4032">
        <f t="shared" si="372"/>
        <v>2033</v>
      </c>
      <c r="D4032">
        <f t="shared" si="373"/>
        <v>1</v>
      </c>
      <c r="E4032" t="str">
        <f>TEXT(Table2[[#This Row],[order_date]],"mmmm")</f>
        <v>January</v>
      </c>
      <c r="F4032">
        <v>1382</v>
      </c>
      <c r="G4032" t="s">
        <v>15</v>
      </c>
      <c r="H4032" t="s">
        <v>13</v>
      </c>
      <c r="I4032">
        <v>3</v>
      </c>
      <c r="J4032">
        <v>564.57000000000005</v>
      </c>
      <c r="K4032">
        <v>0.19</v>
      </c>
      <c r="L4032">
        <f t="shared" si="374"/>
        <v>107.26830000000001</v>
      </c>
      <c r="M4032">
        <f t="shared" si="375"/>
        <v>1693.71</v>
      </c>
      <c r="N4032" t="s">
        <v>16</v>
      </c>
      <c r="O4032" t="str">
        <f t="shared" si="376"/>
        <v>Early Delivery</v>
      </c>
      <c r="P4032">
        <v>1</v>
      </c>
      <c r="Q4032" t="str">
        <f t="shared" si="377"/>
        <v>Good</v>
      </c>
      <c r="R4032">
        <v>3.6</v>
      </c>
      <c r="S4032">
        <v>1371.91</v>
      </c>
    </row>
    <row r="4033" spans="1:19" x14ac:dyDescent="0.35">
      <c r="A4033">
        <v>14032</v>
      </c>
      <c r="B4033" s="1">
        <v>48593</v>
      </c>
      <c r="C4033">
        <f t="shared" si="372"/>
        <v>2033</v>
      </c>
      <c r="D4033">
        <f t="shared" si="373"/>
        <v>1</v>
      </c>
      <c r="E4033" t="str">
        <f>TEXT(Table2[[#This Row],[order_date]],"mmmm")</f>
        <v>January</v>
      </c>
      <c r="F4033">
        <v>1067</v>
      </c>
      <c r="G4033" t="s">
        <v>15</v>
      </c>
      <c r="H4033" t="s">
        <v>13</v>
      </c>
      <c r="I4033">
        <v>5</v>
      </c>
      <c r="J4033">
        <v>61.1</v>
      </c>
      <c r="K4033">
        <v>0.22</v>
      </c>
      <c r="L4033">
        <f t="shared" si="374"/>
        <v>13.442</v>
      </c>
      <c r="M4033">
        <f t="shared" si="375"/>
        <v>305.5</v>
      </c>
      <c r="N4033" t="s">
        <v>16</v>
      </c>
      <c r="O4033" t="str">
        <f t="shared" si="376"/>
        <v>On Time Delivery</v>
      </c>
      <c r="P4033">
        <v>2</v>
      </c>
      <c r="Q4033" t="str">
        <f t="shared" si="377"/>
        <v>Bad</v>
      </c>
      <c r="R4033">
        <v>2.2999999999999998</v>
      </c>
      <c r="S4033">
        <v>238.29</v>
      </c>
    </row>
    <row r="4034" spans="1:19" x14ac:dyDescent="0.35">
      <c r="A4034">
        <v>14033</v>
      </c>
      <c r="B4034" s="1">
        <v>48594</v>
      </c>
      <c r="C4034">
        <f t="shared" si="372"/>
        <v>2033</v>
      </c>
      <c r="D4034">
        <f t="shared" si="373"/>
        <v>1</v>
      </c>
      <c r="E4034" t="str">
        <f>TEXT(Table2[[#This Row],[order_date]],"mmmm")</f>
        <v>January</v>
      </c>
      <c r="F4034">
        <v>1877</v>
      </c>
      <c r="G4034" t="s">
        <v>15</v>
      </c>
      <c r="H4034" t="s">
        <v>13</v>
      </c>
      <c r="I4034">
        <v>5</v>
      </c>
      <c r="J4034">
        <v>219.18</v>
      </c>
      <c r="K4034">
        <v>0.23</v>
      </c>
      <c r="L4034">
        <f t="shared" si="374"/>
        <v>50.4114</v>
      </c>
      <c r="M4034">
        <f t="shared" si="375"/>
        <v>1095.9000000000001</v>
      </c>
      <c r="N4034" t="s">
        <v>16</v>
      </c>
      <c r="O4034" t="str">
        <f t="shared" si="376"/>
        <v>Delayed Delivery</v>
      </c>
      <c r="P4034">
        <v>8</v>
      </c>
      <c r="Q4034" t="str">
        <f t="shared" si="377"/>
        <v>Good</v>
      </c>
      <c r="R4034">
        <v>3.2</v>
      </c>
      <c r="S4034">
        <v>843.84</v>
      </c>
    </row>
    <row r="4035" spans="1:19" x14ac:dyDescent="0.35">
      <c r="A4035">
        <v>14034</v>
      </c>
      <c r="B4035" s="1">
        <v>48595</v>
      </c>
      <c r="C4035">
        <f t="shared" ref="C4035:C4098" si="378">YEAR(B4035)</f>
        <v>2033</v>
      </c>
      <c r="D4035">
        <f t="shared" ref="D4035:D4098" si="379">MONTH(B4035)</f>
        <v>1</v>
      </c>
      <c r="E4035" t="str">
        <f>TEXT(Table2[[#This Row],[order_date]],"mmmm")</f>
        <v>January</v>
      </c>
      <c r="F4035">
        <v>1883</v>
      </c>
      <c r="G4035" t="s">
        <v>15</v>
      </c>
      <c r="H4035" t="s">
        <v>20</v>
      </c>
      <c r="I4035">
        <v>5</v>
      </c>
      <c r="J4035">
        <v>575.6</v>
      </c>
      <c r="K4035">
        <v>0.2</v>
      </c>
      <c r="L4035">
        <f t="shared" ref="L4035:L4098" si="380">J4035*K4035</f>
        <v>115.12</v>
      </c>
      <c r="M4035">
        <f t="shared" ref="M4035:M4098" si="381">(J4035*I4035)</f>
        <v>2878</v>
      </c>
      <c r="N4035" t="s">
        <v>16</v>
      </c>
      <c r="O4035" t="str">
        <f t="shared" ref="O4035:O4098" si="382">IF(P4035&lt;2,"Early Delivery",IF(P4035&lt;5,"On Time Delivery","Delayed Delivery"))</f>
        <v>Delayed Delivery</v>
      </c>
      <c r="P4035">
        <v>8</v>
      </c>
      <c r="Q4035" t="str">
        <f t="shared" ref="Q4035:Q4098" si="383">IF(R4035&lt;2.5,"Bad",IF(R4035 &lt;4,"Good","Excellent"))</f>
        <v>Good</v>
      </c>
      <c r="R4035">
        <v>3.6</v>
      </c>
      <c r="S4035">
        <v>2302.4</v>
      </c>
    </row>
    <row r="4036" spans="1:19" x14ac:dyDescent="0.35">
      <c r="A4036">
        <v>14035</v>
      </c>
      <c r="B4036" s="1">
        <v>48596</v>
      </c>
      <c r="C4036">
        <f t="shared" si="378"/>
        <v>2033</v>
      </c>
      <c r="D4036">
        <f t="shared" si="379"/>
        <v>1</v>
      </c>
      <c r="E4036" t="str">
        <f>TEXT(Table2[[#This Row],[order_date]],"mmmm")</f>
        <v>January</v>
      </c>
      <c r="F4036">
        <v>1213</v>
      </c>
      <c r="G4036" t="s">
        <v>22</v>
      </c>
      <c r="H4036" t="s">
        <v>20</v>
      </c>
      <c r="I4036">
        <v>3</v>
      </c>
      <c r="J4036">
        <v>63.65</v>
      </c>
      <c r="K4036">
        <v>0.3</v>
      </c>
      <c r="L4036">
        <f t="shared" si="380"/>
        <v>19.094999999999999</v>
      </c>
      <c r="M4036">
        <f t="shared" si="381"/>
        <v>190.95</v>
      </c>
      <c r="N4036" t="s">
        <v>18</v>
      </c>
      <c r="O4036" t="str">
        <f t="shared" si="382"/>
        <v>Delayed Delivery</v>
      </c>
      <c r="P4036">
        <v>10</v>
      </c>
      <c r="Q4036" t="str">
        <f t="shared" si="383"/>
        <v>Good</v>
      </c>
      <c r="R4036">
        <v>2.8</v>
      </c>
      <c r="S4036">
        <v>133.66</v>
      </c>
    </row>
    <row r="4037" spans="1:19" x14ac:dyDescent="0.35">
      <c r="A4037">
        <v>14036</v>
      </c>
      <c r="B4037" s="1">
        <v>48597</v>
      </c>
      <c r="C4037">
        <f t="shared" si="378"/>
        <v>2033</v>
      </c>
      <c r="D4037">
        <f t="shared" si="379"/>
        <v>1</v>
      </c>
      <c r="E4037" t="str">
        <f>TEXT(Table2[[#This Row],[order_date]],"mmmm")</f>
        <v>January</v>
      </c>
      <c r="F4037">
        <v>1654</v>
      </c>
      <c r="G4037" t="s">
        <v>15</v>
      </c>
      <c r="H4037" t="s">
        <v>17</v>
      </c>
      <c r="I4037">
        <v>5</v>
      </c>
      <c r="J4037">
        <v>391.53</v>
      </c>
      <c r="K4037">
        <v>0.21</v>
      </c>
      <c r="L4037">
        <f t="shared" si="380"/>
        <v>82.221299999999985</v>
      </c>
      <c r="M4037">
        <f t="shared" si="381"/>
        <v>1957.6499999999999</v>
      </c>
      <c r="N4037" t="s">
        <v>18</v>
      </c>
      <c r="O4037" t="str">
        <f t="shared" si="382"/>
        <v>On Time Delivery</v>
      </c>
      <c r="P4037">
        <v>2</v>
      </c>
      <c r="Q4037" t="str">
        <f t="shared" si="383"/>
        <v>Bad</v>
      </c>
      <c r="R4037">
        <v>1.6</v>
      </c>
      <c r="S4037">
        <v>1546.54</v>
      </c>
    </row>
    <row r="4038" spans="1:19" x14ac:dyDescent="0.35">
      <c r="A4038">
        <v>14037</v>
      </c>
      <c r="B4038" s="1">
        <v>48598</v>
      </c>
      <c r="C4038">
        <f t="shared" si="378"/>
        <v>2033</v>
      </c>
      <c r="D4038">
        <f t="shared" si="379"/>
        <v>1</v>
      </c>
      <c r="E4038" t="str">
        <f>TEXT(Table2[[#This Row],[order_date]],"mmmm")</f>
        <v>January</v>
      </c>
      <c r="F4038">
        <v>1375</v>
      </c>
      <c r="G4038" t="s">
        <v>19</v>
      </c>
      <c r="H4038" t="s">
        <v>13</v>
      </c>
      <c r="I4038">
        <v>4</v>
      </c>
      <c r="J4038">
        <v>583.75</v>
      </c>
      <c r="K4038">
        <v>0.32</v>
      </c>
      <c r="L4038">
        <f t="shared" si="380"/>
        <v>186.8</v>
      </c>
      <c r="M4038">
        <f t="shared" si="381"/>
        <v>2335</v>
      </c>
      <c r="N4038" t="s">
        <v>16</v>
      </c>
      <c r="O4038" t="str">
        <f t="shared" si="382"/>
        <v>Delayed Delivery</v>
      </c>
      <c r="P4038">
        <v>6</v>
      </c>
      <c r="Q4038" t="str">
        <f t="shared" si="383"/>
        <v>Good</v>
      </c>
      <c r="R4038">
        <v>3.1</v>
      </c>
      <c r="S4038">
        <v>1587.8</v>
      </c>
    </row>
    <row r="4039" spans="1:19" x14ac:dyDescent="0.35">
      <c r="A4039">
        <v>14038</v>
      </c>
      <c r="B4039" s="1">
        <v>48599</v>
      </c>
      <c r="C4039">
        <f t="shared" si="378"/>
        <v>2033</v>
      </c>
      <c r="D4039">
        <f t="shared" si="379"/>
        <v>1</v>
      </c>
      <c r="E4039" t="str">
        <f>TEXT(Table2[[#This Row],[order_date]],"mmmm")</f>
        <v>January</v>
      </c>
      <c r="F4039">
        <v>1743</v>
      </c>
      <c r="G4039" t="s">
        <v>19</v>
      </c>
      <c r="H4039" t="s">
        <v>20</v>
      </c>
      <c r="I4039">
        <v>1</v>
      </c>
      <c r="J4039">
        <v>587.26</v>
      </c>
      <c r="K4039">
        <v>0.2</v>
      </c>
      <c r="L4039">
        <f t="shared" si="380"/>
        <v>117.452</v>
      </c>
      <c r="M4039">
        <f t="shared" si="381"/>
        <v>587.26</v>
      </c>
      <c r="N4039" t="s">
        <v>16</v>
      </c>
      <c r="O4039" t="str">
        <f t="shared" si="382"/>
        <v>Delayed Delivery</v>
      </c>
      <c r="P4039">
        <v>11</v>
      </c>
      <c r="Q4039" t="str">
        <f t="shared" si="383"/>
        <v>Excellent</v>
      </c>
      <c r="R4039">
        <v>4.7</v>
      </c>
      <c r="S4039">
        <v>469.81</v>
      </c>
    </row>
    <row r="4040" spans="1:19" x14ac:dyDescent="0.35">
      <c r="A4040">
        <v>14039</v>
      </c>
      <c r="B4040" s="1">
        <v>48600</v>
      </c>
      <c r="C4040">
        <f t="shared" si="378"/>
        <v>2033</v>
      </c>
      <c r="D4040">
        <f t="shared" si="379"/>
        <v>1</v>
      </c>
      <c r="E4040" t="str">
        <f>TEXT(Table2[[#This Row],[order_date]],"mmmm")</f>
        <v>January</v>
      </c>
      <c r="F4040">
        <v>1212</v>
      </c>
      <c r="G4040" t="s">
        <v>15</v>
      </c>
      <c r="H4040" t="s">
        <v>13</v>
      </c>
      <c r="I4040">
        <v>1</v>
      </c>
      <c r="J4040">
        <v>290.67</v>
      </c>
      <c r="K4040">
        <v>0.06</v>
      </c>
      <c r="L4040">
        <f t="shared" si="380"/>
        <v>17.440200000000001</v>
      </c>
      <c r="M4040">
        <f t="shared" si="381"/>
        <v>290.67</v>
      </c>
      <c r="N4040" t="s">
        <v>14</v>
      </c>
      <c r="O4040" t="str">
        <f t="shared" si="382"/>
        <v>Delayed Delivery</v>
      </c>
      <c r="P4040">
        <v>11</v>
      </c>
      <c r="Q4040" t="str">
        <f t="shared" si="383"/>
        <v>Good</v>
      </c>
      <c r="R4040">
        <v>3.1</v>
      </c>
      <c r="S4040">
        <v>273.23</v>
      </c>
    </row>
    <row r="4041" spans="1:19" x14ac:dyDescent="0.35">
      <c r="A4041">
        <v>14040</v>
      </c>
      <c r="B4041" s="1">
        <v>48601</v>
      </c>
      <c r="C4041">
        <f t="shared" si="378"/>
        <v>2033</v>
      </c>
      <c r="D4041">
        <f t="shared" si="379"/>
        <v>1</v>
      </c>
      <c r="E4041" t="str">
        <f>TEXT(Table2[[#This Row],[order_date]],"mmmm")</f>
        <v>January</v>
      </c>
      <c r="F4041">
        <v>1078</v>
      </c>
      <c r="G4041" t="s">
        <v>12</v>
      </c>
      <c r="H4041" t="s">
        <v>20</v>
      </c>
      <c r="I4041">
        <v>7</v>
      </c>
      <c r="J4041">
        <v>110.21</v>
      </c>
      <c r="K4041">
        <v>0.32</v>
      </c>
      <c r="L4041">
        <f t="shared" si="380"/>
        <v>35.267199999999995</v>
      </c>
      <c r="M4041">
        <f t="shared" si="381"/>
        <v>771.46999999999991</v>
      </c>
      <c r="N4041" t="s">
        <v>18</v>
      </c>
      <c r="O4041" t="str">
        <f t="shared" si="382"/>
        <v>Delayed Delivery</v>
      </c>
      <c r="P4041">
        <v>11</v>
      </c>
      <c r="Q4041" t="str">
        <f t="shared" si="383"/>
        <v>Bad</v>
      </c>
      <c r="R4041">
        <v>1.5</v>
      </c>
      <c r="S4041">
        <v>524.6</v>
      </c>
    </row>
    <row r="4042" spans="1:19" x14ac:dyDescent="0.35">
      <c r="A4042">
        <v>14041</v>
      </c>
      <c r="B4042" s="1">
        <v>48602</v>
      </c>
      <c r="C4042">
        <f t="shared" si="378"/>
        <v>2033</v>
      </c>
      <c r="D4042">
        <f t="shared" si="379"/>
        <v>1</v>
      </c>
      <c r="E4042" t="str">
        <f>TEXT(Table2[[#This Row],[order_date]],"mmmm")</f>
        <v>January</v>
      </c>
      <c r="F4042">
        <v>1725</v>
      </c>
      <c r="G4042" t="s">
        <v>19</v>
      </c>
      <c r="H4042" t="s">
        <v>20</v>
      </c>
      <c r="I4042">
        <v>2</v>
      </c>
      <c r="J4042">
        <v>133.22</v>
      </c>
      <c r="K4042">
        <v>0.24</v>
      </c>
      <c r="L4042">
        <f t="shared" si="380"/>
        <v>31.972799999999999</v>
      </c>
      <c r="M4042">
        <f t="shared" si="381"/>
        <v>266.44</v>
      </c>
      <c r="N4042" t="s">
        <v>18</v>
      </c>
      <c r="O4042" t="str">
        <f t="shared" si="382"/>
        <v>Delayed Delivery</v>
      </c>
      <c r="P4042">
        <v>7</v>
      </c>
      <c r="Q4042" t="str">
        <f t="shared" si="383"/>
        <v>Excellent</v>
      </c>
      <c r="R4042">
        <v>4.3</v>
      </c>
      <c r="S4042">
        <v>202.49</v>
      </c>
    </row>
    <row r="4043" spans="1:19" x14ac:dyDescent="0.35">
      <c r="A4043">
        <v>14042</v>
      </c>
      <c r="B4043" s="1">
        <v>48603</v>
      </c>
      <c r="C4043">
        <f t="shared" si="378"/>
        <v>2033</v>
      </c>
      <c r="D4043">
        <f t="shared" si="379"/>
        <v>1</v>
      </c>
      <c r="E4043" t="str">
        <f>TEXT(Table2[[#This Row],[order_date]],"mmmm")</f>
        <v>January</v>
      </c>
      <c r="F4043">
        <v>1627</v>
      </c>
      <c r="G4043" t="s">
        <v>12</v>
      </c>
      <c r="H4043" t="s">
        <v>21</v>
      </c>
      <c r="I4043">
        <v>6</v>
      </c>
      <c r="J4043">
        <v>535.41999999999996</v>
      </c>
      <c r="K4043">
        <v>0.24</v>
      </c>
      <c r="L4043">
        <f t="shared" si="380"/>
        <v>128.5008</v>
      </c>
      <c r="M4043">
        <f t="shared" si="381"/>
        <v>3212.5199999999995</v>
      </c>
      <c r="N4043" t="s">
        <v>18</v>
      </c>
      <c r="O4043" t="str">
        <f t="shared" si="382"/>
        <v>Early Delivery</v>
      </c>
      <c r="P4043">
        <v>1</v>
      </c>
      <c r="Q4043" t="str">
        <f t="shared" si="383"/>
        <v>Bad</v>
      </c>
      <c r="R4043">
        <v>1.9</v>
      </c>
      <c r="S4043">
        <v>2441.52</v>
      </c>
    </row>
    <row r="4044" spans="1:19" x14ac:dyDescent="0.35">
      <c r="A4044">
        <v>14043</v>
      </c>
      <c r="B4044" s="1">
        <v>48604</v>
      </c>
      <c r="C4044">
        <f t="shared" si="378"/>
        <v>2033</v>
      </c>
      <c r="D4044">
        <f t="shared" si="379"/>
        <v>1</v>
      </c>
      <c r="E4044" t="str">
        <f>TEXT(Table2[[#This Row],[order_date]],"mmmm")</f>
        <v>January</v>
      </c>
      <c r="F4044">
        <v>1603</v>
      </c>
      <c r="G4044" t="s">
        <v>22</v>
      </c>
      <c r="H4044" t="s">
        <v>13</v>
      </c>
      <c r="I4044">
        <v>4</v>
      </c>
      <c r="J4044">
        <v>548.33000000000004</v>
      </c>
      <c r="K4044">
        <v>0.34</v>
      </c>
      <c r="L4044">
        <f t="shared" si="380"/>
        <v>186.43220000000002</v>
      </c>
      <c r="M4044">
        <f t="shared" si="381"/>
        <v>2193.3200000000002</v>
      </c>
      <c r="N4044" t="s">
        <v>16</v>
      </c>
      <c r="O4044" t="str">
        <f t="shared" si="382"/>
        <v>Delayed Delivery</v>
      </c>
      <c r="P4044">
        <v>7</v>
      </c>
      <c r="Q4044" t="str">
        <f t="shared" si="383"/>
        <v>Good</v>
      </c>
      <c r="R4044">
        <v>2.5</v>
      </c>
      <c r="S4044">
        <v>1447.59</v>
      </c>
    </row>
    <row r="4045" spans="1:19" x14ac:dyDescent="0.35">
      <c r="A4045">
        <v>14044</v>
      </c>
      <c r="B4045" s="1">
        <v>48605</v>
      </c>
      <c r="C4045">
        <f t="shared" si="378"/>
        <v>2033</v>
      </c>
      <c r="D4045">
        <f t="shared" si="379"/>
        <v>1</v>
      </c>
      <c r="E4045" t="str">
        <f>TEXT(Table2[[#This Row],[order_date]],"mmmm")</f>
        <v>January</v>
      </c>
      <c r="F4045">
        <v>1781</v>
      </c>
      <c r="G4045" t="s">
        <v>19</v>
      </c>
      <c r="H4045" t="s">
        <v>13</v>
      </c>
      <c r="I4045">
        <v>3</v>
      </c>
      <c r="J4045">
        <v>370.61</v>
      </c>
      <c r="K4045">
        <v>0.03</v>
      </c>
      <c r="L4045">
        <f t="shared" si="380"/>
        <v>11.1183</v>
      </c>
      <c r="M4045">
        <f t="shared" si="381"/>
        <v>1111.83</v>
      </c>
      <c r="N4045" t="s">
        <v>14</v>
      </c>
      <c r="O4045" t="str">
        <f t="shared" si="382"/>
        <v>Delayed Delivery</v>
      </c>
      <c r="P4045">
        <v>11</v>
      </c>
      <c r="Q4045" t="str">
        <f t="shared" si="383"/>
        <v>Good</v>
      </c>
      <c r="R4045">
        <v>2.7</v>
      </c>
      <c r="S4045">
        <v>1078.48</v>
      </c>
    </row>
    <row r="4046" spans="1:19" x14ac:dyDescent="0.35">
      <c r="A4046">
        <v>14045</v>
      </c>
      <c r="B4046" s="1">
        <v>48606</v>
      </c>
      <c r="C4046">
        <f t="shared" si="378"/>
        <v>2033</v>
      </c>
      <c r="D4046">
        <f t="shared" si="379"/>
        <v>1</v>
      </c>
      <c r="E4046" t="str">
        <f>TEXT(Table2[[#This Row],[order_date]],"mmmm")</f>
        <v>January</v>
      </c>
      <c r="F4046">
        <v>1922</v>
      </c>
      <c r="G4046" t="s">
        <v>19</v>
      </c>
      <c r="H4046" t="s">
        <v>20</v>
      </c>
      <c r="I4046">
        <v>6</v>
      </c>
      <c r="J4046">
        <v>463.21</v>
      </c>
      <c r="K4046">
        <v>0.15</v>
      </c>
      <c r="L4046">
        <f t="shared" si="380"/>
        <v>69.481499999999997</v>
      </c>
      <c r="M4046">
        <f t="shared" si="381"/>
        <v>2779.2599999999998</v>
      </c>
      <c r="N4046" t="s">
        <v>18</v>
      </c>
      <c r="O4046" t="str">
        <f t="shared" si="382"/>
        <v>Delayed Delivery</v>
      </c>
      <c r="P4046">
        <v>8</v>
      </c>
      <c r="Q4046" t="str">
        <f t="shared" si="383"/>
        <v>Bad</v>
      </c>
      <c r="R4046">
        <v>2.4</v>
      </c>
      <c r="S4046">
        <v>2362.37</v>
      </c>
    </row>
    <row r="4047" spans="1:19" x14ac:dyDescent="0.35">
      <c r="A4047">
        <v>14046</v>
      </c>
      <c r="B4047" s="1">
        <v>48607</v>
      </c>
      <c r="C4047">
        <f t="shared" si="378"/>
        <v>2033</v>
      </c>
      <c r="D4047">
        <f t="shared" si="379"/>
        <v>1</v>
      </c>
      <c r="E4047" t="str">
        <f>TEXT(Table2[[#This Row],[order_date]],"mmmm")</f>
        <v>January</v>
      </c>
      <c r="F4047">
        <v>1380</v>
      </c>
      <c r="G4047" t="s">
        <v>19</v>
      </c>
      <c r="H4047" t="s">
        <v>13</v>
      </c>
      <c r="I4047">
        <v>1</v>
      </c>
      <c r="J4047">
        <v>447.86</v>
      </c>
      <c r="K4047">
        <v>0.08</v>
      </c>
      <c r="L4047">
        <f t="shared" si="380"/>
        <v>35.828800000000001</v>
      </c>
      <c r="M4047">
        <f t="shared" si="381"/>
        <v>447.86</v>
      </c>
      <c r="N4047" t="s">
        <v>16</v>
      </c>
      <c r="O4047" t="str">
        <f t="shared" si="382"/>
        <v>Delayed Delivery</v>
      </c>
      <c r="P4047">
        <v>9</v>
      </c>
      <c r="Q4047" t="str">
        <f t="shared" si="383"/>
        <v>Good</v>
      </c>
      <c r="R4047">
        <v>2.6</v>
      </c>
      <c r="S4047">
        <v>412.03</v>
      </c>
    </row>
    <row r="4048" spans="1:19" x14ac:dyDescent="0.35">
      <c r="A4048">
        <v>14047</v>
      </c>
      <c r="B4048" s="1">
        <v>48608</v>
      </c>
      <c r="C4048">
        <f t="shared" si="378"/>
        <v>2033</v>
      </c>
      <c r="D4048">
        <f t="shared" si="379"/>
        <v>1</v>
      </c>
      <c r="E4048" t="str">
        <f>TEXT(Table2[[#This Row],[order_date]],"mmmm")</f>
        <v>January</v>
      </c>
      <c r="F4048">
        <v>1679</v>
      </c>
      <c r="G4048" t="s">
        <v>22</v>
      </c>
      <c r="H4048" t="s">
        <v>20</v>
      </c>
      <c r="I4048">
        <v>5</v>
      </c>
      <c r="J4048">
        <v>402.17</v>
      </c>
      <c r="K4048">
        <v>0.22</v>
      </c>
      <c r="L4048">
        <f t="shared" si="380"/>
        <v>88.477400000000003</v>
      </c>
      <c r="M4048">
        <f t="shared" si="381"/>
        <v>2010.8500000000001</v>
      </c>
      <c r="N4048" t="s">
        <v>16</v>
      </c>
      <c r="O4048" t="str">
        <f t="shared" si="382"/>
        <v>Delayed Delivery</v>
      </c>
      <c r="P4048">
        <v>8</v>
      </c>
      <c r="Q4048" t="str">
        <f t="shared" si="383"/>
        <v>Excellent</v>
      </c>
      <c r="R4048">
        <v>4.2</v>
      </c>
      <c r="S4048">
        <v>1568.46</v>
      </c>
    </row>
    <row r="4049" spans="1:19" x14ac:dyDescent="0.35">
      <c r="A4049">
        <v>14048</v>
      </c>
      <c r="B4049" s="1">
        <v>48609</v>
      </c>
      <c r="C4049">
        <f t="shared" si="378"/>
        <v>2033</v>
      </c>
      <c r="D4049">
        <f t="shared" si="379"/>
        <v>1</v>
      </c>
      <c r="E4049" t="str">
        <f>TEXT(Table2[[#This Row],[order_date]],"mmmm")</f>
        <v>January</v>
      </c>
      <c r="F4049">
        <v>1057</v>
      </c>
      <c r="G4049" t="s">
        <v>19</v>
      </c>
      <c r="H4049" t="s">
        <v>13</v>
      </c>
      <c r="I4049">
        <v>7</v>
      </c>
      <c r="J4049">
        <v>498.96</v>
      </c>
      <c r="K4049">
        <v>0.28000000000000003</v>
      </c>
      <c r="L4049">
        <f t="shared" si="380"/>
        <v>139.7088</v>
      </c>
      <c r="M4049">
        <f t="shared" si="381"/>
        <v>3492.72</v>
      </c>
      <c r="N4049" t="s">
        <v>16</v>
      </c>
      <c r="O4049" t="str">
        <f t="shared" si="382"/>
        <v>On Time Delivery</v>
      </c>
      <c r="P4049">
        <v>3</v>
      </c>
      <c r="Q4049" t="str">
        <f t="shared" si="383"/>
        <v>Bad</v>
      </c>
      <c r="R4049">
        <v>1.9</v>
      </c>
      <c r="S4049">
        <v>2514.7600000000002</v>
      </c>
    </row>
    <row r="4050" spans="1:19" x14ac:dyDescent="0.35">
      <c r="A4050">
        <v>14049</v>
      </c>
      <c r="B4050" s="1">
        <v>48610</v>
      </c>
      <c r="C4050">
        <f t="shared" si="378"/>
        <v>2033</v>
      </c>
      <c r="D4050">
        <f t="shared" si="379"/>
        <v>1</v>
      </c>
      <c r="E4050" t="str">
        <f>TEXT(Table2[[#This Row],[order_date]],"mmmm")</f>
        <v>January</v>
      </c>
      <c r="F4050">
        <v>1795</v>
      </c>
      <c r="G4050" t="s">
        <v>15</v>
      </c>
      <c r="H4050" t="s">
        <v>21</v>
      </c>
      <c r="I4050">
        <v>7</v>
      </c>
      <c r="J4050">
        <v>415.96</v>
      </c>
      <c r="K4050">
        <v>0.34</v>
      </c>
      <c r="L4050">
        <f t="shared" si="380"/>
        <v>141.4264</v>
      </c>
      <c r="M4050">
        <f t="shared" si="381"/>
        <v>2911.72</v>
      </c>
      <c r="N4050" t="s">
        <v>16</v>
      </c>
      <c r="O4050" t="str">
        <f t="shared" si="382"/>
        <v>Delayed Delivery</v>
      </c>
      <c r="P4050">
        <v>8</v>
      </c>
      <c r="Q4050" t="str">
        <f t="shared" si="383"/>
        <v>Good</v>
      </c>
      <c r="R4050">
        <v>2.9</v>
      </c>
      <c r="S4050">
        <v>1921.74</v>
      </c>
    </row>
    <row r="4051" spans="1:19" x14ac:dyDescent="0.35">
      <c r="A4051">
        <v>14050</v>
      </c>
      <c r="B4051" s="1">
        <v>48611</v>
      </c>
      <c r="C4051">
        <f t="shared" si="378"/>
        <v>2033</v>
      </c>
      <c r="D4051">
        <f t="shared" si="379"/>
        <v>2</v>
      </c>
      <c r="E4051" t="str">
        <f>TEXT(Table2[[#This Row],[order_date]],"mmmm")</f>
        <v>February</v>
      </c>
      <c r="F4051">
        <v>1025</v>
      </c>
      <c r="G4051" t="s">
        <v>15</v>
      </c>
      <c r="H4051" t="s">
        <v>13</v>
      </c>
      <c r="I4051">
        <v>2</v>
      </c>
      <c r="J4051">
        <v>327.39</v>
      </c>
      <c r="K4051">
        <v>0.16</v>
      </c>
      <c r="L4051">
        <f t="shared" si="380"/>
        <v>52.382399999999997</v>
      </c>
      <c r="M4051">
        <f t="shared" si="381"/>
        <v>654.78</v>
      </c>
      <c r="N4051" t="s">
        <v>14</v>
      </c>
      <c r="O4051" t="str">
        <f t="shared" si="382"/>
        <v>On Time Delivery</v>
      </c>
      <c r="P4051">
        <v>3</v>
      </c>
      <c r="Q4051" t="str">
        <f t="shared" si="383"/>
        <v>Bad</v>
      </c>
      <c r="R4051">
        <v>1.1000000000000001</v>
      </c>
      <c r="S4051">
        <v>550.02</v>
      </c>
    </row>
    <row r="4052" spans="1:19" x14ac:dyDescent="0.35">
      <c r="A4052">
        <v>14051</v>
      </c>
      <c r="B4052" s="1">
        <v>48612</v>
      </c>
      <c r="C4052">
        <f t="shared" si="378"/>
        <v>2033</v>
      </c>
      <c r="D4052">
        <f t="shared" si="379"/>
        <v>2</v>
      </c>
      <c r="E4052" t="str">
        <f>TEXT(Table2[[#This Row],[order_date]],"mmmm")</f>
        <v>February</v>
      </c>
      <c r="F4052">
        <v>1880</v>
      </c>
      <c r="G4052" t="s">
        <v>22</v>
      </c>
      <c r="H4052" t="s">
        <v>21</v>
      </c>
      <c r="I4052">
        <v>2</v>
      </c>
      <c r="J4052">
        <v>153.62</v>
      </c>
      <c r="K4052">
        <v>0.28000000000000003</v>
      </c>
      <c r="L4052">
        <f t="shared" si="380"/>
        <v>43.013600000000004</v>
      </c>
      <c r="M4052">
        <f t="shared" si="381"/>
        <v>307.24</v>
      </c>
      <c r="N4052" t="s">
        <v>14</v>
      </c>
      <c r="O4052" t="str">
        <f t="shared" si="382"/>
        <v>Delayed Delivery</v>
      </c>
      <c r="P4052">
        <v>6</v>
      </c>
      <c r="Q4052" t="str">
        <f t="shared" si="383"/>
        <v>Good</v>
      </c>
      <c r="R4052">
        <v>3</v>
      </c>
      <c r="S4052">
        <v>221.21</v>
      </c>
    </row>
    <row r="4053" spans="1:19" x14ac:dyDescent="0.35">
      <c r="A4053">
        <v>14052</v>
      </c>
      <c r="B4053" s="1">
        <v>48613</v>
      </c>
      <c r="C4053">
        <f t="shared" si="378"/>
        <v>2033</v>
      </c>
      <c r="D4053">
        <f t="shared" si="379"/>
        <v>2</v>
      </c>
      <c r="E4053" t="str">
        <f>TEXT(Table2[[#This Row],[order_date]],"mmmm")</f>
        <v>February</v>
      </c>
      <c r="F4053">
        <v>1446</v>
      </c>
      <c r="G4053" t="s">
        <v>19</v>
      </c>
      <c r="H4053" t="s">
        <v>17</v>
      </c>
      <c r="I4053">
        <v>1</v>
      </c>
      <c r="J4053">
        <v>450.17</v>
      </c>
      <c r="K4053">
        <v>0.32</v>
      </c>
      <c r="L4053">
        <f t="shared" si="380"/>
        <v>144.05440000000002</v>
      </c>
      <c r="M4053">
        <f t="shared" si="381"/>
        <v>450.17</v>
      </c>
      <c r="N4053" t="s">
        <v>16</v>
      </c>
      <c r="O4053" t="str">
        <f t="shared" si="382"/>
        <v>On Time Delivery</v>
      </c>
      <c r="P4053">
        <v>4</v>
      </c>
      <c r="Q4053" t="str">
        <f t="shared" si="383"/>
        <v>Bad</v>
      </c>
      <c r="R4053">
        <v>1.4</v>
      </c>
      <c r="S4053">
        <v>306.12</v>
      </c>
    </row>
    <row r="4054" spans="1:19" x14ac:dyDescent="0.35">
      <c r="A4054">
        <v>14053</v>
      </c>
      <c r="B4054" s="1">
        <v>48614</v>
      </c>
      <c r="C4054">
        <f t="shared" si="378"/>
        <v>2033</v>
      </c>
      <c r="D4054">
        <f t="shared" si="379"/>
        <v>2</v>
      </c>
      <c r="E4054" t="str">
        <f>TEXT(Table2[[#This Row],[order_date]],"mmmm")</f>
        <v>February</v>
      </c>
      <c r="F4054">
        <v>1065</v>
      </c>
      <c r="G4054" t="s">
        <v>15</v>
      </c>
      <c r="H4054" t="s">
        <v>13</v>
      </c>
      <c r="I4054">
        <v>4</v>
      </c>
      <c r="J4054">
        <v>291.95999999999998</v>
      </c>
      <c r="K4054">
        <v>0.24</v>
      </c>
      <c r="L4054">
        <f t="shared" si="380"/>
        <v>70.070399999999992</v>
      </c>
      <c r="M4054">
        <f t="shared" si="381"/>
        <v>1167.8399999999999</v>
      </c>
      <c r="N4054" t="s">
        <v>16</v>
      </c>
      <c r="O4054" t="str">
        <f t="shared" si="382"/>
        <v>Delayed Delivery</v>
      </c>
      <c r="P4054">
        <v>7</v>
      </c>
      <c r="Q4054" t="str">
        <f t="shared" si="383"/>
        <v>Bad</v>
      </c>
      <c r="R4054">
        <v>2.1</v>
      </c>
      <c r="S4054">
        <v>887.56</v>
      </c>
    </row>
    <row r="4055" spans="1:19" x14ac:dyDescent="0.35">
      <c r="A4055">
        <v>14054</v>
      </c>
      <c r="B4055" s="1">
        <v>48615</v>
      </c>
      <c r="C4055">
        <f t="shared" si="378"/>
        <v>2033</v>
      </c>
      <c r="D4055">
        <f t="shared" si="379"/>
        <v>2</v>
      </c>
      <c r="E4055" t="str">
        <f>TEXT(Table2[[#This Row],[order_date]],"mmmm")</f>
        <v>February</v>
      </c>
      <c r="F4055">
        <v>1920</v>
      </c>
      <c r="G4055" t="s">
        <v>15</v>
      </c>
      <c r="H4055" t="s">
        <v>13</v>
      </c>
      <c r="I4055">
        <v>7</v>
      </c>
      <c r="J4055">
        <v>187.45</v>
      </c>
      <c r="K4055">
        <v>0.08</v>
      </c>
      <c r="L4055">
        <f t="shared" si="380"/>
        <v>14.995999999999999</v>
      </c>
      <c r="M4055">
        <f t="shared" si="381"/>
        <v>1312.1499999999999</v>
      </c>
      <c r="N4055" t="s">
        <v>18</v>
      </c>
      <c r="O4055" t="str">
        <f t="shared" si="382"/>
        <v>Delayed Delivery</v>
      </c>
      <c r="P4055">
        <v>8</v>
      </c>
      <c r="Q4055" t="str">
        <f t="shared" si="383"/>
        <v>Bad</v>
      </c>
      <c r="R4055">
        <v>2.2999999999999998</v>
      </c>
      <c r="S4055">
        <v>1207.18</v>
      </c>
    </row>
    <row r="4056" spans="1:19" x14ac:dyDescent="0.35">
      <c r="A4056">
        <v>14055</v>
      </c>
      <c r="B4056" s="1">
        <v>48616</v>
      </c>
      <c r="C4056">
        <f t="shared" si="378"/>
        <v>2033</v>
      </c>
      <c r="D4056">
        <f t="shared" si="379"/>
        <v>2</v>
      </c>
      <c r="E4056" t="str">
        <f>TEXT(Table2[[#This Row],[order_date]],"mmmm")</f>
        <v>February</v>
      </c>
      <c r="F4056">
        <v>1759</v>
      </c>
      <c r="G4056" t="s">
        <v>15</v>
      </c>
      <c r="H4056" t="s">
        <v>13</v>
      </c>
      <c r="I4056">
        <v>6</v>
      </c>
      <c r="J4056">
        <v>484.14</v>
      </c>
      <c r="K4056">
        <v>0.21</v>
      </c>
      <c r="L4056">
        <f t="shared" si="380"/>
        <v>101.6694</v>
      </c>
      <c r="M4056">
        <f t="shared" si="381"/>
        <v>2904.84</v>
      </c>
      <c r="N4056" t="s">
        <v>16</v>
      </c>
      <c r="O4056" t="str">
        <f t="shared" si="382"/>
        <v>Delayed Delivery</v>
      </c>
      <c r="P4056">
        <v>10</v>
      </c>
      <c r="Q4056" t="str">
        <f t="shared" si="383"/>
        <v>Bad</v>
      </c>
      <c r="R4056">
        <v>1.3</v>
      </c>
      <c r="S4056">
        <v>2294.8200000000002</v>
      </c>
    </row>
    <row r="4057" spans="1:19" x14ac:dyDescent="0.35">
      <c r="A4057">
        <v>14056</v>
      </c>
      <c r="B4057" s="1">
        <v>48617</v>
      </c>
      <c r="C4057">
        <f t="shared" si="378"/>
        <v>2033</v>
      </c>
      <c r="D4057">
        <f t="shared" si="379"/>
        <v>2</v>
      </c>
      <c r="E4057" t="str">
        <f>TEXT(Table2[[#This Row],[order_date]],"mmmm")</f>
        <v>February</v>
      </c>
      <c r="F4057">
        <v>1253</v>
      </c>
      <c r="G4057" t="s">
        <v>22</v>
      </c>
      <c r="H4057" t="s">
        <v>21</v>
      </c>
      <c r="I4057">
        <v>2</v>
      </c>
      <c r="J4057">
        <v>422.58</v>
      </c>
      <c r="K4057">
        <v>0.34</v>
      </c>
      <c r="L4057">
        <f t="shared" si="380"/>
        <v>143.6772</v>
      </c>
      <c r="M4057">
        <f t="shared" si="381"/>
        <v>845.16</v>
      </c>
      <c r="N4057" t="s">
        <v>18</v>
      </c>
      <c r="O4057" t="str">
        <f t="shared" si="382"/>
        <v>Delayed Delivery</v>
      </c>
      <c r="P4057">
        <v>6</v>
      </c>
      <c r="Q4057" t="str">
        <f t="shared" si="383"/>
        <v>Bad</v>
      </c>
      <c r="R4057">
        <v>2.4</v>
      </c>
      <c r="S4057">
        <v>557.80999999999995</v>
      </c>
    </row>
    <row r="4058" spans="1:19" x14ac:dyDescent="0.35">
      <c r="A4058">
        <v>14057</v>
      </c>
      <c r="B4058" s="1">
        <v>48618</v>
      </c>
      <c r="C4058">
        <f t="shared" si="378"/>
        <v>2033</v>
      </c>
      <c r="D4058">
        <f t="shared" si="379"/>
        <v>2</v>
      </c>
      <c r="E4058" t="str">
        <f>TEXT(Table2[[#This Row],[order_date]],"mmmm")</f>
        <v>February</v>
      </c>
      <c r="F4058">
        <v>1898</v>
      </c>
      <c r="G4058" t="s">
        <v>19</v>
      </c>
      <c r="H4058" t="s">
        <v>13</v>
      </c>
      <c r="I4058">
        <v>1</v>
      </c>
      <c r="J4058">
        <v>563.34</v>
      </c>
      <c r="K4058">
        <v>0.35</v>
      </c>
      <c r="L4058">
        <f t="shared" si="380"/>
        <v>197.16900000000001</v>
      </c>
      <c r="M4058">
        <f t="shared" si="381"/>
        <v>563.34</v>
      </c>
      <c r="N4058" t="s">
        <v>18</v>
      </c>
      <c r="O4058" t="str">
        <f t="shared" si="382"/>
        <v>Delayed Delivery</v>
      </c>
      <c r="P4058">
        <v>10</v>
      </c>
      <c r="Q4058" t="str">
        <f t="shared" si="383"/>
        <v>Good</v>
      </c>
      <c r="R4058">
        <v>3</v>
      </c>
      <c r="S4058">
        <v>366.17</v>
      </c>
    </row>
    <row r="4059" spans="1:19" x14ac:dyDescent="0.35">
      <c r="A4059">
        <v>14058</v>
      </c>
      <c r="B4059" s="1">
        <v>48619</v>
      </c>
      <c r="C4059">
        <f t="shared" si="378"/>
        <v>2033</v>
      </c>
      <c r="D4059">
        <f t="shared" si="379"/>
        <v>2</v>
      </c>
      <c r="E4059" t="str">
        <f>TEXT(Table2[[#This Row],[order_date]],"mmmm")</f>
        <v>February</v>
      </c>
      <c r="F4059">
        <v>1967</v>
      </c>
      <c r="G4059" t="s">
        <v>22</v>
      </c>
      <c r="H4059" t="s">
        <v>13</v>
      </c>
      <c r="I4059">
        <v>4</v>
      </c>
      <c r="J4059">
        <v>111.78</v>
      </c>
      <c r="K4059">
        <v>0.22</v>
      </c>
      <c r="L4059">
        <f t="shared" si="380"/>
        <v>24.5916</v>
      </c>
      <c r="M4059">
        <f t="shared" si="381"/>
        <v>447.12</v>
      </c>
      <c r="N4059" t="s">
        <v>18</v>
      </c>
      <c r="O4059" t="str">
        <f t="shared" si="382"/>
        <v>On Time Delivery</v>
      </c>
      <c r="P4059">
        <v>4</v>
      </c>
      <c r="Q4059" t="str">
        <f t="shared" si="383"/>
        <v>Good</v>
      </c>
      <c r="R4059">
        <v>2.7</v>
      </c>
      <c r="S4059">
        <v>348.75</v>
      </c>
    </row>
    <row r="4060" spans="1:19" x14ac:dyDescent="0.35">
      <c r="A4060">
        <v>14059</v>
      </c>
      <c r="B4060" s="1">
        <v>48620</v>
      </c>
      <c r="C4060">
        <f t="shared" si="378"/>
        <v>2033</v>
      </c>
      <c r="D4060">
        <f t="shared" si="379"/>
        <v>2</v>
      </c>
      <c r="E4060" t="str">
        <f>TEXT(Table2[[#This Row],[order_date]],"mmmm")</f>
        <v>February</v>
      </c>
      <c r="F4060">
        <v>1043</v>
      </c>
      <c r="G4060" t="s">
        <v>22</v>
      </c>
      <c r="H4060" t="s">
        <v>20</v>
      </c>
      <c r="I4060">
        <v>1</v>
      </c>
      <c r="J4060">
        <v>394.78</v>
      </c>
      <c r="K4060">
        <v>0.31</v>
      </c>
      <c r="L4060">
        <f t="shared" si="380"/>
        <v>122.38179999999998</v>
      </c>
      <c r="M4060">
        <f t="shared" si="381"/>
        <v>394.78</v>
      </c>
      <c r="N4060" t="s">
        <v>18</v>
      </c>
      <c r="O4060" t="str">
        <f t="shared" si="382"/>
        <v>Delayed Delivery</v>
      </c>
      <c r="P4060">
        <v>8</v>
      </c>
      <c r="Q4060" t="str">
        <f t="shared" si="383"/>
        <v>Bad</v>
      </c>
      <c r="R4060">
        <v>2.1</v>
      </c>
      <c r="S4060">
        <v>272.39999999999998</v>
      </c>
    </row>
    <row r="4061" spans="1:19" x14ac:dyDescent="0.35">
      <c r="A4061">
        <v>14060</v>
      </c>
      <c r="B4061" s="1">
        <v>48621</v>
      </c>
      <c r="C4061">
        <f t="shared" si="378"/>
        <v>2033</v>
      </c>
      <c r="D4061">
        <f t="shared" si="379"/>
        <v>2</v>
      </c>
      <c r="E4061" t="str">
        <f>TEXT(Table2[[#This Row],[order_date]],"mmmm")</f>
        <v>February</v>
      </c>
      <c r="F4061">
        <v>1096</v>
      </c>
      <c r="G4061" t="s">
        <v>15</v>
      </c>
      <c r="H4061" t="s">
        <v>17</v>
      </c>
      <c r="I4061">
        <v>1</v>
      </c>
      <c r="J4061">
        <v>157.88</v>
      </c>
      <c r="K4061">
        <v>7.0000000000000007E-2</v>
      </c>
      <c r="L4061">
        <f t="shared" si="380"/>
        <v>11.051600000000001</v>
      </c>
      <c r="M4061">
        <f t="shared" si="381"/>
        <v>157.88</v>
      </c>
      <c r="N4061" t="s">
        <v>18</v>
      </c>
      <c r="O4061" t="str">
        <f t="shared" si="382"/>
        <v>Delayed Delivery</v>
      </c>
      <c r="P4061">
        <v>7</v>
      </c>
      <c r="Q4061" t="str">
        <f t="shared" si="383"/>
        <v>Bad</v>
      </c>
      <c r="R4061">
        <v>2.2000000000000002</v>
      </c>
      <c r="S4061">
        <v>146.83000000000001</v>
      </c>
    </row>
    <row r="4062" spans="1:19" x14ac:dyDescent="0.35">
      <c r="A4062">
        <v>14061</v>
      </c>
      <c r="B4062" s="1">
        <v>48622</v>
      </c>
      <c r="C4062">
        <f t="shared" si="378"/>
        <v>2033</v>
      </c>
      <c r="D4062">
        <f t="shared" si="379"/>
        <v>2</v>
      </c>
      <c r="E4062" t="str">
        <f>TEXT(Table2[[#This Row],[order_date]],"mmmm")</f>
        <v>February</v>
      </c>
      <c r="F4062">
        <v>1553</v>
      </c>
      <c r="G4062" t="s">
        <v>22</v>
      </c>
      <c r="H4062" t="s">
        <v>21</v>
      </c>
      <c r="I4062">
        <v>4</v>
      </c>
      <c r="J4062">
        <v>543.6</v>
      </c>
      <c r="K4062">
        <v>0.09</v>
      </c>
      <c r="L4062">
        <f t="shared" si="380"/>
        <v>48.923999999999999</v>
      </c>
      <c r="M4062">
        <f t="shared" si="381"/>
        <v>2174.4</v>
      </c>
      <c r="N4062" t="s">
        <v>14</v>
      </c>
      <c r="O4062" t="str">
        <f t="shared" si="382"/>
        <v>Delayed Delivery</v>
      </c>
      <c r="P4062">
        <v>10</v>
      </c>
      <c r="Q4062" t="str">
        <f t="shared" si="383"/>
        <v>Good</v>
      </c>
      <c r="R4062">
        <v>3.5</v>
      </c>
      <c r="S4062">
        <v>1978.7</v>
      </c>
    </row>
    <row r="4063" spans="1:19" x14ac:dyDescent="0.35">
      <c r="A4063">
        <v>14062</v>
      </c>
      <c r="B4063" s="1">
        <v>48623</v>
      </c>
      <c r="C4063">
        <f t="shared" si="378"/>
        <v>2033</v>
      </c>
      <c r="D4063">
        <f t="shared" si="379"/>
        <v>2</v>
      </c>
      <c r="E4063" t="str">
        <f>TEXT(Table2[[#This Row],[order_date]],"mmmm")</f>
        <v>February</v>
      </c>
      <c r="F4063">
        <v>1226</v>
      </c>
      <c r="G4063" t="s">
        <v>15</v>
      </c>
      <c r="H4063" t="s">
        <v>20</v>
      </c>
      <c r="I4063">
        <v>4</v>
      </c>
      <c r="J4063">
        <v>73.209999999999994</v>
      </c>
      <c r="K4063">
        <v>0.33</v>
      </c>
      <c r="L4063">
        <f t="shared" si="380"/>
        <v>24.159299999999998</v>
      </c>
      <c r="M4063">
        <f t="shared" si="381"/>
        <v>292.83999999999997</v>
      </c>
      <c r="N4063" t="s">
        <v>16</v>
      </c>
      <c r="O4063" t="str">
        <f t="shared" si="382"/>
        <v>Delayed Delivery</v>
      </c>
      <c r="P4063">
        <v>8</v>
      </c>
      <c r="Q4063" t="str">
        <f t="shared" si="383"/>
        <v>Good</v>
      </c>
      <c r="R4063">
        <v>3.9</v>
      </c>
      <c r="S4063">
        <v>196.2</v>
      </c>
    </row>
    <row r="4064" spans="1:19" x14ac:dyDescent="0.35">
      <c r="A4064">
        <v>14063</v>
      </c>
      <c r="B4064" s="1">
        <v>48624</v>
      </c>
      <c r="C4064">
        <f t="shared" si="378"/>
        <v>2033</v>
      </c>
      <c r="D4064">
        <f t="shared" si="379"/>
        <v>2</v>
      </c>
      <c r="E4064" t="str">
        <f>TEXT(Table2[[#This Row],[order_date]],"mmmm")</f>
        <v>February</v>
      </c>
      <c r="F4064">
        <v>1773</v>
      </c>
      <c r="G4064" t="s">
        <v>19</v>
      </c>
      <c r="H4064" t="s">
        <v>21</v>
      </c>
      <c r="I4064">
        <v>4</v>
      </c>
      <c r="J4064">
        <v>398.85</v>
      </c>
      <c r="K4064">
        <v>0.05</v>
      </c>
      <c r="L4064">
        <f t="shared" si="380"/>
        <v>19.942500000000003</v>
      </c>
      <c r="M4064">
        <f t="shared" si="381"/>
        <v>1595.4</v>
      </c>
      <c r="N4064" t="s">
        <v>14</v>
      </c>
      <c r="O4064" t="str">
        <f t="shared" si="382"/>
        <v>Delayed Delivery</v>
      </c>
      <c r="P4064">
        <v>10</v>
      </c>
      <c r="Q4064" t="str">
        <f t="shared" si="383"/>
        <v>Good</v>
      </c>
      <c r="R4064">
        <v>3.3</v>
      </c>
      <c r="S4064">
        <v>1515.63</v>
      </c>
    </row>
    <row r="4065" spans="1:19" x14ac:dyDescent="0.35">
      <c r="A4065">
        <v>14064</v>
      </c>
      <c r="B4065" s="1">
        <v>48625</v>
      </c>
      <c r="C4065">
        <f t="shared" si="378"/>
        <v>2033</v>
      </c>
      <c r="D4065">
        <f t="shared" si="379"/>
        <v>2</v>
      </c>
      <c r="E4065" t="str">
        <f>TEXT(Table2[[#This Row],[order_date]],"mmmm")</f>
        <v>February</v>
      </c>
      <c r="F4065">
        <v>1678</v>
      </c>
      <c r="G4065" t="s">
        <v>22</v>
      </c>
      <c r="H4065" t="s">
        <v>20</v>
      </c>
      <c r="I4065">
        <v>1</v>
      </c>
      <c r="J4065">
        <v>477.79</v>
      </c>
      <c r="K4065">
        <v>7.0000000000000007E-2</v>
      </c>
      <c r="L4065">
        <f t="shared" si="380"/>
        <v>33.445300000000003</v>
      </c>
      <c r="M4065">
        <f t="shared" si="381"/>
        <v>477.79</v>
      </c>
      <c r="N4065" t="s">
        <v>16</v>
      </c>
      <c r="O4065" t="str">
        <f t="shared" si="382"/>
        <v>Delayed Delivery</v>
      </c>
      <c r="P4065">
        <v>7</v>
      </c>
      <c r="Q4065" t="str">
        <f t="shared" si="383"/>
        <v>Excellent</v>
      </c>
      <c r="R4065">
        <v>4.9000000000000004</v>
      </c>
      <c r="S4065">
        <v>444.34</v>
      </c>
    </row>
    <row r="4066" spans="1:19" x14ac:dyDescent="0.35">
      <c r="A4066">
        <v>14065</v>
      </c>
      <c r="B4066" s="1">
        <v>48626</v>
      </c>
      <c r="C4066">
        <f t="shared" si="378"/>
        <v>2033</v>
      </c>
      <c r="D4066">
        <f t="shared" si="379"/>
        <v>2</v>
      </c>
      <c r="E4066" t="str">
        <f>TEXT(Table2[[#This Row],[order_date]],"mmmm")</f>
        <v>February</v>
      </c>
      <c r="F4066">
        <v>1435</v>
      </c>
      <c r="G4066" t="s">
        <v>15</v>
      </c>
      <c r="H4066" t="s">
        <v>17</v>
      </c>
      <c r="I4066">
        <v>2</v>
      </c>
      <c r="J4066">
        <v>222.63</v>
      </c>
      <c r="K4066">
        <v>0.15</v>
      </c>
      <c r="L4066">
        <f t="shared" si="380"/>
        <v>33.394500000000001</v>
      </c>
      <c r="M4066">
        <f t="shared" si="381"/>
        <v>445.26</v>
      </c>
      <c r="N4066" t="s">
        <v>16</v>
      </c>
      <c r="O4066" t="str">
        <f t="shared" si="382"/>
        <v>On Time Delivery</v>
      </c>
      <c r="P4066">
        <v>3</v>
      </c>
      <c r="Q4066" t="str">
        <f t="shared" si="383"/>
        <v>Excellent</v>
      </c>
      <c r="R4066">
        <v>4.8</v>
      </c>
      <c r="S4066">
        <v>378.47</v>
      </c>
    </row>
    <row r="4067" spans="1:19" x14ac:dyDescent="0.35">
      <c r="A4067">
        <v>14066</v>
      </c>
      <c r="B4067" s="1">
        <v>48627</v>
      </c>
      <c r="C4067">
        <f t="shared" si="378"/>
        <v>2033</v>
      </c>
      <c r="D4067">
        <f t="shared" si="379"/>
        <v>2</v>
      </c>
      <c r="E4067" t="str">
        <f>TEXT(Table2[[#This Row],[order_date]],"mmmm")</f>
        <v>February</v>
      </c>
      <c r="F4067">
        <v>1790</v>
      </c>
      <c r="G4067" t="s">
        <v>15</v>
      </c>
      <c r="H4067" t="s">
        <v>20</v>
      </c>
      <c r="I4067">
        <v>3</v>
      </c>
      <c r="J4067">
        <v>573.16999999999996</v>
      </c>
      <c r="K4067">
        <v>0.21</v>
      </c>
      <c r="L4067">
        <f t="shared" si="380"/>
        <v>120.36569999999999</v>
      </c>
      <c r="M4067">
        <f t="shared" si="381"/>
        <v>1719.5099999999998</v>
      </c>
      <c r="N4067" t="s">
        <v>16</v>
      </c>
      <c r="O4067" t="str">
        <f t="shared" si="382"/>
        <v>On Time Delivery</v>
      </c>
      <c r="P4067">
        <v>3</v>
      </c>
      <c r="Q4067" t="str">
        <f t="shared" si="383"/>
        <v>Bad</v>
      </c>
      <c r="R4067">
        <v>1.4</v>
      </c>
      <c r="S4067">
        <v>1358.41</v>
      </c>
    </row>
    <row r="4068" spans="1:19" x14ac:dyDescent="0.35">
      <c r="A4068">
        <v>14067</v>
      </c>
      <c r="B4068" s="1">
        <v>48628</v>
      </c>
      <c r="C4068">
        <f t="shared" si="378"/>
        <v>2033</v>
      </c>
      <c r="D4068">
        <f t="shared" si="379"/>
        <v>2</v>
      </c>
      <c r="E4068" t="str">
        <f>TEXT(Table2[[#This Row],[order_date]],"mmmm")</f>
        <v>February</v>
      </c>
      <c r="F4068">
        <v>1600</v>
      </c>
      <c r="G4068" t="s">
        <v>19</v>
      </c>
      <c r="H4068" t="s">
        <v>21</v>
      </c>
      <c r="I4068">
        <v>3</v>
      </c>
      <c r="J4068">
        <v>512.67999999999995</v>
      </c>
      <c r="K4068">
        <v>0.21</v>
      </c>
      <c r="L4068">
        <f t="shared" si="380"/>
        <v>107.66279999999999</v>
      </c>
      <c r="M4068">
        <f t="shared" si="381"/>
        <v>1538.04</v>
      </c>
      <c r="N4068" t="s">
        <v>18</v>
      </c>
      <c r="O4068" t="str">
        <f t="shared" si="382"/>
        <v>Delayed Delivery</v>
      </c>
      <c r="P4068">
        <v>9</v>
      </c>
      <c r="Q4068" t="str">
        <f t="shared" si="383"/>
        <v>Bad</v>
      </c>
      <c r="R4068">
        <v>2</v>
      </c>
      <c r="S4068">
        <v>1215.05</v>
      </c>
    </row>
    <row r="4069" spans="1:19" x14ac:dyDescent="0.35">
      <c r="A4069">
        <v>14068</v>
      </c>
      <c r="B4069" s="1">
        <v>48629</v>
      </c>
      <c r="C4069">
        <f t="shared" si="378"/>
        <v>2033</v>
      </c>
      <c r="D4069">
        <f t="shared" si="379"/>
        <v>2</v>
      </c>
      <c r="E4069" t="str">
        <f>TEXT(Table2[[#This Row],[order_date]],"mmmm")</f>
        <v>February</v>
      </c>
      <c r="F4069">
        <v>1378</v>
      </c>
      <c r="G4069" t="s">
        <v>12</v>
      </c>
      <c r="H4069" t="s">
        <v>13</v>
      </c>
      <c r="I4069">
        <v>1</v>
      </c>
      <c r="J4069">
        <v>187.35</v>
      </c>
      <c r="K4069">
        <v>0.1</v>
      </c>
      <c r="L4069">
        <f t="shared" si="380"/>
        <v>18.734999999999999</v>
      </c>
      <c r="M4069">
        <f t="shared" si="381"/>
        <v>187.35</v>
      </c>
      <c r="N4069" t="s">
        <v>16</v>
      </c>
      <c r="O4069" t="str">
        <f t="shared" si="382"/>
        <v>Delayed Delivery</v>
      </c>
      <c r="P4069">
        <v>7</v>
      </c>
      <c r="Q4069" t="str">
        <f t="shared" si="383"/>
        <v>Excellent</v>
      </c>
      <c r="R4069">
        <v>4.5</v>
      </c>
      <c r="S4069">
        <v>168.62</v>
      </c>
    </row>
    <row r="4070" spans="1:19" x14ac:dyDescent="0.35">
      <c r="A4070">
        <v>14069</v>
      </c>
      <c r="B4070" s="1">
        <v>48630</v>
      </c>
      <c r="C4070">
        <f t="shared" si="378"/>
        <v>2033</v>
      </c>
      <c r="D4070">
        <f t="shared" si="379"/>
        <v>2</v>
      </c>
      <c r="E4070" t="str">
        <f>TEXT(Table2[[#This Row],[order_date]],"mmmm")</f>
        <v>February</v>
      </c>
      <c r="F4070">
        <v>1177</v>
      </c>
      <c r="G4070" t="s">
        <v>15</v>
      </c>
      <c r="H4070" t="s">
        <v>13</v>
      </c>
      <c r="I4070">
        <v>1</v>
      </c>
      <c r="J4070">
        <v>19.41</v>
      </c>
      <c r="K4070">
        <v>0.32</v>
      </c>
      <c r="L4070">
        <f t="shared" si="380"/>
        <v>6.2111999999999998</v>
      </c>
      <c r="M4070">
        <f t="shared" si="381"/>
        <v>19.41</v>
      </c>
      <c r="N4070" t="s">
        <v>14</v>
      </c>
      <c r="O4070" t="str">
        <f t="shared" si="382"/>
        <v>Early Delivery</v>
      </c>
      <c r="P4070">
        <v>1</v>
      </c>
      <c r="Q4070" t="str">
        <f t="shared" si="383"/>
        <v>Bad</v>
      </c>
      <c r="R4070">
        <v>1.1000000000000001</v>
      </c>
      <c r="S4070">
        <v>13.2</v>
      </c>
    </row>
    <row r="4071" spans="1:19" x14ac:dyDescent="0.35">
      <c r="A4071">
        <v>14070</v>
      </c>
      <c r="B4071" s="1">
        <v>48631</v>
      </c>
      <c r="C4071">
        <f t="shared" si="378"/>
        <v>2033</v>
      </c>
      <c r="D4071">
        <f t="shared" si="379"/>
        <v>2</v>
      </c>
      <c r="E4071" t="str">
        <f>TEXT(Table2[[#This Row],[order_date]],"mmmm")</f>
        <v>February</v>
      </c>
      <c r="F4071">
        <v>1426</v>
      </c>
      <c r="G4071" t="s">
        <v>19</v>
      </c>
      <c r="H4071" t="s">
        <v>17</v>
      </c>
      <c r="I4071">
        <v>2</v>
      </c>
      <c r="J4071">
        <v>188.54</v>
      </c>
      <c r="K4071">
        <v>0.32</v>
      </c>
      <c r="L4071">
        <f t="shared" si="380"/>
        <v>60.332799999999999</v>
      </c>
      <c r="M4071">
        <f t="shared" si="381"/>
        <v>377.08</v>
      </c>
      <c r="N4071" t="s">
        <v>18</v>
      </c>
      <c r="O4071" t="str">
        <f t="shared" si="382"/>
        <v>On Time Delivery</v>
      </c>
      <c r="P4071">
        <v>3</v>
      </c>
      <c r="Q4071" t="str">
        <f t="shared" si="383"/>
        <v>Good</v>
      </c>
      <c r="R4071">
        <v>3.4</v>
      </c>
      <c r="S4071">
        <v>256.41000000000003</v>
      </c>
    </row>
    <row r="4072" spans="1:19" x14ac:dyDescent="0.35">
      <c r="A4072">
        <v>14071</v>
      </c>
      <c r="B4072" s="1">
        <v>48632</v>
      </c>
      <c r="C4072">
        <f t="shared" si="378"/>
        <v>2033</v>
      </c>
      <c r="D4072">
        <f t="shared" si="379"/>
        <v>2</v>
      </c>
      <c r="E4072" t="str">
        <f>TEXT(Table2[[#This Row],[order_date]],"mmmm")</f>
        <v>February</v>
      </c>
      <c r="F4072">
        <v>1914</v>
      </c>
      <c r="G4072" t="s">
        <v>15</v>
      </c>
      <c r="H4072" t="s">
        <v>21</v>
      </c>
      <c r="I4072">
        <v>4</v>
      </c>
      <c r="J4072">
        <v>179.57</v>
      </c>
      <c r="K4072">
        <v>0.14000000000000001</v>
      </c>
      <c r="L4072">
        <f t="shared" si="380"/>
        <v>25.139800000000001</v>
      </c>
      <c r="M4072">
        <f t="shared" si="381"/>
        <v>718.28</v>
      </c>
      <c r="N4072" t="s">
        <v>16</v>
      </c>
      <c r="O4072" t="str">
        <f t="shared" si="382"/>
        <v>Delayed Delivery</v>
      </c>
      <c r="P4072">
        <v>11</v>
      </c>
      <c r="Q4072" t="str">
        <f t="shared" si="383"/>
        <v>Excellent</v>
      </c>
      <c r="R4072">
        <v>4.8</v>
      </c>
      <c r="S4072">
        <v>617.72</v>
      </c>
    </row>
    <row r="4073" spans="1:19" x14ac:dyDescent="0.35">
      <c r="A4073">
        <v>14072</v>
      </c>
      <c r="B4073" s="1">
        <v>48633</v>
      </c>
      <c r="C4073">
        <f t="shared" si="378"/>
        <v>2033</v>
      </c>
      <c r="D4073">
        <f t="shared" si="379"/>
        <v>2</v>
      </c>
      <c r="E4073" t="str">
        <f>TEXT(Table2[[#This Row],[order_date]],"mmmm")</f>
        <v>February</v>
      </c>
      <c r="F4073">
        <v>1708</v>
      </c>
      <c r="G4073" t="s">
        <v>22</v>
      </c>
      <c r="H4073" t="s">
        <v>21</v>
      </c>
      <c r="I4073">
        <v>1</v>
      </c>
      <c r="J4073">
        <v>535.63</v>
      </c>
      <c r="K4073">
        <v>0.15</v>
      </c>
      <c r="L4073">
        <f t="shared" si="380"/>
        <v>80.344499999999996</v>
      </c>
      <c r="M4073">
        <f t="shared" si="381"/>
        <v>535.63</v>
      </c>
      <c r="N4073" t="s">
        <v>18</v>
      </c>
      <c r="O4073" t="str">
        <f t="shared" si="382"/>
        <v>Early Delivery</v>
      </c>
      <c r="P4073">
        <v>1</v>
      </c>
      <c r="Q4073" t="str">
        <f t="shared" si="383"/>
        <v>Good</v>
      </c>
      <c r="R4073">
        <v>3.7</v>
      </c>
      <c r="S4073">
        <v>455.29</v>
      </c>
    </row>
    <row r="4074" spans="1:19" x14ac:dyDescent="0.35">
      <c r="A4074">
        <v>14073</v>
      </c>
      <c r="B4074" s="1">
        <v>48634</v>
      </c>
      <c r="C4074">
        <f t="shared" si="378"/>
        <v>2033</v>
      </c>
      <c r="D4074">
        <f t="shared" si="379"/>
        <v>2</v>
      </c>
      <c r="E4074" t="str">
        <f>TEXT(Table2[[#This Row],[order_date]],"mmmm")</f>
        <v>February</v>
      </c>
      <c r="F4074">
        <v>1306</v>
      </c>
      <c r="G4074" t="s">
        <v>22</v>
      </c>
      <c r="H4074" t="s">
        <v>21</v>
      </c>
      <c r="I4074">
        <v>7</v>
      </c>
      <c r="J4074">
        <v>580.77</v>
      </c>
      <c r="K4074">
        <v>0.25</v>
      </c>
      <c r="L4074">
        <f t="shared" si="380"/>
        <v>145.1925</v>
      </c>
      <c r="M4074">
        <f t="shared" si="381"/>
        <v>4065.39</v>
      </c>
      <c r="N4074" t="s">
        <v>14</v>
      </c>
      <c r="O4074" t="str">
        <f t="shared" si="382"/>
        <v>Delayed Delivery</v>
      </c>
      <c r="P4074">
        <v>6</v>
      </c>
      <c r="Q4074" t="str">
        <f t="shared" si="383"/>
        <v>Bad</v>
      </c>
      <c r="R4074">
        <v>1.4</v>
      </c>
      <c r="S4074">
        <v>3049.04</v>
      </c>
    </row>
    <row r="4075" spans="1:19" x14ac:dyDescent="0.35">
      <c r="A4075">
        <v>14074</v>
      </c>
      <c r="B4075" s="1">
        <v>48635</v>
      </c>
      <c r="C4075">
        <f t="shared" si="378"/>
        <v>2033</v>
      </c>
      <c r="D4075">
        <f t="shared" si="379"/>
        <v>2</v>
      </c>
      <c r="E4075" t="str">
        <f>TEXT(Table2[[#This Row],[order_date]],"mmmm")</f>
        <v>February</v>
      </c>
      <c r="F4075">
        <v>1778</v>
      </c>
      <c r="G4075" t="s">
        <v>15</v>
      </c>
      <c r="H4075" t="s">
        <v>17</v>
      </c>
      <c r="I4075">
        <v>5</v>
      </c>
      <c r="J4075">
        <v>56.21</v>
      </c>
      <c r="K4075">
        <v>0.23</v>
      </c>
      <c r="L4075">
        <f t="shared" si="380"/>
        <v>12.9283</v>
      </c>
      <c r="M4075">
        <f t="shared" si="381"/>
        <v>281.05</v>
      </c>
      <c r="N4075" t="s">
        <v>18</v>
      </c>
      <c r="O4075" t="str">
        <f t="shared" si="382"/>
        <v>On Time Delivery</v>
      </c>
      <c r="P4075">
        <v>2</v>
      </c>
      <c r="Q4075" t="str">
        <f t="shared" si="383"/>
        <v>Excellent</v>
      </c>
      <c r="R4075">
        <v>4</v>
      </c>
      <c r="S4075">
        <v>216.41</v>
      </c>
    </row>
    <row r="4076" spans="1:19" x14ac:dyDescent="0.35">
      <c r="A4076">
        <v>14075</v>
      </c>
      <c r="B4076" s="1">
        <v>48636</v>
      </c>
      <c r="C4076">
        <f t="shared" si="378"/>
        <v>2033</v>
      </c>
      <c r="D4076">
        <f t="shared" si="379"/>
        <v>2</v>
      </c>
      <c r="E4076" t="str">
        <f>TEXT(Table2[[#This Row],[order_date]],"mmmm")</f>
        <v>February</v>
      </c>
      <c r="F4076">
        <v>1503</v>
      </c>
      <c r="G4076" t="s">
        <v>12</v>
      </c>
      <c r="H4076" t="s">
        <v>13</v>
      </c>
      <c r="I4076">
        <v>4</v>
      </c>
      <c r="J4076">
        <v>290.70999999999998</v>
      </c>
      <c r="K4076">
        <v>0.13</v>
      </c>
      <c r="L4076">
        <f t="shared" si="380"/>
        <v>37.792299999999997</v>
      </c>
      <c r="M4076">
        <f t="shared" si="381"/>
        <v>1162.8399999999999</v>
      </c>
      <c r="N4076" t="s">
        <v>16</v>
      </c>
      <c r="O4076" t="str">
        <f t="shared" si="382"/>
        <v>Delayed Delivery</v>
      </c>
      <c r="P4076">
        <v>7</v>
      </c>
      <c r="Q4076" t="str">
        <f t="shared" si="383"/>
        <v>Good</v>
      </c>
      <c r="R4076">
        <v>2.5</v>
      </c>
      <c r="S4076">
        <v>1011.67</v>
      </c>
    </row>
    <row r="4077" spans="1:19" x14ac:dyDescent="0.35">
      <c r="A4077">
        <v>14076</v>
      </c>
      <c r="B4077" s="1">
        <v>48637</v>
      </c>
      <c r="C4077">
        <f t="shared" si="378"/>
        <v>2033</v>
      </c>
      <c r="D4077">
        <f t="shared" si="379"/>
        <v>2</v>
      </c>
      <c r="E4077" t="str">
        <f>TEXT(Table2[[#This Row],[order_date]],"mmmm")</f>
        <v>February</v>
      </c>
      <c r="F4077">
        <v>1267</v>
      </c>
      <c r="G4077" t="s">
        <v>19</v>
      </c>
      <c r="H4077" t="s">
        <v>20</v>
      </c>
      <c r="I4077">
        <v>7</v>
      </c>
      <c r="J4077">
        <v>335.77</v>
      </c>
      <c r="K4077">
        <v>0.14000000000000001</v>
      </c>
      <c r="L4077">
        <f t="shared" si="380"/>
        <v>47.007800000000003</v>
      </c>
      <c r="M4077">
        <f t="shared" si="381"/>
        <v>2350.39</v>
      </c>
      <c r="N4077" t="s">
        <v>14</v>
      </c>
      <c r="O4077" t="str">
        <f t="shared" si="382"/>
        <v>Delayed Delivery</v>
      </c>
      <c r="P4077">
        <v>8</v>
      </c>
      <c r="Q4077" t="str">
        <f t="shared" si="383"/>
        <v>Excellent</v>
      </c>
      <c r="R4077">
        <v>4.7</v>
      </c>
      <c r="S4077">
        <v>2021.34</v>
      </c>
    </row>
    <row r="4078" spans="1:19" x14ac:dyDescent="0.35">
      <c r="A4078">
        <v>14077</v>
      </c>
      <c r="B4078" s="1">
        <v>48638</v>
      </c>
      <c r="C4078">
        <f t="shared" si="378"/>
        <v>2033</v>
      </c>
      <c r="D4078">
        <f t="shared" si="379"/>
        <v>2</v>
      </c>
      <c r="E4078" t="str">
        <f>TEXT(Table2[[#This Row],[order_date]],"mmmm")</f>
        <v>February</v>
      </c>
      <c r="F4078">
        <v>1585</v>
      </c>
      <c r="G4078" t="s">
        <v>15</v>
      </c>
      <c r="H4078" t="s">
        <v>17</v>
      </c>
      <c r="I4078">
        <v>1</v>
      </c>
      <c r="J4078">
        <v>69.349999999999994</v>
      </c>
      <c r="K4078">
        <v>0.12</v>
      </c>
      <c r="L4078">
        <f t="shared" si="380"/>
        <v>8.3219999999999992</v>
      </c>
      <c r="M4078">
        <f t="shared" si="381"/>
        <v>69.349999999999994</v>
      </c>
      <c r="N4078" t="s">
        <v>18</v>
      </c>
      <c r="O4078" t="str">
        <f t="shared" si="382"/>
        <v>Delayed Delivery</v>
      </c>
      <c r="P4078">
        <v>6</v>
      </c>
      <c r="Q4078" t="str">
        <f t="shared" si="383"/>
        <v>Bad</v>
      </c>
      <c r="R4078">
        <v>2.1</v>
      </c>
      <c r="S4078">
        <v>61.03</v>
      </c>
    </row>
    <row r="4079" spans="1:19" x14ac:dyDescent="0.35">
      <c r="A4079">
        <v>14078</v>
      </c>
      <c r="B4079" s="1">
        <v>48639</v>
      </c>
      <c r="C4079">
        <f t="shared" si="378"/>
        <v>2033</v>
      </c>
      <c r="D4079">
        <f t="shared" si="379"/>
        <v>3</v>
      </c>
      <c r="E4079" t="str">
        <f>TEXT(Table2[[#This Row],[order_date]],"mmmm")</f>
        <v>March</v>
      </c>
      <c r="F4079">
        <v>1007</v>
      </c>
      <c r="G4079" t="s">
        <v>12</v>
      </c>
      <c r="H4079" t="s">
        <v>20</v>
      </c>
      <c r="I4079">
        <v>5</v>
      </c>
      <c r="J4079">
        <v>235.84</v>
      </c>
      <c r="K4079">
        <v>0.08</v>
      </c>
      <c r="L4079">
        <f t="shared" si="380"/>
        <v>18.8672</v>
      </c>
      <c r="M4079">
        <f t="shared" si="381"/>
        <v>1179.2</v>
      </c>
      <c r="N4079" t="s">
        <v>16</v>
      </c>
      <c r="O4079" t="str">
        <f t="shared" si="382"/>
        <v>Delayed Delivery</v>
      </c>
      <c r="P4079">
        <v>5</v>
      </c>
      <c r="Q4079" t="str">
        <f t="shared" si="383"/>
        <v>Good</v>
      </c>
      <c r="R4079">
        <v>2.9</v>
      </c>
      <c r="S4079">
        <v>1084.8599999999999</v>
      </c>
    </row>
    <row r="4080" spans="1:19" x14ac:dyDescent="0.35">
      <c r="A4080">
        <v>14079</v>
      </c>
      <c r="B4080" s="1">
        <v>48640</v>
      </c>
      <c r="C4080">
        <f t="shared" si="378"/>
        <v>2033</v>
      </c>
      <c r="D4080">
        <f t="shared" si="379"/>
        <v>3</v>
      </c>
      <c r="E4080" t="str">
        <f>TEXT(Table2[[#This Row],[order_date]],"mmmm")</f>
        <v>March</v>
      </c>
      <c r="F4080">
        <v>1919</v>
      </c>
      <c r="G4080" t="s">
        <v>12</v>
      </c>
      <c r="H4080" t="s">
        <v>13</v>
      </c>
      <c r="I4080">
        <v>7</v>
      </c>
      <c r="J4080">
        <v>200.49</v>
      </c>
      <c r="K4080">
        <v>0.16</v>
      </c>
      <c r="L4080">
        <f t="shared" si="380"/>
        <v>32.078400000000002</v>
      </c>
      <c r="M4080">
        <f t="shared" si="381"/>
        <v>1403.43</v>
      </c>
      <c r="N4080" t="s">
        <v>16</v>
      </c>
      <c r="O4080" t="str">
        <f t="shared" si="382"/>
        <v>Delayed Delivery</v>
      </c>
      <c r="P4080">
        <v>10</v>
      </c>
      <c r="Q4080" t="str">
        <f t="shared" si="383"/>
        <v>Excellent</v>
      </c>
      <c r="R4080">
        <v>4</v>
      </c>
      <c r="S4080">
        <v>1178.8800000000001</v>
      </c>
    </row>
    <row r="4081" spans="1:19" x14ac:dyDescent="0.35">
      <c r="A4081">
        <v>14080</v>
      </c>
      <c r="B4081" s="1">
        <v>48641</v>
      </c>
      <c r="C4081">
        <f t="shared" si="378"/>
        <v>2033</v>
      </c>
      <c r="D4081">
        <f t="shared" si="379"/>
        <v>3</v>
      </c>
      <c r="E4081" t="str">
        <f>TEXT(Table2[[#This Row],[order_date]],"mmmm")</f>
        <v>March</v>
      </c>
      <c r="F4081">
        <v>1507</v>
      </c>
      <c r="G4081" t="s">
        <v>22</v>
      </c>
      <c r="H4081" t="s">
        <v>17</v>
      </c>
      <c r="I4081">
        <v>6</v>
      </c>
      <c r="J4081">
        <v>328.59</v>
      </c>
      <c r="K4081">
        <v>0.24</v>
      </c>
      <c r="L4081">
        <f t="shared" si="380"/>
        <v>78.861599999999996</v>
      </c>
      <c r="M4081">
        <f t="shared" si="381"/>
        <v>1971.54</v>
      </c>
      <c r="N4081" t="s">
        <v>18</v>
      </c>
      <c r="O4081" t="str">
        <f t="shared" si="382"/>
        <v>On Time Delivery</v>
      </c>
      <c r="P4081">
        <v>4</v>
      </c>
      <c r="Q4081" t="str">
        <f t="shared" si="383"/>
        <v>Bad</v>
      </c>
      <c r="R4081">
        <v>2</v>
      </c>
      <c r="S4081">
        <v>1498.37</v>
      </c>
    </row>
    <row r="4082" spans="1:19" x14ac:dyDescent="0.35">
      <c r="A4082">
        <v>14081</v>
      </c>
      <c r="B4082" s="1">
        <v>48642</v>
      </c>
      <c r="C4082">
        <f t="shared" si="378"/>
        <v>2033</v>
      </c>
      <c r="D4082">
        <f t="shared" si="379"/>
        <v>3</v>
      </c>
      <c r="E4082" t="str">
        <f>TEXT(Table2[[#This Row],[order_date]],"mmmm")</f>
        <v>March</v>
      </c>
      <c r="F4082">
        <v>1475</v>
      </c>
      <c r="G4082" t="s">
        <v>12</v>
      </c>
      <c r="H4082" t="s">
        <v>13</v>
      </c>
      <c r="I4082">
        <v>2</v>
      </c>
      <c r="J4082">
        <v>401.8</v>
      </c>
      <c r="K4082">
        <v>0.26</v>
      </c>
      <c r="L4082">
        <f t="shared" si="380"/>
        <v>104.468</v>
      </c>
      <c r="M4082">
        <f t="shared" si="381"/>
        <v>803.6</v>
      </c>
      <c r="N4082" t="s">
        <v>14</v>
      </c>
      <c r="O4082" t="str">
        <f t="shared" si="382"/>
        <v>Delayed Delivery</v>
      </c>
      <c r="P4082">
        <v>9</v>
      </c>
      <c r="Q4082" t="str">
        <f t="shared" si="383"/>
        <v>Bad</v>
      </c>
      <c r="R4082">
        <v>1.7</v>
      </c>
      <c r="S4082">
        <v>594.66</v>
      </c>
    </row>
    <row r="4083" spans="1:19" x14ac:dyDescent="0.35">
      <c r="A4083">
        <v>14082</v>
      </c>
      <c r="B4083" s="1">
        <v>48643</v>
      </c>
      <c r="C4083">
        <f t="shared" si="378"/>
        <v>2033</v>
      </c>
      <c r="D4083">
        <f t="shared" si="379"/>
        <v>3</v>
      </c>
      <c r="E4083" t="str">
        <f>TEXT(Table2[[#This Row],[order_date]],"mmmm")</f>
        <v>March</v>
      </c>
      <c r="F4083">
        <v>1296</v>
      </c>
      <c r="G4083" t="s">
        <v>19</v>
      </c>
      <c r="H4083" t="s">
        <v>20</v>
      </c>
      <c r="I4083">
        <v>5</v>
      </c>
      <c r="J4083">
        <v>426.54</v>
      </c>
      <c r="K4083">
        <v>0.27</v>
      </c>
      <c r="L4083">
        <f t="shared" si="380"/>
        <v>115.16580000000002</v>
      </c>
      <c r="M4083">
        <f t="shared" si="381"/>
        <v>2132.7000000000003</v>
      </c>
      <c r="N4083" t="s">
        <v>16</v>
      </c>
      <c r="O4083" t="str">
        <f t="shared" si="382"/>
        <v>Delayed Delivery</v>
      </c>
      <c r="P4083">
        <v>8</v>
      </c>
      <c r="Q4083" t="str">
        <f t="shared" si="383"/>
        <v>Bad</v>
      </c>
      <c r="R4083">
        <v>1</v>
      </c>
      <c r="S4083">
        <v>1556.87</v>
      </c>
    </row>
    <row r="4084" spans="1:19" x14ac:dyDescent="0.35">
      <c r="A4084">
        <v>14083</v>
      </c>
      <c r="B4084" s="1">
        <v>48644</v>
      </c>
      <c r="C4084">
        <f t="shared" si="378"/>
        <v>2033</v>
      </c>
      <c r="D4084">
        <f t="shared" si="379"/>
        <v>3</v>
      </c>
      <c r="E4084" t="str">
        <f>TEXT(Table2[[#This Row],[order_date]],"mmmm")</f>
        <v>March</v>
      </c>
      <c r="F4084">
        <v>1163</v>
      </c>
      <c r="G4084" t="s">
        <v>12</v>
      </c>
      <c r="H4084" t="s">
        <v>21</v>
      </c>
      <c r="I4084">
        <v>1</v>
      </c>
      <c r="J4084">
        <v>95</v>
      </c>
      <c r="K4084">
        <v>0.13</v>
      </c>
      <c r="L4084">
        <f t="shared" si="380"/>
        <v>12.35</v>
      </c>
      <c r="M4084">
        <f t="shared" si="381"/>
        <v>95</v>
      </c>
      <c r="N4084" t="s">
        <v>16</v>
      </c>
      <c r="O4084" t="str">
        <f t="shared" si="382"/>
        <v>Delayed Delivery</v>
      </c>
      <c r="P4084">
        <v>5</v>
      </c>
      <c r="Q4084" t="str">
        <f t="shared" si="383"/>
        <v>Good</v>
      </c>
      <c r="R4084">
        <v>3</v>
      </c>
      <c r="S4084">
        <v>82.65</v>
      </c>
    </row>
    <row r="4085" spans="1:19" x14ac:dyDescent="0.35">
      <c r="A4085">
        <v>14084</v>
      </c>
      <c r="B4085" s="1">
        <v>48645</v>
      </c>
      <c r="C4085">
        <f t="shared" si="378"/>
        <v>2033</v>
      </c>
      <c r="D4085">
        <f t="shared" si="379"/>
        <v>3</v>
      </c>
      <c r="E4085" t="str">
        <f>TEXT(Table2[[#This Row],[order_date]],"mmmm")</f>
        <v>March</v>
      </c>
      <c r="F4085">
        <v>1484</v>
      </c>
      <c r="G4085" t="s">
        <v>19</v>
      </c>
      <c r="H4085" t="s">
        <v>21</v>
      </c>
      <c r="I4085">
        <v>3</v>
      </c>
      <c r="J4085">
        <v>490.57</v>
      </c>
      <c r="K4085">
        <v>0.27</v>
      </c>
      <c r="L4085">
        <f t="shared" si="380"/>
        <v>132.4539</v>
      </c>
      <c r="M4085">
        <f t="shared" si="381"/>
        <v>1471.71</v>
      </c>
      <c r="N4085" t="s">
        <v>14</v>
      </c>
      <c r="O4085" t="str">
        <f t="shared" si="382"/>
        <v>Early Delivery</v>
      </c>
      <c r="P4085">
        <v>1</v>
      </c>
      <c r="Q4085" t="str">
        <f t="shared" si="383"/>
        <v>Excellent</v>
      </c>
      <c r="R4085">
        <v>4.7</v>
      </c>
      <c r="S4085">
        <v>1074.3499999999999</v>
      </c>
    </row>
    <row r="4086" spans="1:19" x14ac:dyDescent="0.35">
      <c r="A4086">
        <v>14085</v>
      </c>
      <c r="B4086" s="1">
        <v>48646</v>
      </c>
      <c r="C4086">
        <f t="shared" si="378"/>
        <v>2033</v>
      </c>
      <c r="D4086">
        <f t="shared" si="379"/>
        <v>3</v>
      </c>
      <c r="E4086" t="str">
        <f>TEXT(Table2[[#This Row],[order_date]],"mmmm")</f>
        <v>March</v>
      </c>
      <c r="F4086">
        <v>1596</v>
      </c>
      <c r="G4086" t="s">
        <v>19</v>
      </c>
      <c r="H4086" t="s">
        <v>20</v>
      </c>
      <c r="I4086">
        <v>7</v>
      </c>
      <c r="J4086">
        <v>411.95</v>
      </c>
      <c r="K4086">
        <v>0</v>
      </c>
      <c r="L4086">
        <f t="shared" si="380"/>
        <v>0</v>
      </c>
      <c r="M4086">
        <f t="shared" si="381"/>
        <v>2883.65</v>
      </c>
      <c r="N4086" t="s">
        <v>16</v>
      </c>
      <c r="O4086" t="str">
        <f t="shared" si="382"/>
        <v>Delayed Delivery</v>
      </c>
      <c r="P4086">
        <v>8</v>
      </c>
      <c r="Q4086" t="str">
        <f t="shared" si="383"/>
        <v>Bad</v>
      </c>
      <c r="R4086">
        <v>2.1</v>
      </c>
      <c r="S4086">
        <v>2883.65</v>
      </c>
    </row>
    <row r="4087" spans="1:19" x14ac:dyDescent="0.35">
      <c r="A4087">
        <v>14086</v>
      </c>
      <c r="B4087" s="1">
        <v>48647</v>
      </c>
      <c r="C4087">
        <f t="shared" si="378"/>
        <v>2033</v>
      </c>
      <c r="D4087">
        <f t="shared" si="379"/>
        <v>3</v>
      </c>
      <c r="E4087" t="str">
        <f>TEXT(Table2[[#This Row],[order_date]],"mmmm")</f>
        <v>March</v>
      </c>
      <c r="F4087">
        <v>1071</v>
      </c>
      <c r="G4087" t="s">
        <v>19</v>
      </c>
      <c r="H4087" t="s">
        <v>21</v>
      </c>
      <c r="I4087">
        <v>1</v>
      </c>
      <c r="J4087">
        <v>535.11</v>
      </c>
      <c r="K4087">
        <v>0.17</v>
      </c>
      <c r="L4087">
        <f t="shared" si="380"/>
        <v>90.968700000000013</v>
      </c>
      <c r="M4087">
        <f t="shared" si="381"/>
        <v>535.11</v>
      </c>
      <c r="N4087" t="s">
        <v>14</v>
      </c>
      <c r="O4087" t="str">
        <f t="shared" si="382"/>
        <v>Delayed Delivery</v>
      </c>
      <c r="P4087">
        <v>8</v>
      </c>
      <c r="Q4087" t="str">
        <f t="shared" si="383"/>
        <v>Bad</v>
      </c>
      <c r="R4087">
        <v>1.2</v>
      </c>
      <c r="S4087">
        <v>444.14</v>
      </c>
    </row>
    <row r="4088" spans="1:19" x14ac:dyDescent="0.35">
      <c r="A4088">
        <v>14087</v>
      </c>
      <c r="B4088" s="1">
        <v>48648</v>
      </c>
      <c r="C4088">
        <f t="shared" si="378"/>
        <v>2033</v>
      </c>
      <c r="D4088">
        <f t="shared" si="379"/>
        <v>3</v>
      </c>
      <c r="E4088" t="str">
        <f>TEXT(Table2[[#This Row],[order_date]],"mmmm")</f>
        <v>March</v>
      </c>
      <c r="F4088">
        <v>1566</v>
      </c>
      <c r="G4088" t="s">
        <v>15</v>
      </c>
      <c r="H4088" t="s">
        <v>20</v>
      </c>
      <c r="I4088">
        <v>3</v>
      </c>
      <c r="J4088">
        <v>277.86</v>
      </c>
      <c r="K4088">
        <v>0.28000000000000003</v>
      </c>
      <c r="L4088">
        <f t="shared" si="380"/>
        <v>77.80080000000001</v>
      </c>
      <c r="M4088">
        <f t="shared" si="381"/>
        <v>833.58</v>
      </c>
      <c r="N4088" t="s">
        <v>16</v>
      </c>
      <c r="O4088" t="str">
        <f t="shared" si="382"/>
        <v>Delayed Delivery</v>
      </c>
      <c r="P4088">
        <v>7</v>
      </c>
      <c r="Q4088" t="str">
        <f t="shared" si="383"/>
        <v>Good</v>
      </c>
      <c r="R4088">
        <v>3.5</v>
      </c>
      <c r="S4088">
        <v>600.17999999999995</v>
      </c>
    </row>
    <row r="4089" spans="1:19" x14ac:dyDescent="0.35">
      <c r="A4089">
        <v>14088</v>
      </c>
      <c r="B4089" s="1">
        <v>48649</v>
      </c>
      <c r="C4089">
        <f t="shared" si="378"/>
        <v>2033</v>
      </c>
      <c r="D4089">
        <f t="shared" si="379"/>
        <v>3</v>
      </c>
      <c r="E4089" t="str">
        <f>TEXT(Table2[[#This Row],[order_date]],"mmmm")</f>
        <v>March</v>
      </c>
      <c r="F4089">
        <v>1904</v>
      </c>
      <c r="G4089" t="s">
        <v>19</v>
      </c>
      <c r="H4089" t="s">
        <v>17</v>
      </c>
      <c r="I4089">
        <v>2</v>
      </c>
      <c r="J4089">
        <v>537.92999999999995</v>
      </c>
      <c r="K4089">
        <v>0.22</v>
      </c>
      <c r="L4089">
        <f t="shared" si="380"/>
        <v>118.34459999999999</v>
      </c>
      <c r="M4089">
        <f t="shared" si="381"/>
        <v>1075.8599999999999</v>
      </c>
      <c r="N4089" t="s">
        <v>18</v>
      </c>
      <c r="O4089" t="str">
        <f t="shared" si="382"/>
        <v>Delayed Delivery</v>
      </c>
      <c r="P4089">
        <v>7</v>
      </c>
      <c r="Q4089" t="str">
        <f t="shared" si="383"/>
        <v>Bad</v>
      </c>
      <c r="R4089">
        <v>1.2</v>
      </c>
      <c r="S4089">
        <v>839.17</v>
      </c>
    </row>
    <row r="4090" spans="1:19" x14ac:dyDescent="0.35">
      <c r="A4090">
        <v>14089</v>
      </c>
      <c r="B4090" s="1">
        <v>48650</v>
      </c>
      <c r="C4090">
        <f t="shared" si="378"/>
        <v>2033</v>
      </c>
      <c r="D4090">
        <f t="shared" si="379"/>
        <v>3</v>
      </c>
      <c r="E4090" t="str">
        <f>TEXT(Table2[[#This Row],[order_date]],"mmmm")</f>
        <v>March</v>
      </c>
      <c r="F4090">
        <v>1558</v>
      </c>
      <c r="G4090" t="s">
        <v>19</v>
      </c>
      <c r="H4090" t="s">
        <v>17</v>
      </c>
      <c r="I4090">
        <v>2</v>
      </c>
      <c r="J4090">
        <v>521.48</v>
      </c>
      <c r="K4090">
        <v>0.17</v>
      </c>
      <c r="L4090">
        <f t="shared" si="380"/>
        <v>88.651600000000016</v>
      </c>
      <c r="M4090">
        <f t="shared" si="381"/>
        <v>1042.96</v>
      </c>
      <c r="N4090" t="s">
        <v>16</v>
      </c>
      <c r="O4090" t="str">
        <f t="shared" si="382"/>
        <v>Delayed Delivery</v>
      </c>
      <c r="P4090">
        <v>8</v>
      </c>
      <c r="Q4090" t="str">
        <f t="shared" si="383"/>
        <v>Good</v>
      </c>
      <c r="R4090">
        <v>3</v>
      </c>
      <c r="S4090">
        <v>865.66</v>
      </c>
    </row>
    <row r="4091" spans="1:19" x14ac:dyDescent="0.35">
      <c r="A4091">
        <v>14090</v>
      </c>
      <c r="B4091" s="1">
        <v>48651</v>
      </c>
      <c r="C4091">
        <f t="shared" si="378"/>
        <v>2033</v>
      </c>
      <c r="D4091">
        <f t="shared" si="379"/>
        <v>3</v>
      </c>
      <c r="E4091" t="str">
        <f>TEXT(Table2[[#This Row],[order_date]],"mmmm")</f>
        <v>March</v>
      </c>
      <c r="F4091">
        <v>1910</v>
      </c>
      <c r="G4091" t="s">
        <v>19</v>
      </c>
      <c r="H4091" t="s">
        <v>17</v>
      </c>
      <c r="I4091">
        <v>4</v>
      </c>
      <c r="J4091">
        <v>271.47000000000003</v>
      </c>
      <c r="K4091">
        <v>0.23</v>
      </c>
      <c r="L4091">
        <f t="shared" si="380"/>
        <v>62.438100000000006</v>
      </c>
      <c r="M4091">
        <f t="shared" si="381"/>
        <v>1085.8800000000001</v>
      </c>
      <c r="N4091" t="s">
        <v>14</v>
      </c>
      <c r="O4091" t="str">
        <f t="shared" si="382"/>
        <v>Early Delivery</v>
      </c>
      <c r="P4091">
        <v>1</v>
      </c>
      <c r="Q4091" t="str">
        <f t="shared" si="383"/>
        <v>Good</v>
      </c>
      <c r="R4091">
        <v>2.5</v>
      </c>
      <c r="S4091">
        <v>836.13</v>
      </c>
    </row>
    <row r="4092" spans="1:19" x14ac:dyDescent="0.35">
      <c r="A4092">
        <v>14091</v>
      </c>
      <c r="B4092" s="1">
        <v>48652</v>
      </c>
      <c r="C4092">
        <f t="shared" si="378"/>
        <v>2033</v>
      </c>
      <c r="D4092">
        <f t="shared" si="379"/>
        <v>3</v>
      </c>
      <c r="E4092" t="str">
        <f>TEXT(Table2[[#This Row],[order_date]],"mmmm")</f>
        <v>March</v>
      </c>
      <c r="F4092">
        <v>1943</v>
      </c>
      <c r="G4092" t="s">
        <v>19</v>
      </c>
      <c r="H4092" t="s">
        <v>21</v>
      </c>
      <c r="I4092">
        <v>7</v>
      </c>
      <c r="J4092">
        <v>237.97</v>
      </c>
      <c r="K4092">
        <v>0.32</v>
      </c>
      <c r="L4092">
        <f t="shared" si="380"/>
        <v>76.150400000000005</v>
      </c>
      <c r="M4092">
        <f t="shared" si="381"/>
        <v>1665.79</v>
      </c>
      <c r="N4092" t="s">
        <v>18</v>
      </c>
      <c r="O4092" t="str">
        <f t="shared" si="382"/>
        <v>On Time Delivery</v>
      </c>
      <c r="P4092">
        <v>3</v>
      </c>
      <c r="Q4092" t="str">
        <f t="shared" si="383"/>
        <v>Good</v>
      </c>
      <c r="R4092">
        <v>2.9</v>
      </c>
      <c r="S4092">
        <v>1132.74</v>
      </c>
    </row>
    <row r="4093" spans="1:19" x14ac:dyDescent="0.35">
      <c r="A4093">
        <v>14092</v>
      </c>
      <c r="B4093" s="1">
        <v>48653</v>
      </c>
      <c r="C4093">
        <f t="shared" si="378"/>
        <v>2033</v>
      </c>
      <c r="D4093">
        <f t="shared" si="379"/>
        <v>3</v>
      </c>
      <c r="E4093" t="str">
        <f>TEXT(Table2[[#This Row],[order_date]],"mmmm")</f>
        <v>March</v>
      </c>
      <c r="F4093">
        <v>1237</v>
      </c>
      <c r="G4093" t="s">
        <v>15</v>
      </c>
      <c r="H4093" t="s">
        <v>13</v>
      </c>
      <c r="I4093">
        <v>4</v>
      </c>
      <c r="J4093">
        <v>560.70000000000005</v>
      </c>
      <c r="K4093">
        <v>0.2</v>
      </c>
      <c r="L4093">
        <f t="shared" si="380"/>
        <v>112.14000000000001</v>
      </c>
      <c r="M4093">
        <f t="shared" si="381"/>
        <v>2242.8000000000002</v>
      </c>
      <c r="N4093" t="s">
        <v>14</v>
      </c>
      <c r="O4093" t="str">
        <f t="shared" si="382"/>
        <v>On Time Delivery</v>
      </c>
      <c r="P4093">
        <v>4</v>
      </c>
      <c r="Q4093" t="str">
        <f t="shared" si="383"/>
        <v>Bad</v>
      </c>
      <c r="R4093">
        <v>1.7</v>
      </c>
      <c r="S4093">
        <v>1794.24</v>
      </c>
    </row>
    <row r="4094" spans="1:19" x14ac:dyDescent="0.35">
      <c r="A4094">
        <v>14093</v>
      </c>
      <c r="B4094" s="1">
        <v>48654</v>
      </c>
      <c r="C4094">
        <f t="shared" si="378"/>
        <v>2033</v>
      </c>
      <c r="D4094">
        <f t="shared" si="379"/>
        <v>3</v>
      </c>
      <c r="E4094" t="str">
        <f>TEXT(Table2[[#This Row],[order_date]],"mmmm")</f>
        <v>March</v>
      </c>
      <c r="F4094">
        <v>1103</v>
      </c>
      <c r="G4094" t="s">
        <v>15</v>
      </c>
      <c r="H4094" t="s">
        <v>21</v>
      </c>
      <c r="I4094">
        <v>3</v>
      </c>
      <c r="J4094">
        <v>433.37</v>
      </c>
      <c r="K4094">
        <v>0.28000000000000003</v>
      </c>
      <c r="L4094">
        <f t="shared" si="380"/>
        <v>121.34360000000001</v>
      </c>
      <c r="M4094">
        <f t="shared" si="381"/>
        <v>1300.1100000000001</v>
      </c>
      <c r="N4094" t="s">
        <v>18</v>
      </c>
      <c r="O4094" t="str">
        <f t="shared" si="382"/>
        <v>Delayed Delivery</v>
      </c>
      <c r="P4094">
        <v>11</v>
      </c>
      <c r="Q4094" t="str">
        <f t="shared" si="383"/>
        <v>Bad</v>
      </c>
      <c r="R4094">
        <v>1.4</v>
      </c>
      <c r="S4094">
        <v>936.08</v>
      </c>
    </row>
    <row r="4095" spans="1:19" x14ac:dyDescent="0.35">
      <c r="A4095">
        <v>14094</v>
      </c>
      <c r="B4095" s="1">
        <v>48655</v>
      </c>
      <c r="C4095">
        <f t="shared" si="378"/>
        <v>2033</v>
      </c>
      <c r="D4095">
        <f t="shared" si="379"/>
        <v>3</v>
      </c>
      <c r="E4095" t="str">
        <f>TEXT(Table2[[#This Row],[order_date]],"mmmm")</f>
        <v>March</v>
      </c>
      <c r="F4095">
        <v>1209</v>
      </c>
      <c r="G4095" t="s">
        <v>19</v>
      </c>
      <c r="H4095" t="s">
        <v>21</v>
      </c>
      <c r="I4095">
        <v>3</v>
      </c>
      <c r="J4095">
        <v>558.02</v>
      </c>
      <c r="K4095">
        <v>0.34</v>
      </c>
      <c r="L4095">
        <f t="shared" si="380"/>
        <v>189.7268</v>
      </c>
      <c r="M4095">
        <f t="shared" si="381"/>
        <v>1674.06</v>
      </c>
      <c r="N4095" t="s">
        <v>16</v>
      </c>
      <c r="O4095" t="str">
        <f t="shared" si="382"/>
        <v>Delayed Delivery</v>
      </c>
      <c r="P4095">
        <v>6</v>
      </c>
      <c r="Q4095" t="str">
        <f t="shared" si="383"/>
        <v>Excellent</v>
      </c>
      <c r="R4095">
        <v>4</v>
      </c>
      <c r="S4095">
        <v>1104.8800000000001</v>
      </c>
    </row>
    <row r="4096" spans="1:19" x14ac:dyDescent="0.35">
      <c r="A4096">
        <v>14095</v>
      </c>
      <c r="B4096" s="1">
        <v>48656</v>
      </c>
      <c r="C4096">
        <f t="shared" si="378"/>
        <v>2033</v>
      </c>
      <c r="D4096">
        <f t="shared" si="379"/>
        <v>3</v>
      </c>
      <c r="E4096" t="str">
        <f>TEXT(Table2[[#This Row],[order_date]],"mmmm")</f>
        <v>March</v>
      </c>
      <c r="F4096">
        <v>1553</v>
      </c>
      <c r="G4096" t="s">
        <v>22</v>
      </c>
      <c r="H4096" t="s">
        <v>13</v>
      </c>
      <c r="I4096">
        <v>2</v>
      </c>
      <c r="J4096">
        <v>481.23</v>
      </c>
      <c r="K4096">
        <v>0.25</v>
      </c>
      <c r="L4096">
        <f t="shared" si="380"/>
        <v>120.3075</v>
      </c>
      <c r="M4096">
        <f t="shared" si="381"/>
        <v>962.46</v>
      </c>
      <c r="N4096" t="s">
        <v>16</v>
      </c>
      <c r="O4096" t="str">
        <f t="shared" si="382"/>
        <v>Delayed Delivery</v>
      </c>
      <c r="P4096">
        <v>10</v>
      </c>
      <c r="Q4096" t="str">
        <f t="shared" si="383"/>
        <v>Bad</v>
      </c>
      <c r="R4096">
        <v>2</v>
      </c>
      <c r="S4096">
        <v>721.84</v>
      </c>
    </row>
    <row r="4097" spans="1:19" x14ac:dyDescent="0.35">
      <c r="A4097">
        <v>14096</v>
      </c>
      <c r="B4097" s="1">
        <v>48657</v>
      </c>
      <c r="C4097">
        <f t="shared" si="378"/>
        <v>2033</v>
      </c>
      <c r="D4097">
        <f t="shared" si="379"/>
        <v>3</v>
      </c>
      <c r="E4097" t="str">
        <f>TEXT(Table2[[#This Row],[order_date]],"mmmm")</f>
        <v>March</v>
      </c>
      <c r="F4097">
        <v>1827</v>
      </c>
      <c r="G4097" t="s">
        <v>12</v>
      </c>
      <c r="H4097" t="s">
        <v>13</v>
      </c>
      <c r="I4097">
        <v>5</v>
      </c>
      <c r="J4097">
        <v>371.44</v>
      </c>
      <c r="K4097">
        <v>0.2</v>
      </c>
      <c r="L4097">
        <f t="shared" si="380"/>
        <v>74.287999999999997</v>
      </c>
      <c r="M4097">
        <f t="shared" si="381"/>
        <v>1857.2</v>
      </c>
      <c r="N4097" t="s">
        <v>18</v>
      </c>
      <c r="O4097" t="str">
        <f t="shared" si="382"/>
        <v>Delayed Delivery</v>
      </c>
      <c r="P4097">
        <v>10</v>
      </c>
      <c r="Q4097" t="str">
        <f t="shared" si="383"/>
        <v>Excellent</v>
      </c>
      <c r="R4097">
        <v>4.2</v>
      </c>
      <c r="S4097">
        <v>1485.76</v>
      </c>
    </row>
    <row r="4098" spans="1:19" x14ac:dyDescent="0.35">
      <c r="A4098">
        <v>14097</v>
      </c>
      <c r="B4098" s="1">
        <v>48658</v>
      </c>
      <c r="C4098">
        <f t="shared" si="378"/>
        <v>2033</v>
      </c>
      <c r="D4098">
        <f t="shared" si="379"/>
        <v>3</v>
      </c>
      <c r="E4098" t="str">
        <f>TEXT(Table2[[#This Row],[order_date]],"mmmm")</f>
        <v>March</v>
      </c>
      <c r="F4098">
        <v>1467</v>
      </c>
      <c r="G4098" t="s">
        <v>22</v>
      </c>
      <c r="H4098" t="s">
        <v>13</v>
      </c>
      <c r="I4098">
        <v>3</v>
      </c>
      <c r="J4098">
        <v>82.77</v>
      </c>
      <c r="K4098">
        <v>0.01</v>
      </c>
      <c r="L4098">
        <f t="shared" si="380"/>
        <v>0.82769999999999999</v>
      </c>
      <c r="M4098">
        <f t="shared" si="381"/>
        <v>248.31</v>
      </c>
      <c r="N4098" t="s">
        <v>18</v>
      </c>
      <c r="O4098" t="str">
        <f t="shared" si="382"/>
        <v>Delayed Delivery</v>
      </c>
      <c r="P4098">
        <v>9</v>
      </c>
      <c r="Q4098" t="str">
        <f t="shared" si="383"/>
        <v>Excellent</v>
      </c>
      <c r="R4098">
        <v>4</v>
      </c>
      <c r="S4098">
        <v>245.83</v>
      </c>
    </row>
    <row r="4099" spans="1:19" x14ac:dyDescent="0.35">
      <c r="A4099">
        <v>14098</v>
      </c>
      <c r="B4099" s="1">
        <v>48659</v>
      </c>
      <c r="C4099">
        <f t="shared" ref="C4099:C4162" si="384">YEAR(B4099)</f>
        <v>2033</v>
      </c>
      <c r="D4099">
        <f t="shared" ref="D4099:D4162" si="385">MONTH(B4099)</f>
        <v>3</v>
      </c>
      <c r="E4099" t="str">
        <f>TEXT(Table2[[#This Row],[order_date]],"mmmm")</f>
        <v>March</v>
      </c>
      <c r="F4099">
        <v>1453</v>
      </c>
      <c r="G4099" t="s">
        <v>19</v>
      </c>
      <c r="H4099" t="s">
        <v>13</v>
      </c>
      <c r="I4099">
        <v>3</v>
      </c>
      <c r="J4099">
        <v>185.52</v>
      </c>
      <c r="K4099">
        <v>0.13</v>
      </c>
      <c r="L4099">
        <f t="shared" ref="L4099:L4162" si="386">J4099*K4099</f>
        <v>24.117600000000003</v>
      </c>
      <c r="M4099">
        <f t="shared" ref="M4099:M4162" si="387">(J4099*I4099)</f>
        <v>556.56000000000006</v>
      </c>
      <c r="N4099" t="s">
        <v>14</v>
      </c>
      <c r="O4099" t="str">
        <f t="shared" ref="O4099:O4162" si="388">IF(P4099&lt;2,"Early Delivery",IF(P4099&lt;5,"On Time Delivery","Delayed Delivery"))</f>
        <v>On Time Delivery</v>
      </c>
      <c r="P4099">
        <v>4</v>
      </c>
      <c r="Q4099" t="str">
        <f t="shared" ref="Q4099:Q4162" si="389">IF(R4099&lt;2.5,"Bad",IF(R4099 &lt;4,"Good","Excellent"))</f>
        <v>Bad</v>
      </c>
      <c r="R4099">
        <v>1.8</v>
      </c>
      <c r="S4099">
        <v>484.21</v>
      </c>
    </row>
    <row r="4100" spans="1:19" x14ac:dyDescent="0.35">
      <c r="A4100">
        <v>14099</v>
      </c>
      <c r="B4100" s="1">
        <v>48660</v>
      </c>
      <c r="C4100">
        <f t="shared" si="384"/>
        <v>2033</v>
      </c>
      <c r="D4100">
        <f t="shared" si="385"/>
        <v>3</v>
      </c>
      <c r="E4100" t="str">
        <f>TEXT(Table2[[#This Row],[order_date]],"mmmm")</f>
        <v>March</v>
      </c>
      <c r="F4100">
        <v>1267</v>
      </c>
      <c r="G4100" t="s">
        <v>22</v>
      </c>
      <c r="H4100" t="s">
        <v>21</v>
      </c>
      <c r="I4100">
        <v>7</v>
      </c>
      <c r="J4100">
        <v>581.77</v>
      </c>
      <c r="K4100">
        <v>0.2</v>
      </c>
      <c r="L4100">
        <f t="shared" si="386"/>
        <v>116.354</v>
      </c>
      <c r="M4100">
        <f t="shared" si="387"/>
        <v>4072.39</v>
      </c>
      <c r="N4100" t="s">
        <v>16</v>
      </c>
      <c r="O4100" t="str">
        <f t="shared" si="388"/>
        <v>Delayed Delivery</v>
      </c>
      <c r="P4100">
        <v>6</v>
      </c>
      <c r="Q4100" t="str">
        <f t="shared" si="389"/>
        <v>Excellent</v>
      </c>
      <c r="R4100">
        <v>4.5999999999999996</v>
      </c>
      <c r="S4100">
        <v>3257.91</v>
      </c>
    </row>
    <row r="4101" spans="1:19" x14ac:dyDescent="0.35">
      <c r="A4101">
        <v>14100</v>
      </c>
      <c r="B4101" s="1">
        <v>48661</v>
      </c>
      <c r="C4101">
        <f t="shared" si="384"/>
        <v>2033</v>
      </c>
      <c r="D4101">
        <f t="shared" si="385"/>
        <v>3</v>
      </c>
      <c r="E4101" t="str">
        <f>TEXT(Table2[[#This Row],[order_date]],"mmmm")</f>
        <v>March</v>
      </c>
      <c r="F4101">
        <v>1385</v>
      </c>
      <c r="G4101" t="s">
        <v>19</v>
      </c>
      <c r="H4101" t="s">
        <v>20</v>
      </c>
      <c r="I4101">
        <v>5</v>
      </c>
      <c r="J4101">
        <v>201.86</v>
      </c>
      <c r="K4101">
        <v>0.28000000000000003</v>
      </c>
      <c r="L4101">
        <f t="shared" si="386"/>
        <v>56.520800000000008</v>
      </c>
      <c r="M4101">
        <f t="shared" si="387"/>
        <v>1009.3000000000001</v>
      </c>
      <c r="N4101" t="s">
        <v>18</v>
      </c>
      <c r="O4101" t="str">
        <f t="shared" si="388"/>
        <v>Delayed Delivery</v>
      </c>
      <c r="P4101">
        <v>9</v>
      </c>
      <c r="Q4101" t="str">
        <f t="shared" si="389"/>
        <v>Bad</v>
      </c>
      <c r="R4101">
        <v>1.6</v>
      </c>
      <c r="S4101">
        <v>726.7</v>
      </c>
    </row>
    <row r="4102" spans="1:19" x14ac:dyDescent="0.35">
      <c r="A4102">
        <v>14101</v>
      </c>
      <c r="B4102" s="1">
        <v>48662</v>
      </c>
      <c r="C4102">
        <f t="shared" si="384"/>
        <v>2033</v>
      </c>
      <c r="D4102">
        <f t="shared" si="385"/>
        <v>3</v>
      </c>
      <c r="E4102" t="str">
        <f>TEXT(Table2[[#This Row],[order_date]],"mmmm")</f>
        <v>March</v>
      </c>
      <c r="F4102">
        <v>1774</v>
      </c>
      <c r="G4102" t="s">
        <v>19</v>
      </c>
      <c r="H4102" t="s">
        <v>17</v>
      </c>
      <c r="I4102">
        <v>4</v>
      </c>
      <c r="J4102">
        <v>69.55</v>
      </c>
      <c r="K4102">
        <v>0.15</v>
      </c>
      <c r="L4102">
        <f t="shared" si="386"/>
        <v>10.432499999999999</v>
      </c>
      <c r="M4102">
        <f t="shared" si="387"/>
        <v>278.2</v>
      </c>
      <c r="N4102" t="s">
        <v>14</v>
      </c>
      <c r="O4102" t="str">
        <f t="shared" si="388"/>
        <v>Delayed Delivery</v>
      </c>
      <c r="P4102">
        <v>9</v>
      </c>
      <c r="Q4102" t="str">
        <f t="shared" si="389"/>
        <v>Excellent</v>
      </c>
      <c r="R4102">
        <v>4.2</v>
      </c>
      <c r="S4102">
        <v>236.47</v>
      </c>
    </row>
    <row r="4103" spans="1:19" x14ac:dyDescent="0.35">
      <c r="A4103">
        <v>14102</v>
      </c>
      <c r="B4103" s="1">
        <v>48663</v>
      </c>
      <c r="C4103">
        <f t="shared" si="384"/>
        <v>2033</v>
      </c>
      <c r="D4103">
        <f t="shared" si="385"/>
        <v>3</v>
      </c>
      <c r="E4103" t="str">
        <f>TEXT(Table2[[#This Row],[order_date]],"mmmm")</f>
        <v>March</v>
      </c>
      <c r="F4103">
        <v>1847</v>
      </c>
      <c r="G4103" t="s">
        <v>19</v>
      </c>
      <c r="H4103" t="s">
        <v>20</v>
      </c>
      <c r="I4103">
        <v>4</v>
      </c>
      <c r="J4103">
        <v>428.92</v>
      </c>
      <c r="K4103">
        <v>0.34</v>
      </c>
      <c r="L4103">
        <f t="shared" si="386"/>
        <v>145.83280000000002</v>
      </c>
      <c r="M4103">
        <f t="shared" si="387"/>
        <v>1715.68</v>
      </c>
      <c r="N4103" t="s">
        <v>16</v>
      </c>
      <c r="O4103" t="str">
        <f t="shared" si="388"/>
        <v>Delayed Delivery</v>
      </c>
      <c r="P4103">
        <v>6</v>
      </c>
      <c r="Q4103" t="str">
        <f t="shared" si="389"/>
        <v>Good</v>
      </c>
      <c r="R4103">
        <v>2.7</v>
      </c>
      <c r="S4103">
        <v>1132.3499999999999</v>
      </c>
    </row>
    <row r="4104" spans="1:19" x14ac:dyDescent="0.35">
      <c r="A4104">
        <v>14103</v>
      </c>
      <c r="B4104" s="1">
        <v>48664</v>
      </c>
      <c r="C4104">
        <f t="shared" si="384"/>
        <v>2033</v>
      </c>
      <c r="D4104">
        <f t="shared" si="385"/>
        <v>3</v>
      </c>
      <c r="E4104" t="str">
        <f>TEXT(Table2[[#This Row],[order_date]],"mmmm")</f>
        <v>March</v>
      </c>
      <c r="F4104">
        <v>1386</v>
      </c>
      <c r="G4104" t="s">
        <v>22</v>
      </c>
      <c r="H4104" t="s">
        <v>21</v>
      </c>
      <c r="I4104">
        <v>3</v>
      </c>
      <c r="J4104">
        <v>444.39</v>
      </c>
      <c r="K4104">
        <v>0.1</v>
      </c>
      <c r="L4104">
        <f t="shared" si="386"/>
        <v>44.439</v>
      </c>
      <c r="M4104">
        <f t="shared" si="387"/>
        <v>1333.17</v>
      </c>
      <c r="N4104" t="s">
        <v>14</v>
      </c>
      <c r="O4104" t="str">
        <f t="shared" si="388"/>
        <v>Delayed Delivery</v>
      </c>
      <c r="P4104">
        <v>5</v>
      </c>
      <c r="Q4104" t="str">
        <f t="shared" si="389"/>
        <v>Bad</v>
      </c>
      <c r="R4104">
        <v>1.7</v>
      </c>
      <c r="S4104">
        <v>1199.8499999999999</v>
      </c>
    </row>
    <row r="4105" spans="1:19" x14ac:dyDescent="0.35">
      <c r="A4105">
        <v>14104</v>
      </c>
      <c r="B4105" s="1">
        <v>48665</v>
      </c>
      <c r="C4105">
        <f t="shared" si="384"/>
        <v>2033</v>
      </c>
      <c r="D4105">
        <f t="shared" si="385"/>
        <v>3</v>
      </c>
      <c r="E4105" t="str">
        <f>TEXT(Table2[[#This Row],[order_date]],"mmmm")</f>
        <v>March</v>
      </c>
      <c r="F4105">
        <v>1876</v>
      </c>
      <c r="G4105" t="s">
        <v>19</v>
      </c>
      <c r="H4105" t="s">
        <v>13</v>
      </c>
      <c r="I4105">
        <v>7</v>
      </c>
      <c r="J4105">
        <v>181.99</v>
      </c>
      <c r="K4105">
        <v>0.26</v>
      </c>
      <c r="L4105">
        <f t="shared" si="386"/>
        <v>47.317400000000006</v>
      </c>
      <c r="M4105">
        <f t="shared" si="387"/>
        <v>1273.93</v>
      </c>
      <c r="N4105" t="s">
        <v>16</v>
      </c>
      <c r="O4105" t="str">
        <f t="shared" si="388"/>
        <v>On Time Delivery</v>
      </c>
      <c r="P4105">
        <v>3</v>
      </c>
      <c r="Q4105" t="str">
        <f t="shared" si="389"/>
        <v>Excellent</v>
      </c>
      <c r="R4105">
        <v>4.8</v>
      </c>
      <c r="S4105">
        <v>942.71</v>
      </c>
    </row>
    <row r="4106" spans="1:19" x14ac:dyDescent="0.35">
      <c r="A4106">
        <v>14105</v>
      </c>
      <c r="B4106" s="1">
        <v>48666</v>
      </c>
      <c r="C4106">
        <f t="shared" si="384"/>
        <v>2033</v>
      </c>
      <c r="D4106">
        <f t="shared" si="385"/>
        <v>3</v>
      </c>
      <c r="E4106" t="str">
        <f>TEXT(Table2[[#This Row],[order_date]],"mmmm")</f>
        <v>March</v>
      </c>
      <c r="F4106">
        <v>1258</v>
      </c>
      <c r="G4106" t="s">
        <v>19</v>
      </c>
      <c r="H4106" t="s">
        <v>17</v>
      </c>
      <c r="I4106">
        <v>4</v>
      </c>
      <c r="J4106">
        <v>189.14</v>
      </c>
      <c r="K4106">
        <v>0.15</v>
      </c>
      <c r="L4106">
        <f t="shared" si="386"/>
        <v>28.370999999999999</v>
      </c>
      <c r="M4106">
        <f t="shared" si="387"/>
        <v>756.56</v>
      </c>
      <c r="N4106" t="s">
        <v>18</v>
      </c>
      <c r="O4106" t="str">
        <f t="shared" si="388"/>
        <v>Delayed Delivery</v>
      </c>
      <c r="P4106">
        <v>5</v>
      </c>
      <c r="Q4106" t="str">
        <f t="shared" si="389"/>
        <v>Excellent</v>
      </c>
      <c r="R4106">
        <v>4.9000000000000004</v>
      </c>
      <c r="S4106">
        <v>643.08000000000004</v>
      </c>
    </row>
    <row r="4107" spans="1:19" x14ac:dyDescent="0.35">
      <c r="A4107">
        <v>14106</v>
      </c>
      <c r="B4107" s="1">
        <v>48667</v>
      </c>
      <c r="C4107">
        <f t="shared" si="384"/>
        <v>2033</v>
      </c>
      <c r="D4107">
        <f t="shared" si="385"/>
        <v>3</v>
      </c>
      <c r="E4107" t="str">
        <f>TEXT(Table2[[#This Row],[order_date]],"mmmm")</f>
        <v>March</v>
      </c>
      <c r="F4107">
        <v>1282</v>
      </c>
      <c r="G4107" t="s">
        <v>19</v>
      </c>
      <c r="H4107" t="s">
        <v>17</v>
      </c>
      <c r="I4107">
        <v>4</v>
      </c>
      <c r="J4107">
        <v>289.3</v>
      </c>
      <c r="K4107">
        <v>0.17</v>
      </c>
      <c r="L4107">
        <f t="shared" si="386"/>
        <v>49.181000000000004</v>
      </c>
      <c r="M4107">
        <f t="shared" si="387"/>
        <v>1157.2</v>
      </c>
      <c r="N4107" t="s">
        <v>16</v>
      </c>
      <c r="O4107" t="str">
        <f t="shared" si="388"/>
        <v>On Time Delivery</v>
      </c>
      <c r="P4107">
        <v>3</v>
      </c>
      <c r="Q4107" t="str">
        <f t="shared" si="389"/>
        <v>Good</v>
      </c>
      <c r="R4107">
        <v>3</v>
      </c>
      <c r="S4107">
        <v>960.48</v>
      </c>
    </row>
    <row r="4108" spans="1:19" x14ac:dyDescent="0.35">
      <c r="A4108">
        <v>14107</v>
      </c>
      <c r="B4108" s="1">
        <v>48668</v>
      </c>
      <c r="C4108">
        <f t="shared" si="384"/>
        <v>2033</v>
      </c>
      <c r="D4108">
        <f t="shared" si="385"/>
        <v>3</v>
      </c>
      <c r="E4108" t="str">
        <f>TEXT(Table2[[#This Row],[order_date]],"mmmm")</f>
        <v>March</v>
      </c>
      <c r="F4108">
        <v>1625</v>
      </c>
      <c r="G4108" t="s">
        <v>12</v>
      </c>
      <c r="H4108" t="s">
        <v>20</v>
      </c>
      <c r="I4108">
        <v>6</v>
      </c>
      <c r="J4108">
        <v>27.75</v>
      </c>
      <c r="K4108">
        <v>0.28000000000000003</v>
      </c>
      <c r="L4108">
        <f t="shared" si="386"/>
        <v>7.7700000000000005</v>
      </c>
      <c r="M4108">
        <f t="shared" si="387"/>
        <v>166.5</v>
      </c>
      <c r="N4108" t="s">
        <v>16</v>
      </c>
      <c r="O4108" t="str">
        <f t="shared" si="388"/>
        <v>Delayed Delivery</v>
      </c>
      <c r="P4108">
        <v>5</v>
      </c>
      <c r="Q4108" t="str">
        <f t="shared" si="389"/>
        <v>Good</v>
      </c>
      <c r="R4108">
        <v>2.9</v>
      </c>
      <c r="S4108">
        <v>119.88</v>
      </c>
    </row>
    <row r="4109" spans="1:19" x14ac:dyDescent="0.35">
      <c r="A4109">
        <v>14108</v>
      </c>
      <c r="B4109" s="1">
        <v>48669</v>
      </c>
      <c r="C4109">
        <f t="shared" si="384"/>
        <v>2033</v>
      </c>
      <c r="D4109">
        <f t="shared" si="385"/>
        <v>3</v>
      </c>
      <c r="E4109" t="str">
        <f>TEXT(Table2[[#This Row],[order_date]],"mmmm")</f>
        <v>March</v>
      </c>
      <c r="F4109">
        <v>1874</v>
      </c>
      <c r="G4109" t="s">
        <v>15</v>
      </c>
      <c r="H4109" t="s">
        <v>21</v>
      </c>
      <c r="I4109">
        <v>7</v>
      </c>
      <c r="J4109">
        <v>476.75</v>
      </c>
      <c r="K4109">
        <v>0.1</v>
      </c>
      <c r="L4109">
        <f t="shared" si="386"/>
        <v>47.675000000000004</v>
      </c>
      <c r="M4109">
        <f t="shared" si="387"/>
        <v>3337.25</v>
      </c>
      <c r="N4109" t="s">
        <v>16</v>
      </c>
      <c r="O4109" t="str">
        <f t="shared" si="388"/>
        <v>Delayed Delivery</v>
      </c>
      <c r="P4109">
        <v>10</v>
      </c>
      <c r="Q4109" t="str">
        <f t="shared" si="389"/>
        <v>Excellent</v>
      </c>
      <c r="R4109">
        <v>4.5999999999999996</v>
      </c>
      <c r="S4109">
        <v>3003.52</v>
      </c>
    </row>
    <row r="4110" spans="1:19" x14ac:dyDescent="0.35">
      <c r="A4110">
        <v>14109</v>
      </c>
      <c r="B4110" s="1">
        <v>48670</v>
      </c>
      <c r="C4110">
        <f t="shared" si="384"/>
        <v>2033</v>
      </c>
      <c r="D4110">
        <f t="shared" si="385"/>
        <v>4</v>
      </c>
      <c r="E4110" t="str">
        <f>TEXT(Table2[[#This Row],[order_date]],"mmmm")</f>
        <v>April</v>
      </c>
      <c r="F4110">
        <v>1039</v>
      </c>
      <c r="G4110" t="s">
        <v>19</v>
      </c>
      <c r="H4110" t="s">
        <v>21</v>
      </c>
      <c r="I4110">
        <v>4</v>
      </c>
      <c r="J4110">
        <v>200.5</v>
      </c>
      <c r="K4110">
        <v>0.03</v>
      </c>
      <c r="L4110">
        <f t="shared" si="386"/>
        <v>6.0149999999999997</v>
      </c>
      <c r="M4110">
        <f t="shared" si="387"/>
        <v>802</v>
      </c>
      <c r="N4110" t="s">
        <v>14</v>
      </c>
      <c r="O4110" t="str">
        <f t="shared" si="388"/>
        <v>Delayed Delivery</v>
      </c>
      <c r="P4110">
        <v>10</v>
      </c>
      <c r="Q4110" t="str">
        <f t="shared" si="389"/>
        <v>Good</v>
      </c>
      <c r="R4110">
        <v>3.4</v>
      </c>
      <c r="S4110">
        <v>777.94</v>
      </c>
    </row>
    <row r="4111" spans="1:19" x14ac:dyDescent="0.35">
      <c r="A4111">
        <v>14110</v>
      </c>
      <c r="B4111" s="1">
        <v>48671</v>
      </c>
      <c r="C4111">
        <f t="shared" si="384"/>
        <v>2033</v>
      </c>
      <c r="D4111">
        <f t="shared" si="385"/>
        <v>4</v>
      </c>
      <c r="E4111" t="str">
        <f>TEXT(Table2[[#This Row],[order_date]],"mmmm")</f>
        <v>April</v>
      </c>
      <c r="F4111">
        <v>1485</v>
      </c>
      <c r="G4111" t="s">
        <v>15</v>
      </c>
      <c r="H4111" t="s">
        <v>21</v>
      </c>
      <c r="I4111">
        <v>2</v>
      </c>
      <c r="J4111">
        <v>514.45000000000005</v>
      </c>
      <c r="K4111">
        <v>0.18</v>
      </c>
      <c r="L4111">
        <f t="shared" si="386"/>
        <v>92.600999999999999</v>
      </c>
      <c r="M4111">
        <f t="shared" si="387"/>
        <v>1028.9000000000001</v>
      </c>
      <c r="N4111" t="s">
        <v>14</v>
      </c>
      <c r="O4111" t="str">
        <f t="shared" si="388"/>
        <v>Early Delivery</v>
      </c>
      <c r="P4111">
        <v>1</v>
      </c>
      <c r="Q4111" t="str">
        <f t="shared" si="389"/>
        <v>Bad</v>
      </c>
      <c r="R4111">
        <v>2.1</v>
      </c>
      <c r="S4111">
        <v>843.7</v>
      </c>
    </row>
    <row r="4112" spans="1:19" x14ac:dyDescent="0.35">
      <c r="A4112">
        <v>14111</v>
      </c>
      <c r="B4112" s="1">
        <v>48672</v>
      </c>
      <c r="C4112">
        <f t="shared" si="384"/>
        <v>2033</v>
      </c>
      <c r="D4112">
        <f t="shared" si="385"/>
        <v>4</v>
      </c>
      <c r="E4112" t="str">
        <f>TEXT(Table2[[#This Row],[order_date]],"mmmm")</f>
        <v>April</v>
      </c>
      <c r="F4112">
        <v>1928</v>
      </c>
      <c r="G4112" t="s">
        <v>15</v>
      </c>
      <c r="H4112" t="s">
        <v>17</v>
      </c>
      <c r="I4112">
        <v>1</v>
      </c>
      <c r="J4112">
        <v>484.54</v>
      </c>
      <c r="K4112">
        <v>0.19</v>
      </c>
      <c r="L4112">
        <f t="shared" si="386"/>
        <v>92.062600000000003</v>
      </c>
      <c r="M4112">
        <f t="shared" si="387"/>
        <v>484.54</v>
      </c>
      <c r="N4112" t="s">
        <v>16</v>
      </c>
      <c r="O4112" t="str">
        <f t="shared" si="388"/>
        <v>Delayed Delivery</v>
      </c>
      <c r="P4112">
        <v>6</v>
      </c>
      <c r="Q4112" t="str">
        <f t="shared" si="389"/>
        <v>Good</v>
      </c>
      <c r="R4112">
        <v>2.7</v>
      </c>
      <c r="S4112">
        <v>392.48</v>
      </c>
    </row>
    <row r="4113" spans="1:19" x14ac:dyDescent="0.35">
      <c r="A4113">
        <v>14112</v>
      </c>
      <c r="B4113" s="1">
        <v>48673</v>
      </c>
      <c r="C4113">
        <f t="shared" si="384"/>
        <v>2033</v>
      </c>
      <c r="D4113">
        <f t="shared" si="385"/>
        <v>4</v>
      </c>
      <c r="E4113" t="str">
        <f>TEXT(Table2[[#This Row],[order_date]],"mmmm")</f>
        <v>April</v>
      </c>
      <c r="F4113">
        <v>1219</v>
      </c>
      <c r="G4113" t="s">
        <v>22</v>
      </c>
      <c r="H4113" t="s">
        <v>20</v>
      </c>
      <c r="I4113">
        <v>3</v>
      </c>
      <c r="J4113">
        <v>401.92</v>
      </c>
      <c r="K4113">
        <v>0.28000000000000003</v>
      </c>
      <c r="L4113">
        <f t="shared" si="386"/>
        <v>112.53760000000001</v>
      </c>
      <c r="M4113">
        <f t="shared" si="387"/>
        <v>1205.76</v>
      </c>
      <c r="N4113" t="s">
        <v>14</v>
      </c>
      <c r="O4113" t="str">
        <f t="shared" si="388"/>
        <v>Delayed Delivery</v>
      </c>
      <c r="P4113">
        <v>7</v>
      </c>
      <c r="Q4113" t="str">
        <f t="shared" si="389"/>
        <v>Excellent</v>
      </c>
      <c r="R4113">
        <v>4.3</v>
      </c>
      <c r="S4113">
        <v>868.15</v>
      </c>
    </row>
    <row r="4114" spans="1:19" x14ac:dyDescent="0.35">
      <c r="A4114">
        <v>14113</v>
      </c>
      <c r="B4114" s="1">
        <v>48674</v>
      </c>
      <c r="C4114">
        <f t="shared" si="384"/>
        <v>2033</v>
      </c>
      <c r="D4114">
        <f t="shared" si="385"/>
        <v>4</v>
      </c>
      <c r="E4114" t="str">
        <f>TEXT(Table2[[#This Row],[order_date]],"mmmm")</f>
        <v>April</v>
      </c>
      <c r="F4114">
        <v>1128</v>
      </c>
      <c r="G4114" t="s">
        <v>19</v>
      </c>
      <c r="H4114" t="s">
        <v>17</v>
      </c>
      <c r="I4114">
        <v>3</v>
      </c>
      <c r="J4114">
        <v>205.05</v>
      </c>
      <c r="K4114">
        <v>0.34</v>
      </c>
      <c r="L4114">
        <f t="shared" si="386"/>
        <v>69.717000000000013</v>
      </c>
      <c r="M4114">
        <f t="shared" si="387"/>
        <v>615.15000000000009</v>
      </c>
      <c r="N4114" t="s">
        <v>18</v>
      </c>
      <c r="O4114" t="str">
        <f t="shared" si="388"/>
        <v>On Time Delivery</v>
      </c>
      <c r="P4114">
        <v>2</v>
      </c>
      <c r="Q4114" t="str">
        <f t="shared" si="389"/>
        <v>Excellent</v>
      </c>
      <c r="R4114">
        <v>4.4000000000000004</v>
      </c>
      <c r="S4114">
        <v>406</v>
      </c>
    </row>
    <row r="4115" spans="1:19" x14ac:dyDescent="0.35">
      <c r="A4115">
        <v>14114</v>
      </c>
      <c r="B4115" s="1">
        <v>48675</v>
      </c>
      <c r="C4115">
        <f t="shared" si="384"/>
        <v>2033</v>
      </c>
      <c r="D4115">
        <f t="shared" si="385"/>
        <v>4</v>
      </c>
      <c r="E4115" t="str">
        <f>TEXT(Table2[[#This Row],[order_date]],"mmmm")</f>
        <v>April</v>
      </c>
      <c r="F4115">
        <v>1519</v>
      </c>
      <c r="G4115" t="s">
        <v>12</v>
      </c>
      <c r="H4115" t="s">
        <v>17</v>
      </c>
      <c r="I4115">
        <v>2</v>
      </c>
      <c r="J4115">
        <v>317.05</v>
      </c>
      <c r="K4115">
        <v>0.02</v>
      </c>
      <c r="L4115">
        <f t="shared" si="386"/>
        <v>6.3410000000000002</v>
      </c>
      <c r="M4115">
        <f t="shared" si="387"/>
        <v>634.1</v>
      </c>
      <c r="N4115" t="s">
        <v>14</v>
      </c>
      <c r="O4115" t="str">
        <f t="shared" si="388"/>
        <v>On Time Delivery</v>
      </c>
      <c r="P4115">
        <v>3</v>
      </c>
      <c r="Q4115" t="str">
        <f t="shared" si="389"/>
        <v>Excellent</v>
      </c>
      <c r="R4115">
        <v>4.8</v>
      </c>
      <c r="S4115">
        <v>621.41999999999996</v>
      </c>
    </row>
    <row r="4116" spans="1:19" x14ac:dyDescent="0.35">
      <c r="A4116">
        <v>14115</v>
      </c>
      <c r="B4116" s="1">
        <v>48676</v>
      </c>
      <c r="C4116">
        <f t="shared" si="384"/>
        <v>2033</v>
      </c>
      <c r="D4116">
        <f t="shared" si="385"/>
        <v>4</v>
      </c>
      <c r="E4116" t="str">
        <f>TEXT(Table2[[#This Row],[order_date]],"mmmm")</f>
        <v>April</v>
      </c>
      <c r="F4116">
        <v>1612</v>
      </c>
      <c r="G4116" t="s">
        <v>19</v>
      </c>
      <c r="H4116" t="s">
        <v>13</v>
      </c>
      <c r="I4116">
        <v>1</v>
      </c>
      <c r="J4116">
        <v>275.23</v>
      </c>
      <c r="K4116">
        <v>0.21</v>
      </c>
      <c r="L4116">
        <f t="shared" si="386"/>
        <v>57.798300000000005</v>
      </c>
      <c r="M4116">
        <f t="shared" si="387"/>
        <v>275.23</v>
      </c>
      <c r="N4116" t="s">
        <v>16</v>
      </c>
      <c r="O4116" t="str">
        <f t="shared" si="388"/>
        <v>Delayed Delivery</v>
      </c>
      <c r="P4116">
        <v>10</v>
      </c>
      <c r="Q4116" t="str">
        <f t="shared" si="389"/>
        <v>Bad</v>
      </c>
      <c r="R4116">
        <v>2.2000000000000002</v>
      </c>
      <c r="S4116">
        <v>217.43</v>
      </c>
    </row>
    <row r="4117" spans="1:19" x14ac:dyDescent="0.35">
      <c r="A4117">
        <v>14116</v>
      </c>
      <c r="B4117" s="1">
        <v>48677</v>
      </c>
      <c r="C4117">
        <f t="shared" si="384"/>
        <v>2033</v>
      </c>
      <c r="D4117">
        <f t="shared" si="385"/>
        <v>4</v>
      </c>
      <c r="E4117" t="str">
        <f>TEXT(Table2[[#This Row],[order_date]],"mmmm")</f>
        <v>April</v>
      </c>
      <c r="F4117">
        <v>1927</v>
      </c>
      <c r="G4117" t="s">
        <v>22</v>
      </c>
      <c r="H4117" t="s">
        <v>20</v>
      </c>
      <c r="I4117">
        <v>1</v>
      </c>
      <c r="J4117">
        <v>213.25</v>
      </c>
      <c r="K4117">
        <v>0.24</v>
      </c>
      <c r="L4117">
        <f t="shared" si="386"/>
        <v>51.18</v>
      </c>
      <c r="M4117">
        <f t="shared" si="387"/>
        <v>213.25</v>
      </c>
      <c r="N4117" t="s">
        <v>16</v>
      </c>
      <c r="O4117" t="str">
        <f t="shared" si="388"/>
        <v>Delayed Delivery</v>
      </c>
      <c r="P4117">
        <v>9</v>
      </c>
      <c r="Q4117" t="str">
        <f t="shared" si="389"/>
        <v>Good</v>
      </c>
      <c r="R4117">
        <v>3.7</v>
      </c>
      <c r="S4117">
        <v>162.07</v>
      </c>
    </row>
    <row r="4118" spans="1:19" x14ac:dyDescent="0.35">
      <c r="A4118">
        <v>14117</v>
      </c>
      <c r="B4118" s="1">
        <v>48678</v>
      </c>
      <c r="C4118">
        <f t="shared" si="384"/>
        <v>2033</v>
      </c>
      <c r="D4118">
        <f t="shared" si="385"/>
        <v>4</v>
      </c>
      <c r="E4118" t="str">
        <f>TEXT(Table2[[#This Row],[order_date]],"mmmm")</f>
        <v>April</v>
      </c>
      <c r="F4118">
        <v>1891</v>
      </c>
      <c r="G4118" t="s">
        <v>19</v>
      </c>
      <c r="H4118" t="s">
        <v>13</v>
      </c>
      <c r="I4118">
        <v>2</v>
      </c>
      <c r="J4118">
        <v>511.16</v>
      </c>
      <c r="K4118">
        <v>0.35</v>
      </c>
      <c r="L4118">
        <f t="shared" si="386"/>
        <v>178.90600000000001</v>
      </c>
      <c r="M4118">
        <f t="shared" si="387"/>
        <v>1022.32</v>
      </c>
      <c r="N4118" t="s">
        <v>18</v>
      </c>
      <c r="O4118" t="str">
        <f t="shared" si="388"/>
        <v>Delayed Delivery</v>
      </c>
      <c r="P4118">
        <v>8</v>
      </c>
      <c r="Q4118" t="str">
        <f t="shared" si="389"/>
        <v>Bad</v>
      </c>
      <c r="R4118">
        <v>1.3</v>
      </c>
      <c r="S4118">
        <v>664.51</v>
      </c>
    </row>
    <row r="4119" spans="1:19" x14ac:dyDescent="0.35">
      <c r="A4119">
        <v>14118</v>
      </c>
      <c r="B4119" s="1">
        <v>48679</v>
      </c>
      <c r="C4119">
        <f t="shared" si="384"/>
        <v>2033</v>
      </c>
      <c r="D4119">
        <f t="shared" si="385"/>
        <v>4</v>
      </c>
      <c r="E4119" t="str">
        <f>TEXT(Table2[[#This Row],[order_date]],"mmmm")</f>
        <v>April</v>
      </c>
      <c r="F4119">
        <v>1687</v>
      </c>
      <c r="G4119" t="s">
        <v>15</v>
      </c>
      <c r="H4119" t="s">
        <v>21</v>
      </c>
      <c r="I4119">
        <v>5</v>
      </c>
      <c r="J4119">
        <v>297.85000000000002</v>
      </c>
      <c r="K4119">
        <v>0.33</v>
      </c>
      <c r="L4119">
        <f t="shared" si="386"/>
        <v>98.290500000000009</v>
      </c>
      <c r="M4119">
        <f t="shared" si="387"/>
        <v>1489.25</v>
      </c>
      <c r="N4119" t="s">
        <v>16</v>
      </c>
      <c r="O4119" t="str">
        <f t="shared" si="388"/>
        <v>On Time Delivery</v>
      </c>
      <c r="P4119">
        <v>4</v>
      </c>
      <c r="Q4119" t="str">
        <f t="shared" si="389"/>
        <v>Good</v>
      </c>
      <c r="R4119">
        <v>3.9</v>
      </c>
      <c r="S4119">
        <v>997.8</v>
      </c>
    </row>
    <row r="4120" spans="1:19" x14ac:dyDescent="0.35">
      <c r="A4120">
        <v>14119</v>
      </c>
      <c r="B4120" s="1">
        <v>48680</v>
      </c>
      <c r="C4120">
        <f t="shared" si="384"/>
        <v>2033</v>
      </c>
      <c r="D4120">
        <f t="shared" si="385"/>
        <v>4</v>
      </c>
      <c r="E4120" t="str">
        <f>TEXT(Table2[[#This Row],[order_date]],"mmmm")</f>
        <v>April</v>
      </c>
      <c r="F4120">
        <v>1618</v>
      </c>
      <c r="G4120" t="s">
        <v>15</v>
      </c>
      <c r="H4120" t="s">
        <v>17</v>
      </c>
      <c r="I4120">
        <v>5</v>
      </c>
      <c r="J4120">
        <v>502.14</v>
      </c>
      <c r="K4120">
        <v>0.25</v>
      </c>
      <c r="L4120">
        <f t="shared" si="386"/>
        <v>125.535</v>
      </c>
      <c r="M4120">
        <f t="shared" si="387"/>
        <v>2510.6999999999998</v>
      </c>
      <c r="N4120" t="s">
        <v>18</v>
      </c>
      <c r="O4120" t="str">
        <f t="shared" si="388"/>
        <v>Delayed Delivery</v>
      </c>
      <c r="P4120">
        <v>11</v>
      </c>
      <c r="Q4120" t="str">
        <f t="shared" si="389"/>
        <v>Good</v>
      </c>
      <c r="R4120">
        <v>3.3</v>
      </c>
      <c r="S4120">
        <v>1883.02</v>
      </c>
    </row>
    <row r="4121" spans="1:19" x14ac:dyDescent="0.35">
      <c r="A4121">
        <v>14120</v>
      </c>
      <c r="B4121" s="1">
        <v>48681</v>
      </c>
      <c r="C4121">
        <f t="shared" si="384"/>
        <v>2033</v>
      </c>
      <c r="D4121">
        <f t="shared" si="385"/>
        <v>4</v>
      </c>
      <c r="E4121" t="str">
        <f>TEXT(Table2[[#This Row],[order_date]],"mmmm")</f>
        <v>April</v>
      </c>
      <c r="F4121">
        <v>1612</v>
      </c>
      <c r="G4121" t="s">
        <v>15</v>
      </c>
      <c r="H4121" t="s">
        <v>20</v>
      </c>
      <c r="I4121">
        <v>1</v>
      </c>
      <c r="J4121">
        <v>76.55</v>
      </c>
      <c r="K4121">
        <v>0.18</v>
      </c>
      <c r="L4121">
        <f t="shared" si="386"/>
        <v>13.778999999999998</v>
      </c>
      <c r="M4121">
        <f t="shared" si="387"/>
        <v>76.55</v>
      </c>
      <c r="N4121" t="s">
        <v>16</v>
      </c>
      <c r="O4121" t="str">
        <f t="shared" si="388"/>
        <v>Delayed Delivery</v>
      </c>
      <c r="P4121">
        <v>8</v>
      </c>
      <c r="Q4121" t="str">
        <f t="shared" si="389"/>
        <v>Bad</v>
      </c>
      <c r="R4121">
        <v>2</v>
      </c>
      <c r="S4121">
        <v>62.77</v>
      </c>
    </row>
    <row r="4122" spans="1:19" x14ac:dyDescent="0.35">
      <c r="A4122">
        <v>14121</v>
      </c>
      <c r="B4122" s="1">
        <v>48682</v>
      </c>
      <c r="C4122">
        <f t="shared" si="384"/>
        <v>2033</v>
      </c>
      <c r="D4122">
        <f t="shared" si="385"/>
        <v>4</v>
      </c>
      <c r="E4122" t="str">
        <f>TEXT(Table2[[#This Row],[order_date]],"mmmm")</f>
        <v>April</v>
      </c>
      <c r="F4122">
        <v>1259</v>
      </c>
      <c r="G4122" t="s">
        <v>19</v>
      </c>
      <c r="H4122" t="s">
        <v>21</v>
      </c>
      <c r="I4122">
        <v>5</v>
      </c>
      <c r="J4122">
        <v>97.5</v>
      </c>
      <c r="K4122">
        <v>0.06</v>
      </c>
      <c r="L4122">
        <f t="shared" si="386"/>
        <v>5.85</v>
      </c>
      <c r="M4122">
        <f t="shared" si="387"/>
        <v>487.5</v>
      </c>
      <c r="N4122" t="s">
        <v>16</v>
      </c>
      <c r="O4122" t="str">
        <f t="shared" si="388"/>
        <v>Delayed Delivery</v>
      </c>
      <c r="P4122">
        <v>11</v>
      </c>
      <c r="Q4122" t="str">
        <f t="shared" si="389"/>
        <v>Good</v>
      </c>
      <c r="R4122">
        <v>3.6</v>
      </c>
      <c r="S4122">
        <v>458.25</v>
      </c>
    </row>
    <row r="4123" spans="1:19" x14ac:dyDescent="0.35">
      <c r="A4123">
        <v>14122</v>
      </c>
      <c r="B4123" s="1">
        <v>48683</v>
      </c>
      <c r="C4123">
        <f t="shared" si="384"/>
        <v>2033</v>
      </c>
      <c r="D4123">
        <f t="shared" si="385"/>
        <v>4</v>
      </c>
      <c r="E4123" t="str">
        <f>TEXT(Table2[[#This Row],[order_date]],"mmmm")</f>
        <v>April</v>
      </c>
      <c r="F4123">
        <v>1989</v>
      </c>
      <c r="G4123" t="s">
        <v>22</v>
      </c>
      <c r="H4123" t="s">
        <v>20</v>
      </c>
      <c r="I4123">
        <v>5</v>
      </c>
      <c r="J4123">
        <v>586.73</v>
      </c>
      <c r="K4123">
        <v>0.13</v>
      </c>
      <c r="L4123">
        <f t="shared" si="386"/>
        <v>76.274900000000002</v>
      </c>
      <c r="M4123">
        <f t="shared" si="387"/>
        <v>2933.65</v>
      </c>
      <c r="N4123" t="s">
        <v>16</v>
      </c>
      <c r="O4123" t="str">
        <f t="shared" si="388"/>
        <v>Delayed Delivery</v>
      </c>
      <c r="P4123">
        <v>8</v>
      </c>
      <c r="Q4123" t="str">
        <f t="shared" si="389"/>
        <v>Bad</v>
      </c>
      <c r="R4123">
        <v>1.5</v>
      </c>
      <c r="S4123">
        <v>2552.2800000000002</v>
      </c>
    </row>
    <row r="4124" spans="1:19" x14ac:dyDescent="0.35">
      <c r="A4124">
        <v>14123</v>
      </c>
      <c r="B4124" s="1">
        <v>48684</v>
      </c>
      <c r="C4124">
        <f t="shared" si="384"/>
        <v>2033</v>
      </c>
      <c r="D4124">
        <f t="shared" si="385"/>
        <v>4</v>
      </c>
      <c r="E4124" t="str">
        <f>TEXT(Table2[[#This Row],[order_date]],"mmmm")</f>
        <v>April</v>
      </c>
      <c r="F4124">
        <v>1965</v>
      </c>
      <c r="G4124" t="s">
        <v>19</v>
      </c>
      <c r="H4124" t="s">
        <v>17</v>
      </c>
      <c r="I4124">
        <v>5</v>
      </c>
      <c r="J4124">
        <v>358.84</v>
      </c>
      <c r="K4124">
        <v>0.2</v>
      </c>
      <c r="L4124">
        <f t="shared" si="386"/>
        <v>71.768000000000001</v>
      </c>
      <c r="M4124">
        <f t="shared" si="387"/>
        <v>1794.1999999999998</v>
      </c>
      <c r="N4124" t="s">
        <v>14</v>
      </c>
      <c r="O4124" t="str">
        <f t="shared" si="388"/>
        <v>Delayed Delivery</v>
      </c>
      <c r="P4124">
        <v>6</v>
      </c>
      <c r="Q4124" t="str">
        <f t="shared" si="389"/>
        <v>Bad</v>
      </c>
      <c r="R4124">
        <v>2.2999999999999998</v>
      </c>
      <c r="S4124">
        <v>1435.36</v>
      </c>
    </row>
    <row r="4125" spans="1:19" x14ac:dyDescent="0.35">
      <c r="A4125">
        <v>14124</v>
      </c>
      <c r="B4125" s="1">
        <v>48685</v>
      </c>
      <c r="C4125">
        <f t="shared" si="384"/>
        <v>2033</v>
      </c>
      <c r="D4125">
        <f t="shared" si="385"/>
        <v>4</v>
      </c>
      <c r="E4125" t="str">
        <f>TEXT(Table2[[#This Row],[order_date]],"mmmm")</f>
        <v>April</v>
      </c>
      <c r="F4125">
        <v>1365</v>
      </c>
      <c r="G4125" t="s">
        <v>22</v>
      </c>
      <c r="H4125" t="s">
        <v>20</v>
      </c>
      <c r="I4125">
        <v>1</v>
      </c>
      <c r="J4125">
        <v>313.22000000000003</v>
      </c>
      <c r="K4125">
        <v>0.25</v>
      </c>
      <c r="L4125">
        <f t="shared" si="386"/>
        <v>78.305000000000007</v>
      </c>
      <c r="M4125">
        <f t="shared" si="387"/>
        <v>313.22000000000003</v>
      </c>
      <c r="N4125" t="s">
        <v>16</v>
      </c>
      <c r="O4125" t="str">
        <f t="shared" si="388"/>
        <v>Early Delivery</v>
      </c>
      <c r="P4125">
        <v>1</v>
      </c>
      <c r="Q4125" t="str">
        <f t="shared" si="389"/>
        <v>Good</v>
      </c>
      <c r="R4125">
        <v>2.6</v>
      </c>
      <c r="S4125">
        <v>234.92</v>
      </c>
    </row>
    <row r="4126" spans="1:19" x14ac:dyDescent="0.35">
      <c r="A4126">
        <v>14125</v>
      </c>
      <c r="B4126" s="1">
        <v>48686</v>
      </c>
      <c r="C4126">
        <f t="shared" si="384"/>
        <v>2033</v>
      </c>
      <c r="D4126">
        <f t="shared" si="385"/>
        <v>4</v>
      </c>
      <c r="E4126" t="str">
        <f>TEXT(Table2[[#This Row],[order_date]],"mmmm")</f>
        <v>April</v>
      </c>
      <c r="F4126">
        <v>1757</v>
      </c>
      <c r="G4126" t="s">
        <v>22</v>
      </c>
      <c r="H4126" t="s">
        <v>21</v>
      </c>
      <c r="I4126">
        <v>5</v>
      </c>
      <c r="J4126">
        <v>321.05</v>
      </c>
      <c r="K4126">
        <v>0.22</v>
      </c>
      <c r="L4126">
        <f t="shared" si="386"/>
        <v>70.631</v>
      </c>
      <c r="M4126">
        <f t="shared" si="387"/>
        <v>1605.25</v>
      </c>
      <c r="N4126" t="s">
        <v>16</v>
      </c>
      <c r="O4126" t="str">
        <f t="shared" si="388"/>
        <v>On Time Delivery</v>
      </c>
      <c r="P4126">
        <v>2</v>
      </c>
      <c r="Q4126" t="str">
        <f t="shared" si="389"/>
        <v>Excellent</v>
      </c>
      <c r="R4126">
        <v>4.0999999999999996</v>
      </c>
      <c r="S4126">
        <v>1252.0999999999999</v>
      </c>
    </row>
    <row r="4127" spans="1:19" x14ac:dyDescent="0.35">
      <c r="A4127">
        <v>14126</v>
      </c>
      <c r="B4127" s="1">
        <v>48687</v>
      </c>
      <c r="C4127">
        <f t="shared" si="384"/>
        <v>2033</v>
      </c>
      <c r="D4127">
        <f t="shared" si="385"/>
        <v>4</v>
      </c>
      <c r="E4127" t="str">
        <f>TEXT(Table2[[#This Row],[order_date]],"mmmm")</f>
        <v>April</v>
      </c>
      <c r="F4127">
        <v>1786</v>
      </c>
      <c r="G4127" t="s">
        <v>15</v>
      </c>
      <c r="H4127" t="s">
        <v>13</v>
      </c>
      <c r="I4127">
        <v>3</v>
      </c>
      <c r="J4127">
        <v>140.93</v>
      </c>
      <c r="K4127">
        <v>0.25</v>
      </c>
      <c r="L4127">
        <f t="shared" si="386"/>
        <v>35.232500000000002</v>
      </c>
      <c r="M4127">
        <f t="shared" si="387"/>
        <v>422.79</v>
      </c>
      <c r="N4127" t="s">
        <v>18</v>
      </c>
      <c r="O4127" t="str">
        <f t="shared" si="388"/>
        <v>On Time Delivery</v>
      </c>
      <c r="P4127">
        <v>4</v>
      </c>
      <c r="Q4127" t="str">
        <f t="shared" si="389"/>
        <v>Bad</v>
      </c>
      <c r="R4127">
        <v>2.2000000000000002</v>
      </c>
      <c r="S4127">
        <v>317.08999999999997</v>
      </c>
    </row>
    <row r="4128" spans="1:19" x14ac:dyDescent="0.35">
      <c r="A4128">
        <v>14127</v>
      </c>
      <c r="B4128" s="1">
        <v>48688</v>
      </c>
      <c r="C4128">
        <f t="shared" si="384"/>
        <v>2033</v>
      </c>
      <c r="D4128">
        <f t="shared" si="385"/>
        <v>4</v>
      </c>
      <c r="E4128" t="str">
        <f>TEXT(Table2[[#This Row],[order_date]],"mmmm")</f>
        <v>April</v>
      </c>
      <c r="F4128">
        <v>1543</v>
      </c>
      <c r="G4128" t="s">
        <v>22</v>
      </c>
      <c r="H4128" t="s">
        <v>17</v>
      </c>
      <c r="I4128">
        <v>6</v>
      </c>
      <c r="J4128">
        <v>435.44</v>
      </c>
      <c r="K4128">
        <v>0.15</v>
      </c>
      <c r="L4128">
        <f t="shared" si="386"/>
        <v>65.316000000000003</v>
      </c>
      <c r="M4128">
        <f t="shared" si="387"/>
        <v>2612.64</v>
      </c>
      <c r="N4128" t="s">
        <v>18</v>
      </c>
      <c r="O4128" t="str">
        <f t="shared" si="388"/>
        <v>On Time Delivery</v>
      </c>
      <c r="P4128">
        <v>4</v>
      </c>
      <c r="Q4128" t="str">
        <f t="shared" si="389"/>
        <v>Bad</v>
      </c>
      <c r="R4128">
        <v>1.2</v>
      </c>
      <c r="S4128">
        <v>2220.7399999999998</v>
      </c>
    </row>
    <row r="4129" spans="1:19" x14ac:dyDescent="0.35">
      <c r="A4129">
        <v>14128</v>
      </c>
      <c r="B4129" s="1">
        <v>48689</v>
      </c>
      <c r="C4129">
        <f t="shared" si="384"/>
        <v>2033</v>
      </c>
      <c r="D4129">
        <f t="shared" si="385"/>
        <v>4</v>
      </c>
      <c r="E4129" t="str">
        <f>TEXT(Table2[[#This Row],[order_date]],"mmmm")</f>
        <v>April</v>
      </c>
      <c r="F4129">
        <v>1648</v>
      </c>
      <c r="G4129" t="s">
        <v>22</v>
      </c>
      <c r="H4129" t="s">
        <v>13</v>
      </c>
      <c r="I4129">
        <v>1</v>
      </c>
      <c r="J4129">
        <v>64.599999999999994</v>
      </c>
      <c r="K4129">
        <v>0.25</v>
      </c>
      <c r="L4129">
        <f t="shared" si="386"/>
        <v>16.149999999999999</v>
      </c>
      <c r="M4129">
        <f t="shared" si="387"/>
        <v>64.599999999999994</v>
      </c>
      <c r="N4129" t="s">
        <v>18</v>
      </c>
      <c r="O4129" t="str">
        <f t="shared" si="388"/>
        <v>On Time Delivery</v>
      </c>
      <c r="P4129">
        <v>2</v>
      </c>
      <c r="Q4129" t="str">
        <f t="shared" si="389"/>
        <v>Bad</v>
      </c>
      <c r="R4129">
        <v>1.7</v>
      </c>
      <c r="S4129">
        <v>48.45</v>
      </c>
    </row>
    <row r="4130" spans="1:19" x14ac:dyDescent="0.35">
      <c r="A4130">
        <v>14129</v>
      </c>
      <c r="B4130" s="1">
        <v>48690</v>
      </c>
      <c r="C4130">
        <f t="shared" si="384"/>
        <v>2033</v>
      </c>
      <c r="D4130">
        <f t="shared" si="385"/>
        <v>4</v>
      </c>
      <c r="E4130" t="str">
        <f>TEXT(Table2[[#This Row],[order_date]],"mmmm")</f>
        <v>April</v>
      </c>
      <c r="F4130">
        <v>1523</v>
      </c>
      <c r="G4130" t="s">
        <v>15</v>
      </c>
      <c r="H4130" t="s">
        <v>17</v>
      </c>
      <c r="I4130">
        <v>2</v>
      </c>
      <c r="J4130">
        <v>350.39</v>
      </c>
      <c r="K4130">
        <v>0.05</v>
      </c>
      <c r="L4130">
        <f t="shared" si="386"/>
        <v>17.519500000000001</v>
      </c>
      <c r="M4130">
        <f t="shared" si="387"/>
        <v>700.78</v>
      </c>
      <c r="N4130" t="s">
        <v>18</v>
      </c>
      <c r="O4130" t="str">
        <f t="shared" si="388"/>
        <v>Delayed Delivery</v>
      </c>
      <c r="P4130">
        <v>9</v>
      </c>
      <c r="Q4130" t="str">
        <f t="shared" si="389"/>
        <v>Good</v>
      </c>
      <c r="R4130">
        <v>3.4</v>
      </c>
      <c r="S4130">
        <v>665.74</v>
      </c>
    </row>
    <row r="4131" spans="1:19" x14ac:dyDescent="0.35">
      <c r="A4131">
        <v>14130</v>
      </c>
      <c r="B4131" s="1">
        <v>48691</v>
      </c>
      <c r="C4131">
        <f t="shared" si="384"/>
        <v>2033</v>
      </c>
      <c r="D4131">
        <f t="shared" si="385"/>
        <v>4</v>
      </c>
      <c r="E4131" t="str">
        <f>TEXT(Table2[[#This Row],[order_date]],"mmmm")</f>
        <v>April</v>
      </c>
      <c r="F4131">
        <v>1906</v>
      </c>
      <c r="G4131" t="s">
        <v>22</v>
      </c>
      <c r="H4131" t="s">
        <v>21</v>
      </c>
      <c r="I4131">
        <v>5</v>
      </c>
      <c r="J4131">
        <v>348.9</v>
      </c>
      <c r="K4131">
        <v>0.06</v>
      </c>
      <c r="L4131">
        <f t="shared" si="386"/>
        <v>20.933999999999997</v>
      </c>
      <c r="M4131">
        <f t="shared" si="387"/>
        <v>1744.5</v>
      </c>
      <c r="N4131" t="s">
        <v>16</v>
      </c>
      <c r="O4131" t="str">
        <f t="shared" si="388"/>
        <v>On Time Delivery</v>
      </c>
      <c r="P4131">
        <v>2</v>
      </c>
      <c r="Q4131" t="str">
        <f t="shared" si="389"/>
        <v>Bad</v>
      </c>
      <c r="R4131">
        <v>1.1000000000000001</v>
      </c>
      <c r="S4131">
        <v>1639.83</v>
      </c>
    </row>
    <row r="4132" spans="1:19" x14ac:dyDescent="0.35">
      <c r="A4132">
        <v>14131</v>
      </c>
      <c r="B4132" s="1">
        <v>48692</v>
      </c>
      <c r="C4132">
        <f t="shared" si="384"/>
        <v>2033</v>
      </c>
      <c r="D4132">
        <f t="shared" si="385"/>
        <v>4</v>
      </c>
      <c r="E4132" t="str">
        <f>TEXT(Table2[[#This Row],[order_date]],"mmmm")</f>
        <v>April</v>
      </c>
      <c r="F4132">
        <v>1813</v>
      </c>
      <c r="G4132" t="s">
        <v>19</v>
      </c>
      <c r="H4132" t="s">
        <v>17</v>
      </c>
      <c r="I4132">
        <v>4</v>
      </c>
      <c r="J4132">
        <v>549.79999999999995</v>
      </c>
      <c r="K4132">
        <v>0.06</v>
      </c>
      <c r="L4132">
        <f t="shared" si="386"/>
        <v>32.988</v>
      </c>
      <c r="M4132">
        <f t="shared" si="387"/>
        <v>2199.1999999999998</v>
      </c>
      <c r="N4132" t="s">
        <v>16</v>
      </c>
      <c r="O4132" t="str">
        <f t="shared" si="388"/>
        <v>Delayed Delivery</v>
      </c>
      <c r="P4132">
        <v>6</v>
      </c>
      <c r="Q4132" t="str">
        <f t="shared" si="389"/>
        <v>Excellent</v>
      </c>
      <c r="R4132">
        <v>4.2</v>
      </c>
      <c r="S4132">
        <v>2067.25</v>
      </c>
    </row>
    <row r="4133" spans="1:19" x14ac:dyDescent="0.35">
      <c r="A4133">
        <v>14132</v>
      </c>
      <c r="B4133" s="1">
        <v>48693</v>
      </c>
      <c r="C4133">
        <f t="shared" si="384"/>
        <v>2033</v>
      </c>
      <c r="D4133">
        <f t="shared" si="385"/>
        <v>4</v>
      </c>
      <c r="E4133" t="str">
        <f>TEXT(Table2[[#This Row],[order_date]],"mmmm")</f>
        <v>April</v>
      </c>
      <c r="F4133">
        <v>1886</v>
      </c>
      <c r="G4133" t="s">
        <v>15</v>
      </c>
      <c r="H4133" t="s">
        <v>13</v>
      </c>
      <c r="I4133">
        <v>1</v>
      </c>
      <c r="J4133">
        <v>322.82</v>
      </c>
      <c r="K4133">
        <v>0.31</v>
      </c>
      <c r="L4133">
        <f t="shared" si="386"/>
        <v>100.07419999999999</v>
      </c>
      <c r="M4133">
        <f t="shared" si="387"/>
        <v>322.82</v>
      </c>
      <c r="N4133" t="s">
        <v>18</v>
      </c>
      <c r="O4133" t="str">
        <f t="shared" si="388"/>
        <v>Delayed Delivery</v>
      </c>
      <c r="P4133">
        <v>5</v>
      </c>
      <c r="Q4133" t="str">
        <f t="shared" si="389"/>
        <v>Excellent</v>
      </c>
      <c r="R4133">
        <v>4.5999999999999996</v>
      </c>
      <c r="S4133">
        <v>222.75</v>
      </c>
    </row>
    <row r="4134" spans="1:19" x14ac:dyDescent="0.35">
      <c r="A4134">
        <v>14133</v>
      </c>
      <c r="B4134" s="1">
        <v>48694</v>
      </c>
      <c r="C4134">
        <f t="shared" si="384"/>
        <v>2033</v>
      </c>
      <c r="D4134">
        <f t="shared" si="385"/>
        <v>4</v>
      </c>
      <c r="E4134" t="str">
        <f>TEXT(Table2[[#This Row],[order_date]],"mmmm")</f>
        <v>April</v>
      </c>
      <c r="F4134">
        <v>1015</v>
      </c>
      <c r="G4134" t="s">
        <v>22</v>
      </c>
      <c r="H4134" t="s">
        <v>17</v>
      </c>
      <c r="I4134">
        <v>7</v>
      </c>
      <c r="J4134">
        <v>95.18</v>
      </c>
      <c r="K4134">
        <v>0.03</v>
      </c>
      <c r="L4134">
        <f t="shared" si="386"/>
        <v>2.8553999999999999</v>
      </c>
      <c r="M4134">
        <f t="shared" si="387"/>
        <v>666.26</v>
      </c>
      <c r="N4134" t="s">
        <v>14</v>
      </c>
      <c r="O4134" t="str">
        <f t="shared" si="388"/>
        <v>On Time Delivery</v>
      </c>
      <c r="P4134">
        <v>4</v>
      </c>
      <c r="Q4134" t="str">
        <f t="shared" si="389"/>
        <v>Good</v>
      </c>
      <c r="R4134">
        <v>3</v>
      </c>
      <c r="S4134">
        <v>646.27</v>
      </c>
    </row>
    <row r="4135" spans="1:19" x14ac:dyDescent="0.35">
      <c r="A4135">
        <v>14134</v>
      </c>
      <c r="B4135" s="1">
        <v>48695</v>
      </c>
      <c r="C4135">
        <f t="shared" si="384"/>
        <v>2033</v>
      </c>
      <c r="D4135">
        <f t="shared" si="385"/>
        <v>4</v>
      </c>
      <c r="E4135" t="str">
        <f>TEXT(Table2[[#This Row],[order_date]],"mmmm")</f>
        <v>April</v>
      </c>
      <c r="F4135">
        <v>1128</v>
      </c>
      <c r="G4135" t="s">
        <v>15</v>
      </c>
      <c r="H4135" t="s">
        <v>21</v>
      </c>
      <c r="I4135">
        <v>2</v>
      </c>
      <c r="J4135">
        <v>350.06</v>
      </c>
      <c r="K4135">
        <v>0.28000000000000003</v>
      </c>
      <c r="L4135">
        <f t="shared" si="386"/>
        <v>98.016800000000003</v>
      </c>
      <c r="M4135">
        <f t="shared" si="387"/>
        <v>700.12</v>
      </c>
      <c r="N4135" t="s">
        <v>18</v>
      </c>
      <c r="O4135" t="str">
        <f t="shared" si="388"/>
        <v>Delayed Delivery</v>
      </c>
      <c r="P4135">
        <v>6</v>
      </c>
      <c r="Q4135" t="str">
        <f t="shared" si="389"/>
        <v>Good</v>
      </c>
      <c r="R4135">
        <v>3.8</v>
      </c>
      <c r="S4135">
        <v>504.09</v>
      </c>
    </row>
    <row r="4136" spans="1:19" x14ac:dyDescent="0.35">
      <c r="A4136">
        <v>14135</v>
      </c>
      <c r="B4136" s="1">
        <v>48696</v>
      </c>
      <c r="C4136">
        <f t="shared" si="384"/>
        <v>2033</v>
      </c>
      <c r="D4136">
        <f t="shared" si="385"/>
        <v>4</v>
      </c>
      <c r="E4136" t="str">
        <f>TEXT(Table2[[#This Row],[order_date]],"mmmm")</f>
        <v>April</v>
      </c>
      <c r="F4136">
        <v>1574</v>
      </c>
      <c r="G4136" t="s">
        <v>19</v>
      </c>
      <c r="H4136" t="s">
        <v>17</v>
      </c>
      <c r="I4136">
        <v>6</v>
      </c>
      <c r="J4136">
        <v>68.430000000000007</v>
      </c>
      <c r="K4136">
        <v>0.08</v>
      </c>
      <c r="L4136">
        <f t="shared" si="386"/>
        <v>5.474400000000001</v>
      </c>
      <c r="M4136">
        <f t="shared" si="387"/>
        <v>410.58000000000004</v>
      </c>
      <c r="N4136" t="s">
        <v>16</v>
      </c>
      <c r="O4136" t="str">
        <f t="shared" si="388"/>
        <v>On Time Delivery</v>
      </c>
      <c r="P4136">
        <v>4</v>
      </c>
      <c r="Q4136" t="str">
        <f t="shared" si="389"/>
        <v>Good</v>
      </c>
      <c r="R4136">
        <v>2.9</v>
      </c>
      <c r="S4136">
        <v>377.73</v>
      </c>
    </row>
    <row r="4137" spans="1:19" x14ac:dyDescent="0.35">
      <c r="A4137">
        <v>14136</v>
      </c>
      <c r="B4137" s="1">
        <v>48697</v>
      </c>
      <c r="C4137">
        <f t="shared" si="384"/>
        <v>2033</v>
      </c>
      <c r="D4137">
        <f t="shared" si="385"/>
        <v>4</v>
      </c>
      <c r="E4137" t="str">
        <f>TEXT(Table2[[#This Row],[order_date]],"mmmm")</f>
        <v>April</v>
      </c>
      <c r="F4137">
        <v>1108</v>
      </c>
      <c r="G4137" t="s">
        <v>15</v>
      </c>
      <c r="H4137" t="s">
        <v>13</v>
      </c>
      <c r="I4137">
        <v>3</v>
      </c>
      <c r="J4137">
        <v>134.22</v>
      </c>
      <c r="K4137">
        <v>0.16</v>
      </c>
      <c r="L4137">
        <f t="shared" si="386"/>
        <v>21.475200000000001</v>
      </c>
      <c r="M4137">
        <f t="shared" si="387"/>
        <v>402.65999999999997</v>
      </c>
      <c r="N4137" t="s">
        <v>16</v>
      </c>
      <c r="O4137" t="str">
        <f t="shared" si="388"/>
        <v>Delayed Delivery</v>
      </c>
      <c r="P4137">
        <v>9</v>
      </c>
      <c r="Q4137" t="str">
        <f t="shared" si="389"/>
        <v>Bad</v>
      </c>
      <c r="R4137">
        <v>2.2000000000000002</v>
      </c>
      <c r="S4137">
        <v>338.23</v>
      </c>
    </row>
    <row r="4138" spans="1:19" x14ac:dyDescent="0.35">
      <c r="A4138">
        <v>14137</v>
      </c>
      <c r="B4138" s="1">
        <v>48698</v>
      </c>
      <c r="C4138">
        <f t="shared" si="384"/>
        <v>2033</v>
      </c>
      <c r="D4138">
        <f t="shared" si="385"/>
        <v>4</v>
      </c>
      <c r="E4138" t="str">
        <f>TEXT(Table2[[#This Row],[order_date]],"mmmm")</f>
        <v>April</v>
      </c>
      <c r="F4138">
        <v>1886</v>
      </c>
      <c r="G4138" t="s">
        <v>22</v>
      </c>
      <c r="H4138" t="s">
        <v>21</v>
      </c>
      <c r="I4138">
        <v>7</v>
      </c>
      <c r="J4138">
        <v>33.200000000000003</v>
      </c>
      <c r="K4138">
        <v>0.32</v>
      </c>
      <c r="L4138">
        <f t="shared" si="386"/>
        <v>10.624000000000001</v>
      </c>
      <c r="M4138">
        <f t="shared" si="387"/>
        <v>232.40000000000003</v>
      </c>
      <c r="N4138" t="s">
        <v>16</v>
      </c>
      <c r="O4138" t="str">
        <f t="shared" si="388"/>
        <v>Delayed Delivery</v>
      </c>
      <c r="P4138">
        <v>11</v>
      </c>
      <c r="Q4138" t="str">
        <f t="shared" si="389"/>
        <v>Bad</v>
      </c>
      <c r="R4138">
        <v>1.7</v>
      </c>
      <c r="S4138">
        <v>158.03</v>
      </c>
    </row>
    <row r="4139" spans="1:19" x14ac:dyDescent="0.35">
      <c r="A4139">
        <v>14138</v>
      </c>
      <c r="B4139" s="1">
        <v>48699</v>
      </c>
      <c r="C4139">
        <f t="shared" si="384"/>
        <v>2033</v>
      </c>
      <c r="D4139">
        <f t="shared" si="385"/>
        <v>4</v>
      </c>
      <c r="E4139" t="str">
        <f>TEXT(Table2[[#This Row],[order_date]],"mmmm")</f>
        <v>April</v>
      </c>
      <c r="F4139">
        <v>1532</v>
      </c>
      <c r="G4139" t="s">
        <v>12</v>
      </c>
      <c r="H4139" t="s">
        <v>13</v>
      </c>
      <c r="I4139">
        <v>2</v>
      </c>
      <c r="J4139">
        <v>315.27999999999997</v>
      </c>
      <c r="K4139">
        <v>0.21</v>
      </c>
      <c r="L4139">
        <f t="shared" si="386"/>
        <v>66.208799999999997</v>
      </c>
      <c r="M4139">
        <f t="shared" si="387"/>
        <v>630.55999999999995</v>
      </c>
      <c r="N4139" t="s">
        <v>18</v>
      </c>
      <c r="O4139" t="str">
        <f t="shared" si="388"/>
        <v>Delayed Delivery</v>
      </c>
      <c r="P4139">
        <v>10</v>
      </c>
      <c r="Q4139" t="str">
        <f t="shared" si="389"/>
        <v>Good</v>
      </c>
      <c r="R4139">
        <v>3.1</v>
      </c>
      <c r="S4139">
        <v>498.14</v>
      </c>
    </row>
    <row r="4140" spans="1:19" x14ac:dyDescent="0.35">
      <c r="A4140">
        <v>14139</v>
      </c>
      <c r="B4140" s="1">
        <v>48700</v>
      </c>
      <c r="C4140">
        <f t="shared" si="384"/>
        <v>2033</v>
      </c>
      <c r="D4140">
        <f t="shared" si="385"/>
        <v>5</v>
      </c>
      <c r="E4140" t="str">
        <f>TEXT(Table2[[#This Row],[order_date]],"mmmm")</f>
        <v>May</v>
      </c>
      <c r="F4140">
        <v>1669</v>
      </c>
      <c r="G4140" t="s">
        <v>15</v>
      </c>
      <c r="H4140" t="s">
        <v>17</v>
      </c>
      <c r="I4140">
        <v>5</v>
      </c>
      <c r="J4140">
        <v>64.45</v>
      </c>
      <c r="K4140">
        <v>7.0000000000000007E-2</v>
      </c>
      <c r="L4140">
        <f t="shared" si="386"/>
        <v>4.5115000000000007</v>
      </c>
      <c r="M4140">
        <f t="shared" si="387"/>
        <v>322.25</v>
      </c>
      <c r="N4140" t="s">
        <v>16</v>
      </c>
      <c r="O4140" t="str">
        <f t="shared" si="388"/>
        <v>Delayed Delivery</v>
      </c>
      <c r="P4140">
        <v>7</v>
      </c>
      <c r="Q4140" t="str">
        <f t="shared" si="389"/>
        <v>Excellent</v>
      </c>
      <c r="R4140">
        <v>4.7</v>
      </c>
      <c r="S4140">
        <v>299.69</v>
      </c>
    </row>
    <row r="4141" spans="1:19" x14ac:dyDescent="0.35">
      <c r="A4141">
        <v>14140</v>
      </c>
      <c r="B4141" s="1">
        <v>48701</v>
      </c>
      <c r="C4141">
        <f t="shared" si="384"/>
        <v>2033</v>
      </c>
      <c r="D4141">
        <f t="shared" si="385"/>
        <v>5</v>
      </c>
      <c r="E4141" t="str">
        <f>TEXT(Table2[[#This Row],[order_date]],"mmmm")</f>
        <v>May</v>
      </c>
      <c r="F4141">
        <v>1268</v>
      </c>
      <c r="G4141" t="s">
        <v>22</v>
      </c>
      <c r="H4141" t="s">
        <v>20</v>
      </c>
      <c r="I4141">
        <v>4</v>
      </c>
      <c r="J4141">
        <v>289.60000000000002</v>
      </c>
      <c r="K4141">
        <v>0.1</v>
      </c>
      <c r="L4141">
        <f t="shared" si="386"/>
        <v>28.960000000000004</v>
      </c>
      <c r="M4141">
        <f t="shared" si="387"/>
        <v>1158.4000000000001</v>
      </c>
      <c r="N4141" t="s">
        <v>16</v>
      </c>
      <c r="O4141" t="str">
        <f t="shared" si="388"/>
        <v>On Time Delivery</v>
      </c>
      <c r="P4141">
        <v>3</v>
      </c>
      <c r="Q4141" t="str">
        <f t="shared" si="389"/>
        <v>Excellent</v>
      </c>
      <c r="R4141">
        <v>4.5999999999999996</v>
      </c>
      <c r="S4141">
        <v>1042.56</v>
      </c>
    </row>
    <row r="4142" spans="1:19" x14ac:dyDescent="0.35">
      <c r="A4142">
        <v>14141</v>
      </c>
      <c r="B4142" s="1">
        <v>48702</v>
      </c>
      <c r="C4142">
        <f t="shared" si="384"/>
        <v>2033</v>
      </c>
      <c r="D4142">
        <f t="shared" si="385"/>
        <v>5</v>
      </c>
      <c r="E4142" t="str">
        <f>TEXT(Table2[[#This Row],[order_date]],"mmmm")</f>
        <v>May</v>
      </c>
      <c r="F4142">
        <v>1161</v>
      </c>
      <c r="G4142" t="s">
        <v>12</v>
      </c>
      <c r="H4142" t="s">
        <v>13</v>
      </c>
      <c r="I4142">
        <v>5</v>
      </c>
      <c r="J4142">
        <v>560.77</v>
      </c>
      <c r="K4142">
        <v>0.32</v>
      </c>
      <c r="L4142">
        <f t="shared" si="386"/>
        <v>179.44640000000001</v>
      </c>
      <c r="M4142">
        <f t="shared" si="387"/>
        <v>2803.85</v>
      </c>
      <c r="N4142" t="s">
        <v>16</v>
      </c>
      <c r="O4142" t="str">
        <f t="shared" si="388"/>
        <v>Delayed Delivery</v>
      </c>
      <c r="P4142">
        <v>10</v>
      </c>
      <c r="Q4142" t="str">
        <f t="shared" si="389"/>
        <v>Excellent</v>
      </c>
      <c r="R4142">
        <v>4.7</v>
      </c>
      <c r="S4142">
        <v>1906.62</v>
      </c>
    </row>
    <row r="4143" spans="1:19" x14ac:dyDescent="0.35">
      <c r="A4143">
        <v>14142</v>
      </c>
      <c r="B4143" s="1">
        <v>48703</v>
      </c>
      <c r="C4143">
        <f t="shared" si="384"/>
        <v>2033</v>
      </c>
      <c r="D4143">
        <f t="shared" si="385"/>
        <v>5</v>
      </c>
      <c r="E4143" t="str">
        <f>TEXT(Table2[[#This Row],[order_date]],"mmmm")</f>
        <v>May</v>
      </c>
      <c r="F4143">
        <v>1259</v>
      </c>
      <c r="G4143" t="s">
        <v>19</v>
      </c>
      <c r="H4143" t="s">
        <v>17</v>
      </c>
      <c r="I4143">
        <v>2</v>
      </c>
      <c r="J4143">
        <v>436.06</v>
      </c>
      <c r="K4143">
        <v>0.15</v>
      </c>
      <c r="L4143">
        <f t="shared" si="386"/>
        <v>65.408999999999992</v>
      </c>
      <c r="M4143">
        <f t="shared" si="387"/>
        <v>872.12</v>
      </c>
      <c r="N4143" t="s">
        <v>18</v>
      </c>
      <c r="O4143" t="str">
        <f t="shared" si="388"/>
        <v>On Time Delivery</v>
      </c>
      <c r="P4143">
        <v>4</v>
      </c>
      <c r="Q4143" t="str">
        <f t="shared" si="389"/>
        <v>Excellent</v>
      </c>
      <c r="R4143">
        <v>4.9000000000000004</v>
      </c>
      <c r="S4143">
        <v>741.3</v>
      </c>
    </row>
    <row r="4144" spans="1:19" x14ac:dyDescent="0.35">
      <c r="A4144">
        <v>14143</v>
      </c>
      <c r="B4144" s="1">
        <v>48704</v>
      </c>
      <c r="C4144">
        <f t="shared" si="384"/>
        <v>2033</v>
      </c>
      <c r="D4144">
        <f t="shared" si="385"/>
        <v>5</v>
      </c>
      <c r="E4144" t="str">
        <f>TEXT(Table2[[#This Row],[order_date]],"mmmm")</f>
        <v>May</v>
      </c>
      <c r="F4144">
        <v>1923</v>
      </c>
      <c r="G4144" t="s">
        <v>19</v>
      </c>
      <c r="H4144" t="s">
        <v>20</v>
      </c>
      <c r="I4144">
        <v>1</v>
      </c>
      <c r="J4144">
        <v>60.29</v>
      </c>
      <c r="K4144">
        <v>0.21</v>
      </c>
      <c r="L4144">
        <f t="shared" si="386"/>
        <v>12.6609</v>
      </c>
      <c r="M4144">
        <f t="shared" si="387"/>
        <v>60.29</v>
      </c>
      <c r="N4144" t="s">
        <v>16</v>
      </c>
      <c r="O4144" t="str">
        <f t="shared" si="388"/>
        <v>Early Delivery</v>
      </c>
      <c r="P4144">
        <v>1</v>
      </c>
      <c r="Q4144" t="str">
        <f t="shared" si="389"/>
        <v>Bad</v>
      </c>
      <c r="R4144">
        <v>1.7</v>
      </c>
      <c r="S4144">
        <v>47.63</v>
      </c>
    </row>
    <row r="4145" spans="1:19" x14ac:dyDescent="0.35">
      <c r="A4145">
        <v>14144</v>
      </c>
      <c r="B4145" s="1">
        <v>48705</v>
      </c>
      <c r="C4145">
        <f t="shared" si="384"/>
        <v>2033</v>
      </c>
      <c r="D4145">
        <f t="shared" si="385"/>
        <v>5</v>
      </c>
      <c r="E4145" t="str">
        <f>TEXT(Table2[[#This Row],[order_date]],"mmmm")</f>
        <v>May</v>
      </c>
      <c r="F4145">
        <v>1101</v>
      </c>
      <c r="G4145" t="s">
        <v>22</v>
      </c>
      <c r="H4145" t="s">
        <v>20</v>
      </c>
      <c r="I4145">
        <v>7</v>
      </c>
      <c r="J4145">
        <v>146.16</v>
      </c>
      <c r="K4145">
        <v>0.16</v>
      </c>
      <c r="L4145">
        <f t="shared" si="386"/>
        <v>23.3856</v>
      </c>
      <c r="M4145">
        <f t="shared" si="387"/>
        <v>1023.12</v>
      </c>
      <c r="N4145" t="s">
        <v>18</v>
      </c>
      <c r="O4145" t="str">
        <f t="shared" si="388"/>
        <v>Delayed Delivery</v>
      </c>
      <c r="P4145">
        <v>6</v>
      </c>
      <c r="Q4145" t="str">
        <f t="shared" si="389"/>
        <v>Bad</v>
      </c>
      <c r="R4145">
        <v>1.6</v>
      </c>
      <c r="S4145">
        <v>859.42</v>
      </c>
    </row>
    <row r="4146" spans="1:19" x14ac:dyDescent="0.35">
      <c r="A4146">
        <v>14145</v>
      </c>
      <c r="B4146" s="1">
        <v>48706</v>
      </c>
      <c r="C4146">
        <f t="shared" si="384"/>
        <v>2033</v>
      </c>
      <c r="D4146">
        <f t="shared" si="385"/>
        <v>5</v>
      </c>
      <c r="E4146" t="str">
        <f>TEXT(Table2[[#This Row],[order_date]],"mmmm")</f>
        <v>May</v>
      </c>
      <c r="F4146">
        <v>1505</v>
      </c>
      <c r="G4146" t="s">
        <v>22</v>
      </c>
      <c r="H4146" t="s">
        <v>21</v>
      </c>
      <c r="I4146">
        <v>4</v>
      </c>
      <c r="J4146">
        <v>409.09</v>
      </c>
      <c r="K4146">
        <v>0.13</v>
      </c>
      <c r="L4146">
        <f t="shared" si="386"/>
        <v>53.181699999999999</v>
      </c>
      <c r="M4146">
        <f t="shared" si="387"/>
        <v>1636.36</v>
      </c>
      <c r="N4146" t="s">
        <v>18</v>
      </c>
      <c r="O4146" t="str">
        <f t="shared" si="388"/>
        <v>On Time Delivery</v>
      </c>
      <c r="P4146">
        <v>2</v>
      </c>
      <c r="Q4146" t="str">
        <f t="shared" si="389"/>
        <v>Good</v>
      </c>
      <c r="R4146">
        <v>2.7</v>
      </c>
      <c r="S4146">
        <v>1423.63</v>
      </c>
    </row>
    <row r="4147" spans="1:19" x14ac:dyDescent="0.35">
      <c r="A4147">
        <v>14146</v>
      </c>
      <c r="B4147" s="1">
        <v>48707</v>
      </c>
      <c r="C4147">
        <f t="shared" si="384"/>
        <v>2033</v>
      </c>
      <c r="D4147">
        <f t="shared" si="385"/>
        <v>5</v>
      </c>
      <c r="E4147" t="str">
        <f>TEXT(Table2[[#This Row],[order_date]],"mmmm")</f>
        <v>May</v>
      </c>
      <c r="F4147">
        <v>1734</v>
      </c>
      <c r="G4147" t="s">
        <v>12</v>
      </c>
      <c r="H4147" t="s">
        <v>20</v>
      </c>
      <c r="I4147">
        <v>7</v>
      </c>
      <c r="J4147">
        <v>538.4</v>
      </c>
      <c r="K4147">
        <v>0.08</v>
      </c>
      <c r="L4147">
        <f t="shared" si="386"/>
        <v>43.071999999999996</v>
      </c>
      <c r="M4147">
        <f t="shared" si="387"/>
        <v>3768.7999999999997</v>
      </c>
      <c r="N4147" t="s">
        <v>16</v>
      </c>
      <c r="O4147" t="str">
        <f t="shared" si="388"/>
        <v>On Time Delivery</v>
      </c>
      <c r="P4147">
        <v>4</v>
      </c>
      <c r="Q4147" t="str">
        <f t="shared" si="389"/>
        <v>Good</v>
      </c>
      <c r="R4147">
        <v>3.8</v>
      </c>
      <c r="S4147">
        <v>3467.3</v>
      </c>
    </row>
    <row r="4148" spans="1:19" x14ac:dyDescent="0.35">
      <c r="A4148">
        <v>14147</v>
      </c>
      <c r="B4148" s="1">
        <v>48708</v>
      </c>
      <c r="C4148">
        <f t="shared" si="384"/>
        <v>2033</v>
      </c>
      <c r="D4148">
        <f t="shared" si="385"/>
        <v>5</v>
      </c>
      <c r="E4148" t="str">
        <f>TEXT(Table2[[#This Row],[order_date]],"mmmm")</f>
        <v>May</v>
      </c>
      <c r="F4148">
        <v>1570</v>
      </c>
      <c r="G4148" t="s">
        <v>15</v>
      </c>
      <c r="H4148" t="s">
        <v>13</v>
      </c>
      <c r="I4148">
        <v>7</v>
      </c>
      <c r="J4148">
        <v>34.26</v>
      </c>
      <c r="K4148">
        <v>0.24</v>
      </c>
      <c r="L4148">
        <f t="shared" si="386"/>
        <v>8.2223999999999986</v>
      </c>
      <c r="M4148">
        <f t="shared" si="387"/>
        <v>239.82</v>
      </c>
      <c r="N4148" t="s">
        <v>18</v>
      </c>
      <c r="O4148" t="str">
        <f t="shared" si="388"/>
        <v>Delayed Delivery</v>
      </c>
      <c r="P4148">
        <v>5</v>
      </c>
      <c r="Q4148" t="str">
        <f t="shared" si="389"/>
        <v>Good</v>
      </c>
      <c r="R4148">
        <v>2.8</v>
      </c>
      <c r="S4148">
        <v>182.26</v>
      </c>
    </row>
    <row r="4149" spans="1:19" x14ac:dyDescent="0.35">
      <c r="A4149">
        <v>14148</v>
      </c>
      <c r="B4149" s="1">
        <v>48709</v>
      </c>
      <c r="C4149">
        <f t="shared" si="384"/>
        <v>2033</v>
      </c>
      <c r="D4149">
        <f t="shared" si="385"/>
        <v>5</v>
      </c>
      <c r="E4149" t="str">
        <f>TEXT(Table2[[#This Row],[order_date]],"mmmm")</f>
        <v>May</v>
      </c>
      <c r="F4149">
        <v>1246</v>
      </c>
      <c r="G4149" t="s">
        <v>19</v>
      </c>
      <c r="H4149" t="s">
        <v>13</v>
      </c>
      <c r="I4149">
        <v>4</v>
      </c>
      <c r="J4149">
        <v>490.28</v>
      </c>
      <c r="K4149">
        <v>0.25</v>
      </c>
      <c r="L4149">
        <f t="shared" si="386"/>
        <v>122.57</v>
      </c>
      <c r="M4149">
        <f t="shared" si="387"/>
        <v>1961.12</v>
      </c>
      <c r="N4149" t="s">
        <v>16</v>
      </c>
      <c r="O4149" t="str">
        <f t="shared" si="388"/>
        <v>Delayed Delivery</v>
      </c>
      <c r="P4149">
        <v>8</v>
      </c>
      <c r="Q4149" t="str">
        <f t="shared" si="389"/>
        <v>Excellent</v>
      </c>
      <c r="R4149">
        <v>4.5999999999999996</v>
      </c>
      <c r="S4149">
        <v>1470.84</v>
      </c>
    </row>
    <row r="4150" spans="1:19" x14ac:dyDescent="0.35">
      <c r="A4150">
        <v>14149</v>
      </c>
      <c r="B4150" s="1">
        <v>48710</v>
      </c>
      <c r="C4150">
        <f t="shared" si="384"/>
        <v>2033</v>
      </c>
      <c r="D4150">
        <f t="shared" si="385"/>
        <v>5</v>
      </c>
      <c r="E4150" t="str">
        <f>TEXT(Table2[[#This Row],[order_date]],"mmmm")</f>
        <v>May</v>
      </c>
      <c r="F4150">
        <v>1639</v>
      </c>
      <c r="G4150" t="s">
        <v>15</v>
      </c>
      <c r="H4150" t="s">
        <v>20</v>
      </c>
      <c r="I4150">
        <v>2</v>
      </c>
      <c r="J4150">
        <v>343.66</v>
      </c>
      <c r="K4150">
        <v>0.1</v>
      </c>
      <c r="L4150">
        <f t="shared" si="386"/>
        <v>34.366000000000007</v>
      </c>
      <c r="M4150">
        <f t="shared" si="387"/>
        <v>687.32</v>
      </c>
      <c r="N4150" t="s">
        <v>16</v>
      </c>
      <c r="O4150" t="str">
        <f t="shared" si="388"/>
        <v>On Time Delivery</v>
      </c>
      <c r="P4150">
        <v>3</v>
      </c>
      <c r="Q4150" t="str">
        <f t="shared" si="389"/>
        <v>Good</v>
      </c>
      <c r="R4150">
        <v>3.9</v>
      </c>
      <c r="S4150">
        <v>618.59</v>
      </c>
    </row>
    <row r="4151" spans="1:19" x14ac:dyDescent="0.35">
      <c r="A4151">
        <v>14150</v>
      </c>
      <c r="B4151" s="1">
        <v>48711</v>
      </c>
      <c r="C4151">
        <f t="shared" si="384"/>
        <v>2033</v>
      </c>
      <c r="D4151">
        <f t="shared" si="385"/>
        <v>5</v>
      </c>
      <c r="E4151" t="str">
        <f>TEXT(Table2[[#This Row],[order_date]],"mmmm")</f>
        <v>May</v>
      </c>
      <c r="F4151">
        <v>1794</v>
      </c>
      <c r="G4151" t="s">
        <v>19</v>
      </c>
      <c r="H4151" t="s">
        <v>17</v>
      </c>
      <c r="I4151">
        <v>6</v>
      </c>
      <c r="J4151">
        <v>334.46</v>
      </c>
      <c r="K4151">
        <v>0.28000000000000003</v>
      </c>
      <c r="L4151">
        <f t="shared" si="386"/>
        <v>93.648800000000008</v>
      </c>
      <c r="M4151">
        <f t="shared" si="387"/>
        <v>2006.7599999999998</v>
      </c>
      <c r="N4151" t="s">
        <v>18</v>
      </c>
      <c r="O4151" t="str">
        <f t="shared" si="388"/>
        <v>Delayed Delivery</v>
      </c>
      <c r="P4151">
        <v>6</v>
      </c>
      <c r="Q4151" t="str">
        <f t="shared" si="389"/>
        <v>Good</v>
      </c>
      <c r="R4151">
        <v>3.5</v>
      </c>
      <c r="S4151">
        <v>1444.87</v>
      </c>
    </row>
    <row r="4152" spans="1:19" x14ac:dyDescent="0.35">
      <c r="A4152">
        <v>14151</v>
      </c>
      <c r="B4152" s="1">
        <v>48712</v>
      </c>
      <c r="C4152">
        <f t="shared" si="384"/>
        <v>2033</v>
      </c>
      <c r="D4152">
        <f t="shared" si="385"/>
        <v>5</v>
      </c>
      <c r="E4152" t="str">
        <f>TEXT(Table2[[#This Row],[order_date]],"mmmm")</f>
        <v>May</v>
      </c>
      <c r="F4152">
        <v>1836</v>
      </c>
      <c r="G4152" t="s">
        <v>19</v>
      </c>
      <c r="H4152" t="s">
        <v>13</v>
      </c>
      <c r="I4152">
        <v>6</v>
      </c>
      <c r="J4152">
        <v>575.32000000000005</v>
      </c>
      <c r="K4152">
        <v>0.3</v>
      </c>
      <c r="L4152">
        <f t="shared" si="386"/>
        <v>172.596</v>
      </c>
      <c r="M4152">
        <f t="shared" si="387"/>
        <v>3451.92</v>
      </c>
      <c r="N4152" t="s">
        <v>18</v>
      </c>
      <c r="O4152" t="str">
        <f t="shared" si="388"/>
        <v>Early Delivery</v>
      </c>
      <c r="P4152">
        <v>1</v>
      </c>
      <c r="Q4152" t="str">
        <f t="shared" si="389"/>
        <v>Bad</v>
      </c>
      <c r="R4152">
        <v>1.3</v>
      </c>
      <c r="S4152">
        <v>2416.34</v>
      </c>
    </row>
    <row r="4153" spans="1:19" x14ac:dyDescent="0.35">
      <c r="A4153">
        <v>14152</v>
      </c>
      <c r="B4153" s="1">
        <v>48713</v>
      </c>
      <c r="C4153">
        <f t="shared" si="384"/>
        <v>2033</v>
      </c>
      <c r="D4153">
        <f t="shared" si="385"/>
        <v>5</v>
      </c>
      <c r="E4153" t="str">
        <f>TEXT(Table2[[#This Row],[order_date]],"mmmm")</f>
        <v>May</v>
      </c>
      <c r="F4153">
        <v>1536</v>
      </c>
      <c r="G4153" t="s">
        <v>22</v>
      </c>
      <c r="H4153" t="s">
        <v>13</v>
      </c>
      <c r="I4153">
        <v>5</v>
      </c>
      <c r="J4153">
        <v>452.37</v>
      </c>
      <c r="K4153">
        <v>0.32</v>
      </c>
      <c r="L4153">
        <f t="shared" si="386"/>
        <v>144.75839999999999</v>
      </c>
      <c r="M4153">
        <f t="shared" si="387"/>
        <v>2261.85</v>
      </c>
      <c r="N4153" t="s">
        <v>18</v>
      </c>
      <c r="O4153" t="str">
        <f t="shared" si="388"/>
        <v>Delayed Delivery</v>
      </c>
      <c r="P4153">
        <v>9</v>
      </c>
      <c r="Q4153" t="str">
        <f t="shared" si="389"/>
        <v>Bad</v>
      </c>
      <c r="R4153">
        <v>1.7</v>
      </c>
      <c r="S4153">
        <v>1538.06</v>
      </c>
    </row>
    <row r="4154" spans="1:19" x14ac:dyDescent="0.35">
      <c r="A4154">
        <v>14153</v>
      </c>
      <c r="B4154" s="1">
        <v>48714</v>
      </c>
      <c r="C4154">
        <f t="shared" si="384"/>
        <v>2033</v>
      </c>
      <c r="D4154">
        <f t="shared" si="385"/>
        <v>5</v>
      </c>
      <c r="E4154" t="str">
        <f>TEXT(Table2[[#This Row],[order_date]],"mmmm")</f>
        <v>May</v>
      </c>
      <c r="F4154">
        <v>1130</v>
      </c>
      <c r="G4154" t="s">
        <v>19</v>
      </c>
      <c r="H4154" t="s">
        <v>21</v>
      </c>
      <c r="I4154">
        <v>2</v>
      </c>
      <c r="J4154">
        <v>512.32000000000005</v>
      </c>
      <c r="K4154">
        <v>0.06</v>
      </c>
      <c r="L4154">
        <f t="shared" si="386"/>
        <v>30.7392</v>
      </c>
      <c r="M4154">
        <f t="shared" si="387"/>
        <v>1024.6400000000001</v>
      </c>
      <c r="N4154" t="s">
        <v>18</v>
      </c>
      <c r="O4154" t="str">
        <f t="shared" si="388"/>
        <v>Early Delivery</v>
      </c>
      <c r="P4154">
        <v>1</v>
      </c>
      <c r="Q4154" t="str">
        <f t="shared" si="389"/>
        <v>Good</v>
      </c>
      <c r="R4154">
        <v>2.7</v>
      </c>
      <c r="S4154">
        <v>963.16</v>
      </c>
    </row>
    <row r="4155" spans="1:19" x14ac:dyDescent="0.35">
      <c r="A4155">
        <v>14154</v>
      </c>
      <c r="B4155" s="1">
        <v>48715</v>
      </c>
      <c r="C4155">
        <f t="shared" si="384"/>
        <v>2033</v>
      </c>
      <c r="D4155">
        <f t="shared" si="385"/>
        <v>5</v>
      </c>
      <c r="E4155" t="str">
        <f>TEXT(Table2[[#This Row],[order_date]],"mmmm")</f>
        <v>May</v>
      </c>
      <c r="F4155">
        <v>1352</v>
      </c>
      <c r="G4155" t="s">
        <v>22</v>
      </c>
      <c r="H4155" t="s">
        <v>17</v>
      </c>
      <c r="I4155">
        <v>4</v>
      </c>
      <c r="J4155">
        <v>222.09</v>
      </c>
      <c r="K4155">
        <v>0.11</v>
      </c>
      <c r="L4155">
        <f t="shared" si="386"/>
        <v>24.4299</v>
      </c>
      <c r="M4155">
        <f t="shared" si="387"/>
        <v>888.36</v>
      </c>
      <c r="N4155" t="s">
        <v>14</v>
      </c>
      <c r="O4155" t="str">
        <f t="shared" si="388"/>
        <v>On Time Delivery</v>
      </c>
      <c r="P4155">
        <v>2</v>
      </c>
      <c r="Q4155" t="str">
        <f t="shared" si="389"/>
        <v>Excellent</v>
      </c>
      <c r="R4155">
        <v>4.9000000000000004</v>
      </c>
      <c r="S4155">
        <v>790.64</v>
      </c>
    </row>
    <row r="4156" spans="1:19" x14ac:dyDescent="0.35">
      <c r="A4156">
        <v>14155</v>
      </c>
      <c r="B4156" s="1">
        <v>48716</v>
      </c>
      <c r="C4156">
        <f t="shared" si="384"/>
        <v>2033</v>
      </c>
      <c r="D4156">
        <f t="shared" si="385"/>
        <v>5</v>
      </c>
      <c r="E4156" t="str">
        <f>TEXT(Table2[[#This Row],[order_date]],"mmmm")</f>
        <v>May</v>
      </c>
      <c r="F4156">
        <v>1195</v>
      </c>
      <c r="G4156" t="s">
        <v>15</v>
      </c>
      <c r="H4156" t="s">
        <v>20</v>
      </c>
      <c r="I4156">
        <v>2</v>
      </c>
      <c r="J4156">
        <v>339.3</v>
      </c>
      <c r="K4156">
        <v>0.3</v>
      </c>
      <c r="L4156">
        <f t="shared" si="386"/>
        <v>101.79</v>
      </c>
      <c r="M4156">
        <f t="shared" si="387"/>
        <v>678.6</v>
      </c>
      <c r="N4156" t="s">
        <v>16</v>
      </c>
      <c r="O4156" t="str">
        <f t="shared" si="388"/>
        <v>Early Delivery</v>
      </c>
      <c r="P4156">
        <v>1</v>
      </c>
      <c r="Q4156" t="str">
        <f t="shared" si="389"/>
        <v>Bad</v>
      </c>
      <c r="R4156">
        <v>2.2999999999999998</v>
      </c>
      <c r="S4156">
        <v>475.02</v>
      </c>
    </row>
    <row r="4157" spans="1:19" x14ac:dyDescent="0.35">
      <c r="A4157">
        <v>14156</v>
      </c>
      <c r="B4157" s="1">
        <v>48717</v>
      </c>
      <c r="C4157">
        <f t="shared" si="384"/>
        <v>2033</v>
      </c>
      <c r="D4157">
        <f t="shared" si="385"/>
        <v>5</v>
      </c>
      <c r="E4157" t="str">
        <f>TEXT(Table2[[#This Row],[order_date]],"mmmm")</f>
        <v>May</v>
      </c>
      <c r="F4157">
        <v>1792</v>
      </c>
      <c r="G4157" t="s">
        <v>15</v>
      </c>
      <c r="H4157" t="s">
        <v>17</v>
      </c>
      <c r="I4157">
        <v>4</v>
      </c>
      <c r="J4157">
        <v>375.01</v>
      </c>
      <c r="K4157">
        <v>7.0000000000000007E-2</v>
      </c>
      <c r="L4157">
        <f t="shared" si="386"/>
        <v>26.250700000000002</v>
      </c>
      <c r="M4157">
        <f t="shared" si="387"/>
        <v>1500.04</v>
      </c>
      <c r="N4157" t="s">
        <v>18</v>
      </c>
      <c r="O4157" t="str">
        <f t="shared" si="388"/>
        <v>Delayed Delivery</v>
      </c>
      <c r="P4157">
        <v>8</v>
      </c>
      <c r="Q4157" t="str">
        <f t="shared" si="389"/>
        <v>Good</v>
      </c>
      <c r="R4157">
        <v>3.5</v>
      </c>
      <c r="S4157">
        <v>1395.04</v>
      </c>
    </row>
    <row r="4158" spans="1:19" x14ac:dyDescent="0.35">
      <c r="A4158">
        <v>14157</v>
      </c>
      <c r="B4158" s="1">
        <v>48718</v>
      </c>
      <c r="C4158">
        <f t="shared" si="384"/>
        <v>2033</v>
      </c>
      <c r="D4158">
        <f t="shared" si="385"/>
        <v>5</v>
      </c>
      <c r="E4158" t="str">
        <f>TEXT(Table2[[#This Row],[order_date]],"mmmm")</f>
        <v>May</v>
      </c>
      <c r="F4158">
        <v>1915</v>
      </c>
      <c r="G4158" t="s">
        <v>19</v>
      </c>
      <c r="H4158" t="s">
        <v>21</v>
      </c>
      <c r="I4158">
        <v>7</v>
      </c>
      <c r="J4158">
        <v>203.13</v>
      </c>
      <c r="K4158">
        <v>0</v>
      </c>
      <c r="L4158">
        <f t="shared" si="386"/>
        <v>0</v>
      </c>
      <c r="M4158">
        <f t="shared" si="387"/>
        <v>1421.9099999999999</v>
      </c>
      <c r="N4158" t="s">
        <v>18</v>
      </c>
      <c r="O4158" t="str">
        <f t="shared" si="388"/>
        <v>On Time Delivery</v>
      </c>
      <c r="P4158">
        <v>4</v>
      </c>
      <c r="Q4158" t="str">
        <f t="shared" si="389"/>
        <v>Excellent</v>
      </c>
      <c r="R4158">
        <v>5</v>
      </c>
      <c r="S4158">
        <v>1421.91</v>
      </c>
    </row>
    <row r="4159" spans="1:19" x14ac:dyDescent="0.35">
      <c r="A4159">
        <v>14158</v>
      </c>
      <c r="B4159" s="1">
        <v>48719</v>
      </c>
      <c r="C4159">
        <f t="shared" si="384"/>
        <v>2033</v>
      </c>
      <c r="D4159">
        <f t="shared" si="385"/>
        <v>5</v>
      </c>
      <c r="E4159" t="str">
        <f>TEXT(Table2[[#This Row],[order_date]],"mmmm")</f>
        <v>May</v>
      </c>
      <c r="F4159">
        <v>1929</v>
      </c>
      <c r="G4159" t="s">
        <v>19</v>
      </c>
      <c r="H4159" t="s">
        <v>21</v>
      </c>
      <c r="I4159">
        <v>5</v>
      </c>
      <c r="J4159">
        <v>348.6</v>
      </c>
      <c r="K4159">
        <v>0.3</v>
      </c>
      <c r="L4159">
        <f t="shared" si="386"/>
        <v>104.58</v>
      </c>
      <c r="M4159">
        <f t="shared" si="387"/>
        <v>1743</v>
      </c>
      <c r="N4159" t="s">
        <v>16</v>
      </c>
      <c r="O4159" t="str">
        <f t="shared" si="388"/>
        <v>On Time Delivery</v>
      </c>
      <c r="P4159">
        <v>2</v>
      </c>
      <c r="Q4159" t="str">
        <f t="shared" si="389"/>
        <v>Bad</v>
      </c>
      <c r="R4159">
        <v>2.1</v>
      </c>
      <c r="S4159">
        <v>1220.0999999999999</v>
      </c>
    </row>
    <row r="4160" spans="1:19" x14ac:dyDescent="0.35">
      <c r="A4160">
        <v>14159</v>
      </c>
      <c r="B4160" s="1">
        <v>48720</v>
      </c>
      <c r="C4160">
        <f t="shared" si="384"/>
        <v>2033</v>
      </c>
      <c r="D4160">
        <f t="shared" si="385"/>
        <v>5</v>
      </c>
      <c r="E4160" t="str">
        <f>TEXT(Table2[[#This Row],[order_date]],"mmmm")</f>
        <v>May</v>
      </c>
      <c r="F4160">
        <v>1665</v>
      </c>
      <c r="G4160" t="s">
        <v>19</v>
      </c>
      <c r="H4160" t="s">
        <v>17</v>
      </c>
      <c r="I4160">
        <v>1</v>
      </c>
      <c r="J4160">
        <v>153.44</v>
      </c>
      <c r="K4160">
        <v>0.11</v>
      </c>
      <c r="L4160">
        <f t="shared" si="386"/>
        <v>16.878399999999999</v>
      </c>
      <c r="M4160">
        <f t="shared" si="387"/>
        <v>153.44</v>
      </c>
      <c r="N4160" t="s">
        <v>16</v>
      </c>
      <c r="O4160" t="str">
        <f t="shared" si="388"/>
        <v>Delayed Delivery</v>
      </c>
      <c r="P4160">
        <v>7</v>
      </c>
      <c r="Q4160" t="str">
        <f t="shared" si="389"/>
        <v>Bad</v>
      </c>
      <c r="R4160">
        <v>1.7</v>
      </c>
      <c r="S4160">
        <v>136.56</v>
      </c>
    </row>
    <row r="4161" spans="1:19" x14ac:dyDescent="0.35">
      <c r="A4161">
        <v>14160</v>
      </c>
      <c r="B4161" s="1">
        <v>48721</v>
      </c>
      <c r="C4161">
        <f t="shared" si="384"/>
        <v>2033</v>
      </c>
      <c r="D4161">
        <f t="shared" si="385"/>
        <v>5</v>
      </c>
      <c r="E4161" t="str">
        <f>TEXT(Table2[[#This Row],[order_date]],"mmmm")</f>
        <v>May</v>
      </c>
      <c r="F4161">
        <v>1381</v>
      </c>
      <c r="G4161" t="s">
        <v>12</v>
      </c>
      <c r="H4161" t="s">
        <v>21</v>
      </c>
      <c r="I4161">
        <v>7</v>
      </c>
      <c r="J4161">
        <v>98.87</v>
      </c>
      <c r="K4161">
        <v>0.15</v>
      </c>
      <c r="L4161">
        <f t="shared" si="386"/>
        <v>14.830500000000001</v>
      </c>
      <c r="M4161">
        <f t="shared" si="387"/>
        <v>692.09</v>
      </c>
      <c r="N4161" t="s">
        <v>18</v>
      </c>
      <c r="O4161" t="str">
        <f t="shared" si="388"/>
        <v>Delayed Delivery</v>
      </c>
      <c r="P4161">
        <v>8</v>
      </c>
      <c r="Q4161" t="str">
        <f t="shared" si="389"/>
        <v>Good</v>
      </c>
      <c r="R4161">
        <v>3.2</v>
      </c>
      <c r="S4161">
        <v>588.28</v>
      </c>
    </row>
    <row r="4162" spans="1:19" x14ac:dyDescent="0.35">
      <c r="A4162">
        <v>14161</v>
      </c>
      <c r="B4162" s="1">
        <v>48722</v>
      </c>
      <c r="C4162">
        <f t="shared" si="384"/>
        <v>2033</v>
      </c>
      <c r="D4162">
        <f t="shared" si="385"/>
        <v>5</v>
      </c>
      <c r="E4162" t="str">
        <f>TEXT(Table2[[#This Row],[order_date]],"mmmm")</f>
        <v>May</v>
      </c>
      <c r="F4162">
        <v>1644</v>
      </c>
      <c r="G4162" t="s">
        <v>22</v>
      </c>
      <c r="H4162" t="s">
        <v>21</v>
      </c>
      <c r="I4162">
        <v>1</v>
      </c>
      <c r="J4162">
        <v>233.77</v>
      </c>
      <c r="K4162">
        <v>0.16</v>
      </c>
      <c r="L4162">
        <f t="shared" si="386"/>
        <v>37.403200000000005</v>
      </c>
      <c r="M4162">
        <f t="shared" si="387"/>
        <v>233.77</v>
      </c>
      <c r="N4162" t="s">
        <v>16</v>
      </c>
      <c r="O4162" t="str">
        <f t="shared" si="388"/>
        <v>Delayed Delivery</v>
      </c>
      <c r="P4162">
        <v>9</v>
      </c>
      <c r="Q4162" t="str">
        <f t="shared" si="389"/>
        <v>Good</v>
      </c>
      <c r="R4162">
        <v>3.2</v>
      </c>
      <c r="S4162">
        <v>196.37</v>
      </c>
    </row>
    <row r="4163" spans="1:19" x14ac:dyDescent="0.35">
      <c r="A4163">
        <v>14162</v>
      </c>
      <c r="B4163" s="1">
        <v>48723</v>
      </c>
      <c r="C4163">
        <f t="shared" ref="C4163:C4226" si="390">YEAR(B4163)</f>
        <v>2033</v>
      </c>
      <c r="D4163">
        <f t="shared" ref="D4163:D4226" si="391">MONTH(B4163)</f>
        <v>5</v>
      </c>
      <c r="E4163" t="str">
        <f>TEXT(Table2[[#This Row],[order_date]],"mmmm")</f>
        <v>May</v>
      </c>
      <c r="F4163">
        <v>1226</v>
      </c>
      <c r="G4163" t="s">
        <v>15</v>
      </c>
      <c r="H4163" t="s">
        <v>21</v>
      </c>
      <c r="I4163">
        <v>2</v>
      </c>
      <c r="J4163">
        <v>447.48</v>
      </c>
      <c r="K4163">
        <v>0.3</v>
      </c>
      <c r="L4163">
        <f t="shared" ref="L4163:L4226" si="392">J4163*K4163</f>
        <v>134.244</v>
      </c>
      <c r="M4163">
        <f t="shared" ref="M4163:M4226" si="393">(J4163*I4163)</f>
        <v>894.96</v>
      </c>
      <c r="N4163" t="s">
        <v>16</v>
      </c>
      <c r="O4163" t="str">
        <f t="shared" ref="O4163:O4226" si="394">IF(P4163&lt;2,"Early Delivery",IF(P4163&lt;5,"On Time Delivery","Delayed Delivery"))</f>
        <v>Delayed Delivery</v>
      </c>
      <c r="P4163">
        <v>5</v>
      </c>
      <c r="Q4163" t="str">
        <f t="shared" ref="Q4163:Q4226" si="395">IF(R4163&lt;2.5,"Bad",IF(R4163 &lt;4,"Good","Excellent"))</f>
        <v>Excellent</v>
      </c>
      <c r="R4163">
        <v>4.7</v>
      </c>
      <c r="S4163">
        <v>626.47</v>
      </c>
    </row>
    <row r="4164" spans="1:19" x14ac:dyDescent="0.35">
      <c r="A4164">
        <v>14163</v>
      </c>
      <c r="B4164" s="1">
        <v>48724</v>
      </c>
      <c r="C4164">
        <f t="shared" si="390"/>
        <v>2033</v>
      </c>
      <c r="D4164">
        <f t="shared" si="391"/>
        <v>5</v>
      </c>
      <c r="E4164" t="str">
        <f>TEXT(Table2[[#This Row],[order_date]],"mmmm")</f>
        <v>May</v>
      </c>
      <c r="F4164">
        <v>1700</v>
      </c>
      <c r="G4164" t="s">
        <v>19</v>
      </c>
      <c r="H4164" t="s">
        <v>17</v>
      </c>
      <c r="I4164">
        <v>4</v>
      </c>
      <c r="J4164">
        <v>550.97</v>
      </c>
      <c r="K4164">
        <v>0.12</v>
      </c>
      <c r="L4164">
        <f t="shared" si="392"/>
        <v>66.116399999999999</v>
      </c>
      <c r="M4164">
        <f t="shared" si="393"/>
        <v>2203.88</v>
      </c>
      <c r="N4164" t="s">
        <v>18</v>
      </c>
      <c r="O4164" t="str">
        <f t="shared" si="394"/>
        <v>On Time Delivery</v>
      </c>
      <c r="P4164">
        <v>3</v>
      </c>
      <c r="Q4164" t="str">
        <f t="shared" si="395"/>
        <v>Bad</v>
      </c>
      <c r="R4164">
        <v>1.1000000000000001</v>
      </c>
      <c r="S4164">
        <v>1939.41</v>
      </c>
    </row>
    <row r="4165" spans="1:19" x14ac:dyDescent="0.35">
      <c r="A4165">
        <v>14164</v>
      </c>
      <c r="B4165" s="1">
        <v>48725</v>
      </c>
      <c r="C4165">
        <f t="shared" si="390"/>
        <v>2033</v>
      </c>
      <c r="D4165">
        <f t="shared" si="391"/>
        <v>5</v>
      </c>
      <c r="E4165" t="str">
        <f>TEXT(Table2[[#This Row],[order_date]],"mmmm")</f>
        <v>May</v>
      </c>
      <c r="F4165">
        <v>1475</v>
      </c>
      <c r="G4165" t="s">
        <v>12</v>
      </c>
      <c r="H4165" t="s">
        <v>21</v>
      </c>
      <c r="I4165">
        <v>1</v>
      </c>
      <c r="J4165">
        <v>282.76</v>
      </c>
      <c r="K4165">
        <v>0.31</v>
      </c>
      <c r="L4165">
        <f t="shared" si="392"/>
        <v>87.655599999999993</v>
      </c>
      <c r="M4165">
        <f t="shared" si="393"/>
        <v>282.76</v>
      </c>
      <c r="N4165" t="s">
        <v>14</v>
      </c>
      <c r="O4165" t="str">
        <f t="shared" si="394"/>
        <v>Early Delivery</v>
      </c>
      <c r="P4165">
        <v>1</v>
      </c>
      <c r="Q4165" t="str">
        <f t="shared" si="395"/>
        <v>Good</v>
      </c>
      <c r="R4165">
        <v>2.6</v>
      </c>
      <c r="S4165">
        <v>195.1</v>
      </c>
    </row>
    <row r="4166" spans="1:19" x14ac:dyDescent="0.35">
      <c r="A4166">
        <v>14165</v>
      </c>
      <c r="B4166" s="1">
        <v>48726</v>
      </c>
      <c r="C4166">
        <f t="shared" si="390"/>
        <v>2033</v>
      </c>
      <c r="D4166">
        <f t="shared" si="391"/>
        <v>5</v>
      </c>
      <c r="E4166" t="str">
        <f>TEXT(Table2[[#This Row],[order_date]],"mmmm")</f>
        <v>May</v>
      </c>
      <c r="F4166">
        <v>1476</v>
      </c>
      <c r="G4166" t="s">
        <v>19</v>
      </c>
      <c r="H4166" t="s">
        <v>20</v>
      </c>
      <c r="I4166">
        <v>7</v>
      </c>
      <c r="J4166">
        <v>391.05</v>
      </c>
      <c r="K4166">
        <v>0.22</v>
      </c>
      <c r="L4166">
        <f t="shared" si="392"/>
        <v>86.031000000000006</v>
      </c>
      <c r="M4166">
        <f t="shared" si="393"/>
        <v>2737.35</v>
      </c>
      <c r="N4166" t="s">
        <v>14</v>
      </c>
      <c r="O4166" t="str">
        <f t="shared" si="394"/>
        <v>Delayed Delivery</v>
      </c>
      <c r="P4166">
        <v>8</v>
      </c>
      <c r="Q4166" t="str">
        <f t="shared" si="395"/>
        <v>Bad</v>
      </c>
      <c r="R4166">
        <v>2.2000000000000002</v>
      </c>
      <c r="S4166">
        <v>2135.13</v>
      </c>
    </row>
    <row r="4167" spans="1:19" x14ac:dyDescent="0.35">
      <c r="A4167">
        <v>14166</v>
      </c>
      <c r="B4167" s="1">
        <v>48727</v>
      </c>
      <c r="C4167">
        <f t="shared" si="390"/>
        <v>2033</v>
      </c>
      <c r="D4167">
        <f t="shared" si="391"/>
        <v>5</v>
      </c>
      <c r="E4167" t="str">
        <f>TEXT(Table2[[#This Row],[order_date]],"mmmm")</f>
        <v>May</v>
      </c>
      <c r="F4167">
        <v>1264</v>
      </c>
      <c r="G4167" t="s">
        <v>19</v>
      </c>
      <c r="H4167" t="s">
        <v>20</v>
      </c>
      <c r="I4167">
        <v>4</v>
      </c>
      <c r="J4167">
        <v>75.28</v>
      </c>
      <c r="K4167">
        <v>0.18</v>
      </c>
      <c r="L4167">
        <f t="shared" si="392"/>
        <v>13.5504</v>
      </c>
      <c r="M4167">
        <f t="shared" si="393"/>
        <v>301.12</v>
      </c>
      <c r="N4167" t="s">
        <v>16</v>
      </c>
      <c r="O4167" t="str">
        <f t="shared" si="394"/>
        <v>Delayed Delivery</v>
      </c>
      <c r="P4167">
        <v>6</v>
      </c>
      <c r="Q4167" t="str">
        <f t="shared" si="395"/>
        <v>Good</v>
      </c>
      <c r="R4167">
        <v>3.3</v>
      </c>
      <c r="S4167">
        <v>246.92</v>
      </c>
    </row>
    <row r="4168" spans="1:19" x14ac:dyDescent="0.35">
      <c r="A4168">
        <v>14167</v>
      </c>
      <c r="B4168" s="1">
        <v>48728</v>
      </c>
      <c r="C4168">
        <f t="shared" si="390"/>
        <v>2033</v>
      </c>
      <c r="D4168">
        <f t="shared" si="391"/>
        <v>5</v>
      </c>
      <c r="E4168" t="str">
        <f>TEXT(Table2[[#This Row],[order_date]],"mmmm")</f>
        <v>May</v>
      </c>
      <c r="F4168">
        <v>1371</v>
      </c>
      <c r="G4168" t="s">
        <v>15</v>
      </c>
      <c r="H4168" t="s">
        <v>13</v>
      </c>
      <c r="I4168">
        <v>5</v>
      </c>
      <c r="J4168">
        <v>544.11</v>
      </c>
      <c r="K4168">
        <v>0.11</v>
      </c>
      <c r="L4168">
        <f t="shared" si="392"/>
        <v>59.8521</v>
      </c>
      <c r="M4168">
        <f t="shared" si="393"/>
        <v>2720.55</v>
      </c>
      <c r="N4168" t="s">
        <v>18</v>
      </c>
      <c r="O4168" t="str">
        <f t="shared" si="394"/>
        <v>Delayed Delivery</v>
      </c>
      <c r="P4168">
        <v>5</v>
      </c>
      <c r="Q4168" t="str">
        <f t="shared" si="395"/>
        <v>Bad</v>
      </c>
      <c r="R4168">
        <v>1</v>
      </c>
      <c r="S4168">
        <v>2421.29</v>
      </c>
    </row>
    <row r="4169" spans="1:19" x14ac:dyDescent="0.35">
      <c r="A4169">
        <v>14168</v>
      </c>
      <c r="B4169" s="1">
        <v>48729</v>
      </c>
      <c r="C4169">
        <f t="shared" si="390"/>
        <v>2033</v>
      </c>
      <c r="D4169">
        <f t="shared" si="391"/>
        <v>5</v>
      </c>
      <c r="E4169" t="str">
        <f>TEXT(Table2[[#This Row],[order_date]],"mmmm")</f>
        <v>May</v>
      </c>
      <c r="F4169">
        <v>1485</v>
      </c>
      <c r="G4169" t="s">
        <v>12</v>
      </c>
      <c r="H4169" t="s">
        <v>20</v>
      </c>
      <c r="I4169">
        <v>7</v>
      </c>
      <c r="J4169">
        <v>347.63</v>
      </c>
      <c r="K4169">
        <v>0.09</v>
      </c>
      <c r="L4169">
        <f t="shared" si="392"/>
        <v>31.2867</v>
      </c>
      <c r="M4169">
        <f t="shared" si="393"/>
        <v>2433.41</v>
      </c>
      <c r="N4169" t="s">
        <v>16</v>
      </c>
      <c r="O4169" t="str">
        <f t="shared" si="394"/>
        <v>Delayed Delivery</v>
      </c>
      <c r="P4169">
        <v>7</v>
      </c>
      <c r="Q4169" t="str">
        <f t="shared" si="395"/>
        <v>Good</v>
      </c>
      <c r="R4169">
        <v>3.8</v>
      </c>
      <c r="S4169">
        <v>2214.4</v>
      </c>
    </row>
    <row r="4170" spans="1:19" x14ac:dyDescent="0.35">
      <c r="A4170">
        <v>14169</v>
      </c>
      <c r="B4170" s="1">
        <v>48730</v>
      </c>
      <c r="C4170">
        <f t="shared" si="390"/>
        <v>2033</v>
      </c>
      <c r="D4170">
        <f t="shared" si="391"/>
        <v>5</v>
      </c>
      <c r="E4170" t="str">
        <f>TEXT(Table2[[#This Row],[order_date]],"mmmm")</f>
        <v>May</v>
      </c>
      <c r="F4170">
        <v>1433</v>
      </c>
      <c r="G4170" t="s">
        <v>19</v>
      </c>
      <c r="H4170" t="s">
        <v>13</v>
      </c>
      <c r="I4170">
        <v>2</v>
      </c>
      <c r="J4170">
        <v>471.5</v>
      </c>
      <c r="K4170">
        <v>0.22</v>
      </c>
      <c r="L4170">
        <f t="shared" si="392"/>
        <v>103.73</v>
      </c>
      <c r="M4170">
        <f t="shared" si="393"/>
        <v>943</v>
      </c>
      <c r="N4170" t="s">
        <v>16</v>
      </c>
      <c r="O4170" t="str">
        <f t="shared" si="394"/>
        <v>Delayed Delivery</v>
      </c>
      <c r="P4170">
        <v>5</v>
      </c>
      <c r="Q4170" t="str">
        <f t="shared" si="395"/>
        <v>Good</v>
      </c>
      <c r="R4170">
        <v>2.9</v>
      </c>
      <c r="S4170">
        <v>735.54</v>
      </c>
    </row>
    <row r="4171" spans="1:19" x14ac:dyDescent="0.35">
      <c r="A4171">
        <v>14170</v>
      </c>
      <c r="B4171" s="1">
        <v>48731</v>
      </c>
      <c r="C4171">
        <f t="shared" si="390"/>
        <v>2033</v>
      </c>
      <c r="D4171">
        <f t="shared" si="391"/>
        <v>6</v>
      </c>
      <c r="E4171" t="str">
        <f>TEXT(Table2[[#This Row],[order_date]],"mmmm")</f>
        <v>June</v>
      </c>
      <c r="F4171">
        <v>1645</v>
      </c>
      <c r="G4171" t="s">
        <v>19</v>
      </c>
      <c r="H4171" t="s">
        <v>17</v>
      </c>
      <c r="I4171">
        <v>4</v>
      </c>
      <c r="J4171">
        <v>479.75</v>
      </c>
      <c r="K4171">
        <v>0.16</v>
      </c>
      <c r="L4171">
        <f t="shared" si="392"/>
        <v>76.760000000000005</v>
      </c>
      <c r="M4171">
        <f t="shared" si="393"/>
        <v>1919</v>
      </c>
      <c r="N4171" t="s">
        <v>18</v>
      </c>
      <c r="O4171" t="str">
        <f t="shared" si="394"/>
        <v>Delayed Delivery</v>
      </c>
      <c r="P4171">
        <v>11</v>
      </c>
      <c r="Q4171" t="str">
        <f t="shared" si="395"/>
        <v>Good</v>
      </c>
      <c r="R4171">
        <v>3.8</v>
      </c>
      <c r="S4171">
        <v>1611.96</v>
      </c>
    </row>
    <row r="4172" spans="1:19" x14ac:dyDescent="0.35">
      <c r="A4172">
        <v>14171</v>
      </c>
      <c r="B4172" s="1">
        <v>48732</v>
      </c>
      <c r="C4172">
        <f t="shared" si="390"/>
        <v>2033</v>
      </c>
      <c r="D4172">
        <f t="shared" si="391"/>
        <v>6</v>
      </c>
      <c r="E4172" t="str">
        <f>TEXT(Table2[[#This Row],[order_date]],"mmmm")</f>
        <v>June</v>
      </c>
      <c r="F4172">
        <v>1210</v>
      </c>
      <c r="G4172" t="s">
        <v>12</v>
      </c>
      <c r="H4172" t="s">
        <v>21</v>
      </c>
      <c r="I4172">
        <v>2</v>
      </c>
      <c r="J4172">
        <v>165.04</v>
      </c>
      <c r="K4172">
        <v>0.32</v>
      </c>
      <c r="L4172">
        <f t="shared" si="392"/>
        <v>52.812799999999996</v>
      </c>
      <c r="M4172">
        <f t="shared" si="393"/>
        <v>330.08</v>
      </c>
      <c r="N4172" t="s">
        <v>16</v>
      </c>
      <c r="O4172" t="str">
        <f t="shared" si="394"/>
        <v>On Time Delivery</v>
      </c>
      <c r="P4172">
        <v>4</v>
      </c>
      <c r="Q4172" t="str">
        <f t="shared" si="395"/>
        <v>Good</v>
      </c>
      <c r="R4172">
        <v>2.8</v>
      </c>
      <c r="S4172">
        <v>224.45</v>
      </c>
    </row>
    <row r="4173" spans="1:19" x14ac:dyDescent="0.35">
      <c r="A4173">
        <v>14172</v>
      </c>
      <c r="B4173" s="1">
        <v>48733</v>
      </c>
      <c r="C4173">
        <f t="shared" si="390"/>
        <v>2033</v>
      </c>
      <c r="D4173">
        <f t="shared" si="391"/>
        <v>6</v>
      </c>
      <c r="E4173" t="str">
        <f>TEXT(Table2[[#This Row],[order_date]],"mmmm")</f>
        <v>June</v>
      </c>
      <c r="F4173">
        <v>1571</v>
      </c>
      <c r="G4173" t="s">
        <v>19</v>
      </c>
      <c r="H4173" t="s">
        <v>20</v>
      </c>
      <c r="I4173">
        <v>4</v>
      </c>
      <c r="J4173">
        <v>324.57</v>
      </c>
      <c r="K4173">
        <v>0.17</v>
      </c>
      <c r="L4173">
        <f t="shared" si="392"/>
        <v>55.176900000000003</v>
      </c>
      <c r="M4173">
        <f t="shared" si="393"/>
        <v>1298.28</v>
      </c>
      <c r="N4173" t="s">
        <v>16</v>
      </c>
      <c r="O4173" t="str">
        <f t="shared" si="394"/>
        <v>Delayed Delivery</v>
      </c>
      <c r="P4173">
        <v>5</v>
      </c>
      <c r="Q4173" t="str">
        <f t="shared" si="395"/>
        <v>Good</v>
      </c>
      <c r="R4173">
        <v>2.9</v>
      </c>
      <c r="S4173">
        <v>1077.57</v>
      </c>
    </row>
    <row r="4174" spans="1:19" x14ac:dyDescent="0.35">
      <c r="A4174">
        <v>14173</v>
      </c>
      <c r="B4174" s="1">
        <v>48734</v>
      </c>
      <c r="C4174">
        <f t="shared" si="390"/>
        <v>2033</v>
      </c>
      <c r="D4174">
        <f t="shared" si="391"/>
        <v>6</v>
      </c>
      <c r="E4174" t="str">
        <f>TEXT(Table2[[#This Row],[order_date]],"mmmm")</f>
        <v>June</v>
      </c>
      <c r="F4174">
        <v>1939</v>
      </c>
      <c r="G4174" t="s">
        <v>19</v>
      </c>
      <c r="H4174" t="s">
        <v>13</v>
      </c>
      <c r="I4174">
        <v>7</v>
      </c>
      <c r="J4174">
        <v>576.88</v>
      </c>
      <c r="K4174">
        <v>0.18</v>
      </c>
      <c r="L4174">
        <f t="shared" si="392"/>
        <v>103.83839999999999</v>
      </c>
      <c r="M4174">
        <f t="shared" si="393"/>
        <v>4038.16</v>
      </c>
      <c r="N4174" t="s">
        <v>14</v>
      </c>
      <c r="O4174" t="str">
        <f t="shared" si="394"/>
        <v>Delayed Delivery</v>
      </c>
      <c r="P4174">
        <v>11</v>
      </c>
      <c r="Q4174" t="str">
        <f t="shared" si="395"/>
        <v>Excellent</v>
      </c>
      <c r="R4174">
        <v>4.5999999999999996</v>
      </c>
      <c r="S4174">
        <v>3311.29</v>
      </c>
    </row>
    <row r="4175" spans="1:19" x14ac:dyDescent="0.35">
      <c r="A4175">
        <v>14174</v>
      </c>
      <c r="B4175" s="1">
        <v>48735</v>
      </c>
      <c r="C4175">
        <f t="shared" si="390"/>
        <v>2033</v>
      </c>
      <c r="D4175">
        <f t="shared" si="391"/>
        <v>6</v>
      </c>
      <c r="E4175" t="str">
        <f>TEXT(Table2[[#This Row],[order_date]],"mmmm")</f>
        <v>June</v>
      </c>
      <c r="F4175">
        <v>1376</v>
      </c>
      <c r="G4175" t="s">
        <v>15</v>
      </c>
      <c r="H4175" t="s">
        <v>17</v>
      </c>
      <c r="I4175">
        <v>6</v>
      </c>
      <c r="J4175">
        <v>67.44</v>
      </c>
      <c r="K4175">
        <v>0.15</v>
      </c>
      <c r="L4175">
        <f t="shared" si="392"/>
        <v>10.116</v>
      </c>
      <c r="M4175">
        <f t="shared" si="393"/>
        <v>404.64</v>
      </c>
      <c r="N4175" t="s">
        <v>14</v>
      </c>
      <c r="O4175" t="str">
        <f t="shared" si="394"/>
        <v>Delayed Delivery</v>
      </c>
      <c r="P4175">
        <v>7</v>
      </c>
      <c r="Q4175" t="str">
        <f t="shared" si="395"/>
        <v>Bad</v>
      </c>
      <c r="R4175">
        <v>1.8</v>
      </c>
      <c r="S4175">
        <v>343.94</v>
      </c>
    </row>
    <row r="4176" spans="1:19" x14ac:dyDescent="0.35">
      <c r="A4176">
        <v>14175</v>
      </c>
      <c r="B4176" s="1">
        <v>48736</v>
      </c>
      <c r="C4176">
        <f t="shared" si="390"/>
        <v>2033</v>
      </c>
      <c r="D4176">
        <f t="shared" si="391"/>
        <v>6</v>
      </c>
      <c r="E4176" t="str">
        <f>TEXT(Table2[[#This Row],[order_date]],"mmmm")</f>
        <v>June</v>
      </c>
      <c r="F4176">
        <v>1394</v>
      </c>
      <c r="G4176" t="s">
        <v>12</v>
      </c>
      <c r="H4176" t="s">
        <v>13</v>
      </c>
      <c r="I4176">
        <v>6</v>
      </c>
      <c r="J4176">
        <v>414.58</v>
      </c>
      <c r="K4176">
        <v>0.28000000000000003</v>
      </c>
      <c r="L4176">
        <f t="shared" si="392"/>
        <v>116.08240000000001</v>
      </c>
      <c r="M4176">
        <f t="shared" si="393"/>
        <v>2487.48</v>
      </c>
      <c r="N4176" t="s">
        <v>18</v>
      </c>
      <c r="O4176" t="str">
        <f t="shared" si="394"/>
        <v>Delayed Delivery</v>
      </c>
      <c r="P4176">
        <v>11</v>
      </c>
      <c r="Q4176" t="str">
        <f t="shared" si="395"/>
        <v>Bad</v>
      </c>
      <c r="R4176">
        <v>1.9</v>
      </c>
      <c r="S4176">
        <v>1790.99</v>
      </c>
    </row>
    <row r="4177" spans="1:19" x14ac:dyDescent="0.35">
      <c r="A4177">
        <v>14176</v>
      </c>
      <c r="B4177" s="1">
        <v>48737</v>
      </c>
      <c r="C4177">
        <f t="shared" si="390"/>
        <v>2033</v>
      </c>
      <c r="D4177">
        <f t="shared" si="391"/>
        <v>6</v>
      </c>
      <c r="E4177" t="str">
        <f>TEXT(Table2[[#This Row],[order_date]],"mmmm")</f>
        <v>June</v>
      </c>
      <c r="F4177">
        <v>1449</v>
      </c>
      <c r="G4177" t="s">
        <v>15</v>
      </c>
      <c r="H4177" t="s">
        <v>21</v>
      </c>
      <c r="I4177">
        <v>4</v>
      </c>
      <c r="J4177">
        <v>577.91999999999996</v>
      </c>
      <c r="K4177">
        <v>0.15</v>
      </c>
      <c r="L4177">
        <f t="shared" si="392"/>
        <v>86.687999999999988</v>
      </c>
      <c r="M4177">
        <f t="shared" si="393"/>
        <v>2311.6799999999998</v>
      </c>
      <c r="N4177" t="s">
        <v>14</v>
      </c>
      <c r="O4177" t="str">
        <f t="shared" si="394"/>
        <v>Delayed Delivery</v>
      </c>
      <c r="P4177">
        <v>6</v>
      </c>
      <c r="Q4177" t="str">
        <f t="shared" si="395"/>
        <v>Good</v>
      </c>
      <c r="R4177">
        <v>3.2</v>
      </c>
      <c r="S4177">
        <v>1964.93</v>
      </c>
    </row>
    <row r="4178" spans="1:19" x14ac:dyDescent="0.35">
      <c r="A4178">
        <v>14177</v>
      </c>
      <c r="B4178" s="1">
        <v>48738</v>
      </c>
      <c r="C4178">
        <f t="shared" si="390"/>
        <v>2033</v>
      </c>
      <c r="D4178">
        <f t="shared" si="391"/>
        <v>6</v>
      </c>
      <c r="E4178" t="str">
        <f>TEXT(Table2[[#This Row],[order_date]],"mmmm")</f>
        <v>June</v>
      </c>
      <c r="F4178">
        <v>1942</v>
      </c>
      <c r="G4178" t="s">
        <v>12</v>
      </c>
      <c r="H4178" t="s">
        <v>20</v>
      </c>
      <c r="I4178">
        <v>5</v>
      </c>
      <c r="J4178">
        <v>190.84</v>
      </c>
      <c r="K4178">
        <v>0.09</v>
      </c>
      <c r="L4178">
        <f t="shared" si="392"/>
        <v>17.175599999999999</v>
      </c>
      <c r="M4178">
        <f t="shared" si="393"/>
        <v>954.2</v>
      </c>
      <c r="N4178" t="s">
        <v>18</v>
      </c>
      <c r="O4178" t="str">
        <f t="shared" si="394"/>
        <v>Delayed Delivery</v>
      </c>
      <c r="P4178">
        <v>10</v>
      </c>
      <c r="Q4178" t="str">
        <f t="shared" si="395"/>
        <v>Good</v>
      </c>
      <c r="R4178">
        <v>3.6</v>
      </c>
      <c r="S4178">
        <v>868.32</v>
      </c>
    </row>
    <row r="4179" spans="1:19" x14ac:dyDescent="0.35">
      <c r="A4179">
        <v>14178</v>
      </c>
      <c r="B4179" s="1">
        <v>48739</v>
      </c>
      <c r="C4179">
        <f t="shared" si="390"/>
        <v>2033</v>
      </c>
      <c r="D4179">
        <f t="shared" si="391"/>
        <v>6</v>
      </c>
      <c r="E4179" t="str">
        <f>TEXT(Table2[[#This Row],[order_date]],"mmmm")</f>
        <v>June</v>
      </c>
      <c r="F4179">
        <v>1363</v>
      </c>
      <c r="G4179" t="s">
        <v>22</v>
      </c>
      <c r="H4179" t="s">
        <v>17</v>
      </c>
      <c r="I4179">
        <v>2</v>
      </c>
      <c r="J4179">
        <v>518.95000000000005</v>
      </c>
      <c r="K4179">
        <v>0.3</v>
      </c>
      <c r="L4179">
        <f t="shared" si="392"/>
        <v>155.685</v>
      </c>
      <c r="M4179">
        <f t="shared" si="393"/>
        <v>1037.9000000000001</v>
      </c>
      <c r="N4179" t="s">
        <v>16</v>
      </c>
      <c r="O4179" t="str">
        <f t="shared" si="394"/>
        <v>Delayed Delivery</v>
      </c>
      <c r="P4179">
        <v>10</v>
      </c>
      <c r="Q4179" t="str">
        <f t="shared" si="395"/>
        <v>Bad</v>
      </c>
      <c r="R4179">
        <v>2.4</v>
      </c>
      <c r="S4179">
        <v>726.53</v>
      </c>
    </row>
    <row r="4180" spans="1:19" x14ac:dyDescent="0.35">
      <c r="A4180">
        <v>14179</v>
      </c>
      <c r="B4180" s="1">
        <v>48740</v>
      </c>
      <c r="C4180">
        <f t="shared" si="390"/>
        <v>2033</v>
      </c>
      <c r="D4180">
        <f t="shared" si="391"/>
        <v>6</v>
      </c>
      <c r="E4180" t="str">
        <f>TEXT(Table2[[#This Row],[order_date]],"mmmm")</f>
        <v>June</v>
      </c>
      <c r="F4180">
        <v>1875</v>
      </c>
      <c r="G4180" t="s">
        <v>19</v>
      </c>
      <c r="H4180" t="s">
        <v>13</v>
      </c>
      <c r="I4180">
        <v>3</v>
      </c>
      <c r="J4180">
        <v>561.19000000000005</v>
      </c>
      <c r="K4180">
        <v>0.21</v>
      </c>
      <c r="L4180">
        <f t="shared" si="392"/>
        <v>117.84990000000001</v>
      </c>
      <c r="M4180">
        <f t="shared" si="393"/>
        <v>1683.5700000000002</v>
      </c>
      <c r="N4180" t="s">
        <v>18</v>
      </c>
      <c r="O4180" t="str">
        <f t="shared" si="394"/>
        <v>Delayed Delivery</v>
      </c>
      <c r="P4180">
        <v>11</v>
      </c>
      <c r="Q4180" t="str">
        <f t="shared" si="395"/>
        <v>Good</v>
      </c>
      <c r="R4180">
        <v>3.1</v>
      </c>
      <c r="S4180">
        <v>1330.02</v>
      </c>
    </row>
    <row r="4181" spans="1:19" x14ac:dyDescent="0.35">
      <c r="A4181">
        <v>14180</v>
      </c>
      <c r="B4181" s="1">
        <v>48741</v>
      </c>
      <c r="C4181">
        <f t="shared" si="390"/>
        <v>2033</v>
      </c>
      <c r="D4181">
        <f t="shared" si="391"/>
        <v>6</v>
      </c>
      <c r="E4181" t="str">
        <f>TEXT(Table2[[#This Row],[order_date]],"mmmm")</f>
        <v>June</v>
      </c>
      <c r="F4181">
        <v>1456</v>
      </c>
      <c r="G4181" t="s">
        <v>12</v>
      </c>
      <c r="H4181" t="s">
        <v>17</v>
      </c>
      <c r="I4181">
        <v>4</v>
      </c>
      <c r="J4181">
        <v>452.05</v>
      </c>
      <c r="K4181">
        <v>0.21</v>
      </c>
      <c r="L4181">
        <f t="shared" si="392"/>
        <v>94.930499999999995</v>
      </c>
      <c r="M4181">
        <f t="shared" si="393"/>
        <v>1808.2</v>
      </c>
      <c r="N4181" t="s">
        <v>16</v>
      </c>
      <c r="O4181" t="str">
        <f t="shared" si="394"/>
        <v>Delayed Delivery</v>
      </c>
      <c r="P4181">
        <v>9</v>
      </c>
      <c r="Q4181" t="str">
        <f t="shared" si="395"/>
        <v>Bad</v>
      </c>
      <c r="R4181">
        <v>1.9</v>
      </c>
      <c r="S4181">
        <v>1428.48</v>
      </c>
    </row>
    <row r="4182" spans="1:19" x14ac:dyDescent="0.35">
      <c r="A4182">
        <v>14181</v>
      </c>
      <c r="B4182" s="1">
        <v>48742</v>
      </c>
      <c r="C4182">
        <f t="shared" si="390"/>
        <v>2033</v>
      </c>
      <c r="D4182">
        <f t="shared" si="391"/>
        <v>6</v>
      </c>
      <c r="E4182" t="str">
        <f>TEXT(Table2[[#This Row],[order_date]],"mmmm")</f>
        <v>June</v>
      </c>
      <c r="F4182">
        <v>1724</v>
      </c>
      <c r="G4182" t="s">
        <v>15</v>
      </c>
      <c r="H4182" t="s">
        <v>13</v>
      </c>
      <c r="I4182">
        <v>4</v>
      </c>
      <c r="J4182">
        <v>150.33000000000001</v>
      </c>
      <c r="K4182">
        <v>0.21</v>
      </c>
      <c r="L4182">
        <f t="shared" si="392"/>
        <v>31.569300000000002</v>
      </c>
      <c r="M4182">
        <f t="shared" si="393"/>
        <v>601.32000000000005</v>
      </c>
      <c r="N4182" t="s">
        <v>16</v>
      </c>
      <c r="O4182" t="str">
        <f t="shared" si="394"/>
        <v>Delayed Delivery</v>
      </c>
      <c r="P4182">
        <v>10</v>
      </c>
      <c r="Q4182" t="str">
        <f t="shared" si="395"/>
        <v>Bad</v>
      </c>
      <c r="R4182">
        <v>1.5</v>
      </c>
      <c r="S4182">
        <v>475.04</v>
      </c>
    </row>
    <row r="4183" spans="1:19" x14ac:dyDescent="0.35">
      <c r="A4183">
        <v>14182</v>
      </c>
      <c r="B4183" s="1">
        <v>48743</v>
      </c>
      <c r="C4183">
        <f t="shared" si="390"/>
        <v>2033</v>
      </c>
      <c r="D4183">
        <f t="shared" si="391"/>
        <v>6</v>
      </c>
      <c r="E4183" t="str">
        <f>TEXT(Table2[[#This Row],[order_date]],"mmmm")</f>
        <v>June</v>
      </c>
      <c r="F4183">
        <v>1727</v>
      </c>
      <c r="G4183" t="s">
        <v>19</v>
      </c>
      <c r="H4183" t="s">
        <v>13</v>
      </c>
      <c r="I4183">
        <v>6</v>
      </c>
      <c r="J4183">
        <v>210.39</v>
      </c>
      <c r="K4183">
        <v>0.25</v>
      </c>
      <c r="L4183">
        <f t="shared" si="392"/>
        <v>52.597499999999997</v>
      </c>
      <c r="M4183">
        <f t="shared" si="393"/>
        <v>1262.3399999999999</v>
      </c>
      <c r="N4183" t="s">
        <v>14</v>
      </c>
      <c r="O4183" t="str">
        <f t="shared" si="394"/>
        <v>On Time Delivery</v>
      </c>
      <c r="P4183">
        <v>2</v>
      </c>
      <c r="Q4183" t="str">
        <f t="shared" si="395"/>
        <v>Bad</v>
      </c>
      <c r="R4183">
        <v>2</v>
      </c>
      <c r="S4183">
        <v>946.75</v>
      </c>
    </row>
    <row r="4184" spans="1:19" x14ac:dyDescent="0.35">
      <c r="A4184">
        <v>14183</v>
      </c>
      <c r="B4184" s="1">
        <v>48744</v>
      </c>
      <c r="C4184">
        <f t="shared" si="390"/>
        <v>2033</v>
      </c>
      <c r="D4184">
        <f t="shared" si="391"/>
        <v>6</v>
      </c>
      <c r="E4184" t="str">
        <f>TEXT(Table2[[#This Row],[order_date]],"mmmm")</f>
        <v>June</v>
      </c>
      <c r="F4184">
        <v>1225</v>
      </c>
      <c r="G4184" t="s">
        <v>15</v>
      </c>
      <c r="H4184" t="s">
        <v>21</v>
      </c>
      <c r="I4184">
        <v>1</v>
      </c>
      <c r="J4184">
        <v>35.950000000000003</v>
      </c>
      <c r="K4184">
        <v>0.11</v>
      </c>
      <c r="L4184">
        <f t="shared" si="392"/>
        <v>3.9545000000000003</v>
      </c>
      <c r="M4184">
        <f t="shared" si="393"/>
        <v>35.950000000000003</v>
      </c>
      <c r="N4184" t="s">
        <v>18</v>
      </c>
      <c r="O4184" t="str">
        <f t="shared" si="394"/>
        <v>Delayed Delivery</v>
      </c>
      <c r="P4184">
        <v>7</v>
      </c>
      <c r="Q4184" t="str">
        <f t="shared" si="395"/>
        <v>Excellent</v>
      </c>
      <c r="R4184">
        <v>4.7</v>
      </c>
      <c r="S4184">
        <v>32</v>
      </c>
    </row>
    <row r="4185" spans="1:19" x14ac:dyDescent="0.35">
      <c r="A4185">
        <v>14184</v>
      </c>
      <c r="B4185" s="1">
        <v>48745</v>
      </c>
      <c r="C4185">
        <f t="shared" si="390"/>
        <v>2033</v>
      </c>
      <c r="D4185">
        <f t="shared" si="391"/>
        <v>6</v>
      </c>
      <c r="E4185" t="str">
        <f>TEXT(Table2[[#This Row],[order_date]],"mmmm")</f>
        <v>June</v>
      </c>
      <c r="F4185">
        <v>1981</v>
      </c>
      <c r="G4185" t="s">
        <v>19</v>
      </c>
      <c r="H4185" t="s">
        <v>21</v>
      </c>
      <c r="I4185">
        <v>7</v>
      </c>
      <c r="J4185">
        <v>501.4</v>
      </c>
      <c r="K4185">
        <v>0.01</v>
      </c>
      <c r="L4185">
        <f t="shared" si="392"/>
        <v>5.0140000000000002</v>
      </c>
      <c r="M4185">
        <f t="shared" si="393"/>
        <v>3509.7999999999997</v>
      </c>
      <c r="N4185" t="s">
        <v>16</v>
      </c>
      <c r="O4185" t="str">
        <f t="shared" si="394"/>
        <v>Early Delivery</v>
      </c>
      <c r="P4185">
        <v>1</v>
      </c>
      <c r="Q4185" t="str">
        <f t="shared" si="395"/>
        <v>Excellent</v>
      </c>
      <c r="R4185">
        <v>4.2</v>
      </c>
      <c r="S4185">
        <v>3474.7</v>
      </c>
    </row>
    <row r="4186" spans="1:19" x14ac:dyDescent="0.35">
      <c r="A4186">
        <v>14185</v>
      </c>
      <c r="B4186" s="1">
        <v>48746</v>
      </c>
      <c r="C4186">
        <f t="shared" si="390"/>
        <v>2033</v>
      </c>
      <c r="D4186">
        <f t="shared" si="391"/>
        <v>6</v>
      </c>
      <c r="E4186" t="str">
        <f>TEXT(Table2[[#This Row],[order_date]],"mmmm")</f>
        <v>June</v>
      </c>
      <c r="F4186">
        <v>1130</v>
      </c>
      <c r="G4186" t="s">
        <v>19</v>
      </c>
      <c r="H4186" t="s">
        <v>13</v>
      </c>
      <c r="I4186">
        <v>6</v>
      </c>
      <c r="J4186">
        <v>512.02</v>
      </c>
      <c r="K4186">
        <v>0.28000000000000003</v>
      </c>
      <c r="L4186">
        <f t="shared" si="392"/>
        <v>143.3656</v>
      </c>
      <c r="M4186">
        <f t="shared" si="393"/>
        <v>3072.12</v>
      </c>
      <c r="N4186" t="s">
        <v>16</v>
      </c>
      <c r="O4186" t="str">
        <f t="shared" si="394"/>
        <v>Delayed Delivery</v>
      </c>
      <c r="P4186">
        <v>8</v>
      </c>
      <c r="Q4186" t="str">
        <f t="shared" si="395"/>
        <v>Bad</v>
      </c>
      <c r="R4186">
        <v>1.6</v>
      </c>
      <c r="S4186">
        <v>2211.9299999999998</v>
      </c>
    </row>
    <row r="4187" spans="1:19" x14ac:dyDescent="0.35">
      <c r="A4187">
        <v>14186</v>
      </c>
      <c r="B4187" s="1">
        <v>48747</v>
      </c>
      <c r="C4187">
        <f t="shared" si="390"/>
        <v>2033</v>
      </c>
      <c r="D4187">
        <f t="shared" si="391"/>
        <v>6</v>
      </c>
      <c r="E4187" t="str">
        <f>TEXT(Table2[[#This Row],[order_date]],"mmmm")</f>
        <v>June</v>
      </c>
      <c r="F4187">
        <v>1587</v>
      </c>
      <c r="G4187" t="s">
        <v>19</v>
      </c>
      <c r="H4187" t="s">
        <v>20</v>
      </c>
      <c r="I4187">
        <v>2</v>
      </c>
      <c r="J4187">
        <v>385.14</v>
      </c>
      <c r="K4187">
        <v>0.05</v>
      </c>
      <c r="L4187">
        <f t="shared" si="392"/>
        <v>19.257000000000001</v>
      </c>
      <c r="M4187">
        <f t="shared" si="393"/>
        <v>770.28</v>
      </c>
      <c r="N4187" t="s">
        <v>16</v>
      </c>
      <c r="O4187" t="str">
        <f t="shared" si="394"/>
        <v>On Time Delivery</v>
      </c>
      <c r="P4187">
        <v>4</v>
      </c>
      <c r="Q4187" t="str">
        <f t="shared" si="395"/>
        <v>Bad</v>
      </c>
      <c r="R4187">
        <v>1.2</v>
      </c>
      <c r="S4187">
        <v>731.77</v>
      </c>
    </row>
    <row r="4188" spans="1:19" x14ac:dyDescent="0.35">
      <c r="A4188">
        <v>14187</v>
      </c>
      <c r="B4188" s="1">
        <v>48748</v>
      </c>
      <c r="C4188">
        <f t="shared" si="390"/>
        <v>2033</v>
      </c>
      <c r="D4188">
        <f t="shared" si="391"/>
        <v>6</v>
      </c>
      <c r="E4188" t="str">
        <f>TEXT(Table2[[#This Row],[order_date]],"mmmm")</f>
        <v>June</v>
      </c>
      <c r="F4188">
        <v>1475</v>
      </c>
      <c r="G4188" t="s">
        <v>15</v>
      </c>
      <c r="H4188" t="s">
        <v>17</v>
      </c>
      <c r="I4188">
        <v>6</v>
      </c>
      <c r="J4188">
        <v>221.23</v>
      </c>
      <c r="K4188">
        <v>0.25</v>
      </c>
      <c r="L4188">
        <f t="shared" si="392"/>
        <v>55.307499999999997</v>
      </c>
      <c r="M4188">
        <f t="shared" si="393"/>
        <v>1327.3799999999999</v>
      </c>
      <c r="N4188" t="s">
        <v>14</v>
      </c>
      <c r="O4188" t="str">
        <f t="shared" si="394"/>
        <v>Delayed Delivery</v>
      </c>
      <c r="P4188">
        <v>8</v>
      </c>
      <c r="Q4188" t="str">
        <f t="shared" si="395"/>
        <v>Bad</v>
      </c>
      <c r="R4188">
        <v>1.4</v>
      </c>
      <c r="S4188">
        <v>995.53</v>
      </c>
    </row>
    <row r="4189" spans="1:19" x14ac:dyDescent="0.35">
      <c r="A4189">
        <v>14188</v>
      </c>
      <c r="B4189" s="1">
        <v>48749</v>
      </c>
      <c r="C4189">
        <f t="shared" si="390"/>
        <v>2033</v>
      </c>
      <c r="D4189">
        <f t="shared" si="391"/>
        <v>6</v>
      </c>
      <c r="E4189" t="str">
        <f>TEXT(Table2[[#This Row],[order_date]],"mmmm")</f>
        <v>June</v>
      </c>
      <c r="F4189">
        <v>1797</v>
      </c>
      <c r="G4189" t="s">
        <v>22</v>
      </c>
      <c r="H4189" t="s">
        <v>17</v>
      </c>
      <c r="I4189">
        <v>3</v>
      </c>
      <c r="J4189">
        <v>59.93</v>
      </c>
      <c r="K4189">
        <v>0.03</v>
      </c>
      <c r="L4189">
        <f t="shared" si="392"/>
        <v>1.7978999999999998</v>
      </c>
      <c r="M4189">
        <f t="shared" si="393"/>
        <v>179.79</v>
      </c>
      <c r="N4189" t="s">
        <v>18</v>
      </c>
      <c r="O4189" t="str">
        <f t="shared" si="394"/>
        <v>Delayed Delivery</v>
      </c>
      <c r="P4189">
        <v>8</v>
      </c>
      <c r="Q4189" t="str">
        <f t="shared" si="395"/>
        <v>Bad</v>
      </c>
      <c r="R4189">
        <v>2.2000000000000002</v>
      </c>
      <c r="S4189">
        <v>174.4</v>
      </c>
    </row>
    <row r="4190" spans="1:19" x14ac:dyDescent="0.35">
      <c r="A4190">
        <v>14189</v>
      </c>
      <c r="B4190" s="1">
        <v>48750</v>
      </c>
      <c r="C4190">
        <f t="shared" si="390"/>
        <v>2033</v>
      </c>
      <c r="D4190">
        <f t="shared" si="391"/>
        <v>6</v>
      </c>
      <c r="E4190" t="str">
        <f>TEXT(Table2[[#This Row],[order_date]],"mmmm")</f>
        <v>June</v>
      </c>
      <c r="F4190">
        <v>1985</v>
      </c>
      <c r="G4190" t="s">
        <v>15</v>
      </c>
      <c r="H4190" t="s">
        <v>21</v>
      </c>
      <c r="I4190">
        <v>5</v>
      </c>
      <c r="J4190">
        <v>455.54</v>
      </c>
      <c r="K4190">
        <v>0.13</v>
      </c>
      <c r="L4190">
        <f t="shared" si="392"/>
        <v>59.220200000000006</v>
      </c>
      <c r="M4190">
        <f t="shared" si="393"/>
        <v>2277.7000000000003</v>
      </c>
      <c r="N4190" t="s">
        <v>18</v>
      </c>
      <c r="O4190" t="str">
        <f t="shared" si="394"/>
        <v>On Time Delivery</v>
      </c>
      <c r="P4190">
        <v>4</v>
      </c>
      <c r="Q4190" t="str">
        <f t="shared" si="395"/>
        <v>Excellent</v>
      </c>
      <c r="R4190">
        <v>4.2</v>
      </c>
      <c r="S4190">
        <v>1981.6</v>
      </c>
    </row>
    <row r="4191" spans="1:19" x14ac:dyDescent="0.35">
      <c r="A4191">
        <v>14190</v>
      </c>
      <c r="B4191" s="1">
        <v>48751</v>
      </c>
      <c r="C4191">
        <f t="shared" si="390"/>
        <v>2033</v>
      </c>
      <c r="D4191">
        <f t="shared" si="391"/>
        <v>6</v>
      </c>
      <c r="E4191" t="str">
        <f>TEXT(Table2[[#This Row],[order_date]],"mmmm")</f>
        <v>June</v>
      </c>
      <c r="F4191">
        <v>1276</v>
      </c>
      <c r="G4191" t="s">
        <v>12</v>
      </c>
      <c r="H4191" t="s">
        <v>20</v>
      </c>
      <c r="I4191">
        <v>7</v>
      </c>
      <c r="J4191">
        <v>440.02</v>
      </c>
      <c r="K4191">
        <v>0.02</v>
      </c>
      <c r="L4191">
        <f t="shared" si="392"/>
        <v>8.8003999999999998</v>
      </c>
      <c r="M4191">
        <f t="shared" si="393"/>
        <v>3080.14</v>
      </c>
      <c r="N4191" t="s">
        <v>18</v>
      </c>
      <c r="O4191" t="str">
        <f t="shared" si="394"/>
        <v>On Time Delivery</v>
      </c>
      <c r="P4191">
        <v>4</v>
      </c>
      <c r="Q4191" t="str">
        <f t="shared" si="395"/>
        <v>Bad</v>
      </c>
      <c r="R4191">
        <v>2.2999999999999998</v>
      </c>
      <c r="S4191">
        <v>3018.54</v>
      </c>
    </row>
    <row r="4192" spans="1:19" x14ac:dyDescent="0.35">
      <c r="A4192">
        <v>14191</v>
      </c>
      <c r="B4192" s="1">
        <v>48752</v>
      </c>
      <c r="C4192">
        <f t="shared" si="390"/>
        <v>2033</v>
      </c>
      <c r="D4192">
        <f t="shared" si="391"/>
        <v>6</v>
      </c>
      <c r="E4192" t="str">
        <f>TEXT(Table2[[#This Row],[order_date]],"mmmm")</f>
        <v>June</v>
      </c>
      <c r="F4192">
        <v>1155</v>
      </c>
      <c r="G4192" t="s">
        <v>19</v>
      </c>
      <c r="H4192" t="s">
        <v>13</v>
      </c>
      <c r="I4192">
        <v>3</v>
      </c>
      <c r="J4192">
        <v>548.87</v>
      </c>
      <c r="K4192">
        <v>0.18</v>
      </c>
      <c r="L4192">
        <f t="shared" si="392"/>
        <v>98.796599999999998</v>
      </c>
      <c r="M4192">
        <f t="shared" si="393"/>
        <v>1646.6100000000001</v>
      </c>
      <c r="N4192" t="s">
        <v>18</v>
      </c>
      <c r="O4192" t="str">
        <f t="shared" si="394"/>
        <v>Delayed Delivery</v>
      </c>
      <c r="P4192">
        <v>5</v>
      </c>
      <c r="Q4192" t="str">
        <f t="shared" si="395"/>
        <v>Bad</v>
      </c>
      <c r="R4192">
        <v>1.7</v>
      </c>
      <c r="S4192">
        <v>1350.22</v>
      </c>
    </row>
    <row r="4193" spans="1:19" x14ac:dyDescent="0.35">
      <c r="A4193">
        <v>14192</v>
      </c>
      <c r="B4193" s="1">
        <v>48753</v>
      </c>
      <c r="C4193">
        <f t="shared" si="390"/>
        <v>2033</v>
      </c>
      <c r="D4193">
        <f t="shared" si="391"/>
        <v>6</v>
      </c>
      <c r="E4193" t="str">
        <f>TEXT(Table2[[#This Row],[order_date]],"mmmm")</f>
        <v>June</v>
      </c>
      <c r="F4193">
        <v>1759</v>
      </c>
      <c r="G4193" t="s">
        <v>19</v>
      </c>
      <c r="H4193" t="s">
        <v>21</v>
      </c>
      <c r="I4193">
        <v>5</v>
      </c>
      <c r="J4193">
        <v>442.36</v>
      </c>
      <c r="K4193">
        <v>0.23</v>
      </c>
      <c r="L4193">
        <f t="shared" si="392"/>
        <v>101.7428</v>
      </c>
      <c r="M4193">
        <f t="shared" si="393"/>
        <v>2211.8000000000002</v>
      </c>
      <c r="N4193" t="s">
        <v>18</v>
      </c>
      <c r="O4193" t="str">
        <f t="shared" si="394"/>
        <v>Delayed Delivery</v>
      </c>
      <c r="P4193">
        <v>7</v>
      </c>
      <c r="Q4193" t="str">
        <f t="shared" si="395"/>
        <v>Good</v>
      </c>
      <c r="R4193">
        <v>2.6</v>
      </c>
      <c r="S4193">
        <v>1703.09</v>
      </c>
    </row>
    <row r="4194" spans="1:19" x14ac:dyDescent="0.35">
      <c r="A4194">
        <v>14193</v>
      </c>
      <c r="B4194" s="1">
        <v>48754</v>
      </c>
      <c r="C4194">
        <f t="shared" si="390"/>
        <v>2033</v>
      </c>
      <c r="D4194">
        <f t="shared" si="391"/>
        <v>6</v>
      </c>
      <c r="E4194" t="str">
        <f>TEXT(Table2[[#This Row],[order_date]],"mmmm")</f>
        <v>June</v>
      </c>
      <c r="F4194">
        <v>1217</v>
      </c>
      <c r="G4194" t="s">
        <v>19</v>
      </c>
      <c r="H4194" t="s">
        <v>13</v>
      </c>
      <c r="I4194">
        <v>3</v>
      </c>
      <c r="J4194">
        <v>499.79</v>
      </c>
      <c r="K4194">
        <v>0.06</v>
      </c>
      <c r="L4194">
        <f t="shared" si="392"/>
        <v>29.987400000000001</v>
      </c>
      <c r="M4194">
        <f t="shared" si="393"/>
        <v>1499.3700000000001</v>
      </c>
      <c r="N4194" t="s">
        <v>18</v>
      </c>
      <c r="O4194" t="str">
        <f t="shared" si="394"/>
        <v>Delayed Delivery</v>
      </c>
      <c r="P4194">
        <v>6</v>
      </c>
      <c r="Q4194" t="str">
        <f t="shared" si="395"/>
        <v>Bad</v>
      </c>
      <c r="R4194">
        <v>1.5</v>
      </c>
      <c r="S4194">
        <v>1409.41</v>
      </c>
    </row>
    <row r="4195" spans="1:19" x14ac:dyDescent="0.35">
      <c r="A4195">
        <v>14194</v>
      </c>
      <c r="B4195" s="1">
        <v>48755</v>
      </c>
      <c r="C4195">
        <f t="shared" si="390"/>
        <v>2033</v>
      </c>
      <c r="D4195">
        <f t="shared" si="391"/>
        <v>6</v>
      </c>
      <c r="E4195" t="str">
        <f>TEXT(Table2[[#This Row],[order_date]],"mmmm")</f>
        <v>June</v>
      </c>
      <c r="F4195">
        <v>1189</v>
      </c>
      <c r="G4195" t="s">
        <v>19</v>
      </c>
      <c r="H4195" t="s">
        <v>13</v>
      </c>
      <c r="I4195">
        <v>7</v>
      </c>
      <c r="J4195">
        <v>451.38</v>
      </c>
      <c r="K4195">
        <v>0.13</v>
      </c>
      <c r="L4195">
        <f t="shared" si="392"/>
        <v>58.679400000000001</v>
      </c>
      <c r="M4195">
        <f t="shared" si="393"/>
        <v>3159.66</v>
      </c>
      <c r="N4195" t="s">
        <v>14</v>
      </c>
      <c r="O4195" t="str">
        <f t="shared" si="394"/>
        <v>Early Delivery</v>
      </c>
      <c r="P4195">
        <v>1</v>
      </c>
      <c r="Q4195" t="str">
        <f t="shared" si="395"/>
        <v>Good</v>
      </c>
      <c r="R4195">
        <v>2.9</v>
      </c>
      <c r="S4195">
        <v>2748.9</v>
      </c>
    </row>
    <row r="4196" spans="1:19" x14ac:dyDescent="0.35">
      <c r="A4196">
        <v>14195</v>
      </c>
      <c r="B4196" s="1">
        <v>48756</v>
      </c>
      <c r="C4196">
        <f t="shared" si="390"/>
        <v>2033</v>
      </c>
      <c r="D4196">
        <f t="shared" si="391"/>
        <v>6</v>
      </c>
      <c r="E4196" t="str">
        <f>TEXT(Table2[[#This Row],[order_date]],"mmmm")</f>
        <v>June</v>
      </c>
      <c r="F4196">
        <v>1416</v>
      </c>
      <c r="G4196" t="s">
        <v>19</v>
      </c>
      <c r="H4196" t="s">
        <v>21</v>
      </c>
      <c r="I4196">
        <v>6</v>
      </c>
      <c r="J4196">
        <v>383.95</v>
      </c>
      <c r="K4196">
        <v>0.33</v>
      </c>
      <c r="L4196">
        <f t="shared" si="392"/>
        <v>126.70350000000001</v>
      </c>
      <c r="M4196">
        <f t="shared" si="393"/>
        <v>2303.6999999999998</v>
      </c>
      <c r="N4196" t="s">
        <v>14</v>
      </c>
      <c r="O4196" t="str">
        <f t="shared" si="394"/>
        <v>Delayed Delivery</v>
      </c>
      <c r="P4196">
        <v>6</v>
      </c>
      <c r="Q4196" t="str">
        <f t="shared" si="395"/>
        <v>Good</v>
      </c>
      <c r="R4196">
        <v>3.7</v>
      </c>
      <c r="S4196">
        <v>1543.48</v>
      </c>
    </row>
    <row r="4197" spans="1:19" x14ac:dyDescent="0.35">
      <c r="A4197">
        <v>14196</v>
      </c>
      <c r="B4197" s="1">
        <v>48757</v>
      </c>
      <c r="C4197">
        <f t="shared" si="390"/>
        <v>2033</v>
      </c>
      <c r="D4197">
        <f t="shared" si="391"/>
        <v>6</v>
      </c>
      <c r="E4197" t="str">
        <f>TEXT(Table2[[#This Row],[order_date]],"mmmm")</f>
        <v>June</v>
      </c>
      <c r="F4197">
        <v>1980</v>
      </c>
      <c r="G4197" t="s">
        <v>22</v>
      </c>
      <c r="H4197" t="s">
        <v>20</v>
      </c>
      <c r="I4197">
        <v>3</v>
      </c>
      <c r="J4197">
        <v>264.77999999999997</v>
      </c>
      <c r="K4197">
        <v>0.15</v>
      </c>
      <c r="L4197">
        <f t="shared" si="392"/>
        <v>39.716999999999992</v>
      </c>
      <c r="M4197">
        <f t="shared" si="393"/>
        <v>794.33999999999992</v>
      </c>
      <c r="N4197" t="s">
        <v>14</v>
      </c>
      <c r="O4197" t="str">
        <f t="shared" si="394"/>
        <v>On Time Delivery</v>
      </c>
      <c r="P4197">
        <v>3</v>
      </c>
      <c r="Q4197" t="str">
        <f t="shared" si="395"/>
        <v>Good</v>
      </c>
      <c r="R4197">
        <v>2.5</v>
      </c>
      <c r="S4197">
        <v>675.19</v>
      </c>
    </row>
    <row r="4198" spans="1:19" x14ac:dyDescent="0.35">
      <c r="A4198">
        <v>14197</v>
      </c>
      <c r="B4198" s="1">
        <v>48758</v>
      </c>
      <c r="C4198">
        <f t="shared" si="390"/>
        <v>2033</v>
      </c>
      <c r="D4198">
        <f t="shared" si="391"/>
        <v>6</v>
      </c>
      <c r="E4198" t="str">
        <f>TEXT(Table2[[#This Row],[order_date]],"mmmm")</f>
        <v>June</v>
      </c>
      <c r="F4198">
        <v>1674</v>
      </c>
      <c r="G4198" t="s">
        <v>12</v>
      </c>
      <c r="H4198" t="s">
        <v>17</v>
      </c>
      <c r="I4198">
        <v>6</v>
      </c>
      <c r="J4198">
        <v>542.74</v>
      </c>
      <c r="K4198">
        <v>0.28000000000000003</v>
      </c>
      <c r="L4198">
        <f t="shared" si="392"/>
        <v>151.96720000000002</v>
      </c>
      <c r="M4198">
        <f t="shared" si="393"/>
        <v>3256.44</v>
      </c>
      <c r="N4198" t="s">
        <v>18</v>
      </c>
      <c r="O4198" t="str">
        <f t="shared" si="394"/>
        <v>Delayed Delivery</v>
      </c>
      <c r="P4198">
        <v>9</v>
      </c>
      <c r="Q4198" t="str">
        <f t="shared" si="395"/>
        <v>Bad</v>
      </c>
      <c r="R4198">
        <v>1.7</v>
      </c>
      <c r="S4198">
        <v>2344.64</v>
      </c>
    </row>
    <row r="4199" spans="1:19" x14ac:dyDescent="0.35">
      <c r="A4199">
        <v>14198</v>
      </c>
      <c r="B4199" s="1">
        <v>48759</v>
      </c>
      <c r="C4199">
        <f t="shared" si="390"/>
        <v>2033</v>
      </c>
      <c r="D4199">
        <f t="shared" si="391"/>
        <v>6</v>
      </c>
      <c r="E4199" t="str">
        <f>TEXT(Table2[[#This Row],[order_date]],"mmmm")</f>
        <v>June</v>
      </c>
      <c r="F4199">
        <v>1691</v>
      </c>
      <c r="G4199" t="s">
        <v>12</v>
      </c>
      <c r="H4199" t="s">
        <v>21</v>
      </c>
      <c r="I4199">
        <v>7</v>
      </c>
      <c r="J4199">
        <v>395.82</v>
      </c>
      <c r="K4199">
        <v>0.32</v>
      </c>
      <c r="L4199">
        <f t="shared" si="392"/>
        <v>126.66240000000001</v>
      </c>
      <c r="M4199">
        <f t="shared" si="393"/>
        <v>2770.74</v>
      </c>
      <c r="N4199" t="s">
        <v>14</v>
      </c>
      <c r="O4199" t="str">
        <f t="shared" si="394"/>
        <v>On Time Delivery</v>
      </c>
      <c r="P4199">
        <v>3</v>
      </c>
      <c r="Q4199" t="str">
        <f t="shared" si="395"/>
        <v>Good</v>
      </c>
      <c r="R4199">
        <v>2.8</v>
      </c>
      <c r="S4199">
        <v>1884.1</v>
      </c>
    </row>
    <row r="4200" spans="1:19" x14ac:dyDescent="0.35">
      <c r="A4200">
        <v>14199</v>
      </c>
      <c r="B4200" s="1">
        <v>48760</v>
      </c>
      <c r="C4200">
        <f t="shared" si="390"/>
        <v>2033</v>
      </c>
      <c r="D4200">
        <f t="shared" si="391"/>
        <v>6</v>
      </c>
      <c r="E4200" t="str">
        <f>TEXT(Table2[[#This Row],[order_date]],"mmmm")</f>
        <v>June</v>
      </c>
      <c r="F4200">
        <v>1545</v>
      </c>
      <c r="G4200" t="s">
        <v>19</v>
      </c>
      <c r="H4200" t="s">
        <v>20</v>
      </c>
      <c r="I4200">
        <v>6</v>
      </c>
      <c r="J4200">
        <v>248.04</v>
      </c>
      <c r="K4200">
        <v>0.34</v>
      </c>
      <c r="L4200">
        <f t="shared" si="392"/>
        <v>84.333600000000004</v>
      </c>
      <c r="M4200">
        <f t="shared" si="393"/>
        <v>1488.24</v>
      </c>
      <c r="N4200" t="s">
        <v>16</v>
      </c>
      <c r="O4200" t="str">
        <f t="shared" si="394"/>
        <v>Delayed Delivery</v>
      </c>
      <c r="P4200">
        <v>9</v>
      </c>
      <c r="Q4200" t="str">
        <f t="shared" si="395"/>
        <v>Excellent</v>
      </c>
      <c r="R4200">
        <v>4</v>
      </c>
      <c r="S4200">
        <v>982.24</v>
      </c>
    </row>
    <row r="4201" spans="1:19" x14ac:dyDescent="0.35">
      <c r="A4201">
        <v>14200</v>
      </c>
      <c r="B4201" s="1">
        <v>48761</v>
      </c>
      <c r="C4201">
        <f t="shared" si="390"/>
        <v>2033</v>
      </c>
      <c r="D4201">
        <f t="shared" si="391"/>
        <v>7</v>
      </c>
      <c r="E4201" t="str">
        <f>TEXT(Table2[[#This Row],[order_date]],"mmmm")</f>
        <v>July</v>
      </c>
      <c r="F4201">
        <v>1040</v>
      </c>
      <c r="G4201" t="s">
        <v>12</v>
      </c>
      <c r="H4201" t="s">
        <v>13</v>
      </c>
      <c r="I4201">
        <v>2</v>
      </c>
      <c r="J4201">
        <v>63.83</v>
      </c>
      <c r="K4201">
        <v>0.31</v>
      </c>
      <c r="L4201">
        <f t="shared" si="392"/>
        <v>19.787299999999998</v>
      </c>
      <c r="M4201">
        <f t="shared" si="393"/>
        <v>127.66</v>
      </c>
      <c r="N4201" t="s">
        <v>14</v>
      </c>
      <c r="O4201" t="str">
        <f t="shared" si="394"/>
        <v>Delayed Delivery</v>
      </c>
      <c r="P4201">
        <v>5</v>
      </c>
      <c r="Q4201" t="str">
        <f t="shared" si="395"/>
        <v>Bad</v>
      </c>
      <c r="R4201">
        <v>1.3</v>
      </c>
      <c r="S4201">
        <v>88.09</v>
      </c>
    </row>
    <row r="4202" spans="1:19" x14ac:dyDescent="0.35">
      <c r="A4202">
        <v>14201</v>
      </c>
      <c r="B4202" s="1">
        <v>48762</v>
      </c>
      <c r="C4202">
        <f t="shared" si="390"/>
        <v>2033</v>
      </c>
      <c r="D4202">
        <f t="shared" si="391"/>
        <v>7</v>
      </c>
      <c r="E4202" t="str">
        <f>TEXT(Table2[[#This Row],[order_date]],"mmmm")</f>
        <v>July</v>
      </c>
      <c r="F4202">
        <v>1306</v>
      </c>
      <c r="G4202" t="s">
        <v>19</v>
      </c>
      <c r="H4202" t="s">
        <v>21</v>
      </c>
      <c r="I4202">
        <v>6</v>
      </c>
      <c r="J4202">
        <v>185.06</v>
      </c>
      <c r="K4202">
        <v>0.11</v>
      </c>
      <c r="L4202">
        <f t="shared" si="392"/>
        <v>20.3566</v>
      </c>
      <c r="M4202">
        <f t="shared" si="393"/>
        <v>1110.3600000000001</v>
      </c>
      <c r="N4202" t="s">
        <v>14</v>
      </c>
      <c r="O4202" t="str">
        <f t="shared" si="394"/>
        <v>Delayed Delivery</v>
      </c>
      <c r="P4202">
        <v>10</v>
      </c>
      <c r="Q4202" t="str">
        <f t="shared" si="395"/>
        <v>Bad</v>
      </c>
      <c r="R4202">
        <v>1.3</v>
      </c>
      <c r="S4202">
        <v>988.22</v>
      </c>
    </row>
    <row r="4203" spans="1:19" x14ac:dyDescent="0.35">
      <c r="A4203">
        <v>14202</v>
      </c>
      <c r="B4203" s="1">
        <v>48763</v>
      </c>
      <c r="C4203">
        <f t="shared" si="390"/>
        <v>2033</v>
      </c>
      <c r="D4203">
        <f t="shared" si="391"/>
        <v>7</v>
      </c>
      <c r="E4203" t="str">
        <f>TEXT(Table2[[#This Row],[order_date]],"mmmm")</f>
        <v>July</v>
      </c>
      <c r="F4203">
        <v>1942</v>
      </c>
      <c r="G4203" t="s">
        <v>19</v>
      </c>
      <c r="H4203" t="s">
        <v>17</v>
      </c>
      <c r="I4203">
        <v>1</v>
      </c>
      <c r="J4203">
        <v>333.08</v>
      </c>
      <c r="K4203">
        <v>0.34</v>
      </c>
      <c r="L4203">
        <f t="shared" si="392"/>
        <v>113.24720000000001</v>
      </c>
      <c r="M4203">
        <f t="shared" si="393"/>
        <v>333.08</v>
      </c>
      <c r="N4203" t="s">
        <v>14</v>
      </c>
      <c r="O4203" t="str">
        <f t="shared" si="394"/>
        <v>Delayed Delivery</v>
      </c>
      <c r="P4203">
        <v>8</v>
      </c>
      <c r="Q4203" t="str">
        <f t="shared" si="395"/>
        <v>Bad</v>
      </c>
      <c r="R4203">
        <v>2.2999999999999998</v>
      </c>
      <c r="S4203">
        <v>219.83</v>
      </c>
    </row>
    <row r="4204" spans="1:19" x14ac:dyDescent="0.35">
      <c r="A4204">
        <v>14203</v>
      </c>
      <c r="B4204" s="1">
        <v>48764</v>
      </c>
      <c r="C4204">
        <f t="shared" si="390"/>
        <v>2033</v>
      </c>
      <c r="D4204">
        <f t="shared" si="391"/>
        <v>7</v>
      </c>
      <c r="E4204" t="str">
        <f>TEXT(Table2[[#This Row],[order_date]],"mmmm")</f>
        <v>July</v>
      </c>
      <c r="F4204">
        <v>1337</v>
      </c>
      <c r="G4204" t="s">
        <v>12</v>
      </c>
      <c r="H4204" t="s">
        <v>17</v>
      </c>
      <c r="I4204">
        <v>3</v>
      </c>
      <c r="J4204">
        <v>176.25</v>
      </c>
      <c r="K4204">
        <v>0.28000000000000003</v>
      </c>
      <c r="L4204">
        <f t="shared" si="392"/>
        <v>49.35</v>
      </c>
      <c r="M4204">
        <f t="shared" si="393"/>
        <v>528.75</v>
      </c>
      <c r="N4204" t="s">
        <v>14</v>
      </c>
      <c r="O4204" t="str">
        <f t="shared" si="394"/>
        <v>Delayed Delivery</v>
      </c>
      <c r="P4204">
        <v>9</v>
      </c>
      <c r="Q4204" t="str">
        <f t="shared" si="395"/>
        <v>Good</v>
      </c>
      <c r="R4204">
        <v>2.7</v>
      </c>
      <c r="S4204">
        <v>380.7</v>
      </c>
    </row>
    <row r="4205" spans="1:19" x14ac:dyDescent="0.35">
      <c r="A4205">
        <v>14204</v>
      </c>
      <c r="B4205" s="1">
        <v>48765</v>
      </c>
      <c r="C4205">
        <f t="shared" si="390"/>
        <v>2033</v>
      </c>
      <c r="D4205">
        <f t="shared" si="391"/>
        <v>7</v>
      </c>
      <c r="E4205" t="str">
        <f>TEXT(Table2[[#This Row],[order_date]],"mmmm")</f>
        <v>July</v>
      </c>
      <c r="F4205">
        <v>1313</v>
      </c>
      <c r="G4205" t="s">
        <v>15</v>
      </c>
      <c r="H4205" t="s">
        <v>13</v>
      </c>
      <c r="I4205">
        <v>7</v>
      </c>
      <c r="J4205">
        <v>144.41999999999999</v>
      </c>
      <c r="K4205">
        <v>0.28999999999999998</v>
      </c>
      <c r="L4205">
        <f t="shared" si="392"/>
        <v>41.881799999999991</v>
      </c>
      <c r="M4205">
        <f t="shared" si="393"/>
        <v>1010.9399999999999</v>
      </c>
      <c r="N4205" t="s">
        <v>16</v>
      </c>
      <c r="O4205" t="str">
        <f t="shared" si="394"/>
        <v>Delayed Delivery</v>
      </c>
      <c r="P4205">
        <v>9</v>
      </c>
      <c r="Q4205" t="str">
        <f t="shared" si="395"/>
        <v>Bad</v>
      </c>
      <c r="R4205">
        <v>1.9</v>
      </c>
      <c r="S4205">
        <v>717.77</v>
      </c>
    </row>
    <row r="4206" spans="1:19" x14ac:dyDescent="0.35">
      <c r="A4206">
        <v>14205</v>
      </c>
      <c r="B4206" s="1">
        <v>48766</v>
      </c>
      <c r="C4206">
        <f t="shared" si="390"/>
        <v>2033</v>
      </c>
      <c r="D4206">
        <f t="shared" si="391"/>
        <v>7</v>
      </c>
      <c r="E4206" t="str">
        <f>TEXT(Table2[[#This Row],[order_date]],"mmmm")</f>
        <v>July</v>
      </c>
      <c r="F4206">
        <v>1074</v>
      </c>
      <c r="G4206" t="s">
        <v>19</v>
      </c>
      <c r="H4206" t="s">
        <v>21</v>
      </c>
      <c r="I4206">
        <v>4</v>
      </c>
      <c r="J4206">
        <v>323.52999999999997</v>
      </c>
      <c r="K4206">
        <v>0.01</v>
      </c>
      <c r="L4206">
        <f t="shared" si="392"/>
        <v>3.2352999999999996</v>
      </c>
      <c r="M4206">
        <f t="shared" si="393"/>
        <v>1294.1199999999999</v>
      </c>
      <c r="N4206" t="s">
        <v>16</v>
      </c>
      <c r="O4206" t="str">
        <f t="shared" si="394"/>
        <v>Delayed Delivery</v>
      </c>
      <c r="P4206">
        <v>7</v>
      </c>
      <c r="Q4206" t="str">
        <f t="shared" si="395"/>
        <v>Bad</v>
      </c>
      <c r="R4206">
        <v>1.1000000000000001</v>
      </c>
      <c r="S4206">
        <v>1281.18</v>
      </c>
    </row>
    <row r="4207" spans="1:19" x14ac:dyDescent="0.35">
      <c r="A4207">
        <v>14206</v>
      </c>
      <c r="B4207" s="1">
        <v>48767</v>
      </c>
      <c r="C4207">
        <f t="shared" si="390"/>
        <v>2033</v>
      </c>
      <c r="D4207">
        <f t="shared" si="391"/>
        <v>7</v>
      </c>
      <c r="E4207" t="str">
        <f>TEXT(Table2[[#This Row],[order_date]],"mmmm")</f>
        <v>July</v>
      </c>
      <c r="F4207">
        <v>1952</v>
      </c>
      <c r="G4207" t="s">
        <v>15</v>
      </c>
      <c r="H4207" t="s">
        <v>17</v>
      </c>
      <c r="I4207">
        <v>4</v>
      </c>
      <c r="J4207">
        <v>114.34</v>
      </c>
      <c r="K4207">
        <v>0.33</v>
      </c>
      <c r="L4207">
        <f t="shared" si="392"/>
        <v>37.732200000000006</v>
      </c>
      <c r="M4207">
        <f t="shared" si="393"/>
        <v>457.36</v>
      </c>
      <c r="N4207" t="s">
        <v>16</v>
      </c>
      <c r="O4207" t="str">
        <f t="shared" si="394"/>
        <v>Delayed Delivery</v>
      </c>
      <c r="P4207">
        <v>10</v>
      </c>
      <c r="Q4207" t="str">
        <f t="shared" si="395"/>
        <v>Bad</v>
      </c>
      <c r="R4207">
        <v>1.9</v>
      </c>
      <c r="S4207">
        <v>306.43</v>
      </c>
    </row>
    <row r="4208" spans="1:19" x14ac:dyDescent="0.35">
      <c r="A4208">
        <v>14207</v>
      </c>
      <c r="B4208" s="1">
        <v>48768</v>
      </c>
      <c r="C4208">
        <f t="shared" si="390"/>
        <v>2033</v>
      </c>
      <c r="D4208">
        <f t="shared" si="391"/>
        <v>7</v>
      </c>
      <c r="E4208" t="str">
        <f>TEXT(Table2[[#This Row],[order_date]],"mmmm")</f>
        <v>July</v>
      </c>
      <c r="F4208">
        <v>1278</v>
      </c>
      <c r="G4208" t="s">
        <v>19</v>
      </c>
      <c r="H4208" t="s">
        <v>21</v>
      </c>
      <c r="I4208">
        <v>4</v>
      </c>
      <c r="J4208">
        <v>483.24</v>
      </c>
      <c r="K4208">
        <v>0.27</v>
      </c>
      <c r="L4208">
        <f t="shared" si="392"/>
        <v>130.47480000000002</v>
      </c>
      <c r="M4208">
        <f t="shared" si="393"/>
        <v>1932.96</v>
      </c>
      <c r="N4208" t="s">
        <v>18</v>
      </c>
      <c r="O4208" t="str">
        <f t="shared" si="394"/>
        <v>Early Delivery</v>
      </c>
      <c r="P4208">
        <v>1</v>
      </c>
      <c r="Q4208" t="str">
        <f t="shared" si="395"/>
        <v>Good</v>
      </c>
      <c r="R4208">
        <v>2.7</v>
      </c>
      <c r="S4208">
        <v>1411.06</v>
      </c>
    </row>
    <row r="4209" spans="1:19" x14ac:dyDescent="0.35">
      <c r="A4209">
        <v>14208</v>
      </c>
      <c r="B4209" s="1">
        <v>48769</v>
      </c>
      <c r="C4209">
        <f t="shared" si="390"/>
        <v>2033</v>
      </c>
      <c r="D4209">
        <f t="shared" si="391"/>
        <v>7</v>
      </c>
      <c r="E4209" t="str">
        <f>TEXT(Table2[[#This Row],[order_date]],"mmmm")</f>
        <v>July</v>
      </c>
      <c r="F4209">
        <v>1175</v>
      </c>
      <c r="G4209" t="s">
        <v>22</v>
      </c>
      <c r="H4209" t="s">
        <v>17</v>
      </c>
      <c r="I4209">
        <v>7</v>
      </c>
      <c r="J4209">
        <v>298.36</v>
      </c>
      <c r="K4209">
        <v>0.27</v>
      </c>
      <c r="L4209">
        <f t="shared" si="392"/>
        <v>80.557200000000009</v>
      </c>
      <c r="M4209">
        <f t="shared" si="393"/>
        <v>2088.52</v>
      </c>
      <c r="N4209" t="s">
        <v>16</v>
      </c>
      <c r="O4209" t="str">
        <f t="shared" si="394"/>
        <v>Delayed Delivery</v>
      </c>
      <c r="P4209">
        <v>8</v>
      </c>
      <c r="Q4209" t="str">
        <f t="shared" si="395"/>
        <v>Bad</v>
      </c>
      <c r="R4209">
        <v>1.3</v>
      </c>
      <c r="S4209">
        <v>1524.62</v>
      </c>
    </row>
    <row r="4210" spans="1:19" x14ac:dyDescent="0.35">
      <c r="A4210">
        <v>14209</v>
      </c>
      <c r="B4210" s="1">
        <v>48770</v>
      </c>
      <c r="C4210">
        <f t="shared" si="390"/>
        <v>2033</v>
      </c>
      <c r="D4210">
        <f t="shared" si="391"/>
        <v>7</v>
      </c>
      <c r="E4210" t="str">
        <f>TEXT(Table2[[#This Row],[order_date]],"mmmm")</f>
        <v>July</v>
      </c>
      <c r="F4210">
        <v>1895</v>
      </c>
      <c r="G4210" t="s">
        <v>15</v>
      </c>
      <c r="H4210" t="s">
        <v>13</v>
      </c>
      <c r="I4210">
        <v>1</v>
      </c>
      <c r="J4210">
        <v>350.71</v>
      </c>
      <c r="K4210">
        <v>0.03</v>
      </c>
      <c r="L4210">
        <f t="shared" si="392"/>
        <v>10.521299999999998</v>
      </c>
      <c r="M4210">
        <f t="shared" si="393"/>
        <v>350.71</v>
      </c>
      <c r="N4210" t="s">
        <v>18</v>
      </c>
      <c r="O4210" t="str">
        <f t="shared" si="394"/>
        <v>Delayed Delivery</v>
      </c>
      <c r="P4210">
        <v>7</v>
      </c>
      <c r="Q4210" t="str">
        <f t="shared" si="395"/>
        <v>Good</v>
      </c>
      <c r="R4210">
        <v>3.9</v>
      </c>
      <c r="S4210">
        <v>340.19</v>
      </c>
    </row>
    <row r="4211" spans="1:19" x14ac:dyDescent="0.35">
      <c r="A4211">
        <v>14210</v>
      </c>
      <c r="B4211" s="1">
        <v>48771</v>
      </c>
      <c r="C4211">
        <f t="shared" si="390"/>
        <v>2033</v>
      </c>
      <c r="D4211">
        <f t="shared" si="391"/>
        <v>7</v>
      </c>
      <c r="E4211" t="str">
        <f>TEXT(Table2[[#This Row],[order_date]],"mmmm")</f>
        <v>July</v>
      </c>
      <c r="F4211">
        <v>1661</v>
      </c>
      <c r="G4211" t="s">
        <v>12</v>
      </c>
      <c r="H4211" t="s">
        <v>13</v>
      </c>
      <c r="I4211">
        <v>6</v>
      </c>
      <c r="J4211">
        <v>101.22</v>
      </c>
      <c r="K4211">
        <v>0.08</v>
      </c>
      <c r="L4211">
        <f t="shared" si="392"/>
        <v>8.0975999999999999</v>
      </c>
      <c r="M4211">
        <f t="shared" si="393"/>
        <v>607.31999999999994</v>
      </c>
      <c r="N4211" t="s">
        <v>18</v>
      </c>
      <c r="O4211" t="str">
        <f t="shared" si="394"/>
        <v>On Time Delivery</v>
      </c>
      <c r="P4211">
        <v>4</v>
      </c>
      <c r="Q4211" t="str">
        <f t="shared" si="395"/>
        <v>Good</v>
      </c>
      <c r="R4211">
        <v>3.2</v>
      </c>
      <c r="S4211">
        <v>558.73</v>
      </c>
    </row>
    <row r="4212" spans="1:19" x14ac:dyDescent="0.35">
      <c r="A4212">
        <v>14211</v>
      </c>
      <c r="B4212" s="1">
        <v>48772</v>
      </c>
      <c r="C4212">
        <f t="shared" si="390"/>
        <v>2033</v>
      </c>
      <c r="D4212">
        <f t="shared" si="391"/>
        <v>7</v>
      </c>
      <c r="E4212" t="str">
        <f>TEXT(Table2[[#This Row],[order_date]],"mmmm")</f>
        <v>July</v>
      </c>
      <c r="F4212">
        <v>1272</v>
      </c>
      <c r="G4212" t="s">
        <v>19</v>
      </c>
      <c r="H4212" t="s">
        <v>21</v>
      </c>
      <c r="I4212">
        <v>3</v>
      </c>
      <c r="J4212">
        <v>204.88</v>
      </c>
      <c r="K4212">
        <v>0.34</v>
      </c>
      <c r="L4212">
        <f t="shared" si="392"/>
        <v>69.659199999999998</v>
      </c>
      <c r="M4212">
        <f t="shared" si="393"/>
        <v>614.64</v>
      </c>
      <c r="N4212" t="s">
        <v>18</v>
      </c>
      <c r="O4212" t="str">
        <f t="shared" si="394"/>
        <v>Delayed Delivery</v>
      </c>
      <c r="P4212">
        <v>6</v>
      </c>
      <c r="Q4212" t="str">
        <f t="shared" si="395"/>
        <v>Good</v>
      </c>
      <c r="R4212">
        <v>2.7</v>
      </c>
      <c r="S4212">
        <v>405.66</v>
      </c>
    </row>
    <row r="4213" spans="1:19" x14ac:dyDescent="0.35">
      <c r="A4213">
        <v>14212</v>
      </c>
      <c r="B4213" s="1">
        <v>48773</v>
      </c>
      <c r="C4213">
        <f t="shared" si="390"/>
        <v>2033</v>
      </c>
      <c r="D4213">
        <f t="shared" si="391"/>
        <v>7</v>
      </c>
      <c r="E4213" t="str">
        <f>TEXT(Table2[[#This Row],[order_date]],"mmmm")</f>
        <v>July</v>
      </c>
      <c r="F4213">
        <v>1836</v>
      </c>
      <c r="G4213" t="s">
        <v>15</v>
      </c>
      <c r="H4213" t="s">
        <v>20</v>
      </c>
      <c r="I4213">
        <v>5</v>
      </c>
      <c r="J4213">
        <v>254.9</v>
      </c>
      <c r="K4213">
        <v>0.18</v>
      </c>
      <c r="L4213">
        <f t="shared" si="392"/>
        <v>45.881999999999998</v>
      </c>
      <c r="M4213">
        <f t="shared" si="393"/>
        <v>1274.5</v>
      </c>
      <c r="N4213" t="s">
        <v>14</v>
      </c>
      <c r="O4213" t="str">
        <f t="shared" si="394"/>
        <v>Delayed Delivery</v>
      </c>
      <c r="P4213">
        <v>10</v>
      </c>
      <c r="Q4213" t="str">
        <f t="shared" si="395"/>
        <v>Good</v>
      </c>
      <c r="R4213">
        <v>3.1</v>
      </c>
      <c r="S4213">
        <v>1045.0899999999999</v>
      </c>
    </row>
    <row r="4214" spans="1:19" x14ac:dyDescent="0.35">
      <c r="A4214">
        <v>14213</v>
      </c>
      <c r="B4214" s="1">
        <v>48774</v>
      </c>
      <c r="C4214">
        <f t="shared" si="390"/>
        <v>2033</v>
      </c>
      <c r="D4214">
        <f t="shared" si="391"/>
        <v>7</v>
      </c>
      <c r="E4214" t="str">
        <f>TEXT(Table2[[#This Row],[order_date]],"mmmm")</f>
        <v>July</v>
      </c>
      <c r="F4214">
        <v>1619</v>
      </c>
      <c r="G4214" t="s">
        <v>15</v>
      </c>
      <c r="H4214" t="s">
        <v>20</v>
      </c>
      <c r="I4214">
        <v>5</v>
      </c>
      <c r="J4214">
        <v>487.8</v>
      </c>
      <c r="K4214">
        <v>0.14000000000000001</v>
      </c>
      <c r="L4214">
        <f t="shared" si="392"/>
        <v>68.292000000000002</v>
      </c>
      <c r="M4214">
        <f t="shared" si="393"/>
        <v>2439</v>
      </c>
      <c r="N4214" t="s">
        <v>18</v>
      </c>
      <c r="O4214" t="str">
        <f t="shared" si="394"/>
        <v>On Time Delivery</v>
      </c>
      <c r="P4214">
        <v>2</v>
      </c>
      <c r="Q4214" t="str">
        <f t="shared" si="395"/>
        <v>Good</v>
      </c>
      <c r="R4214">
        <v>3.6</v>
      </c>
      <c r="S4214">
        <v>2097.54</v>
      </c>
    </row>
    <row r="4215" spans="1:19" x14ac:dyDescent="0.35">
      <c r="A4215">
        <v>14214</v>
      </c>
      <c r="B4215" s="1">
        <v>48775</v>
      </c>
      <c r="C4215">
        <f t="shared" si="390"/>
        <v>2033</v>
      </c>
      <c r="D4215">
        <f t="shared" si="391"/>
        <v>7</v>
      </c>
      <c r="E4215" t="str">
        <f>TEXT(Table2[[#This Row],[order_date]],"mmmm")</f>
        <v>July</v>
      </c>
      <c r="F4215">
        <v>1650</v>
      </c>
      <c r="G4215" t="s">
        <v>15</v>
      </c>
      <c r="H4215" t="s">
        <v>13</v>
      </c>
      <c r="I4215">
        <v>7</v>
      </c>
      <c r="J4215">
        <v>465.54</v>
      </c>
      <c r="K4215">
        <v>0.28999999999999998</v>
      </c>
      <c r="L4215">
        <f t="shared" si="392"/>
        <v>135.00659999999999</v>
      </c>
      <c r="M4215">
        <f t="shared" si="393"/>
        <v>3258.78</v>
      </c>
      <c r="N4215" t="s">
        <v>18</v>
      </c>
      <c r="O4215" t="str">
        <f t="shared" si="394"/>
        <v>On Time Delivery</v>
      </c>
      <c r="P4215">
        <v>4</v>
      </c>
      <c r="Q4215" t="str">
        <f t="shared" si="395"/>
        <v>Excellent</v>
      </c>
      <c r="R4215">
        <v>5</v>
      </c>
      <c r="S4215">
        <v>2313.73</v>
      </c>
    </row>
    <row r="4216" spans="1:19" x14ac:dyDescent="0.35">
      <c r="A4216">
        <v>14215</v>
      </c>
      <c r="B4216" s="1">
        <v>48776</v>
      </c>
      <c r="C4216">
        <f t="shared" si="390"/>
        <v>2033</v>
      </c>
      <c r="D4216">
        <f t="shared" si="391"/>
        <v>7</v>
      </c>
      <c r="E4216" t="str">
        <f>TEXT(Table2[[#This Row],[order_date]],"mmmm")</f>
        <v>July</v>
      </c>
      <c r="F4216">
        <v>1861</v>
      </c>
      <c r="G4216" t="s">
        <v>19</v>
      </c>
      <c r="H4216" t="s">
        <v>17</v>
      </c>
      <c r="I4216">
        <v>2</v>
      </c>
      <c r="J4216">
        <v>145.44</v>
      </c>
      <c r="K4216">
        <v>0.03</v>
      </c>
      <c r="L4216">
        <f t="shared" si="392"/>
        <v>4.3632</v>
      </c>
      <c r="M4216">
        <f t="shared" si="393"/>
        <v>290.88</v>
      </c>
      <c r="N4216" t="s">
        <v>18</v>
      </c>
      <c r="O4216" t="str">
        <f t="shared" si="394"/>
        <v>Delayed Delivery</v>
      </c>
      <c r="P4216">
        <v>8</v>
      </c>
      <c r="Q4216" t="str">
        <f t="shared" si="395"/>
        <v>Excellent</v>
      </c>
      <c r="R4216">
        <v>4.0999999999999996</v>
      </c>
      <c r="S4216">
        <v>282.14999999999998</v>
      </c>
    </row>
    <row r="4217" spans="1:19" x14ac:dyDescent="0.35">
      <c r="A4217">
        <v>14216</v>
      </c>
      <c r="B4217" s="1">
        <v>48777</v>
      </c>
      <c r="C4217">
        <f t="shared" si="390"/>
        <v>2033</v>
      </c>
      <c r="D4217">
        <f t="shared" si="391"/>
        <v>7</v>
      </c>
      <c r="E4217" t="str">
        <f>TEXT(Table2[[#This Row],[order_date]],"mmmm")</f>
        <v>July</v>
      </c>
      <c r="F4217">
        <v>1782</v>
      </c>
      <c r="G4217" t="s">
        <v>22</v>
      </c>
      <c r="H4217" t="s">
        <v>20</v>
      </c>
      <c r="I4217">
        <v>1</v>
      </c>
      <c r="J4217">
        <v>375.46</v>
      </c>
      <c r="K4217">
        <v>0.15</v>
      </c>
      <c r="L4217">
        <f t="shared" si="392"/>
        <v>56.318999999999996</v>
      </c>
      <c r="M4217">
        <f t="shared" si="393"/>
        <v>375.46</v>
      </c>
      <c r="N4217" t="s">
        <v>14</v>
      </c>
      <c r="O4217" t="str">
        <f t="shared" si="394"/>
        <v>On Time Delivery</v>
      </c>
      <c r="P4217">
        <v>4</v>
      </c>
      <c r="Q4217" t="str">
        <f t="shared" si="395"/>
        <v>Good</v>
      </c>
      <c r="R4217">
        <v>3.2</v>
      </c>
      <c r="S4217">
        <v>319.14</v>
      </c>
    </row>
    <row r="4218" spans="1:19" x14ac:dyDescent="0.35">
      <c r="A4218">
        <v>14217</v>
      </c>
      <c r="B4218" s="1">
        <v>48778</v>
      </c>
      <c r="C4218">
        <f t="shared" si="390"/>
        <v>2033</v>
      </c>
      <c r="D4218">
        <f t="shared" si="391"/>
        <v>7</v>
      </c>
      <c r="E4218" t="str">
        <f>TEXT(Table2[[#This Row],[order_date]],"mmmm")</f>
        <v>July</v>
      </c>
      <c r="F4218">
        <v>1858</v>
      </c>
      <c r="G4218" t="s">
        <v>12</v>
      </c>
      <c r="H4218" t="s">
        <v>13</v>
      </c>
      <c r="I4218">
        <v>3</v>
      </c>
      <c r="J4218">
        <v>157.41999999999999</v>
      </c>
      <c r="K4218">
        <v>0.13</v>
      </c>
      <c r="L4218">
        <f t="shared" si="392"/>
        <v>20.464600000000001</v>
      </c>
      <c r="M4218">
        <f t="shared" si="393"/>
        <v>472.26</v>
      </c>
      <c r="N4218" t="s">
        <v>16</v>
      </c>
      <c r="O4218" t="str">
        <f t="shared" si="394"/>
        <v>Delayed Delivery</v>
      </c>
      <c r="P4218">
        <v>10</v>
      </c>
      <c r="Q4218" t="str">
        <f t="shared" si="395"/>
        <v>Excellent</v>
      </c>
      <c r="R4218">
        <v>4.0999999999999996</v>
      </c>
      <c r="S4218">
        <v>410.87</v>
      </c>
    </row>
    <row r="4219" spans="1:19" x14ac:dyDescent="0.35">
      <c r="A4219">
        <v>14218</v>
      </c>
      <c r="B4219" s="1">
        <v>48779</v>
      </c>
      <c r="C4219">
        <f t="shared" si="390"/>
        <v>2033</v>
      </c>
      <c r="D4219">
        <f t="shared" si="391"/>
        <v>7</v>
      </c>
      <c r="E4219" t="str">
        <f>TEXT(Table2[[#This Row],[order_date]],"mmmm")</f>
        <v>July</v>
      </c>
      <c r="F4219">
        <v>1930</v>
      </c>
      <c r="G4219" t="s">
        <v>12</v>
      </c>
      <c r="H4219" t="s">
        <v>17</v>
      </c>
      <c r="I4219">
        <v>6</v>
      </c>
      <c r="J4219">
        <v>593.12</v>
      </c>
      <c r="K4219">
        <v>0.12</v>
      </c>
      <c r="L4219">
        <f t="shared" si="392"/>
        <v>71.174399999999991</v>
      </c>
      <c r="M4219">
        <f t="shared" si="393"/>
        <v>3558.7200000000003</v>
      </c>
      <c r="N4219" t="s">
        <v>16</v>
      </c>
      <c r="O4219" t="str">
        <f t="shared" si="394"/>
        <v>On Time Delivery</v>
      </c>
      <c r="P4219">
        <v>4</v>
      </c>
      <c r="Q4219" t="str">
        <f t="shared" si="395"/>
        <v>Good</v>
      </c>
      <c r="R4219">
        <v>2.9</v>
      </c>
      <c r="S4219">
        <v>3131.67</v>
      </c>
    </row>
    <row r="4220" spans="1:19" x14ac:dyDescent="0.35">
      <c r="A4220">
        <v>14219</v>
      </c>
      <c r="B4220" s="1">
        <v>48780</v>
      </c>
      <c r="C4220">
        <f t="shared" si="390"/>
        <v>2033</v>
      </c>
      <c r="D4220">
        <f t="shared" si="391"/>
        <v>7</v>
      </c>
      <c r="E4220" t="str">
        <f>TEXT(Table2[[#This Row],[order_date]],"mmmm")</f>
        <v>July</v>
      </c>
      <c r="F4220">
        <v>1288</v>
      </c>
      <c r="G4220" t="s">
        <v>22</v>
      </c>
      <c r="H4220" t="s">
        <v>17</v>
      </c>
      <c r="I4220">
        <v>4</v>
      </c>
      <c r="J4220">
        <v>571.99</v>
      </c>
      <c r="K4220">
        <v>0.11</v>
      </c>
      <c r="L4220">
        <f t="shared" si="392"/>
        <v>62.918900000000001</v>
      </c>
      <c r="M4220">
        <f t="shared" si="393"/>
        <v>2287.96</v>
      </c>
      <c r="N4220" t="s">
        <v>14</v>
      </c>
      <c r="O4220" t="str">
        <f t="shared" si="394"/>
        <v>On Time Delivery</v>
      </c>
      <c r="P4220">
        <v>4</v>
      </c>
      <c r="Q4220" t="str">
        <f t="shared" si="395"/>
        <v>Bad</v>
      </c>
      <c r="R4220">
        <v>2.2000000000000002</v>
      </c>
      <c r="S4220">
        <v>2036.28</v>
      </c>
    </row>
    <row r="4221" spans="1:19" x14ac:dyDescent="0.35">
      <c r="A4221">
        <v>14220</v>
      </c>
      <c r="B4221" s="1">
        <v>48781</v>
      </c>
      <c r="C4221">
        <f t="shared" si="390"/>
        <v>2033</v>
      </c>
      <c r="D4221">
        <f t="shared" si="391"/>
        <v>7</v>
      </c>
      <c r="E4221" t="str">
        <f>TEXT(Table2[[#This Row],[order_date]],"mmmm")</f>
        <v>July</v>
      </c>
      <c r="F4221">
        <v>1723</v>
      </c>
      <c r="G4221" t="s">
        <v>12</v>
      </c>
      <c r="H4221" t="s">
        <v>20</v>
      </c>
      <c r="I4221">
        <v>1</v>
      </c>
      <c r="J4221">
        <v>344.51</v>
      </c>
      <c r="K4221">
        <v>7.0000000000000007E-2</v>
      </c>
      <c r="L4221">
        <f t="shared" si="392"/>
        <v>24.1157</v>
      </c>
      <c r="M4221">
        <f t="shared" si="393"/>
        <v>344.51</v>
      </c>
      <c r="N4221" t="s">
        <v>18</v>
      </c>
      <c r="O4221" t="str">
        <f t="shared" si="394"/>
        <v>Delayed Delivery</v>
      </c>
      <c r="P4221">
        <v>10</v>
      </c>
      <c r="Q4221" t="str">
        <f t="shared" si="395"/>
        <v>Bad</v>
      </c>
      <c r="R4221">
        <v>2</v>
      </c>
      <c r="S4221">
        <v>320.39</v>
      </c>
    </row>
    <row r="4222" spans="1:19" x14ac:dyDescent="0.35">
      <c r="A4222">
        <v>14221</v>
      </c>
      <c r="B4222" s="1">
        <v>48782</v>
      </c>
      <c r="C4222">
        <f t="shared" si="390"/>
        <v>2033</v>
      </c>
      <c r="D4222">
        <f t="shared" si="391"/>
        <v>7</v>
      </c>
      <c r="E4222" t="str">
        <f>TEXT(Table2[[#This Row],[order_date]],"mmmm")</f>
        <v>July</v>
      </c>
      <c r="F4222">
        <v>1892</v>
      </c>
      <c r="G4222" t="s">
        <v>15</v>
      </c>
      <c r="H4222" t="s">
        <v>13</v>
      </c>
      <c r="I4222">
        <v>1</v>
      </c>
      <c r="J4222">
        <v>423.86</v>
      </c>
      <c r="K4222">
        <v>0.06</v>
      </c>
      <c r="L4222">
        <f t="shared" si="392"/>
        <v>25.4316</v>
      </c>
      <c r="M4222">
        <f t="shared" si="393"/>
        <v>423.86</v>
      </c>
      <c r="N4222" t="s">
        <v>18</v>
      </c>
      <c r="O4222" t="str">
        <f t="shared" si="394"/>
        <v>Delayed Delivery</v>
      </c>
      <c r="P4222">
        <v>9</v>
      </c>
      <c r="Q4222" t="str">
        <f t="shared" si="395"/>
        <v>Good</v>
      </c>
      <c r="R4222">
        <v>2.6</v>
      </c>
      <c r="S4222">
        <v>398.43</v>
      </c>
    </row>
    <row r="4223" spans="1:19" x14ac:dyDescent="0.35">
      <c r="A4223">
        <v>14222</v>
      </c>
      <c r="B4223" s="1">
        <v>48783</v>
      </c>
      <c r="C4223">
        <f t="shared" si="390"/>
        <v>2033</v>
      </c>
      <c r="D4223">
        <f t="shared" si="391"/>
        <v>7</v>
      </c>
      <c r="E4223" t="str">
        <f>TEXT(Table2[[#This Row],[order_date]],"mmmm")</f>
        <v>July</v>
      </c>
      <c r="F4223">
        <v>1271</v>
      </c>
      <c r="G4223" t="s">
        <v>22</v>
      </c>
      <c r="H4223" t="s">
        <v>17</v>
      </c>
      <c r="I4223">
        <v>3</v>
      </c>
      <c r="J4223">
        <v>483.84</v>
      </c>
      <c r="K4223">
        <v>0.22</v>
      </c>
      <c r="L4223">
        <f t="shared" si="392"/>
        <v>106.4448</v>
      </c>
      <c r="M4223">
        <f t="shared" si="393"/>
        <v>1451.52</v>
      </c>
      <c r="N4223" t="s">
        <v>18</v>
      </c>
      <c r="O4223" t="str">
        <f t="shared" si="394"/>
        <v>Delayed Delivery</v>
      </c>
      <c r="P4223">
        <v>11</v>
      </c>
      <c r="Q4223" t="str">
        <f t="shared" si="395"/>
        <v>Bad</v>
      </c>
      <c r="R4223">
        <v>1</v>
      </c>
      <c r="S4223">
        <v>1132.19</v>
      </c>
    </row>
    <row r="4224" spans="1:19" x14ac:dyDescent="0.35">
      <c r="A4224">
        <v>14223</v>
      </c>
      <c r="B4224" s="1">
        <v>48784</v>
      </c>
      <c r="C4224">
        <f t="shared" si="390"/>
        <v>2033</v>
      </c>
      <c r="D4224">
        <f t="shared" si="391"/>
        <v>7</v>
      </c>
      <c r="E4224" t="str">
        <f>TEXT(Table2[[#This Row],[order_date]],"mmmm")</f>
        <v>July</v>
      </c>
      <c r="F4224">
        <v>1929</v>
      </c>
      <c r="G4224" t="s">
        <v>19</v>
      </c>
      <c r="H4224" t="s">
        <v>17</v>
      </c>
      <c r="I4224">
        <v>7</v>
      </c>
      <c r="J4224">
        <v>436.78</v>
      </c>
      <c r="K4224">
        <v>0.32</v>
      </c>
      <c r="L4224">
        <f t="shared" si="392"/>
        <v>139.7696</v>
      </c>
      <c r="M4224">
        <f t="shared" si="393"/>
        <v>3057.46</v>
      </c>
      <c r="N4224" t="s">
        <v>16</v>
      </c>
      <c r="O4224" t="str">
        <f t="shared" si="394"/>
        <v>On Time Delivery</v>
      </c>
      <c r="P4224">
        <v>2</v>
      </c>
      <c r="Q4224" t="str">
        <f t="shared" si="395"/>
        <v>Bad</v>
      </c>
      <c r="R4224">
        <v>1.7</v>
      </c>
      <c r="S4224">
        <v>2079.0700000000002</v>
      </c>
    </row>
    <row r="4225" spans="1:19" x14ac:dyDescent="0.35">
      <c r="A4225">
        <v>14224</v>
      </c>
      <c r="B4225" s="1">
        <v>48785</v>
      </c>
      <c r="C4225">
        <f t="shared" si="390"/>
        <v>2033</v>
      </c>
      <c r="D4225">
        <f t="shared" si="391"/>
        <v>7</v>
      </c>
      <c r="E4225" t="str">
        <f>TEXT(Table2[[#This Row],[order_date]],"mmmm")</f>
        <v>July</v>
      </c>
      <c r="F4225">
        <v>1065</v>
      </c>
      <c r="G4225" t="s">
        <v>15</v>
      </c>
      <c r="H4225" t="s">
        <v>21</v>
      </c>
      <c r="I4225">
        <v>6</v>
      </c>
      <c r="J4225">
        <v>424.4</v>
      </c>
      <c r="K4225">
        <v>0.18</v>
      </c>
      <c r="L4225">
        <f t="shared" si="392"/>
        <v>76.391999999999996</v>
      </c>
      <c r="M4225">
        <f t="shared" si="393"/>
        <v>2546.3999999999996</v>
      </c>
      <c r="N4225" t="s">
        <v>18</v>
      </c>
      <c r="O4225" t="str">
        <f t="shared" si="394"/>
        <v>Delayed Delivery</v>
      </c>
      <c r="P4225">
        <v>7</v>
      </c>
      <c r="Q4225" t="str">
        <f t="shared" si="395"/>
        <v>Bad</v>
      </c>
      <c r="R4225">
        <v>1.5</v>
      </c>
      <c r="S4225">
        <v>2088.0500000000002</v>
      </c>
    </row>
    <row r="4226" spans="1:19" x14ac:dyDescent="0.35">
      <c r="A4226">
        <v>14225</v>
      </c>
      <c r="B4226" s="1">
        <v>48786</v>
      </c>
      <c r="C4226">
        <f t="shared" si="390"/>
        <v>2033</v>
      </c>
      <c r="D4226">
        <f t="shared" si="391"/>
        <v>7</v>
      </c>
      <c r="E4226" t="str">
        <f>TEXT(Table2[[#This Row],[order_date]],"mmmm")</f>
        <v>July</v>
      </c>
      <c r="F4226">
        <v>1482</v>
      </c>
      <c r="G4226" t="s">
        <v>19</v>
      </c>
      <c r="H4226" t="s">
        <v>21</v>
      </c>
      <c r="I4226">
        <v>7</v>
      </c>
      <c r="J4226">
        <v>575.75</v>
      </c>
      <c r="K4226">
        <v>0.1</v>
      </c>
      <c r="L4226">
        <f t="shared" si="392"/>
        <v>57.575000000000003</v>
      </c>
      <c r="M4226">
        <f t="shared" si="393"/>
        <v>4030.25</v>
      </c>
      <c r="N4226" t="s">
        <v>16</v>
      </c>
      <c r="O4226" t="str">
        <f t="shared" si="394"/>
        <v>On Time Delivery</v>
      </c>
      <c r="P4226">
        <v>3</v>
      </c>
      <c r="Q4226" t="str">
        <f t="shared" si="395"/>
        <v>Excellent</v>
      </c>
      <c r="R4226">
        <v>4.8</v>
      </c>
      <c r="S4226">
        <v>3627.22</v>
      </c>
    </row>
    <row r="4227" spans="1:19" x14ac:dyDescent="0.35">
      <c r="A4227">
        <v>14226</v>
      </c>
      <c r="B4227" s="1">
        <v>48787</v>
      </c>
      <c r="C4227">
        <f t="shared" ref="C4227:C4290" si="396">YEAR(B4227)</f>
        <v>2033</v>
      </c>
      <c r="D4227">
        <f t="shared" ref="D4227:D4290" si="397">MONTH(B4227)</f>
        <v>7</v>
      </c>
      <c r="E4227" t="str">
        <f>TEXT(Table2[[#This Row],[order_date]],"mmmm")</f>
        <v>July</v>
      </c>
      <c r="F4227">
        <v>1935</v>
      </c>
      <c r="G4227" t="s">
        <v>15</v>
      </c>
      <c r="H4227" t="s">
        <v>20</v>
      </c>
      <c r="I4227">
        <v>7</v>
      </c>
      <c r="J4227">
        <v>363.93</v>
      </c>
      <c r="K4227">
        <v>0.06</v>
      </c>
      <c r="L4227">
        <f t="shared" ref="L4227:L4290" si="398">J4227*K4227</f>
        <v>21.835799999999999</v>
      </c>
      <c r="M4227">
        <f t="shared" ref="M4227:M4290" si="399">(J4227*I4227)</f>
        <v>2547.5100000000002</v>
      </c>
      <c r="N4227" t="s">
        <v>18</v>
      </c>
      <c r="O4227" t="str">
        <f t="shared" ref="O4227:O4290" si="400">IF(P4227&lt;2,"Early Delivery",IF(P4227&lt;5,"On Time Delivery","Delayed Delivery"))</f>
        <v>On Time Delivery</v>
      </c>
      <c r="P4227">
        <v>4</v>
      </c>
      <c r="Q4227" t="str">
        <f t="shared" ref="Q4227:Q4290" si="401">IF(R4227&lt;2.5,"Bad",IF(R4227 &lt;4,"Good","Excellent"))</f>
        <v>Bad</v>
      </c>
      <c r="R4227">
        <v>1.3</v>
      </c>
      <c r="S4227">
        <v>2394.66</v>
      </c>
    </row>
    <row r="4228" spans="1:19" x14ac:dyDescent="0.35">
      <c r="A4228">
        <v>14227</v>
      </c>
      <c r="B4228" s="1">
        <v>48788</v>
      </c>
      <c r="C4228">
        <f t="shared" si="396"/>
        <v>2033</v>
      </c>
      <c r="D4228">
        <f t="shared" si="397"/>
        <v>7</v>
      </c>
      <c r="E4228" t="str">
        <f>TEXT(Table2[[#This Row],[order_date]],"mmmm")</f>
        <v>July</v>
      </c>
      <c r="F4228">
        <v>1247</v>
      </c>
      <c r="G4228" t="s">
        <v>19</v>
      </c>
      <c r="H4228" t="s">
        <v>21</v>
      </c>
      <c r="I4228">
        <v>2</v>
      </c>
      <c r="J4228">
        <v>387.24</v>
      </c>
      <c r="K4228">
        <v>0.28999999999999998</v>
      </c>
      <c r="L4228">
        <f t="shared" si="398"/>
        <v>112.2996</v>
      </c>
      <c r="M4228">
        <f t="shared" si="399"/>
        <v>774.48</v>
      </c>
      <c r="N4228" t="s">
        <v>18</v>
      </c>
      <c r="O4228" t="str">
        <f t="shared" si="400"/>
        <v>Early Delivery</v>
      </c>
      <c r="P4228">
        <v>1</v>
      </c>
      <c r="Q4228" t="str">
        <f t="shared" si="401"/>
        <v>Good</v>
      </c>
      <c r="R4228">
        <v>3</v>
      </c>
      <c r="S4228">
        <v>549.88</v>
      </c>
    </row>
    <row r="4229" spans="1:19" x14ac:dyDescent="0.35">
      <c r="A4229">
        <v>14228</v>
      </c>
      <c r="B4229" s="1">
        <v>48789</v>
      </c>
      <c r="C4229">
        <f t="shared" si="396"/>
        <v>2033</v>
      </c>
      <c r="D4229">
        <f t="shared" si="397"/>
        <v>7</v>
      </c>
      <c r="E4229" t="str">
        <f>TEXT(Table2[[#This Row],[order_date]],"mmmm")</f>
        <v>July</v>
      </c>
      <c r="F4229">
        <v>1155</v>
      </c>
      <c r="G4229" t="s">
        <v>12</v>
      </c>
      <c r="H4229" t="s">
        <v>13</v>
      </c>
      <c r="I4229">
        <v>7</v>
      </c>
      <c r="J4229">
        <v>511.82</v>
      </c>
      <c r="K4229">
        <v>0.34</v>
      </c>
      <c r="L4229">
        <f t="shared" si="398"/>
        <v>174.0188</v>
      </c>
      <c r="M4229">
        <f t="shared" si="399"/>
        <v>3582.74</v>
      </c>
      <c r="N4229" t="s">
        <v>18</v>
      </c>
      <c r="O4229" t="str">
        <f t="shared" si="400"/>
        <v>On Time Delivery</v>
      </c>
      <c r="P4229">
        <v>3</v>
      </c>
      <c r="Q4229" t="str">
        <f t="shared" si="401"/>
        <v>Excellent</v>
      </c>
      <c r="R4229">
        <v>4.7</v>
      </c>
      <c r="S4229">
        <v>2364.61</v>
      </c>
    </row>
    <row r="4230" spans="1:19" x14ac:dyDescent="0.35">
      <c r="A4230">
        <v>14229</v>
      </c>
      <c r="B4230" s="1">
        <v>48790</v>
      </c>
      <c r="C4230">
        <f t="shared" si="396"/>
        <v>2033</v>
      </c>
      <c r="D4230">
        <f t="shared" si="397"/>
        <v>7</v>
      </c>
      <c r="E4230" t="str">
        <f>TEXT(Table2[[#This Row],[order_date]],"mmmm")</f>
        <v>July</v>
      </c>
      <c r="F4230">
        <v>1046</v>
      </c>
      <c r="G4230" t="s">
        <v>19</v>
      </c>
      <c r="H4230" t="s">
        <v>20</v>
      </c>
      <c r="I4230">
        <v>6</v>
      </c>
      <c r="J4230">
        <v>406.89</v>
      </c>
      <c r="K4230">
        <v>0.12</v>
      </c>
      <c r="L4230">
        <f t="shared" si="398"/>
        <v>48.826799999999999</v>
      </c>
      <c r="M4230">
        <f t="shared" si="399"/>
        <v>2441.34</v>
      </c>
      <c r="N4230" t="s">
        <v>18</v>
      </c>
      <c r="O4230" t="str">
        <f t="shared" si="400"/>
        <v>On Time Delivery</v>
      </c>
      <c r="P4230">
        <v>2</v>
      </c>
      <c r="Q4230" t="str">
        <f t="shared" si="401"/>
        <v>Good</v>
      </c>
      <c r="R4230">
        <v>3.4</v>
      </c>
      <c r="S4230">
        <v>2148.38</v>
      </c>
    </row>
    <row r="4231" spans="1:19" x14ac:dyDescent="0.35">
      <c r="A4231">
        <v>14230</v>
      </c>
      <c r="B4231" s="1">
        <v>48791</v>
      </c>
      <c r="C4231">
        <f t="shared" si="396"/>
        <v>2033</v>
      </c>
      <c r="D4231">
        <f t="shared" si="397"/>
        <v>7</v>
      </c>
      <c r="E4231" t="str">
        <f>TEXT(Table2[[#This Row],[order_date]],"mmmm")</f>
        <v>July</v>
      </c>
      <c r="F4231">
        <v>1934</v>
      </c>
      <c r="G4231" t="s">
        <v>19</v>
      </c>
      <c r="H4231" t="s">
        <v>20</v>
      </c>
      <c r="I4231">
        <v>2</v>
      </c>
      <c r="J4231">
        <v>443.77</v>
      </c>
      <c r="K4231">
        <v>0.1</v>
      </c>
      <c r="L4231">
        <f t="shared" si="398"/>
        <v>44.377000000000002</v>
      </c>
      <c r="M4231">
        <f t="shared" si="399"/>
        <v>887.54</v>
      </c>
      <c r="N4231" t="s">
        <v>14</v>
      </c>
      <c r="O4231" t="str">
        <f t="shared" si="400"/>
        <v>Delayed Delivery</v>
      </c>
      <c r="P4231">
        <v>10</v>
      </c>
      <c r="Q4231" t="str">
        <f t="shared" si="401"/>
        <v>Good</v>
      </c>
      <c r="R4231">
        <v>3</v>
      </c>
      <c r="S4231">
        <v>798.79</v>
      </c>
    </row>
    <row r="4232" spans="1:19" x14ac:dyDescent="0.35">
      <c r="A4232">
        <v>14231</v>
      </c>
      <c r="B4232" s="1">
        <v>48792</v>
      </c>
      <c r="C4232">
        <f t="shared" si="396"/>
        <v>2033</v>
      </c>
      <c r="D4232">
        <f t="shared" si="397"/>
        <v>8</v>
      </c>
      <c r="E4232" t="str">
        <f>TEXT(Table2[[#This Row],[order_date]],"mmmm")</f>
        <v>August</v>
      </c>
      <c r="F4232">
        <v>1453</v>
      </c>
      <c r="G4232" t="s">
        <v>15</v>
      </c>
      <c r="H4232" t="s">
        <v>21</v>
      </c>
      <c r="I4232">
        <v>2</v>
      </c>
      <c r="J4232">
        <v>151.99</v>
      </c>
      <c r="K4232">
        <v>0.21</v>
      </c>
      <c r="L4232">
        <f t="shared" si="398"/>
        <v>31.917899999999999</v>
      </c>
      <c r="M4232">
        <f t="shared" si="399"/>
        <v>303.98</v>
      </c>
      <c r="N4232" t="s">
        <v>18</v>
      </c>
      <c r="O4232" t="str">
        <f t="shared" si="400"/>
        <v>Delayed Delivery</v>
      </c>
      <c r="P4232">
        <v>7</v>
      </c>
      <c r="Q4232" t="str">
        <f t="shared" si="401"/>
        <v>Excellent</v>
      </c>
      <c r="R4232">
        <v>4</v>
      </c>
      <c r="S4232">
        <v>240.14</v>
      </c>
    </row>
    <row r="4233" spans="1:19" x14ac:dyDescent="0.35">
      <c r="A4233">
        <v>14232</v>
      </c>
      <c r="B4233" s="1">
        <v>48793</v>
      </c>
      <c r="C4233">
        <f t="shared" si="396"/>
        <v>2033</v>
      </c>
      <c r="D4233">
        <f t="shared" si="397"/>
        <v>8</v>
      </c>
      <c r="E4233" t="str">
        <f>TEXT(Table2[[#This Row],[order_date]],"mmmm")</f>
        <v>August</v>
      </c>
      <c r="F4233">
        <v>1200</v>
      </c>
      <c r="G4233" t="s">
        <v>19</v>
      </c>
      <c r="H4233" t="s">
        <v>17</v>
      </c>
      <c r="I4233">
        <v>4</v>
      </c>
      <c r="J4233">
        <v>232.19</v>
      </c>
      <c r="K4233">
        <v>0.27</v>
      </c>
      <c r="L4233">
        <f t="shared" si="398"/>
        <v>62.691300000000005</v>
      </c>
      <c r="M4233">
        <f t="shared" si="399"/>
        <v>928.76</v>
      </c>
      <c r="N4233" t="s">
        <v>14</v>
      </c>
      <c r="O4233" t="str">
        <f t="shared" si="400"/>
        <v>Delayed Delivery</v>
      </c>
      <c r="P4233">
        <v>6</v>
      </c>
      <c r="Q4233" t="str">
        <f t="shared" si="401"/>
        <v>Bad</v>
      </c>
      <c r="R4233">
        <v>2.4</v>
      </c>
      <c r="S4233">
        <v>677.99</v>
      </c>
    </row>
    <row r="4234" spans="1:19" x14ac:dyDescent="0.35">
      <c r="A4234">
        <v>14233</v>
      </c>
      <c r="B4234" s="1">
        <v>48794</v>
      </c>
      <c r="C4234">
        <f t="shared" si="396"/>
        <v>2033</v>
      </c>
      <c r="D4234">
        <f t="shared" si="397"/>
        <v>8</v>
      </c>
      <c r="E4234" t="str">
        <f>TEXT(Table2[[#This Row],[order_date]],"mmmm")</f>
        <v>August</v>
      </c>
      <c r="F4234">
        <v>1659</v>
      </c>
      <c r="G4234" t="s">
        <v>19</v>
      </c>
      <c r="H4234" t="s">
        <v>13</v>
      </c>
      <c r="I4234">
        <v>4</v>
      </c>
      <c r="J4234">
        <v>101.17</v>
      </c>
      <c r="K4234">
        <v>0.16</v>
      </c>
      <c r="L4234">
        <f t="shared" si="398"/>
        <v>16.187200000000001</v>
      </c>
      <c r="M4234">
        <f t="shared" si="399"/>
        <v>404.68</v>
      </c>
      <c r="N4234" t="s">
        <v>18</v>
      </c>
      <c r="O4234" t="str">
        <f t="shared" si="400"/>
        <v>Early Delivery</v>
      </c>
      <c r="P4234">
        <v>1</v>
      </c>
      <c r="Q4234" t="str">
        <f t="shared" si="401"/>
        <v>Bad</v>
      </c>
      <c r="R4234">
        <v>1.8</v>
      </c>
      <c r="S4234">
        <v>339.93</v>
      </c>
    </row>
    <row r="4235" spans="1:19" x14ac:dyDescent="0.35">
      <c r="A4235">
        <v>14234</v>
      </c>
      <c r="B4235" s="1">
        <v>48795</v>
      </c>
      <c r="C4235">
        <f t="shared" si="396"/>
        <v>2033</v>
      </c>
      <c r="D4235">
        <f t="shared" si="397"/>
        <v>8</v>
      </c>
      <c r="E4235" t="str">
        <f>TEXT(Table2[[#This Row],[order_date]],"mmmm")</f>
        <v>August</v>
      </c>
      <c r="F4235">
        <v>1123</v>
      </c>
      <c r="G4235" t="s">
        <v>19</v>
      </c>
      <c r="H4235" t="s">
        <v>13</v>
      </c>
      <c r="I4235">
        <v>3</v>
      </c>
      <c r="J4235">
        <v>310.87</v>
      </c>
      <c r="K4235">
        <v>0.22</v>
      </c>
      <c r="L4235">
        <f t="shared" si="398"/>
        <v>68.391400000000004</v>
      </c>
      <c r="M4235">
        <f t="shared" si="399"/>
        <v>932.61</v>
      </c>
      <c r="N4235" t="s">
        <v>18</v>
      </c>
      <c r="O4235" t="str">
        <f t="shared" si="400"/>
        <v>Delayed Delivery</v>
      </c>
      <c r="P4235">
        <v>11</v>
      </c>
      <c r="Q4235" t="str">
        <f t="shared" si="401"/>
        <v>Excellent</v>
      </c>
      <c r="R4235">
        <v>4.4000000000000004</v>
      </c>
      <c r="S4235">
        <v>727.44</v>
      </c>
    </row>
    <row r="4236" spans="1:19" x14ac:dyDescent="0.35">
      <c r="A4236">
        <v>14235</v>
      </c>
      <c r="B4236" s="1">
        <v>48796</v>
      </c>
      <c r="C4236">
        <f t="shared" si="396"/>
        <v>2033</v>
      </c>
      <c r="D4236">
        <f t="shared" si="397"/>
        <v>8</v>
      </c>
      <c r="E4236" t="str">
        <f>TEXT(Table2[[#This Row],[order_date]],"mmmm")</f>
        <v>August</v>
      </c>
      <c r="F4236">
        <v>1000</v>
      </c>
      <c r="G4236" t="s">
        <v>15</v>
      </c>
      <c r="H4236" t="s">
        <v>13</v>
      </c>
      <c r="I4236">
        <v>6</v>
      </c>
      <c r="J4236">
        <v>281.60000000000002</v>
      </c>
      <c r="K4236">
        <v>0.25</v>
      </c>
      <c r="L4236">
        <f t="shared" si="398"/>
        <v>70.400000000000006</v>
      </c>
      <c r="M4236">
        <f t="shared" si="399"/>
        <v>1689.6000000000001</v>
      </c>
      <c r="N4236" t="s">
        <v>16</v>
      </c>
      <c r="O4236" t="str">
        <f t="shared" si="400"/>
        <v>Delayed Delivery</v>
      </c>
      <c r="P4236">
        <v>8</v>
      </c>
      <c r="Q4236" t="str">
        <f t="shared" si="401"/>
        <v>Bad</v>
      </c>
      <c r="R4236">
        <v>1.2</v>
      </c>
      <c r="S4236">
        <v>1267.2</v>
      </c>
    </row>
    <row r="4237" spans="1:19" x14ac:dyDescent="0.35">
      <c r="A4237">
        <v>14236</v>
      </c>
      <c r="B4237" s="1">
        <v>48797</v>
      </c>
      <c r="C4237">
        <f t="shared" si="396"/>
        <v>2033</v>
      </c>
      <c r="D4237">
        <f t="shared" si="397"/>
        <v>8</v>
      </c>
      <c r="E4237" t="str">
        <f>TEXT(Table2[[#This Row],[order_date]],"mmmm")</f>
        <v>August</v>
      </c>
      <c r="F4237">
        <v>1967</v>
      </c>
      <c r="G4237" t="s">
        <v>15</v>
      </c>
      <c r="H4237" t="s">
        <v>20</v>
      </c>
      <c r="I4237">
        <v>7</v>
      </c>
      <c r="J4237">
        <v>598.34</v>
      </c>
      <c r="K4237">
        <v>0.34</v>
      </c>
      <c r="L4237">
        <f t="shared" si="398"/>
        <v>203.43560000000002</v>
      </c>
      <c r="M4237">
        <f t="shared" si="399"/>
        <v>4188.38</v>
      </c>
      <c r="N4237" t="s">
        <v>16</v>
      </c>
      <c r="O4237" t="str">
        <f t="shared" si="400"/>
        <v>Delayed Delivery</v>
      </c>
      <c r="P4237">
        <v>9</v>
      </c>
      <c r="Q4237" t="str">
        <f t="shared" si="401"/>
        <v>Excellent</v>
      </c>
      <c r="R4237">
        <v>4.2</v>
      </c>
      <c r="S4237">
        <v>2764.33</v>
      </c>
    </row>
    <row r="4238" spans="1:19" x14ac:dyDescent="0.35">
      <c r="A4238">
        <v>14237</v>
      </c>
      <c r="B4238" s="1">
        <v>48798</v>
      </c>
      <c r="C4238">
        <f t="shared" si="396"/>
        <v>2033</v>
      </c>
      <c r="D4238">
        <f t="shared" si="397"/>
        <v>8</v>
      </c>
      <c r="E4238" t="str">
        <f>TEXT(Table2[[#This Row],[order_date]],"mmmm")</f>
        <v>August</v>
      </c>
      <c r="F4238">
        <v>1758</v>
      </c>
      <c r="G4238" t="s">
        <v>22</v>
      </c>
      <c r="H4238" t="s">
        <v>13</v>
      </c>
      <c r="I4238">
        <v>2</v>
      </c>
      <c r="J4238">
        <v>372.56</v>
      </c>
      <c r="K4238">
        <v>0.06</v>
      </c>
      <c r="L4238">
        <f t="shared" si="398"/>
        <v>22.3536</v>
      </c>
      <c r="M4238">
        <f t="shared" si="399"/>
        <v>745.12</v>
      </c>
      <c r="N4238" t="s">
        <v>18</v>
      </c>
      <c r="O4238" t="str">
        <f t="shared" si="400"/>
        <v>Early Delivery</v>
      </c>
      <c r="P4238">
        <v>1</v>
      </c>
      <c r="Q4238" t="str">
        <f t="shared" si="401"/>
        <v>Bad</v>
      </c>
      <c r="R4238">
        <v>1.4</v>
      </c>
      <c r="S4238">
        <v>700.41</v>
      </c>
    </row>
    <row r="4239" spans="1:19" x14ac:dyDescent="0.35">
      <c r="A4239">
        <v>14238</v>
      </c>
      <c r="B4239" s="1">
        <v>48799</v>
      </c>
      <c r="C4239">
        <f t="shared" si="396"/>
        <v>2033</v>
      </c>
      <c r="D4239">
        <f t="shared" si="397"/>
        <v>8</v>
      </c>
      <c r="E4239" t="str">
        <f>TEXT(Table2[[#This Row],[order_date]],"mmmm")</f>
        <v>August</v>
      </c>
      <c r="F4239">
        <v>1854</v>
      </c>
      <c r="G4239" t="s">
        <v>22</v>
      </c>
      <c r="H4239" t="s">
        <v>17</v>
      </c>
      <c r="I4239">
        <v>3</v>
      </c>
      <c r="J4239">
        <v>475.07</v>
      </c>
      <c r="K4239">
        <v>0.35</v>
      </c>
      <c r="L4239">
        <f t="shared" si="398"/>
        <v>166.27449999999999</v>
      </c>
      <c r="M4239">
        <f t="shared" si="399"/>
        <v>1425.21</v>
      </c>
      <c r="N4239" t="s">
        <v>16</v>
      </c>
      <c r="O4239" t="str">
        <f t="shared" si="400"/>
        <v>Delayed Delivery</v>
      </c>
      <c r="P4239">
        <v>5</v>
      </c>
      <c r="Q4239" t="str">
        <f t="shared" si="401"/>
        <v>Good</v>
      </c>
      <c r="R4239">
        <v>3.5</v>
      </c>
      <c r="S4239">
        <v>926.39</v>
      </c>
    </row>
    <row r="4240" spans="1:19" x14ac:dyDescent="0.35">
      <c r="A4240">
        <v>14239</v>
      </c>
      <c r="B4240" s="1">
        <v>48800</v>
      </c>
      <c r="C4240">
        <f t="shared" si="396"/>
        <v>2033</v>
      </c>
      <c r="D4240">
        <f t="shared" si="397"/>
        <v>8</v>
      </c>
      <c r="E4240" t="str">
        <f>TEXT(Table2[[#This Row],[order_date]],"mmmm")</f>
        <v>August</v>
      </c>
      <c r="F4240">
        <v>1639</v>
      </c>
      <c r="G4240" t="s">
        <v>15</v>
      </c>
      <c r="H4240" t="s">
        <v>17</v>
      </c>
      <c r="I4240">
        <v>2</v>
      </c>
      <c r="J4240">
        <v>210.4</v>
      </c>
      <c r="K4240">
        <v>0.14000000000000001</v>
      </c>
      <c r="L4240">
        <f t="shared" si="398"/>
        <v>29.456000000000003</v>
      </c>
      <c r="M4240">
        <f t="shared" si="399"/>
        <v>420.8</v>
      </c>
      <c r="N4240" t="s">
        <v>18</v>
      </c>
      <c r="O4240" t="str">
        <f t="shared" si="400"/>
        <v>Delayed Delivery</v>
      </c>
      <c r="P4240">
        <v>7</v>
      </c>
      <c r="Q4240" t="str">
        <f t="shared" si="401"/>
        <v>Good</v>
      </c>
      <c r="R4240">
        <v>2.9</v>
      </c>
      <c r="S4240">
        <v>361.89</v>
      </c>
    </row>
    <row r="4241" spans="1:19" x14ac:dyDescent="0.35">
      <c r="A4241">
        <v>14240</v>
      </c>
      <c r="B4241" s="1">
        <v>48801</v>
      </c>
      <c r="C4241">
        <f t="shared" si="396"/>
        <v>2033</v>
      </c>
      <c r="D4241">
        <f t="shared" si="397"/>
        <v>8</v>
      </c>
      <c r="E4241" t="str">
        <f>TEXT(Table2[[#This Row],[order_date]],"mmmm")</f>
        <v>August</v>
      </c>
      <c r="F4241">
        <v>1190</v>
      </c>
      <c r="G4241" t="s">
        <v>19</v>
      </c>
      <c r="H4241" t="s">
        <v>21</v>
      </c>
      <c r="I4241">
        <v>1</v>
      </c>
      <c r="J4241">
        <v>501.45</v>
      </c>
      <c r="K4241">
        <v>0.25</v>
      </c>
      <c r="L4241">
        <f t="shared" si="398"/>
        <v>125.3625</v>
      </c>
      <c r="M4241">
        <f t="shared" si="399"/>
        <v>501.45</v>
      </c>
      <c r="N4241" t="s">
        <v>18</v>
      </c>
      <c r="O4241" t="str">
        <f t="shared" si="400"/>
        <v>On Time Delivery</v>
      </c>
      <c r="P4241">
        <v>2</v>
      </c>
      <c r="Q4241" t="str">
        <f t="shared" si="401"/>
        <v>Excellent</v>
      </c>
      <c r="R4241">
        <v>5</v>
      </c>
      <c r="S4241">
        <v>376.09</v>
      </c>
    </row>
    <row r="4242" spans="1:19" x14ac:dyDescent="0.35">
      <c r="A4242">
        <v>14241</v>
      </c>
      <c r="B4242" s="1">
        <v>48802</v>
      </c>
      <c r="C4242">
        <f t="shared" si="396"/>
        <v>2033</v>
      </c>
      <c r="D4242">
        <f t="shared" si="397"/>
        <v>8</v>
      </c>
      <c r="E4242" t="str">
        <f>TEXT(Table2[[#This Row],[order_date]],"mmmm")</f>
        <v>August</v>
      </c>
      <c r="F4242">
        <v>1578</v>
      </c>
      <c r="G4242" t="s">
        <v>19</v>
      </c>
      <c r="H4242" t="s">
        <v>13</v>
      </c>
      <c r="I4242">
        <v>5</v>
      </c>
      <c r="J4242">
        <v>374.82</v>
      </c>
      <c r="K4242">
        <v>0.2</v>
      </c>
      <c r="L4242">
        <f t="shared" si="398"/>
        <v>74.963999999999999</v>
      </c>
      <c r="M4242">
        <f t="shared" si="399"/>
        <v>1874.1</v>
      </c>
      <c r="N4242" t="s">
        <v>14</v>
      </c>
      <c r="O4242" t="str">
        <f t="shared" si="400"/>
        <v>Delayed Delivery</v>
      </c>
      <c r="P4242">
        <v>6</v>
      </c>
      <c r="Q4242" t="str">
        <f t="shared" si="401"/>
        <v>Good</v>
      </c>
      <c r="R4242">
        <v>2.6</v>
      </c>
      <c r="S4242">
        <v>1499.28</v>
      </c>
    </row>
    <row r="4243" spans="1:19" x14ac:dyDescent="0.35">
      <c r="A4243">
        <v>14242</v>
      </c>
      <c r="B4243" s="1">
        <v>48803</v>
      </c>
      <c r="C4243">
        <f t="shared" si="396"/>
        <v>2033</v>
      </c>
      <c r="D4243">
        <f t="shared" si="397"/>
        <v>8</v>
      </c>
      <c r="E4243" t="str">
        <f>TEXT(Table2[[#This Row],[order_date]],"mmmm")</f>
        <v>August</v>
      </c>
      <c r="F4243">
        <v>1515</v>
      </c>
      <c r="G4243" t="s">
        <v>22</v>
      </c>
      <c r="H4243" t="s">
        <v>20</v>
      </c>
      <c r="I4243">
        <v>5</v>
      </c>
      <c r="J4243">
        <v>422.74</v>
      </c>
      <c r="K4243">
        <v>0.17</v>
      </c>
      <c r="L4243">
        <f t="shared" si="398"/>
        <v>71.865800000000007</v>
      </c>
      <c r="M4243">
        <f t="shared" si="399"/>
        <v>2113.6999999999998</v>
      </c>
      <c r="N4243" t="s">
        <v>14</v>
      </c>
      <c r="O4243" t="str">
        <f t="shared" si="400"/>
        <v>Delayed Delivery</v>
      </c>
      <c r="P4243">
        <v>8</v>
      </c>
      <c r="Q4243" t="str">
        <f t="shared" si="401"/>
        <v>Excellent</v>
      </c>
      <c r="R4243">
        <v>4.8</v>
      </c>
      <c r="S4243">
        <v>1754.37</v>
      </c>
    </row>
    <row r="4244" spans="1:19" x14ac:dyDescent="0.35">
      <c r="A4244">
        <v>14243</v>
      </c>
      <c r="B4244" s="1">
        <v>48804</v>
      </c>
      <c r="C4244">
        <f t="shared" si="396"/>
        <v>2033</v>
      </c>
      <c r="D4244">
        <f t="shared" si="397"/>
        <v>8</v>
      </c>
      <c r="E4244" t="str">
        <f>TEXT(Table2[[#This Row],[order_date]],"mmmm")</f>
        <v>August</v>
      </c>
      <c r="F4244">
        <v>1441</v>
      </c>
      <c r="G4244" t="s">
        <v>19</v>
      </c>
      <c r="H4244" t="s">
        <v>21</v>
      </c>
      <c r="I4244">
        <v>2</v>
      </c>
      <c r="J4244">
        <v>187.24</v>
      </c>
      <c r="K4244">
        <v>0.24</v>
      </c>
      <c r="L4244">
        <f t="shared" si="398"/>
        <v>44.937600000000003</v>
      </c>
      <c r="M4244">
        <f t="shared" si="399"/>
        <v>374.48</v>
      </c>
      <c r="N4244" t="s">
        <v>16</v>
      </c>
      <c r="O4244" t="str">
        <f t="shared" si="400"/>
        <v>Delayed Delivery</v>
      </c>
      <c r="P4244">
        <v>8</v>
      </c>
      <c r="Q4244" t="str">
        <f t="shared" si="401"/>
        <v>Good</v>
      </c>
      <c r="R4244">
        <v>2.6</v>
      </c>
      <c r="S4244">
        <v>284.60000000000002</v>
      </c>
    </row>
    <row r="4245" spans="1:19" x14ac:dyDescent="0.35">
      <c r="A4245">
        <v>14244</v>
      </c>
      <c r="B4245" s="1">
        <v>48805</v>
      </c>
      <c r="C4245">
        <f t="shared" si="396"/>
        <v>2033</v>
      </c>
      <c r="D4245">
        <f t="shared" si="397"/>
        <v>8</v>
      </c>
      <c r="E4245" t="str">
        <f>TEXT(Table2[[#This Row],[order_date]],"mmmm")</f>
        <v>August</v>
      </c>
      <c r="F4245">
        <v>1920</v>
      </c>
      <c r="G4245" t="s">
        <v>19</v>
      </c>
      <c r="H4245" t="s">
        <v>17</v>
      </c>
      <c r="I4245">
        <v>3</v>
      </c>
      <c r="J4245">
        <v>335.95</v>
      </c>
      <c r="K4245">
        <v>0.14000000000000001</v>
      </c>
      <c r="L4245">
        <f t="shared" si="398"/>
        <v>47.033000000000001</v>
      </c>
      <c r="M4245">
        <f t="shared" si="399"/>
        <v>1007.8499999999999</v>
      </c>
      <c r="N4245" t="s">
        <v>16</v>
      </c>
      <c r="O4245" t="str">
        <f t="shared" si="400"/>
        <v>Delayed Delivery</v>
      </c>
      <c r="P4245">
        <v>10</v>
      </c>
      <c r="Q4245" t="str">
        <f t="shared" si="401"/>
        <v>Good</v>
      </c>
      <c r="R4245">
        <v>3.7</v>
      </c>
      <c r="S4245">
        <v>866.75</v>
      </c>
    </row>
    <row r="4246" spans="1:19" x14ac:dyDescent="0.35">
      <c r="A4246">
        <v>14245</v>
      </c>
      <c r="B4246" s="1">
        <v>48806</v>
      </c>
      <c r="C4246">
        <f t="shared" si="396"/>
        <v>2033</v>
      </c>
      <c r="D4246">
        <f t="shared" si="397"/>
        <v>8</v>
      </c>
      <c r="E4246" t="str">
        <f>TEXT(Table2[[#This Row],[order_date]],"mmmm")</f>
        <v>August</v>
      </c>
      <c r="F4246">
        <v>1814</v>
      </c>
      <c r="G4246" t="s">
        <v>22</v>
      </c>
      <c r="H4246" t="s">
        <v>13</v>
      </c>
      <c r="I4246">
        <v>4</v>
      </c>
      <c r="J4246">
        <v>385.91</v>
      </c>
      <c r="K4246">
        <v>0.04</v>
      </c>
      <c r="L4246">
        <f t="shared" si="398"/>
        <v>15.436400000000001</v>
      </c>
      <c r="M4246">
        <f t="shared" si="399"/>
        <v>1543.64</v>
      </c>
      <c r="N4246" t="s">
        <v>18</v>
      </c>
      <c r="O4246" t="str">
        <f t="shared" si="400"/>
        <v>Delayed Delivery</v>
      </c>
      <c r="P4246">
        <v>10</v>
      </c>
      <c r="Q4246" t="str">
        <f t="shared" si="401"/>
        <v>Good</v>
      </c>
      <c r="R4246">
        <v>3.6</v>
      </c>
      <c r="S4246">
        <v>1481.89</v>
      </c>
    </row>
    <row r="4247" spans="1:19" x14ac:dyDescent="0.35">
      <c r="A4247">
        <v>14246</v>
      </c>
      <c r="B4247" s="1">
        <v>48807</v>
      </c>
      <c r="C4247">
        <f t="shared" si="396"/>
        <v>2033</v>
      </c>
      <c r="D4247">
        <f t="shared" si="397"/>
        <v>8</v>
      </c>
      <c r="E4247" t="str">
        <f>TEXT(Table2[[#This Row],[order_date]],"mmmm")</f>
        <v>August</v>
      </c>
      <c r="F4247">
        <v>1805</v>
      </c>
      <c r="G4247" t="s">
        <v>15</v>
      </c>
      <c r="H4247" t="s">
        <v>17</v>
      </c>
      <c r="I4247">
        <v>6</v>
      </c>
      <c r="J4247">
        <v>359.62</v>
      </c>
      <c r="K4247">
        <v>0.17</v>
      </c>
      <c r="L4247">
        <f t="shared" si="398"/>
        <v>61.135400000000004</v>
      </c>
      <c r="M4247">
        <f t="shared" si="399"/>
        <v>2157.7200000000003</v>
      </c>
      <c r="N4247" t="s">
        <v>16</v>
      </c>
      <c r="O4247" t="str">
        <f t="shared" si="400"/>
        <v>Delayed Delivery</v>
      </c>
      <c r="P4247">
        <v>8</v>
      </c>
      <c r="Q4247" t="str">
        <f t="shared" si="401"/>
        <v>Bad</v>
      </c>
      <c r="R4247">
        <v>1.3</v>
      </c>
      <c r="S4247">
        <v>1790.91</v>
      </c>
    </row>
    <row r="4248" spans="1:19" x14ac:dyDescent="0.35">
      <c r="A4248">
        <v>14247</v>
      </c>
      <c r="B4248" s="1">
        <v>48808</v>
      </c>
      <c r="C4248">
        <f t="shared" si="396"/>
        <v>2033</v>
      </c>
      <c r="D4248">
        <f t="shared" si="397"/>
        <v>8</v>
      </c>
      <c r="E4248" t="str">
        <f>TEXT(Table2[[#This Row],[order_date]],"mmmm")</f>
        <v>August</v>
      </c>
      <c r="F4248">
        <v>1142</v>
      </c>
      <c r="G4248" t="s">
        <v>19</v>
      </c>
      <c r="H4248" t="s">
        <v>21</v>
      </c>
      <c r="I4248">
        <v>2</v>
      </c>
      <c r="J4248">
        <v>550.39</v>
      </c>
      <c r="K4248">
        <v>0.18</v>
      </c>
      <c r="L4248">
        <f t="shared" si="398"/>
        <v>99.0702</v>
      </c>
      <c r="M4248">
        <f t="shared" si="399"/>
        <v>1100.78</v>
      </c>
      <c r="N4248" t="s">
        <v>16</v>
      </c>
      <c r="O4248" t="str">
        <f t="shared" si="400"/>
        <v>Delayed Delivery</v>
      </c>
      <c r="P4248">
        <v>6</v>
      </c>
      <c r="Q4248" t="str">
        <f t="shared" si="401"/>
        <v>Excellent</v>
      </c>
      <c r="R4248">
        <v>4</v>
      </c>
      <c r="S4248">
        <v>902.64</v>
      </c>
    </row>
    <row r="4249" spans="1:19" x14ac:dyDescent="0.35">
      <c r="A4249">
        <v>14248</v>
      </c>
      <c r="B4249" s="1">
        <v>48809</v>
      </c>
      <c r="C4249">
        <f t="shared" si="396"/>
        <v>2033</v>
      </c>
      <c r="D4249">
        <f t="shared" si="397"/>
        <v>8</v>
      </c>
      <c r="E4249" t="str">
        <f>TEXT(Table2[[#This Row],[order_date]],"mmmm")</f>
        <v>August</v>
      </c>
      <c r="F4249">
        <v>1190</v>
      </c>
      <c r="G4249" t="s">
        <v>19</v>
      </c>
      <c r="H4249" t="s">
        <v>17</v>
      </c>
      <c r="I4249">
        <v>2</v>
      </c>
      <c r="J4249">
        <v>540.49</v>
      </c>
      <c r="K4249">
        <v>7.0000000000000007E-2</v>
      </c>
      <c r="L4249">
        <f t="shared" si="398"/>
        <v>37.834300000000006</v>
      </c>
      <c r="M4249">
        <f t="shared" si="399"/>
        <v>1080.98</v>
      </c>
      <c r="N4249" t="s">
        <v>14</v>
      </c>
      <c r="O4249" t="str">
        <f t="shared" si="400"/>
        <v>Delayed Delivery</v>
      </c>
      <c r="P4249">
        <v>6</v>
      </c>
      <c r="Q4249" t="str">
        <f t="shared" si="401"/>
        <v>Bad</v>
      </c>
      <c r="R4249">
        <v>1.8</v>
      </c>
      <c r="S4249">
        <v>1005.31</v>
      </c>
    </row>
    <row r="4250" spans="1:19" x14ac:dyDescent="0.35">
      <c r="A4250">
        <v>14249</v>
      </c>
      <c r="B4250" s="1">
        <v>48810</v>
      </c>
      <c r="C4250">
        <f t="shared" si="396"/>
        <v>2033</v>
      </c>
      <c r="D4250">
        <f t="shared" si="397"/>
        <v>8</v>
      </c>
      <c r="E4250" t="str">
        <f>TEXT(Table2[[#This Row],[order_date]],"mmmm")</f>
        <v>August</v>
      </c>
      <c r="F4250">
        <v>1532</v>
      </c>
      <c r="G4250" t="s">
        <v>12</v>
      </c>
      <c r="H4250" t="s">
        <v>13</v>
      </c>
      <c r="I4250">
        <v>6</v>
      </c>
      <c r="J4250">
        <v>583.03</v>
      </c>
      <c r="K4250">
        <v>0.33</v>
      </c>
      <c r="L4250">
        <f t="shared" si="398"/>
        <v>192.3999</v>
      </c>
      <c r="M4250">
        <f t="shared" si="399"/>
        <v>3498.18</v>
      </c>
      <c r="N4250" t="s">
        <v>14</v>
      </c>
      <c r="O4250" t="str">
        <f t="shared" si="400"/>
        <v>Delayed Delivery</v>
      </c>
      <c r="P4250">
        <v>11</v>
      </c>
      <c r="Q4250" t="str">
        <f t="shared" si="401"/>
        <v>Good</v>
      </c>
      <c r="R4250">
        <v>2.6</v>
      </c>
      <c r="S4250">
        <v>2343.7800000000002</v>
      </c>
    </row>
    <row r="4251" spans="1:19" x14ac:dyDescent="0.35">
      <c r="A4251">
        <v>14250</v>
      </c>
      <c r="B4251" s="1">
        <v>48811</v>
      </c>
      <c r="C4251">
        <f t="shared" si="396"/>
        <v>2033</v>
      </c>
      <c r="D4251">
        <f t="shared" si="397"/>
        <v>8</v>
      </c>
      <c r="E4251" t="str">
        <f>TEXT(Table2[[#This Row],[order_date]],"mmmm")</f>
        <v>August</v>
      </c>
      <c r="F4251">
        <v>1226</v>
      </c>
      <c r="G4251" t="s">
        <v>12</v>
      </c>
      <c r="H4251" t="s">
        <v>13</v>
      </c>
      <c r="I4251">
        <v>7</v>
      </c>
      <c r="J4251">
        <v>405.45</v>
      </c>
      <c r="K4251">
        <v>0.08</v>
      </c>
      <c r="L4251">
        <f t="shared" si="398"/>
        <v>32.436</v>
      </c>
      <c r="M4251">
        <f t="shared" si="399"/>
        <v>2838.15</v>
      </c>
      <c r="N4251" t="s">
        <v>18</v>
      </c>
      <c r="O4251" t="str">
        <f t="shared" si="400"/>
        <v>On Time Delivery</v>
      </c>
      <c r="P4251">
        <v>3</v>
      </c>
      <c r="Q4251" t="str">
        <f t="shared" si="401"/>
        <v>Excellent</v>
      </c>
      <c r="R4251">
        <v>4.0999999999999996</v>
      </c>
      <c r="S4251">
        <v>2611.1</v>
      </c>
    </row>
    <row r="4252" spans="1:19" x14ac:dyDescent="0.35">
      <c r="A4252">
        <v>14251</v>
      </c>
      <c r="B4252" s="1">
        <v>48812</v>
      </c>
      <c r="C4252">
        <f t="shared" si="396"/>
        <v>2033</v>
      </c>
      <c r="D4252">
        <f t="shared" si="397"/>
        <v>8</v>
      </c>
      <c r="E4252" t="str">
        <f>TEXT(Table2[[#This Row],[order_date]],"mmmm")</f>
        <v>August</v>
      </c>
      <c r="F4252">
        <v>1312</v>
      </c>
      <c r="G4252" t="s">
        <v>22</v>
      </c>
      <c r="H4252" t="s">
        <v>21</v>
      </c>
      <c r="I4252">
        <v>4</v>
      </c>
      <c r="J4252">
        <v>583.57000000000005</v>
      </c>
      <c r="K4252">
        <v>0.14000000000000001</v>
      </c>
      <c r="L4252">
        <f t="shared" si="398"/>
        <v>81.69980000000001</v>
      </c>
      <c r="M4252">
        <f t="shared" si="399"/>
        <v>2334.2800000000002</v>
      </c>
      <c r="N4252" t="s">
        <v>18</v>
      </c>
      <c r="O4252" t="str">
        <f t="shared" si="400"/>
        <v>On Time Delivery</v>
      </c>
      <c r="P4252">
        <v>2</v>
      </c>
      <c r="Q4252" t="str">
        <f t="shared" si="401"/>
        <v>Excellent</v>
      </c>
      <c r="R4252">
        <v>4.8</v>
      </c>
      <c r="S4252">
        <v>2007.48</v>
      </c>
    </row>
    <row r="4253" spans="1:19" x14ac:dyDescent="0.35">
      <c r="A4253">
        <v>14252</v>
      </c>
      <c r="B4253" s="1">
        <v>48813</v>
      </c>
      <c r="C4253">
        <f t="shared" si="396"/>
        <v>2033</v>
      </c>
      <c r="D4253">
        <f t="shared" si="397"/>
        <v>8</v>
      </c>
      <c r="E4253" t="str">
        <f>TEXT(Table2[[#This Row],[order_date]],"mmmm")</f>
        <v>August</v>
      </c>
      <c r="F4253">
        <v>1628</v>
      </c>
      <c r="G4253" t="s">
        <v>15</v>
      </c>
      <c r="H4253" t="s">
        <v>13</v>
      </c>
      <c r="I4253">
        <v>2</v>
      </c>
      <c r="J4253">
        <v>502</v>
      </c>
      <c r="K4253">
        <v>0.05</v>
      </c>
      <c r="L4253">
        <f t="shared" si="398"/>
        <v>25.1</v>
      </c>
      <c r="M4253">
        <f t="shared" si="399"/>
        <v>1004</v>
      </c>
      <c r="N4253" t="s">
        <v>16</v>
      </c>
      <c r="O4253" t="str">
        <f t="shared" si="400"/>
        <v>Delayed Delivery</v>
      </c>
      <c r="P4253">
        <v>5</v>
      </c>
      <c r="Q4253" t="str">
        <f t="shared" si="401"/>
        <v>Good</v>
      </c>
      <c r="R4253">
        <v>3.2</v>
      </c>
      <c r="S4253">
        <v>953.8</v>
      </c>
    </row>
    <row r="4254" spans="1:19" x14ac:dyDescent="0.35">
      <c r="A4254">
        <v>14253</v>
      </c>
      <c r="B4254" s="1">
        <v>48814</v>
      </c>
      <c r="C4254">
        <f t="shared" si="396"/>
        <v>2033</v>
      </c>
      <c r="D4254">
        <f t="shared" si="397"/>
        <v>8</v>
      </c>
      <c r="E4254" t="str">
        <f>TEXT(Table2[[#This Row],[order_date]],"mmmm")</f>
        <v>August</v>
      </c>
      <c r="F4254">
        <v>1948</v>
      </c>
      <c r="G4254" t="s">
        <v>15</v>
      </c>
      <c r="H4254" t="s">
        <v>17</v>
      </c>
      <c r="I4254">
        <v>1</v>
      </c>
      <c r="J4254">
        <v>173.44</v>
      </c>
      <c r="K4254">
        <v>0.19</v>
      </c>
      <c r="L4254">
        <f t="shared" si="398"/>
        <v>32.953600000000002</v>
      </c>
      <c r="M4254">
        <f t="shared" si="399"/>
        <v>173.44</v>
      </c>
      <c r="N4254" t="s">
        <v>18</v>
      </c>
      <c r="O4254" t="str">
        <f t="shared" si="400"/>
        <v>Delayed Delivery</v>
      </c>
      <c r="P4254">
        <v>9</v>
      </c>
      <c r="Q4254" t="str">
        <f t="shared" si="401"/>
        <v>Good</v>
      </c>
      <c r="R4254">
        <v>3.1</v>
      </c>
      <c r="S4254">
        <v>140.49</v>
      </c>
    </row>
    <row r="4255" spans="1:19" x14ac:dyDescent="0.35">
      <c r="A4255">
        <v>14254</v>
      </c>
      <c r="B4255" s="1">
        <v>48815</v>
      </c>
      <c r="C4255">
        <f t="shared" si="396"/>
        <v>2033</v>
      </c>
      <c r="D4255">
        <f t="shared" si="397"/>
        <v>8</v>
      </c>
      <c r="E4255" t="str">
        <f>TEXT(Table2[[#This Row],[order_date]],"mmmm")</f>
        <v>August</v>
      </c>
      <c r="F4255">
        <v>1301</v>
      </c>
      <c r="G4255" t="s">
        <v>12</v>
      </c>
      <c r="H4255" t="s">
        <v>17</v>
      </c>
      <c r="I4255">
        <v>4</v>
      </c>
      <c r="J4255">
        <v>265.05</v>
      </c>
      <c r="K4255">
        <v>0.11</v>
      </c>
      <c r="L4255">
        <f t="shared" si="398"/>
        <v>29.1555</v>
      </c>
      <c r="M4255">
        <f t="shared" si="399"/>
        <v>1060.2</v>
      </c>
      <c r="N4255" t="s">
        <v>18</v>
      </c>
      <c r="O4255" t="str">
        <f t="shared" si="400"/>
        <v>On Time Delivery</v>
      </c>
      <c r="P4255">
        <v>4</v>
      </c>
      <c r="Q4255" t="str">
        <f t="shared" si="401"/>
        <v>Good</v>
      </c>
      <c r="R4255">
        <v>3</v>
      </c>
      <c r="S4255">
        <v>943.58</v>
      </c>
    </row>
    <row r="4256" spans="1:19" x14ac:dyDescent="0.35">
      <c r="A4256">
        <v>14255</v>
      </c>
      <c r="B4256" s="1">
        <v>48816</v>
      </c>
      <c r="C4256">
        <f t="shared" si="396"/>
        <v>2033</v>
      </c>
      <c r="D4256">
        <f t="shared" si="397"/>
        <v>8</v>
      </c>
      <c r="E4256" t="str">
        <f>TEXT(Table2[[#This Row],[order_date]],"mmmm")</f>
        <v>August</v>
      </c>
      <c r="F4256">
        <v>1653</v>
      </c>
      <c r="G4256" t="s">
        <v>12</v>
      </c>
      <c r="H4256" t="s">
        <v>20</v>
      </c>
      <c r="I4256">
        <v>1</v>
      </c>
      <c r="J4256">
        <v>154.46</v>
      </c>
      <c r="K4256">
        <v>0.17</v>
      </c>
      <c r="L4256">
        <f t="shared" si="398"/>
        <v>26.258200000000002</v>
      </c>
      <c r="M4256">
        <f t="shared" si="399"/>
        <v>154.46</v>
      </c>
      <c r="N4256" t="s">
        <v>18</v>
      </c>
      <c r="O4256" t="str">
        <f t="shared" si="400"/>
        <v>Delayed Delivery</v>
      </c>
      <c r="P4256">
        <v>5</v>
      </c>
      <c r="Q4256" t="str">
        <f t="shared" si="401"/>
        <v>Excellent</v>
      </c>
      <c r="R4256">
        <v>4.3</v>
      </c>
      <c r="S4256">
        <v>128.19999999999999</v>
      </c>
    </row>
    <row r="4257" spans="1:19" x14ac:dyDescent="0.35">
      <c r="A4257">
        <v>14256</v>
      </c>
      <c r="B4257" s="1">
        <v>48817</v>
      </c>
      <c r="C4257">
        <f t="shared" si="396"/>
        <v>2033</v>
      </c>
      <c r="D4257">
        <f t="shared" si="397"/>
        <v>8</v>
      </c>
      <c r="E4257" t="str">
        <f>TEXT(Table2[[#This Row],[order_date]],"mmmm")</f>
        <v>August</v>
      </c>
      <c r="F4257">
        <v>1995</v>
      </c>
      <c r="G4257" t="s">
        <v>19</v>
      </c>
      <c r="H4257" t="s">
        <v>20</v>
      </c>
      <c r="I4257">
        <v>5</v>
      </c>
      <c r="J4257">
        <v>17.46</v>
      </c>
      <c r="K4257">
        <v>0.08</v>
      </c>
      <c r="L4257">
        <f t="shared" si="398"/>
        <v>1.3968</v>
      </c>
      <c r="M4257">
        <f t="shared" si="399"/>
        <v>87.300000000000011</v>
      </c>
      <c r="N4257" t="s">
        <v>16</v>
      </c>
      <c r="O4257" t="str">
        <f t="shared" si="400"/>
        <v>Delayed Delivery</v>
      </c>
      <c r="P4257">
        <v>6</v>
      </c>
      <c r="Q4257" t="str">
        <f t="shared" si="401"/>
        <v>Excellent</v>
      </c>
      <c r="R4257">
        <v>5</v>
      </c>
      <c r="S4257">
        <v>80.319999999999993</v>
      </c>
    </row>
    <row r="4258" spans="1:19" x14ac:dyDescent="0.35">
      <c r="A4258">
        <v>14257</v>
      </c>
      <c r="B4258" s="1">
        <v>48818</v>
      </c>
      <c r="C4258">
        <f t="shared" si="396"/>
        <v>2033</v>
      </c>
      <c r="D4258">
        <f t="shared" si="397"/>
        <v>8</v>
      </c>
      <c r="E4258" t="str">
        <f>TEXT(Table2[[#This Row],[order_date]],"mmmm")</f>
        <v>August</v>
      </c>
      <c r="F4258">
        <v>1459</v>
      </c>
      <c r="G4258" t="s">
        <v>22</v>
      </c>
      <c r="H4258" t="s">
        <v>20</v>
      </c>
      <c r="I4258">
        <v>6</v>
      </c>
      <c r="J4258">
        <v>125.01</v>
      </c>
      <c r="K4258">
        <v>0.02</v>
      </c>
      <c r="L4258">
        <f t="shared" si="398"/>
        <v>2.5002</v>
      </c>
      <c r="M4258">
        <f t="shared" si="399"/>
        <v>750.06000000000006</v>
      </c>
      <c r="N4258" t="s">
        <v>14</v>
      </c>
      <c r="O4258" t="str">
        <f t="shared" si="400"/>
        <v>Delayed Delivery</v>
      </c>
      <c r="P4258">
        <v>11</v>
      </c>
      <c r="Q4258" t="str">
        <f t="shared" si="401"/>
        <v>Good</v>
      </c>
      <c r="R4258">
        <v>3.5</v>
      </c>
      <c r="S4258">
        <v>735.06</v>
      </c>
    </row>
    <row r="4259" spans="1:19" x14ac:dyDescent="0.35">
      <c r="A4259">
        <v>14258</v>
      </c>
      <c r="B4259" s="1">
        <v>48819</v>
      </c>
      <c r="C4259">
        <f t="shared" si="396"/>
        <v>2033</v>
      </c>
      <c r="D4259">
        <f t="shared" si="397"/>
        <v>8</v>
      </c>
      <c r="E4259" t="str">
        <f>TEXT(Table2[[#This Row],[order_date]],"mmmm")</f>
        <v>August</v>
      </c>
      <c r="F4259">
        <v>1400</v>
      </c>
      <c r="G4259" t="s">
        <v>19</v>
      </c>
      <c r="H4259" t="s">
        <v>17</v>
      </c>
      <c r="I4259">
        <v>4</v>
      </c>
      <c r="J4259">
        <v>17.38</v>
      </c>
      <c r="K4259">
        <v>0.27</v>
      </c>
      <c r="L4259">
        <f t="shared" si="398"/>
        <v>4.6925999999999997</v>
      </c>
      <c r="M4259">
        <f t="shared" si="399"/>
        <v>69.52</v>
      </c>
      <c r="N4259" t="s">
        <v>18</v>
      </c>
      <c r="O4259" t="str">
        <f t="shared" si="400"/>
        <v>Delayed Delivery</v>
      </c>
      <c r="P4259">
        <v>6</v>
      </c>
      <c r="Q4259" t="str">
        <f t="shared" si="401"/>
        <v>Good</v>
      </c>
      <c r="R4259">
        <v>2.5</v>
      </c>
      <c r="S4259">
        <v>50.75</v>
      </c>
    </row>
    <row r="4260" spans="1:19" x14ac:dyDescent="0.35">
      <c r="A4260">
        <v>14259</v>
      </c>
      <c r="B4260" s="1">
        <v>48820</v>
      </c>
      <c r="C4260">
        <f t="shared" si="396"/>
        <v>2033</v>
      </c>
      <c r="D4260">
        <f t="shared" si="397"/>
        <v>8</v>
      </c>
      <c r="E4260" t="str">
        <f>TEXT(Table2[[#This Row],[order_date]],"mmmm")</f>
        <v>August</v>
      </c>
      <c r="F4260">
        <v>1550</v>
      </c>
      <c r="G4260" t="s">
        <v>19</v>
      </c>
      <c r="H4260" t="s">
        <v>17</v>
      </c>
      <c r="I4260">
        <v>7</v>
      </c>
      <c r="J4260">
        <v>436.11</v>
      </c>
      <c r="K4260">
        <v>0.22</v>
      </c>
      <c r="L4260">
        <f t="shared" si="398"/>
        <v>95.944200000000009</v>
      </c>
      <c r="M4260">
        <f t="shared" si="399"/>
        <v>3052.77</v>
      </c>
      <c r="N4260" t="s">
        <v>18</v>
      </c>
      <c r="O4260" t="str">
        <f t="shared" si="400"/>
        <v>On Time Delivery</v>
      </c>
      <c r="P4260">
        <v>4</v>
      </c>
      <c r="Q4260" t="str">
        <f t="shared" si="401"/>
        <v>Bad</v>
      </c>
      <c r="R4260">
        <v>1.9</v>
      </c>
      <c r="S4260">
        <v>2381.16</v>
      </c>
    </row>
    <row r="4261" spans="1:19" x14ac:dyDescent="0.35">
      <c r="A4261">
        <v>14260</v>
      </c>
      <c r="B4261" s="1">
        <v>48821</v>
      </c>
      <c r="C4261">
        <f t="shared" si="396"/>
        <v>2033</v>
      </c>
      <c r="D4261">
        <f t="shared" si="397"/>
        <v>8</v>
      </c>
      <c r="E4261" t="str">
        <f>TEXT(Table2[[#This Row],[order_date]],"mmmm")</f>
        <v>August</v>
      </c>
      <c r="F4261">
        <v>1392</v>
      </c>
      <c r="G4261" t="s">
        <v>22</v>
      </c>
      <c r="H4261" t="s">
        <v>21</v>
      </c>
      <c r="I4261">
        <v>4</v>
      </c>
      <c r="J4261">
        <v>263.94</v>
      </c>
      <c r="K4261">
        <v>0.12</v>
      </c>
      <c r="L4261">
        <f t="shared" si="398"/>
        <v>31.672799999999999</v>
      </c>
      <c r="M4261">
        <f t="shared" si="399"/>
        <v>1055.76</v>
      </c>
      <c r="N4261" t="s">
        <v>14</v>
      </c>
      <c r="O4261" t="str">
        <f t="shared" si="400"/>
        <v>On Time Delivery</v>
      </c>
      <c r="P4261">
        <v>4</v>
      </c>
      <c r="Q4261" t="str">
        <f t="shared" si="401"/>
        <v>Bad</v>
      </c>
      <c r="R4261">
        <v>1.8</v>
      </c>
      <c r="S4261">
        <v>929.07</v>
      </c>
    </row>
    <row r="4262" spans="1:19" x14ac:dyDescent="0.35">
      <c r="A4262">
        <v>14261</v>
      </c>
      <c r="B4262" s="1">
        <v>48822</v>
      </c>
      <c r="C4262">
        <f t="shared" si="396"/>
        <v>2033</v>
      </c>
      <c r="D4262">
        <f t="shared" si="397"/>
        <v>8</v>
      </c>
      <c r="E4262" t="str">
        <f>TEXT(Table2[[#This Row],[order_date]],"mmmm")</f>
        <v>August</v>
      </c>
      <c r="F4262">
        <v>1866</v>
      </c>
      <c r="G4262" t="s">
        <v>15</v>
      </c>
      <c r="H4262" t="s">
        <v>20</v>
      </c>
      <c r="I4262">
        <v>3</v>
      </c>
      <c r="J4262">
        <v>197.86</v>
      </c>
      <c r="K4262">
        <v>0.02</v>
      </c>
      <c r="L4262">
        <f t="shared" si="398"/>
        <v>3.9572000000000003</v>
      </c>
      <c r="M4262">
        <f t="shared" si="399"/>
        <v>593.58000000000004</v>
      </c>
      <c r="N4262" t="s">
        <v>16</v>
      </c>
      <c r="O4262" t="str">
        <f t="shared" si="400"/>
        <v>Delayed Delivery</v>
      </c>
      <c r="P4262">
        <v>8</v>
      </c>
      <c r="Q4262" t="str">
        <f t="shared" si="401"/>
        <v>Excellent</v>
      </c>
      <c r="R4262">
        <v>4.4000000000000004</v>
      </c>
      <c r="S4262">
        <v>581.71</v>
      </c>
    </row>
    <row r="4263" spans="1:19" x14ac:dyDescent="0.35">
      <c r="A4263">
        <v>14262</v>
      </c>
      <c r="B4263" s="1">
        <v>48823</v>
      </c>
      <c r="C4263">
        <f t="shared" si="396"/>
        <v>2033</v>
      </c>
      <c r="D4263">
        <f t="shared" si="397"/>
        <v>9</v>
      </c>
      <c r="E4263" t="str">
        <f>TEXT(Table2[[#This Row],[order_date]],"mmmm")</f>
        <v>September</v>
      </c>
      <c r="F4263">
        <v>1763</v>
      </c>
      <c r="G4263" t="s">
        <v>12</v>
      </c>
      <c r="H4263" t="s">
        <v>17</v>
      </c>
      <c r="I4263">
        <v>3</v>
      </c>
      <c r="J4263">
        <v>460.61</v>
      </c>
      <c r="K4263">
        <v>0.3</v>
      </c>
      <c r="L4263">
        <f t="shared" si="398"/>
        <v>138.18299999999999</v>
      </c>
      <c r="M4263">
        <f t="shared" si="399"/>
        <v>1381.83</v>
      </c>
      <c r="N4263" t="s">
        <v>16</v>
      </c>
      <c r="O4263" t="str">
        <f t="shared" si="400"/>
        <v>Delayed Delivery</v>
      </c>
      <c r="P4263">
        <v>5</v>
      </c>
      <c r="Q4263" t="str">
        <f t="shared" si="401"/>
        <v>Excellent</v>
      </c>
      <c r="R4263">
        <v>5</v>
      </c>
      <c r="S4263">
        <v>967.28</v>
      </c>
    </row>
    <row r="4264" spans="1:19" x14ac:dyDescent="0.35">
      <c r="A4264">
        <v>14263</v>
      </c>
      <c r="B4264" s="1">
        <v>48824</v>
      </c>
      <c r="C4264">
        <f t="shared" si="396"/>
        <v>2033</v>
      </c>
      <c r="D4264">
        <f t="shared" si="397"/>
        <v>9</v>
      </c>
      <c r="E4264" t="str">
        <f>TEXT(Table2[[#This Row],[order_date]],"mmmm")</f>
        <v>September</v>
      </c>
      <c r="F4264">
        <v>1844</v>
      </c>
      <c r="G4264" t="s">
        <v>19</v>
      </c>
      <c r="H4264" t="s">
        <v>21</v>
      </c>
      <c r="I4264">
        <v>6</v>
      </c>
      <c r="J4264">
        <v>502</v>
      </c>
      <c r="K4264">
        <v>0.06</v>
      </c>
      <c r="L4264">
        <f t="shared" si="398"/>
        <v>30.119999999999997</v>
      </c>
      <c r="M4264">
        <f t="shared" si="399"/>
        <v>3012</v>
      </c>
      <c r="N4264" t="s">
        <v>14</v>
      </c>
      <c r="O4264" t="str">
        <f t="shared" si="400"/>
        <v>Delayed Delivery</v>
      </c>
      <c r="P4264">
        <v>11</v>
      </c>
      <c r="Q4264" t="str">
        <f t="shared" si="401"/>
        <v>Good</v>
      </c>
      <c r="R4264">
        <v>3.8</v>
      </c>
      <c r="S4264">
        <v>2831.28</v>
      </c>
    </row>
    <row r="4265" spans="1:19" x14ac:dyDescent="0.35">
      <c r="A4265">
        <v>14264</v>
      </c>
      <c r="B4265" s="1">
        <v>48825</v>
      </c>
      <c r="C4265">
        <f t="shared" si="396"/>
        <v>2033</v>
      </c>
      <c r="D4265">
        <f t="shared" si="397"/>
        <v>9</v>
      </c>
      <c r="E4265" t="str">
        <f>TEXT(Table2[[#This Row],[order_date]],"mmmm")</f>
        <v>September</v>
      </c>
      <c r="F4265">
        <v>1206</v>
      </c>
      <c r="G4265" t="s">
        <v>15</v>
      </c>
      <c r="H4265" t="s">
        <v>17</v>
      </c>
      <c r="I4265">
        <v>7</v>
      </c>
      <c r="J4265">
        <v>585.54999999999995</v>
      </c>
      <c r="K4265">
        <v>0.33</v>
      </c>
      <c r="L4265">
        <f t="shared" si="398"/>
        <v>193.23149999999998</v>
      </c>
      <c r="M4265">
        <f t="shared" si="399"/>
        <v>4098.8499999999995</v>
      </c>
      <c r="N4265" t="s">
        <v>14</v>
      </c>
      <c r="O4265" t="str">
        <f t="shared" si="400"/>
        <v>Delayed Delivery</v>
      </c>
      <c r="P4265">
        <v>5</v>
      </c>
      <c r="Q4265" t="str">
        <f t="shared" si="401"/>
        <v>Excellent</v>
      </c>
      <c r="R4265">
        <v>4.8</v>
      </c>
      <c r="S4265">
        <v>2746.23</v>
      </c>
    </row>
    <row r="4266" spans="1:19" x14ac:dyDescent="0.35">
      <c r="A4266">
        <v>14265</v>
      </c>
      <c r="B4266" s="1">
        <v>48826</v>
      </c>
      <c r="C4266">
        <f t="shared" si="396"/>
        <v>2033</v>
      </c>
      <c r="D4266">
        <f t="shared" si="397"/>
        <v>9</v>
      </c>
      <c r="E4266" t="str">
        <f>TEXT(Table2[[#This Row],[order_date]],"mmmm")</f>
        <v>September</v>
      </c>
      <c r="F4266">
        <v>1209</v>
      </c>
      <c r="G4266" t="s">
        <v>12</v>
      </c>
      <c r="H4266" t="s">
        <v>21</v>
      </c>
      <c r="I4266">
        <v>4</v>
      </c>
      <c r="J4266">
        <v>390.58</v>
      </c>
      <c r="K4266">
        <v>0.17</v>
      </c>
      <c r="L4266">
        <f t="shared" si="398"/>
        <v>66.398600000000002</v>
      </c>
      <c r="M4266">
        <f t="shared" si="399"/>
        <v>1562.32</v>
      </c>
      <c r="N4266" t="s">
        <v>18</v>
      </c>
      <c r="O4266" t="str">
        <f t="shared" si="400"/>
        <v>Delayed Delivery</v>
      </c>
      <c r="P4266">
        <v>9</v>
      </c>
      <c r="Q4266" t="str">
        <f t="shared" si="401"/>
        <v>Bad</v>
      </c>
      <c r="R4266">
        <v>2.4</v>
      </c>
      <c r="S4266">
        <v>1296.73</v>
      </c>
    </row>
    <row r="4267" spans="1:19" x14ac:dyDescent="0.35">
      <c r="A4267">
        <v>14266</v>
      </c>
      <c r="B4267" s="1">
        <v>48827</v>
      </c>
      <c r="C4267">
        <f t="shared" si="396"/>
        <v>2033</v>
      </c>
      <c r="D4267">
        <f t="shared" si="397"/>
        <v>9</v>
      </c>
      <c r="E4267" t="str">
        <f>TEXT(Table2[[#This Row],[order_date]],"mmmm")</f>
        <v>September</v>
      </c>
      <c r="F4267">
        <v>1114</v>
      </c>
      <c r="G4267" t="s">
        <v>12</v>
      </c>
      <c r="H4267" t="s">
        <v>20</v>
      </c>
      <c r="I4267">
        <v>5</v>
      </c>
      <c r="J4267">
        <v>284.99</v>
      </c>
      <c r="K4267">
        <v>0.12</v>
      </c>
      <c r="L4267">
        <f t="shared" si="398"/>
        <v>34.198799999999999</v>
      </c>
      <c r="M4267">
        <f t="shared" si="399"/>
        <v>1424.95</v>
      </c>
      <c r="N4267" t="s">
        <v>16</v>
      </c>
      <c r="O4267" t="str">
        <f t="shared" si="400"/>
        <v>On Time Delivery</v>
      </c>
      <c r="P4267">
        <v>4</v>
      </c>
      <c r="Q4267" t="str">
        <f t="shared" si="401"/>
        <v>Good</v>
      </c>
      <c r="R4267">
        <v>3.5</v>
      </c>
      <c r="S4267">
        <v>1253.96</v>
      </c>
    </row>
    <row r="4268" spans="1:19" x14ac:dyDescent="0.35">
      <c r="A4268">
        <v>14267</v>
      </c>
      <c r="B4268" s="1">
        <v>48828</v>
      </c>
      <c r="C4268">
        <f t="shared" si="396"/>
        <v>2033</v>
      </c>
      <c r="D4268">
        <f t="shared" si="397"/>
        <v>9</v>
      </c>
      <c r="E4268" t="str">
        <f>TEXT(Table2[[#This Row],[order_date]],"mmmm")</f>
        <v>September</v>
      </c>
      <c r="F4268">
        <v>1736</v>
      </c>
      <c r="G4268" t="s">
        <v>19</v>
      </c>
      <c r="H4268" t="s">
        <v>20</v>
      </c>
      <c r="I4268">
        <v>7</v>
      </c>
      <c r="J4268">
        <v>193.58</v>
      </c>
      <c r="K4268">
        <v>0.26</v>
      </c>
      <c r="L4268">
        <f t="shared" si="398"/>
        <v>50.330800000000004</v>
      </c>
      <c r="M4268">
        <f t="shared" si="399"/>
        <v>1355.0600000000002</v>
      </c>
      <c r="N4268" t="s">
        <v>18</v>
      </c>
      <c r="O4268" t="str">
        <f t="shared" si="400"/>
        <v>Delayed Delivery</v>
      </c>
      <c r="P4268">
        <v>7</v>
      </c>
      <c r="Q4268" t="str">
        <f t="shared" si="401"/>
        <v>Good</v>
      </c>
      <c r="R4268">
        <v>3</v>
      </c>
      <c r="S4268">
        <v>1002.74</v>
      </c>
    </row>
    <row r="4269" spans="1:19" x14ac:dyDescent="0.35">
      <c r="A4269">
        <v>14268</v>
      </c>
      <c r="B4269" s="1">
        <v>48829</v>
      </c>
      <c r="C4269">
        <f t="shared" si="396"/>
        <v>2033</v>
      </c>
      <c r="D4269">
        <f t="shared" si="397"/>
        <v>9</v>
      </c>
      <c r="E4269" t="str">
        <f>TEXT(Table2[[#This Row],[order_date]],"mmmm")</f>
        <v>September</v>
      </c>
      <c r="F4269">
        <v>1645</v>
      </c>
      <c r="G4269" t="s">
        <v>15</v>
      </c>
      <c r="H4269" t="s">
        <v>20</v>
      </c>
      <c r="I4269">
        <v>2</v>
      </c>
      <c r="J4269">
        <v>145.06</v>
      </c>
      <c r="K4269">
        <v>0.31</v>
      </c>
      <c r="L4269">
        <f t="shared" si="398"/>
        <v>44.968600000000002</v>
      </c>
      <c r="M4269">
        <f t="shared" si="399"/>
        <v>290.12</v>
      </c>
      <c r="N4269" t="s">
        <v>16</v>
      </c>
      <c r="O4269" t="str">
        <f t="shared" si="400"/>
        <v>Delayed Delivery</v>
      </c>
      <c r="P4269">
        <v>5</v>
      </c>
      <c r="Q4269" t="str">
        <f t="shared" si="401"/>
        <v>Good</v>
      </c>
      <c r="R4269">
        <v>2.9</v>
      </c>
      <c r="S4269">
        <v>200.18</v>
      </c>
    </row>
    <row r="4270" spans="1:19" x14ac:dyDescent="0.35">
      <c r="A4270">
        <v>14269</v>
      </c>
      <c r="B4270" s="1">
        <v>48830</v>
      </c>
      <c r="C4270">
        <f t="shared" si="396"/>
        <v>2033</v>
      </c>
      <c r="D4270">
        <f t="shared" si="397"/>
        <v>9</v>
      </c>
      <c r="E4270" t="str">
        <f>TEXT(Table2[[#This Row],[order_date]],"mmmm")</f>
        <v>September</v>
      </c>
      <c r="F4270">
        <v>1250</v>
      </c>
      <c r="G4270" t="s">
        <v>15</v>
      </c>
      <c r="H4270" t="s">
        <v>17</v>
      </c>
      <c r="I4270">
        <v>6</v>
      </c>
      <c r="J4270">
        <v>139.56</v>
      </c>
      <c r="K4270">
        <v>0.13</v>
      </c>
      <c r="L4270">
        <f t="shared" si="398"/>
        <v>18.142800000000001</v>
      </c>
      <c r="M4270">
        <f t="shared" si="399"/>
        <v>837.36</v>
      </c>
      <c r="N4270" t="s">
        <v>18</v>
      </c>
      <c r="O4270" t="str">
        <f t="shared" si="400"/>
        <v>Delayed Delivery</v>
      </c>
      <c r="P4270">
        <v>9</v>
      </c>
      <c r="Q4270" t="str">
        <f t="shared" si="401"/>
        <v>Good</v>
      </c>
      <c r="R4270">
        <v>3.5</v>
      </c>
      <c r="S4270">
        <v>728.5</v>
      </c>
    </row>
    <row r="4271" spans="1:19" x14ac:dyDescent="0.35">
      <c r="A4271">
        <v>14270</v>
      </c>
      <c r="B4271" s="1">
        <v>48831</v>
      </c>
      <c r="C4271">
        <f t="shared" si="396"/>
        <v>2033</v>
      </c>
      <c r="D4271">
        <f t="shared" si="397"/>
        <v>9</v>
      </c>
      <c r="E4271" t="str">
        <f>TEXT(Table2[[#This Row],[order_date]],"mmmm")</f>
        <v>September</v>
      </c>
      <c r="F4271">
        <v>1218</v>
      </c>
      <c r="G4271" t="s">
        <v>19</v>
      </c>
      <c r="H4271" t="s">
        <v>17</v>
      </c>
      <c r="I4271">
        <v>7</v>
      </c>
      <c r="J4271">
        <v>254.38</v>
      </c>
      <c r="K4271">
        <v>0.14000000000000001</v>
      </c>
      <c r="L4271">
        <f t="shared" si="398"/>
        <v>35.613200000000006</v>
      </c>
      <c r="M4271">
        <f t="shared" si="399"/>
        <v>1780.6599999999999</v>
      </c>
      <c r="N4271" t="s">
        <v>16</v>
      </c>
      <c r="O4271" t="str">
        <f t="shared" si="400"/>
        <v>Delayed Delivery</v>
      </c>
      <c r="P4271">
        <v>8</v>
      </c>
      <c r="Q4271" t="str">
        <f t="shared" si="401"/>
        <v>Bad</v>
      </c>
      <c r="R4271">
        <v>2.2000000000000002</v>
      </c>
      <c r="S4271">
        <v>1531.37</v>
      </c>
    </row>
    <row r="4272" spans="1:19" x14ac:dyDescent="0.35">
      <c r="A4272">
        <v>14271</v>
      </c>
      <c r="B4272" s="1">
        <v>48832</v>
      </c>
      <c r="C4272">
        <f t="shared" si="396"/>
        <v>2033</v>
      </c>
      <c r="D4272">
        <f t="shared" si="397"/>
        <v>9</v>
      </c>
      <c r="E4272" t="str">
        <f>TEXT(Table2[[#This Row],[order_date]],"mmmm")</f>
        <v>September</v>
      </c>
      <c r="F4272">
        <v>1406</v>
      </c>
      <c r="G4272" t="s">
        <v>12</v>
      </c>
      <c r="H4272" t="s">
        <v>21</v>
      </c>
      <c r="I4272">
        <v>6</v>
      </c>
      <c r="J4272">
        <v>595.20000000000005</v>
      </c>
      <c r="K4272">
        <v>0.15</v>
      </c>
      <c r="L4272">
        <f t="shared" si="398"/>
        <v>89.28</v>
      </c>
      <c r="M4272">
        <f t="shared" si="399"/>
        <v>3571.2000000000003</v>
      </c>
      <c r="N4272" t="s">
        <v>14</v>
      </c>
      <c r="O4272" t="str">
        <f t="shared" si="400"/>
        <v>Delayed Delivery</v>
      </c>
      <c r="P4272">
        <v>8</v>
      </c>
      <c r="Q4272" t="str">
        <f t="shared" si="401"/>
        <v>Good</v>
      </c>
      <c r="R4272">
        <v>3.6</v>
      </c>
      <c r="S4272">
        <v>3035.52</v>
      </c>
    </row>
    <row r="4273" spans="1:19" x14ac:dyDescent="0.35">
      <c r="A4273">
        <v>14272</v>
      </c>
      <c r="B4273" s="1">
        <v>48833</v>
      </c>
      <c r="C4273">
        <f t="shared" si="396"/>
        <v>2033</v>
      </c>
      <c r="D4273">
        <f t="shared" si="397"/>
        <v>9</v>
      </c>
      <c r="E4273" t="str">
        <f>TEXT(Table2[[#This Row],[order_date]],"mmmm")</f>
        <v>September</v>
      </c>
      <c r="F4273">
        <v>1442</v>
      </c>
      <c r="G4273" t="s">
        <v>12</v>
      </c>
      <c r="H4273" t="s">
        <v>13</v>
      </c>
      <c r="I4273">
        <v>7</v>
      </c>
      <c r="J4273">
        <v>15.5</v>
      </c>
      <c r="K4273">
        <v>0.32</v>
      </c>
      <c r="L4273">
        <f t="shared" si="398"/>
        <v>4.96</v>
      </c>
      <c r="M4273">
        <f t="shared" si="399"/>
        <v>108.5</v>
      </c>
      <c r="N4273" t="s">
        <v>18</v>
      </c>
      <c r="O4273" t="str">
        <f t="shared" si="400"/>
        <v>Delayed Delivery</v>
      </c>
      <c r="P4273">
        <v>10</v>
      </c>
      <c r="Q4273" t="str">
        <f t="shared" si="401"/>
        <v>Good</v>
      </c>
      <c r="R4273">
        <v>3.7</v>
      </c>
      <c r="S4273">
        <v>73.78</v>
      </c>
    </row>
    <row r="4274" spans="1:19" x14ac:dyDescent="0.35">
      <c r="A4274">
        <v>14273</v>
      </c>
      <c r="B4274" s="1">
        <v>48834</v>
      </c>
      <c r="C4274">
        <f t="shared" si="396"/>
        <v>2033</v>
      </c>
      <c r="D4274">
        <f t="shared" si="397"/>
        <v>9</v>
      </c>
      <c r="E4274" t="str">
        <f>TEXT(Table2[[#This Row],[order_date]],"mmmm")</f>
        <v>September</v>
      </c>
      <c r="F4274">
        <v>1602</v>
      </c>
      <c r="G4274" t="s">
        <v>19</v>
      </c>
      <c r="H4274" t="s">
        <v>13</v>
      </c>
      <c r="I4274">
        <v>3</v>
      </c>
      <c r="J4274">
        <v>130.37</v>
      </c>
      <c r="K4274">
        <v>0.24</v>
      </c>
      <c r="L4274">
        <f t="shared" si="398"/>
        <v>31.288799999999998</v>
      </c>
      <c r="M4274">
        <f t="shared" si="399"/>
        <v>391.11</v>
      </c>
      <c r="N4274" t="s">
        <v>14</v>
      </c>
      <c r="O4274" t="str">
        <f t="shared" si="400"/>
        <v>Delayed Delivery</v>
      </c>
      <c r="P4274">
        <v>10</v>
      </c>
      <c r="Q4274" t="str">
        <f t="shared" si="401"/>
        <v>Excellent</v>
      </c>
      <c r="R4274">
        <v>4.3</v>
      </c>
      <c r="S4274">
        <v>297.24</v>
      </c>
    </row>
    <row r="4275" spans="1:19" x14ac:dyDescent="0.35">
      <c r="A4275">
        <v>14274</v>
      </c>
      <c r="B4275" s="1">
        <v>48835</v>
      </c>
      <c r="C4275">
        <f t="shared" si="396"/>
        <v>2033</v>
      </c>
      <c r="D4275">
        <f t="shared" si="397"/>
        <v>9</v>
      </c>
      <c r="E4275" t="str">
        <f>TEXT(Table2[[#This Row],[order_date]],"mmmm")</f>
        <v>September</v>
      </c>
      <c r="F4275">
        <v>1353</v>
      </c>
      <c r="G4275" t="s">
        <v>19</v>
      </c>
      <c r="H4275" t="s">
        <v>20</v>
      </c>
      <c r="I4275">
        <v>5</v>
      </c>
      <c r="J4275">
        <v>125.21</v>
      </c>
      <c r="K4275">
        <v>0.09</v>
      </c>
      <c r="L4275">
        <f t="shared" si="398"/>
        <v>11.268899999999999</v>
      </c>
      <c r="M4275">
        <f t="shared" si="399"/>
        <v>626.04999999999995</v>
      </c>
      <c r="N4275" t="s">
        <v>16</v>
      </c>
      <c r="O4275" t="str">
        <f t="shared" si="400"/>
        <v>On Time Delivery</v>
      </c>
      <c r="P4275">
        <v>3</v>
      </c>
      <c r="Q4275" t="str">
        <f t="shared" si="401"/>
        <v>Good</v>
      </c>
      <c r="R4275">
        <v>3.9</v>
      </c>
      <c r="S4275">
        <v>569.71</v>
      </c>
    </row>
    <row r="4276" spans="1:19" x14ac:dyDescent="0.35">
      <c r="A4276">
        <v>14275</v>
      </c>
      <c r="B4276" s="1">
        <v>48836</v>
      </c>
      <c r="C4276">
        <f t="shared" si="396"/>
        <v>2033</v>
      </c>
      <c r="D4276">
        <f t="shared" si="397"/>
        <v>9</v>
      </c>
      <c r="E4276" t="str">
        <f>TEXT(Table2[[#This Row],[order_date]],"mmmm")</f>
        <v>September</v>
      </c>
      <c r="F4276">
        <v>1887</v>
      </c>
      <c r="G4276" t="s">
        <v>19</v>
      </c>
      <c r="H4276" t="s">
        <v>13</v>
      </c>
      <c r="I4276">
        <v>6</v>
      </c>
      <c r="J4276">
        <v>434.51</v>
      </c>
      <c r="K4276">
        <v>0.06</v>
      </c>
      <c r="L4276">
        <f t="shared" si="398"/>
        <v>26.070599999999999</v>
      </c>
      <c r="M4276">
        <f t="shared" si="399"/>
        <v>2607.06</v>
      </c>
      <c r="N4276" t="s">
        <v>16</v>
      </c>
      <c r="O4276" t="str">
        <f t="shared" si="400"/>
        <v>Delayed Delivery</v>
      </c>
      <c r="P4276">
        <v>9</v>
      </c>
      <c r="Q4276" t="str">
        <f t="shared" si="401"/>
        <v>Bad</v>
      </c>
      <c r="R4276">
        <v>2.2999999999999998</v>
      </c>
      <c r="S4276">
        <v>2450.64</v>
      </c>
    </row>
    <row r="4277" spans="1:19" x14ac:dyDescent="0.35">
      <c r="A4277">
        <v>14276</v>
      </c>
      <c r="B4277" s="1">
        <v>48837</v>
      </c>
      <c r="C4277">
        <f t="shared" si="396"/>
        <v>2033</v>
      </c>
      <c r="D4277">
        <f t="shared" si="397"/>
        <v>9</v>
      </c>
      <c r="E4277" t="str">
        <f>TEXT(Table2[[#This Row],[order_date]],"mmmm")</f>
        <v>September</v>
      </c>
      <c r="F4277">
        <v>1557</v>
      </c>
      <c r="G4277" t="s">
        <v>12</v>
      </c>
      <c r="H4277" t="s">
        <v>20</v>
      </c>
      <c r="I4277">
        <v>5</v>
      </c>
      <c r="J4277">
        <v>221.2</v>
      </c>
      <c r="K4277">
        <v>0.08</v>
      </c>
      <c r="L4277">
        <f t="shared" si="398"/>
        <v>17.695999999999998</v>
      </c>
      <c r="M4277">
        <f t="shared" si="399"/>
        <v>1106</v>
      </c>
      <c r="N4277" t="s">
        <v>14</v>
      </c>
      <c r="O4277" t="str">
        <f t="shared" si="400"/>
        <v>Delayed Delivery</v>
      </c>
      <c r="P4277">
        <v>8</v>
      </c>
      <c r="Q4277" t="str">
        <f t="shared" si="401"/>
        <v>Good</v>
      </c>
      <c r="R4277">
        <v>2.8</v>
      </c>
      <c r="S4277">
        <v>1017.52</v>
      </c>
    </row>
    <row r="4278" spans="1:19" x14ac:dyDescent="0.35">
      <c r="A4278">
        <v>14277</v>
      </c>
      <c r="B4278" s="1">
        <v>48838</v>
      </c>
      <c r="C4278">
        <f t="shared" si="396"/>
        <v>2033</v>
      </c>
      <c r="D4278">
        <f t="shared" si="397"/>
        <v>9</v>
      </c>
      <c r="E4278" t="str">
        <f>TEXT(Table2[[#This Row],[order_date]],"mmmm")</f>
        <v>September</v>
      </c>
      <c r="F4278">
        <v>1549</v>
      </c>
      <c r="G4278" t="s">
        <v>19</v>
      </c>
      <c r="H4278" t="s">
        <v>21</v>
      </c>
      <c r="I4278">
        <v>6</v>
      </c>
      <c r="J4278">
        <v>282.5</v>
      </c>
      <c r="K4278">
        <v>0.09</v>
      </c>
      <c r="L4278">
        <f t="shared" si="398"/>
        <v>25.425000000000001</v>
      </c>
      <c r="M4278">
        <f t="shared" si="399"/>
        <v>1695</v>
      </c>
      <c r="N4278" t="s">
        <v>16</v>
      </c>
      <c r="O4278" t="str">
        <f t="shared" si="400"/>
        <v>On Time Delivery</v>
      </c>
      <c r="P4278">
        <v>3</v>
      </c>
      <c r="Q4278" t="str">
        <f t="shared" si="401"/>
        <v>Bad</v>
      </c>
      <c r="R4278">
        <v>1.5</v>
      </c>
      <c r="S4278">
        <v>1542.45</v>
      </c>
    </row>
    <row r="4279" spans="1:19" x14ac:dyDescent="0.35">
      <c r="A4279">
        <v>14278</v>
      </c>
      <c r="B4279" s="1">
        <v>48839</v>
      </c>
      <c r="C4279">
        <f t="shared" si="396"/>
        <v>2033</v>
      </c>
      <c r="D4279">
        <f t="shared" si="397"/>
        <v>9</v>
      </c>
      <c r="E4279" t="str">
        <f>TEXT(Table2[[#This Row],[order_date]],"mmmm")</f>
        <v>September</v>
      </c>
      <c r="F4279">
        <v>1141</v>
      </c>
      <c r="G4279" t="s">
        <v>15</v>
      </c>
      <c r="H4279" t="s">
        <v>13</v>
      </c>
      <c r="I4279">
        <v>3</v>
      </c>
      <c r="J4279">
        <v>101.95</v>
      </c>
      <c r="K4279">
        <v>0.08</v>
      </c>
      <c r="L4279">
        <f t="shared" si="398"/>
        <v>8.1560000000000006</v>
      </c>
      <c r="M4279">
        <f t="shared" si="399"/>
        <v>305.85000000000002</v>
      </c>
      <c r="N4279" t="s">
        <v>18</v>
      </c>
      <c r="O4279" t="str">
        <f t="shared" si="400"/>
        <v>Delayed Delivery</v>
      </c>
      <c r="P4279">
        <v>10</v>
      </c>
      <c r="Q4279" t="str">
        <f t="shared" si="401"/>
        <v>Bad</v>
      </c>
      <c r="R4279">
        <v>2</v>
      </c>
      <c r="S4279">
        <v>281.38</v>
      </c>
    </row>
    <row r="4280" spans="1:19" x14ac:dyDescent="0.35">
      <c r="A4280">
        <v>14279</v>
      </c>
      <c r="B4280" s="1">
        <v>48840</v>
      </c>
      <c r="C4280">
        <f t="shared" si="396"/>
        <v>2033</v>
      </c>
      <c r="D4280">
        <f t="shared" si="397"/>
        <v>9</v>
      </c>
      <c r="E4280" t="str">
        <f>TEXT(Table2[[#This Row],[order_date]],"mmmm")</f>
        <v>September</v>
      </c>
      <c r="F4280">
        <v>1611</v>
      </c>
      <c r="G4280" t="s">
        <v>15</v>
      </c>
      <c r="H4280" t="s">
        <v>13</v>
      </c>
      <c r="I4280">
        <v>2</v>
      </c>
      <c r="J4280">
        <v>251.92</v>
      </c>
      <c r="K4280">
        <v>0.23</v>
      </c>
      <c r="L4280">
        <f t="shared" si="398"/>
        <v>57.941600000000001</v>
      </c>
      <c r="M4280">
        <f t="shared" si="399"/>
        <v>503.84</v>
      </c>
      <c r="N4280" t="s">
        <v>16</v>
      </c>
      <c r="O4280" t="str">
        <f t="shared" si="400"/>
        <v>Early Delivery</v>
      </c>
      <c r="P4280">
        <v>1</v>
      </c>
      <c r="Q4280" t="str">
        <f t="shared" si="401"/>
        <v>Good</v>
      </c>
      <c r="R4280">
        <v>3.1</v>
      </c>
      <c r="S4280">
        <v>387.96</v>
      </c>
    </row>
    <row r="4281" spans="1:19" x14ac:dyDescent="0.35">
      <c r="A4281">
        <v>14280</v>
      </c>
      <c r="B4281" s="1">
        <v>48841</v>
      </c>
      <c r="C4281">
        <f t="shared" si="396"/>
        <v>2033</v>
      </c>
      <c r="D4281">
        <f t="shared" si="397"/>
        <v>9</v>
      </c>
      <c r="E4281" t="str">
        <f>TEXT(Table2[[#This Row],[order_date]],"mmmm")</f>
        <v>September</v>
      </c>
      <c r="F4281">
        <v>1500</v>
      </c>
      <c r="G4281" t="s">
        <v>15</v>
      </c>
      <c r="H4281" t="s">
        <v>20</v>
      </c>
      <c r="I4281">
        <v>3</v>
      </c>
      <c r="J4281">
        <v>75.37</v>
      </c>
      <c r="K4281">
        <v>0.04</v>
      </c>
      <c r="L4281">
        <f t="shared" si="398"/>
        <v>3.0148000000000001</v>
      </c>
      <c r="M4281">
        <f t="shared" si="399"/>
        <v>226.11</v>
      </c>
      <c r="N4281" t="s">
        <v>18</v>
      </c>
      <c r="O4281" t="str">
        <f t="shared" si="400"/>
        <v>Delayed Delivery</v>
      </c>
      <c r="P4281">
        <v>5</v>
      </c>
      <c r="Q4281" t="str">
        <f t="shared" si="401"/>
        <v>Bad</v>
      </c>
      <c r="R4281">
        <v>1.4</v>
      </c>
      <c r="S4281">
        <v>217.07</v>
      </c>
    </row>
    <row r="4282" spans="1:19" x14ac:dyDescent="0.35">
      <c r="A4282">
        <v>14281</v>
      </c>
      <c r="B4282" s="1">
        <v>48842</v>
      </c>
      <c r="C4282">
        <f t="shared" si="396"/>
        <v>2033</v>
      </c>
      <c r="D4282">
        <f t="shared" si="397"/>
        <v>9</v>
      </c>
      <c r="E4282" t="str">
        <f>TEXT(Table2[[#This Row],[order_date]],"mmmm")</f>
        <v>September</v>
      </c>
      <c r="F4282">
        <v>1839</v>
      </c>
      <c r="G4282" t="s">
        <v>19</v>
      </c>
      <c r="H4282" t="s">
        <v>21</v>
      </c>
      <c r="I4282">
        <v>6</v>
      </c>
      <c r="J4282">
        <v>326.83</v>
      </c>
      <c r="K4282">
        <v>0.14000000000000001</v>
      </c>
      <c r="L4282">
        <f t="shared" si="398"/>
        <v>45.7562</v>
      </c>
      <c r="M4282">
        <f t="shared" si="399"/>
        <v>1960.98</v>
      </c>
      <c r="N4282" t="s">
        <v>16</v>
      </c>
      <c r="O4282" t="str">
        <f t="shared" si="400"/>
        <v>On Time Delivery</v>
      </c>
      <c r="P4282">
        <v>4</v>
      </c>
      <c r="Q4282" t="str">
        <f t="shared" si="401"/>
        <v>Good</v>
      </c>
      <c r="R4282">
        <v>3.3</v>
      </c>
      <c r="S4282">
        <v>1686.44</v>
      </c>
    </row>
    <row r="4283" spans="1:19" x14ac:dyDescent="0.35">
      <c r="A4283">
        <v>14282</v>
      </c>
      <c r="B4283" s="1">
        <v>48843</v>
      </c>
      <c r="C4283">
        <f t="shared" si="396"/>
        <v>2033</v>
      </c>
      <c r="D4283">
        <f t="shared" si="397"/>
        <v>9</v>
      </c>
      <c r="E4283" t="str">
        <f>TEXT(Table2[[#This Row],[order_date]],"mmmm")</f>
        <v>September</v>
      </c>
      <c r="F4283">
        <v>1701</v>
      </c>
      <c r="G4283" t="s">
        <v>19</v>
      </c>
      <c r="H4283" t="s">
        <v>13</v>
      </c>
      <c r="I4283">
        <v>5</v>
      </c>
      <c r="J4283">
        <v>72.290000000000006</v>
      </c>
      <c r="K4283">
        <v>0.22</v>
      </c>
      <c r="L4283">
        <f t="shared" si="398"/>
        <v>15.903800000000002</v>
      </c>
      <c r="M4283">
        <f t="shared" si="399"/>
        <v>361.45000000000005</v>
      </c>
      <c r="N4283" t="s">
        <v>16</v>
      </c>
      <c r="O4283" t="str">
        <f t="shared" si="400"/>
        <v>Delayed Delivery</v>
      </c>
      <c r="P4283">
        <v>8</v>
      </c>
      <c r="Q4283" t="str">
        <f t="shared" si="401"/>
        <v>Good</v>
      </c>
      <c r="R4283">
        <v>2.6</v>
      </c>
      <c r="S4283">
        <v>281.93</v>
      </c>
    </row>
    <row r="4284" spans="1:19" x14ac:dyDescent="0.35">
      <c r="A4284">
        <v>14283</v>
      </c>
      <c r="B4284" s="1">
        <v>48844</v>
      </c>
      <c r="C4284">
        <f t="shared" si="396"/>
        <v>2033</v>
      </c>
      <c r="D4284">
        <f t="shared" si="397"/>
        <v>9</v>
      </c>
      <c r="E4284" t="str">
        <f>TEXT(Table2[[#This Row],[order_date]],"mmmm")</f>
        <v>September</v>
      </c>
      <c r="F4284">
        <v>1546</v>
      </c>
      <c r="G4284" t="s">
        <v>12</v>
      </c>
      <c r="H4284" t="s">
        <v>13</v>
      </c>
      <c r="I4284">
        <v>1</v>
      </c>
      <c r="J4284">
        <v>477.45</v>
      </c>
      <c r="K4284">
        <v>0.1</v>
      </c>
      <c r="L4284">
        <f t="shared" si="398"/>
        <v>47.745000000000005</v>
      </c>
      <c r="M4284">
        <f t="shared" si="399"/>
        <v>477.45</v>
      </c>
      <c r="N4284" t="s">
        <v>18</v>
      </c>
      <c r="O4284" t="str">
        <f t="shared" si="400"/>
        <v>Delayed Delivery</v>
      </c>
      <c r="P4284">
        <v>6</v>
      </c>
      <c r="Q4284" t="str">
        <f t="shared" si="401"/>
        <v>Bad</v>
      </c>
      <c r="R4284">
        <v>1.1000000000000001</v>
      </c>
      <c r="S4284">
        <v>429.7</v>
      </c>
    </row>
    <row r="4285" spans="1:19" x14ac:dyDescent="0.35">
      <c r="A4285">
        <v>14284</v>
      </c>
      <c r="B4285" s="1">
        <v>48845</v>
      </c>
      <c r="C4285">
        <f t="shared" si="396"/>
        <v>2033</v>
      </c>
      <c r="D4285">
        <f t="shared" si="397"/>
        <v>9</v>
      </c>
      <c r="E4285" t="str">
        <f>TEXT(Table2[[#This Row],[order_date]],"mmmm")</f>
        <v>September</v>
      </c>
      <c r="F4285">
        <v>1658</v>
      </c>
      <c r="G4285" t="s">
        <v>12</v>
      </c>
      <c r="H4285" t="s">
        <v>13</v>
      </c>
      <c r="I4285">
        <v>3</v>
      </c>
      <c r="J4285">
        <v>346.46</v>
      </c>
      <c r="K4285">
        <v>0.02</v>
      </c>
      <c r="L4285">
        <f t="shared" si="398"/>
        <v>6.9291999999999998</v>
      </c>
      <c r="M4285">
        <f t="shared" si="399"/>
        <v>1039.3799999999999</v>
      </c>
      <c r="N4285" t="s">
        <v>16</v>
      </c>
      <c r="O4285" t="str">
        <f t="shared" si="400"/>
        <v>Delayed Delivery</v>
      </c>
      <c r="P4285">
        <v>10</v>
      </c>
      <c r="Q4285" t="str">
        <f t="shared" si="401"/>
        <v>Good</v>
      </c>
      <c r="R4285">
        <v>2.7</v>
      </c>
      <c r="S4285">
        <v>1018.59</v>
      </c>
    </row>
    <row r="4286" spans="1:19" x14ac:dyDescent="0.35">
      <c r="A4286">
        <v>14285</v>
      </c>
      <c r="B4286" s="1">
        <v>48846</v>
      </c>
      <c r="C4286">
        <f t="shared" si="396"/>
        <v>2033</v>
      </c>
      <c r="D4286">
        <f t="shared" si="397"/>
        <v>9</v>
      </c>
      <c r="E4286" t="str">
        <f>TEXT(Table2[[#This Row],[order_date]],"mmmm")</f>
        <v>September</v>
      </c>
      <c r="F4286">
        <v>1541</v>
      </c>
      <c r="G4286" t="s">
        <v>22</v>
      </c>
      <c r="H4286" t="s">
        <v>21</v>
      </c>
      <c r="I4286">
        <v>5</v>
      </c>
      <c r="J4286">
        <v>438.52</v>
      </c>
      <c r="K4286">
        <v>0.03</v>
      </c>
      <c r="L4286">
        <f t="shared" si="398"/>
        <v>13.1556</v>
      </c>
      <c r="M4286">
        <f t="shared" si="399"/>
        <v>2192.6</v>
      </c>
      <c r="N4286" t="s">
        <v>16</v>
      </c>
      <c r="O4286" t="str">
        <f t="shared" si="400"/>
        <v>Delayed Delivery</v>
      </c>
      <c r="P4286">
        <v>5</v>
      </c>
      <c r="Q4286" t="str">
        <f t="shared" si="401"/>
        <v>Bad</v>
      </c>
      <c r="R4286">
        <v>2.1</v>
      </c>
      <c r="S4286">
        <v>2126.8200000000002</v>
      </c>
    </row>
    <row r="4287" spans="1:19" x14ac:dyDescent="0.35">
      <c r="A4287">
        <v>14286</v>
      </c>
      <c r="B4287" s="1">
        <v>48847</v>
      </c>
      <c r="C4287">
        <f t="shared" si="396"/>
        <v>2033</v>
      </c>
      <c r="D4287">
        <f t="shared" si="397"/>
        <v>9</v>
      </c>
      <c r="E4287" t="str">
        <f>TEXT(Table2[[#This Row],[order_date]],"mmmm")</f>
        <v>September</v>
      </c>
      <c r="F4287">
        <v>1845</v>
      </c>
      <c r="G4287" t="s">
        <v>19</v>
      </c>
      <c r="H4287" t="s">
        <v>21</v>
      </c>
      <c r="I4287">
        <v>7</v>
      </c>
      <c r="J4287">
        <v>259.83</v>
      </c>
      <c r="K4287">
        <v>0.04</v>
      </c>
      <c r="L4287">
        <f t="shared" si="398"/>
        <v>10.3932</v>
      </c>
      <c r="M4287">
        <f t="shared" si="399"/>
        <v>1818.81</v>
      </c>
      <c r="N4287" t="s">
        <v>18</v>
      </c>
      <c r="O4287" t="str">
        <f t="shared" si="400"/>
        <v>Delayed Delivery</v>
      </c>
      <c r="P4287">
        <v>9</v>
      </c>
      <c r="Q4287" t="str">
        <f t="shared" si="401"/>
        <v>Bad</v>
      </c>
      <c r="R4287">
        <v>1.3</v>
      </c>
      <c r="S4287">
        <v>1746.06</v>
      </c>
    </row>
    <row r="4288" spans="1:19" x14ac:dyDescent="0.35">
      <c r="A4288">
        <v>14287</v>
      </c>
      <c r="B4288" s="1">
        <v>48848</v>
      </c>
      <c r="C4288">
        <f t="shared" si="396"/>
        <v>2033</v>
      </c>
      <c r="D4288">
        <f t="shared" si="397"/>
        <v>9</v>
      </c>
      <c r="E4288" t="str">
        <f>TEXT(Table2[[#This Row],[order_date]],"mmmm")</f>
        <v>September</v>
      </c>
      <c r="F4288">
        <v>1506</v>
      </c>
      <c r="G4288" t="s">
        <v>19</v>
      </c>
      <c r="H4288" t="s">
        <v>13</v>
      </c>
      <c r="I4288">
        <v>7</v>
      </c>
      <c r="J4288">
        <v>238.17</v>
      </c>
      <c r="K4288">
        <v>0.28999999999999998</v>
      </c>
      <c r="L4288">
        <f t="shared" si="398"/>
        <v>69.069299999999998</v>
      </c>
      <c r="M4288">
        <f t="shared" si="399"/>
        <v>1667.1899999999998</v>
      </c>
      <c r="N4288" t="s">
        <v>18</v>
      </c>
      <c r="O4288" t="str">
        <f t="shared" si="400"/>
        <v>Delayed Delivery</v>
      </c>
      <c r="P4288">
        <v>6</v>
      </c>
      <c r="Q4288" t="str">
        <f t="shared" si="401"/>
        <v>Bad</v>
      </c>
      <c r="R4288">
        <v>2.2000000000000002</v>
      </c>
      <c r="S4288">
        <v>1183.7</v>
      </c>
    </row>
    <row r="4289" spans="1:19" x14ac:dyDescent="0.35">
      <c r="A4289">
        <v>14288</v>
      </c>
      <c r="B4289" s="1">
        <v>48849</v>
      </c>
      <c r="C4289">
        <f t="shared" si="396"/>
        <v>2033</v>
      </c>
      <c r="D4289">
        <f t="shared" si="397"/>
        <v>9</v>
      </c>
      <c r="E4289" t="str">
        <f>TEXT(Table2[[#This Row],[order_date]],"mmmm")</f>
        <v>September</v>
      </c>
      <c r="F4289">
        <v>1595</v>
      </c>
      <c r="G4289" t="s">
        <v>15</v>
      </c>
      <c r="H4289" t="s">
        <v>20</v>
      </c>
      <c r="I4289">
        <v>3</v>
      </c>
      <c r="J4289">
        <v>72.45</v>
      </c>
      <c r="K4289">
        <v>0.23</v>
      </c>
      <c r="L4289">
        <f t="shared" si="398"/>
        <v>16.663500000000003</v>
      </c>
      <c r="M4289">
        <f t="shared" si="399"/>
        <v>217.35000000000002</v>
      </c>
      <c r="N4289" t="s">
        <v>16</v>
      </c>
      <c r="O4289" t="str">
        <f t="shared" si="400"/>
        <v>Delayed Delivery</v>
      </c>
      <c r="P4289">
        <v>11</v>
      </c>
      <c r="Q4289" t="str">
        <f t="shared" si="401"/>
        <v>Bad</v>
      </c>
      <c r="R4289">
        <v>2.2000000000000002</v>
      </c>
      <c r="S4289">
        <v>167.36</v>
      </c>
    </row>
    <row r="4290" spans="1:19" x14ac:dyDescent="0.35">
      <c r="A4290">
        <v>14289</v>
      </c>
      <c r="B4290" s="1">
        <v>48850</v>
      </c>
      <c r="C4290">
        <f t="shared" si="396"/>
        <v>2033</v>
      </c>
      <c r="D4290">
        <f t="shared" si="397"/>
        <v>9</v>
      </c>
      <c r="E4290" t="str">
        <f>TEXT(Table2[[#This Row],[order_date]],"mmmm")</f>
        <v>September</v>
      </c>
      <c r="F4290">
        <v>1880</v>
      </c>
      <c r="G4290" t="s">
        <v>19</v>
      </c>
      <c r="H4290" t="s">
        <v>20</v>
      </c>
      <c r="I4290">
        <v>6</v>
      </c>
      <c r="J4290">
        <v>321.45999999999998</v>
      </c>
      <c r="K4290">
        <v>0.02</v>
      </c>
      <c r="L4290">
        <f t="shared" si="398"/>
        <v>6.4291999999999998</v>
      </c>
      <c r="M4290">
        <f t="shared" si="399"/>
        <v>1928.7599999999998</v>
      </c>
      <c r="N4290" t="s">
        <v>18</v>
      </c>
      <c r="O4290" t="str">
        <f t="shared" si="400"/>
        <v>Delayed Delivery</v>
      </c>
      <c r="P4290">
        <v>11</v>
      </c>
      <c r="Q4290" t="str">
        <f t="shared" si="401"/>
        <v>Bad</v>
      </c>
      <c r="R4290">
        <v>2.4</v>
      </c>
      <c r="S4290">
        <v>1890.18</v>
      </c>
    </row>
    <row r="4291" spans="1:19" x14ac:dyDescent="0.35">
      <c r="A4291">
        <v>14290</v>
      </c>
      <c r="B4291" s="1">
        <v>48851</v>
      </c>
      <c r="C4291">
        <f t="shared" ref="C4291:C4354" si="402">YEAR(B4291)</f>
        <v>2033</v>
      </c>
      <c r="D4291">
        <f t="shared" ref="D4291:D4354" si="403">MONTH(B4291)</f>
        <v>9</v>
      </c>
      <c r="E4291" t="str">
        <f>TEXT(Table2[[#This Row],[order_date]],"mmmm")</f>
        <v>September</v>
      </c>
      <c r="F4291">
        <v>1280</v>
      </c>
      <c r="G4291" t="s">
        <v>12</v>
      </c>
      <c r="H4291" t="s">
        <v>13</v>
      </c>
      <c r="I4291">
        <v>7</v>
      </c>
      <c r="J4291">
        <v>315.98</v>
      </c>
      <c r="K4291">
        <v>0.14000000000000001</v>
      </c>
      <c r="L4291">
        <f t="shared" ref="L4291:L4354" si="404">J4291*K4291</f>
        <v>44.237200000000009</v>
      </c>
      <c r="M4291">
        <f t="shared" ref="M4291:M4354" si="405">(J4291*I4291)</f>
        <v>2211.86</v>
      </c>
      <c r="N4291" t="s">
        <v>14</v>
      </c>
      <c r="O4291" t="str">
        <f t="shared" ref="O4291:O4354" si="406">IF(P4291&lt;2,"Early Delivery",IF(P4291&lt;5,"On Time Delivery","Delayed Delivery"))</f>
        <v>Delayed Delivery</v>
      </c>
      <c r="P4291">
        <v>11</v>
      </c>
      <c r="Q4291" t="str">
        <f t="shared" ref="Q4291:Q4354" si="407">IF(R4291&lt;2.5,"Bad",IF(R4291 &lt;4,"Good","Excellent"))</f>
        <v>Good</v>
      </c>
      <c r="R4291">
        <v>2.5</v>
      </c>
      <c r="S4291">
        <v>1902.2</v>
      </c>
    </row>
    <row r="4292" spans="1:19" x14ac:dyDescent="0.35">
      <c r="A4292">
        <v>14291</v>
      </c>
      <c r="B4292" s="1">
        <v>48852</v>
      </c>
      <c r="C4292">
        <f t="shared" si="402"/>
        <v>2033</v>
      </c>
      <c r="D4292">
        <f t="shared" si="403"/>
        <v>9</v>
      </c>
      <c r="E4292" t="str">
        <f>TEXT(Table2[[#This Row],[order_date]],"mmmm")</f>
        <v>September</v>
      </c>
      <c r="F4292">
        <v>1423</v>
      </c>
      <c r="G4292" t="s">
        <v>15</v>
      </c>
      <c r="H4292" t="s">
        <v>21</v>
      </c>
      <c r="I4292">
        <v>5</v>
      </c>
      <c r="J4292">
        <v>288.83999999999997</v>
      </c>
      <c r="K4292">
        <v>0.1</v>
      </c>
      <c r="L4292">
        <f t="shared" si="404"/>
        <v>28.884</v>
      </c>
      <c r="M4292">
        <f t="shared" si="405"/>
        <v>1444.1999999999998</v>
      </c>
      <c r="N4292" t="s">
        <v>16</v>
      </c>
      <c r="O4292" t="str">
        <f t="shared" si="406"/>
        <v>Delayed Delivery</v>
      </c>
      <c r="P4292">
        <v>11</v>
      </c>
      <c r="Q4292" t="str">
        <f t="shared" si="407"/>
        <v>Good</v>
      </c>
      <c r="R4292">
        <v>2.7</v>
      </c>
      <c r="S4292">
        <v>1299.78</v>
      </c>
    </row>
    <row r="4293" spans="1:19" x14ac:dyDescent="0.35">
      <c r="A4293">
        <v>14292</v>
      </c>
      <c r="B4293" s="1">
        <v>48853</v>
      </c>
      <c r="C4293">
        <f t="shared" si="402"/>
        <v>2033</v>
      </c>
      <c r="D4293">
        <f t="shared" si="403"/>
        <v>10</v>
      </c>
      <c r="E4293" t="str">
        <f>TEXT(Table2[[#This Row],[order_date]],"mmmm")</f>
        <v>October</v>
      </c>
      <c r="F4293">
        <v>1855</v>
      </c>
      <c r="G4293" t="s">
        <v>19</v>
      </c>
      <c r="H4293" t="s">
        <v>13</v>
      </c>
      <c r="I4293">
        <v>2</v>
      </c>
      <c r="J4293">
        <v>448.2</v>
      </c>
      <c r="K4293">
        <v>0.2</v>
      </c>
      <c r="L4293">
        <f t="shared" si="404"/>
        <v>89.64</v>
      </c>
      <c r="M4293">
        <f t="shared" si="405"/>
        <v>896.4</v>
      </c>
      <c r="N4293" t="s">
        <v>18</v>
      </c>
      <c r="O4293" t="str">
        <f t="shared" si="406"/>
        <v>On Time Delivery</v>
      </c>
      <c r="P4293">
        <v>3</v>
      </c>
      <c r="Q4293" t="str">
        <f t="shared" si="407"/>
        <v>Bad</v>
      </c>
      <c r="R4293">
        <v>1.4</v>
      </c>
      <c r="S4293">
        <v>717.12</v>
      </c>
    </row>
    <row r="4294" spans="1:19" x14ac:dyDescent="0.35">
      <c r="A4294">
        <v>14293</v>
      </c>
      <c r="B4294" s="1">
        <v>48854</v>
      </c>
      <c r="C4294">
        <f t="shared" si="402"/>
        <v>2033</v>
      </c>
      <c r="D4294">
        <f t="shared" si="403"/>
        <v>10</v>
      </c>
      <c r="E4294" t="str">
        <f>TEXT(Table2[[#This Row],[order_date]],"mmmm")</f>
        <v>October</v>
      </c>
      <c r="F4294">
        <v>1269</v>
      </c>
      <c r="G4294" t="s">
        <v>12</v>
      </c>
      <c r="H4294" t="s">
        <v>21</v>
      </c>
      <c r="I4294">
        <v>5</v>
      </c>
      <c r="J4294">
        <v>502.02</v>
      </c>
      <c r="K4294">
        <v>0.18</v>
      </c>
      <c r="L4294">
        <f t="shared" si="404"/>
        <v>90.363599999999991</v>
      </c>
      <c r="M4294">
        <f t="shared" si="405"/>
        <v>2510.1</v>
      </c>
      <c r="N4294" t="s">
        <v>18</v>
      </c>
      <c r="O4294" t="str">
        <f t="shared" si="406"/>
        <v>Delayed Delivery</v>
      </c>
      <c r="P4294">
        <v>6</v>
      </c>
      <c r="Q4294" t="str">
        <f t="shared" si="407"/>
        <v>Bad</v>
      </c>
      <c r="R4294">
        <v>1</v>
      </c>
      <c r="S4294">
        <v>2058.2800000000002</v>
      </c>
    </row>
    <row r="4295" spans="1:19" x14ac:dyDescent="0.35">
      <c r="A4295">
        <v>14294</v>
      </c>
      <c r="B4295" s="1">
        <v>48855</v>
      </c>
      <c r="C4295">
        <f t="shared" si="402"/>
        <v>2033</v>
      </c>
      <c r="D4295">
        <f t="shared" si="403"/>
        <v>10</v>
      </c>
      <c r="E4295" t="str">
        <f>TEXT(Table2[[#This Row],[order_date]],"mmmm")</f>
        <v>October</v>
      </c>
      <c r="F4295">
        <v>1153</v>
      </c>
      <c r="G4295" t="s">
        <v>12</v>
      </c>
      <c r="H4295" t="s">
        <v>13</v>
      </c>
      <c r="I4295">
        <v>7</v>
      </c>
      <c r="J4295">
        <v>454.21</v>
      </c>
      <c r="K4295">
        <v>0.17</v>
      </c>
      <c r="L4295">
        <f t="shared" si="404"/>
        <v>77.215699999999998</v>
      </c>
      <c r="M4295">
        <f t="shared" si="405"/>
        <v>3179.47</v>
      </c>
      <c r="N4295" t="s">
        <v>16</v>
      </c>
      <c r="O4295" t="str">
        <f t="shared" si="406"/>
        <v>Delayed Delivery</v>
      </c>
      <c r="P4295">
        <v>11</v>
      </c>
      <c r="Q4295" t="str">
        <f t="shared" si="407"/>
        <v>Good</v>
      </c>
      <c r="R4295">
        <v>3.9</v>
      </c>
      <c r="S4295">
        <v>2638.96</v>
      </c>
    </row>
    <row r="4296" spans="1:19" x14ac:dyDescent="0.35">
      <c r="A4296">
        <v>14295</v>
      </c>
      <c r="B4296" s="1">
        <v>48856</v>
      </c>
      <c r="C4296">
        <f t="shared" si="402"/>
        <v>2033</v>
      </c>
      <c r="D4296">
        <f t="shared" si="403"/>
        <v>10</v>
      </c>
      <c r="E4296" t="str">
        <f>TEXT(Table2[[#This Row],[order_date]],"mmmm")</f>
        <v>October</v>
      </c>
      <c r="F4296">
        <v>1613</v>
      </c>
      <c r="G4296" t="s">
        <v>19</v>
      </c>
      <c r="H4296" t="s">
        <v>21</v>
      </c>
      <c r="I4296">
        <v>7</v>
      </c>
      <c r="J4296">
        <v>99.16</v>
      </c>
      <c r="K4296">
        <v>0.11</v>
      </c>
      <c r="L4296">
        <f t="shared" si="404"/>
        <v>10.9076</v>
      </c>
      <c r="M4296">
        <f t="shared" si="405"/>
        <v>694.12</v>
      </c>
      <c r="N4296" t="s">
        <v>16</v>
      </c>
      <c r="O4296" t="str">
        <f t="shared" si="406"/>
        <v>On Time Delivery</v>
      </c>
      <c r="P4296">
        <v>4</v>
      </c>
      <c r="Q4296" t="str">
        <f t="shared" si="407"/>
        <v>Bad</v>
      </c>
      <c r="R4296">
        <v>2.2999999999999998</v>
      </c>
      <c r="S4296">
        <v>617.77</v>
      </c>
    </row>
    <row r="4297" spans="1:19" x14ac:dyDescent="0.35">
      <c r="A4297">
        <v>14296</v>
      </c>
      <c r="B4297" s="1">
        <v>48857</v>
      </c>
      <c r="C4297">
        <f t="shared" si="402"/>
        <v>2033</v>
      </c>
      <c r="D4297">
        <f t="shared" si="403"/>
        <v>10</v>
      </c>
      <c r="E4297" t="str">
        <f>TEXT(Table2[[#This Row],[order_date]],"mmmm")</f>
        <v>October</v>
      </c>
      <c r="F4297">
        <v>1726</v>
      </c>
      <c r="G4297" t="s">
        <v>15</v>
      </c>
      <c r="H4297" t="s">
        <v>17</v>
      </c>
      <c r="I4297">
        <v>4</v>
      </c>
      <c r="J4297">
        <v>378.9</v>
      </c>
      <c r="K4297">
        <v>0.05</v>
      </c>
      <c r="L4297">
        <f t="shared" si="404"/>
        <v>18.945</v>
      </c>
      <c r="M4297">
        <f t="shared" si="405"/>
        <v>1515.6</v>
      </c>
      <c r="N4297" t="s">
        <v>18</v>
      </c>
      <c r="O4297" t="str">
        <f t="shared" si="406"/>
        <v>Delayed Delivery</v>
      </c>
      <c r="P4297">
        <v>5</v>
      </c>
      <c r="Q4297" t="str">
        <f t="shared" si="407"/>
        <v>Good</v>
      </c>
      <c r="R4297">
        <v>3.5</v>
      </c>
      <c r="S4297">
        <v>1439.82</v>
      </c>
    </row>
    <row r="4298" spans="1:19" x14ac:dyDescent="0.35">
      <c r="A4298">
        <v>14297</v>
      </c>
      <c r="B4298" s="1">
        <v>48858</v>
      </c>
      <c r="C4298">
        <f t="shared" si="402"/>
        <v>2033</v>
      </c>
      <c r="D4298">
        <f t="shared" si="403"/>
        <v>10</v>
      </c>
      <c r="E4298" t="str">
        <f>TEXT(Table2[[#This Row],[order_date]],"mmmm")</f>
        <v>October</v>
      </c>
      <c r="F4298">
        <v>1661</v>
      </c>
      <c r="G4298" t="s">
        <v>19</v>
      </c>
      <c r="H4298" t="s">
        <v>20</v>
      </c>
      <c r="I4298">
        <v>1</v>
      </c>
      <c r="J4298">
        <v>61.99</v>
      </c>
      <c r="K4298">
        <v>0.26</v>
      </c>
      <c r="L4298">
        <f t="shared" si="404"/>
        <v>16.1174</v>
      </c>
      <c r="M4298">
        <f t="shared" si="405"/>
        <v>61.99</v>
      </c>
      <c r="N4298" t="s">
        <v>18</v>
      </c>
      <c r="O4298" t="str">
        <f t="shared" si="406"/>
        <v>Delayed Delivery</v>
      </c>
      <c r="P4298">
        <v>6</v>
      </c>
      <c r="Q4298" t="str">
        <f t="shared" si="407"/>
        <v>Bad</v>
      </c>
      <c r="R4298">
        <v>2.2000000000000002</v>
      </c>
      <c r="S4298">
        <v>45.87</v>
      </c>
    </row>
    <row r="4299" spans="1:19" x14ac:dyDescent="0.35">
      <c r="A4299">
        <v>14298</v>
      </c>
      <c r="B4299" s="1">
        <v>48859</v>
      </c>
      <c r="C4299">
        <f t="shared" si="402"/>
        <v>2033</v>
      </c>
      <c r="D4299">
        <f t="shared" si="403"/>
        <v>10</v>
      </c>
      <c r="E4299" t="str">
        <f>TEXT(Table2[[#This Row],[order_date]],"mmmm")</f>
        <v>October</v>
      </c>
      <c r="F4299">
        <v>1943</v>
      </c>
      <c r="G4299" t="s">
        <v>15</v>
      </c>
      <c r="H4299" t="s">
        <v>17</v>
      </c>
      <c r="I4299">
        <v>6</v>
      </c>
      <c r="J4299">
        <v>421.35</v>
      </c>
      <c r="K4299">
        <v>0.31</v>
      </c>
      <c r="L4299">
        <f t="shared" si="404"/>
        <v>130.61850000000001</v>
      </c>
      <c r="M4299">
        <f t="shared" si="405"/>
        <v>2528.1000000000004</v>
      </c>
      <c r="N4299" t="s">
        <v>16</v>
      </c>
      <c r="O4299" t="str">
        <f t="shared" si="406"/>
        <v>Delayed Delivery</v>
      </c>
      <c r="P4299">
        <v>9</v>
      </c>
      <c r="Q4299" t="str">
        <f t="shared" si="407"/>
        <v>Excellent</v>
      </c>
      <c r="R4299">
        <v>4.9000000000000004</v>
      </c>
      <c r="S4299">
        <v>1744.39</v>
      </c>
    </row>
    <row r="4300" spans="1:19" x14ac:dyDescent="0.35">
      <c r="A4300">
        <v>14299</v>
      </c>
      <c r="B4300" s="1">
        <v>48860</v>
      </c>
      <c r="C4300">
        <f t="shared" si="402"/>
        <v>2033</v>
      </c>
      <c r="D4300">
        <f t="shared" si="403"/>
        <v>10</v>
      </c>
      <c r="E4300" t="str">
        <f>TEXT(Table2[[#This Row],[order_date]],"mmmm")</f>
        <v>October</v>
      </c>
      <c r="F4300">
        <v>1082</v>
      </c>
      <c r="G4300" t="s">
        <v>19</v>
      </c>
      <c r="H4300" t="s">
        <v>20</v>
      </c>
      <c r="I4300">
        <v>5</v>
      </c>
      <c r="J4300">
        <v>238.38</v>
      </c>
      <c r="K4300">
        <v>0.33</v>
      </c>
      <c r="L4300">
        <f t="shared" si="404"/>
        <v>78.665400000000005</v>
      </c>
      <c r="M4300">
        <f t="shared" si="405"/>
        <v>1191.9000000000001</v>
      </c>
      <c r="N4300" t="s">
        <v>14</v>
      </c>
      <c r="O4300" t="str">
        <f t="shared" si="406"/>
        <v>On Time Delivery</v>
      </c>
      <c r="P4300">
        <v>3</v>
      </c>
      <c r="Q4300" t="str">
        <f t="shared" si="407"/>
        <v>Bad</v>
      </c>
      <c r="R4300">
        <v>2.2999999999999998</v>
      </c>
      <c r="S4300">
        <v>798.57</v>
      </c>
    </row>
    <row r="4301" spans="1:19" x14ac:dyDescent="0.35">
      <c r="A4301">
        <v>14300</v>
      </c>
      <c r="B4301" s="1">
        <v>48861</v>
      </c>
      <c r="C4301">
        <f t="shared" si="402"/>
        <v>2033</v>
      </c>
      <c r="D4301">
        <f t="shared" si="403"/>
        <v>10</v>
      </c>
      <c r="E4301" t="str">
        <f>TEXT(Table2[[#This Row],[order_date]],"mmmm")</f>
        <v>October</v>
      </c>
      <c r="F4301">
        <v>1621</v>
      </c>
      <c r="G4301" t="s">
        <v>15</v>
      </c>
      <c r="H4301" t="s">
        <v>21</v>
      </c>
      <c r="I4301">
        <v>7</v>
      </c>
      <c r="J4301">
        <v>92.51</v>
      </c>
      <c r="K4301">
        <v>0.02</v>
      </c>
      <c r="L4301">
        <f t="shared" si="404"/>
        <v>1.8502000000000001</v>
      </c>
      <c r="M4301">
        <f t="shared" si="405"/>
        <v>647.57000000000005</v>
      </c>
      <c r="N4301" t="s">
        <v>18</v>
      </c>
      <c r="O4301" t="str">
        <f t="shared" si="406"/>
        <v>Early Delivery</v>
      </c>
      <c r="P4301">
        <v>1</v>
      </c>
      <c r="Q4301" t="str">
        <f t="shared" si="407"/>
        <v>Good</v>
      </c>
      <c r="R4301">
        <v>3.4</v>
      </c>
      <c r="S4301">
        <v>634.62</v>
      </c>
    </row>
    <row r="4302" spans="1:19" x14ac:dyDescent="0.35">
      <c r="A4302">
        <v>14301</v>
      </c>
      <c r="B4302" s="1">
        <v>48862</v>
      </c>
      <c r="C4302">
        <f t="shared" si="402"/>
        <v>2033</v>
      </c>
      <c r="D4302">
        <f t="shared" si="403"/>
        <v>10</v>
      </c>
      <c r="E4302" t="str">
        <f>TEXT(Table2[[#This Row],[order_date]],"mmmm")</f>
        <v>October</v>
      </c>
      <c r="F4302">
        <v>1946</v>
      </c>
      <c r="G4302" t="s">
        <v>12</v>
      </c>
      <c r="H4302" t="s">
        <v>17</v>
      </c>
      <c r="I4302">
        <v>6</v>
      </c>
      <c r="J4302">
        <v>519.29999999999995</v>
      </c>
      <c r="K4302">
        <v>0.26</v>
      </c>
      <c r="L4302">
        <f t="shared" si="404"/>
        <v>135.018</v>
      </c>
      <c r="M4302">
        <f t="shared" si="405"/>
        <v>3115.7999999999997</v>
      </c>
      <c r="N4302" t="s">
        <v>16</v>
      </c>
      <c r="O4302" t="str">
        <f t="shared" si="406"/>
        <v>On Time Delivery</v>
      </c>
      <c r="P4302">
        <v>2</v>
      </c>
      <c r="Q4302" t="str">
        <f t="shared" si="407"/>
        <v>Bad</v>
      </c>
      <c r="R4302">
        <v>1.9</v>
      </c>
      <c r="S4302">
        <v>2305.69</v>
      </c>
    </row>
    <row r="4303" spans="1:19" x14ac:dyDescent="0.35">
      <c r="A4303">
        <v>14302</v>
      </c>
      <c r="B4303" s="1">
        <v>48863</v>
      </c>
      <c r="C4303">
        <f t="shared" si="402"/>
        <v>2033</v>
      </c>
      <c r="D4303">
        <f t="shared" si="403"/>
        <v>10</v>
      </c>
      <c r="E4303" t="str">
        <f>TEXT(Table2[[#This Row],[order_date]],"mmmm")</f>
        <v>October</v>
      </c>
      <c r="F4303">
        <v>1898</v>
      </c>
      <c r="G4303" t="s">
        <v>15</v>
      </c>
      <c r="H4303" t="s">
        <v>20</v>
      </c>
      <c r="I4303">
        <v>3</v>
      </c>
      <c r="J4303">
        <v>374.19</v>
      </c>
      <c r="K4303">
        <v>0.25</v>
      </c>
      <c r="L4303">
        <f t="shared" si="404"/>
        <v>93.547499999999999</v>
      </c>
      <c r="M4303">
        <f t="shared" si="405"/>
        <v>1122.57</v>
      </c>
      <c r="N4303" t="s">
        <v>18</v>
      </c>
      <c r="O4303" t="str">
        <f t="shared" si="406"/>
        <v>Delayed Delivery</v>
      </c>
      <c r="P4303">
        <v>8</v>
      </c>
      <c r="Q4303" t="str">
        <f t="shared" si="407"/>
        <v>Good</v>
      </c>
      <c r="R4303">
        <v>3.1</v>
      </c>
      <c r="S4303">
        <v>841.93</v>
      </c>
    </row>
    <row r="4304" spans="1:19" x14ac:dyDescent="0.35">
      <c r="A4304">
        <v>14303</v>
      </c>
      <c r="B4304" s="1">
        <v>48864</v>
      </c>
      <c r="C4304">
        <f t="shared" si="402"/>
        <v>2033</v>
      </c>
      <c r="D4304">
        <f t="shared" si="403"/>
        <v>10</v>
      </c>
      <c r="E4304" t="str">
        <f>TEXT(Table2[[#This Row],[order_date]],"mmmm")</f>
        <v>October</v>
      </c>
      <c r="F4304">
        <v>1425</v>
      </c>
      <c r="G4304" t="s">
        <v>19</v>
      </c>
      <c r="H4304" t="s">
        <v>13</v>
      </c>
      <c r="I4304">
        <v>3</v>
      </c>
      <c r="J4304">
        <v>222.51</v>
      </c>
      <c r="K4304">
        <v>0.33</v>
      </c>
      <c r="L4304">
        <f t="shared" si="404"/>
        <v>73.428300000000007</v>
      </c>
      <c r="M4304">
        <f t="shared" si="405"/>
        <v>667.53</v>
      </c>
      <c r="N4304" t="s">
        <v>14</v>
      </c>
      <c r="O4304" t="str">
        <f t="shared" si="406"/>
        <v>On Time Delivery</v>
      </c>
      <c r="P4304">
        <v>4</v>
      </c>
      <c r="Q4304" t="str">
        <f t="shared" si="407"/>
        <v>Good</v>
      </c>
      <c r="R4304">
        <v>3.3</v>
      </c>
      <c r="S4304">
        <v>447.25</v>
      </c>
    </row>
    <row r="4305" spans="1:19" x14ac:dyDescent="0.35">
      <c r="A4305">
        <v>14304</v>
      </c>
      <c r="B4305" s="1">
        <v>48865</v>
      </c>
      <c r="C4305">
        <f t="shared" si="402"/>
        <v>2033</v>
      </c>
      <c r="D4305">
        <f t="shared" si="403"/>
        <v>10</v>
      </c>
      <c r="E4305" t="str">
        <f>TEXT(Table2[[#This Row],[order_date]],"mmmm")</f>
        <v>October</v>
      </c>
      <c r="F4305">
        <v>1274</v>
      </c>
      <c r="G4305" t="s">
        <v>15</v>
      </c>
      <c r="H4305" t="s">
        <v>21</v>
      </c>
      <c r="I4305">
        <v>5</v>
      </c>
      <c r="J4305">
        <v>32.979999999999997</v>
      </c>
      <c r="K4305">
        <v>0.09</v>
      </c>
      <c r="L4305">
        <f t="shared" si="404"/>
        <v>2.9681999999999995</v>
      </c>
      <c r="M4305">
        <f t="shared" si="405"/>
        <v>164.89999999999998</v>
      </c>
      <c r="N4305" t="s">
        <v>16</v>
      </c>
      <c r="O4305" t="str">
        <f t="shared" si="406"/>
        <v>Delayed Delivery</v>
      </c>
      <c r="P4305">
        <v>7</v>
      </c>
      <c r="Q4305" t="str">
        <f t="shared" si="407"/>
        <v>Bad</v>
      </c>
      <c r="R4305">
        <v>1.7</v>
      </c>
      <c r="S4305">
        <v>150.06</v>
      </c>
    </row>
    <row r="4306" spans="1:19" x14ac:dyDescent="0.35">
      <c r="A4306">
        <v>14305</v>
      </c>
      <c r="B4306" s="1">
        <v>48866</v>
      </c>
      <c r="C4306">
        <f t="shared" si="402"/>
        <v>2033</v>
      </c>
      <c r="D4306">
        <f t="shared" si="403"/>
        <v>10</v>
      </c>
      <c r="E4306" t="str">
        <f>TEXT(Table2[[#This Row],[order_date]],"mmmm")</f>
        <v>October</v>
      </c>
      <c r="F4306">
        <v>1712</v>
      </c>
      <c r="G4306" t="s">
        <v>19</v>
      </c>
      <c r="H4306" t="s">
        <v>21</v>
      </c>
      <c r="I4306">
        <v>4</v>
      </c>
      <c r="J4306">
        <v>329.33</v>
      </c>
      <c r="K4306">
        <v>0.26</v>
      </c>
      <c r="L4306">
        <f t="shared" si="404"/>
        <v>85.625799999999998</v>
      </c>
      <c r="M4306">
        <f t="shared" si="405"/>
        <v>1317.32</v>
      </c>
      <c r="N4306" t="s">
        <v>18</v>
      </c>
      <c r="O4306" t="str">
        <f t="shared" si="406"/>
        <v>On Time Delivery</v>
      </c>
      <c r="P4306">
        <v>2</v>
      </c>
      <c r="Q4306" t="str">
        <f t="shared" si="407"/>
        <v>Bad</v>
      </c>
      <c r="R4306">
        <v>1.5</v>
      </c>
      <c r="S4306">
        <v>974.82</v>
      </c>
    </row>
    <row r="4307" spans="1:19" x14ac:dyDescent="0.35">
      <c r="A4307">
        <v>14306</v>
      </c>
      <c r="B4307" s="1">
        <v>48867</v>
      </c>
      <c r="C4307">
        <f t="shared" si="402"/>
        <v>2033</v>
      </c>
      <c r="D4307">
        <f t="shared" si="403"/>
        <v>10</v>
      </c>
      <c r="E4307" t="str">
        <f>TEXT(Table2[[#This Row],[order_date]],"mmmm")</f>
        <v>October</v>
      </c>
      <c r="F4307">
        <v>1283</v>
      </c>
      <c r="G4307" t="s">
        <v>12</v>
      </c>
      <c r="H4307" t="s">
        <v>13</v>
      </c>
      <c r="I4307">
        <v>7</v>
      </c>
      <c r="J4307">
        <v>555.09</v>
      </c>
      <c r="K4307">
        <v>0.02</v>
      </c>
      <c r="L4307">
        <f t="shared" si="404"/>
        <v>11.101800000000001</v>
      </c>
      <c r="M4307">
        <f t="shared" si="405"/>
        <v>3885.63</v>
      </c>
      <c r="N4307" t="s">
        <v>18</v>
      </c>
      <c r="O4307" t="str">
        <f t="shared" si="406"/>
        <v>Delayed Delivery</v>
      </c>
      <c r="P4307">
        <v>11</v>
      </c>
      <c r="Q4307" t="str">
        <f t="shared" si="407"/>
        <v>Excellent</v>
      </c>
      <c r="R4307">
        <v>4.9000000000000004</v>
      </c>
      <c r="S4307">
        <v>3807.92</v>
      </c>
    </row>
    <row r="4308" spans="1:19" x14ac:dyDescent="0.35">
      <c r="A4308">
        <v>14307</v>
      </c>
      <c r="B4308" s="1">
        <v>48868</v>
      </c>
      <c r="C4308">
        <f t="shared" si="402"/>
        <v>2033</v>
      </c>
      <c r="D4308">
        <f t="shared" si="403"/>
        <v>10</v>
      </c>
      <c r="E4308" t="str">
        <f>TEXT(Table2[[#This Row],[order_date]],"mmmm")</f>
        <v>October</v>
      </c>
      <c r="F4308">
        <v>1979</v>
      </c>
      <c r="G4308" t="s">
        <v>15</v>
      </c>
      <c r="H4308" t="s">
        <v>13</v>
      </c>
      <c r="I4308">
        <v>5</v>
      </c>
      <c r="J4308">
        <v>363.88</v>
      </c>
      <c r="K4308">
        <v>0.22</v>
      </c>
      <c r="L4308">
        <f t="shared" si="404"/>
        <v>80.053600000000003</v>
      </c>
      <c r="M4308">
        <f t="shared" si="405"/>
        <v>1819.4</v>
      </c>
      <c r="N4308" t="s">
        <v>16</v>
      </c>
      <c r="O4308" t="str">
        <f t="shared" si="406"/>
        <v>Delayed Delivery</v>
      </c>
      <c r="P4308">
        <v>10</v>
      </c>
      <c r="Q4308" t="str">
        <f t="shared" si="407"/>
        <v>Excellent</v>
      </c>
      <c r="R4308">
        <v>4.5999999999999996</v>
      </c>
      <c r="S4308">
        <v>1419.13</v>
      </c>
    </row>
    <row r="4309" spans="1:19" x14ac:dyDescent="0.35">
      <c r="A4309">
        <v>14308</v>
      </c>
      <c r="B4309" s="1">
        <v>48869</v>
      </c>
      <c r="C4309">
        <f t="shared" si="402"/>
        <v>2033</v>
      </c>
      <c r="D4309">
        <f t="shared" si="403"/>
        <v>10</v>
      </c>
      <c r="E4309" t="str">
        <f>TEXT(Table2[[#This Row],[order_date]],"mmmm")</f>
        <v>October</v>
      </c>
      <c r="F4309">
        <v>1172</v>
      </c>
      <c r="G4309" t="s">
        <v>19</v>
      </c>
      <c r="H4309" t="s">
        <v>20</v>
      </c>
      <c r="I4309">
        <v>2</v>
      </c>
      <c r="J4309">
        <v>583.41999999999996</v>
      </c>
      <c r="K4309">
        <v>0.12</v>
      </c>
      <c r="L4309">
        <f t="shared" si="404"/>
        <v>70.01039999999999</v>
      </c>
      <c r="M4309">
        <f t="shared" si="405"/>
        <v>1166.8399999999999</v>
      </c>
      <c r="N4309" t="s">
        <v>16</v>
      </c>
      <c r="O4309" t="str">
        <f t="shared" si="406"/>
        <v>Delayed Delivery</v>
      </c>
      <c r="P4309">
        <v>8</v>
      </c>
      <c r="Q4309" t="str">
        <f t="shared" si="407"/>
        <v>Good</v>
      </c>
      <c r="R4309">
        <v>3.6</v>
      </c>
      <c r="S4309">
        <v>1026.82</v>
      </c>
    </row>
    <row r="4310" spans="1:19" x14ac:dyDescent="0.35">
      <c r="A4310">
        <v>14309</v>
      </c>
      <c r="B4310" s="1">
        <v>48870</v>
      </c>
      <c r="C4310">
        <f t="shared" si="402"/>
        <v>2033</v>
      </c>
      <c r="D4310">
        <f t="shared" si="403"/>
        <v>10</v>
      </c>
      <c r="E4310" t="str">
        <f>TEXT(Table2[[#This Row],[order_date]],"mmmm")</f>
        <v>October</v>
      </c>
      <c r="F4310">
        <v>1326</v>
      </c>
      <c r="G4310" t="s">
        <v>19</v>
      </c>
      <c r="H4310" t="s">
        <v>21</v>
      </c>
      <c r="I4310">
        <v>4</v>
      </c>
      <c r="J4310">
        <v>94.82</v>
      </c>
      <c r="K4310">
        <v>0.27</v>
      </c>
      <c r="L4310">
        <f t="shared" si="404"/>
        <v>25.601399999999998</v>
      </c>
      <c r="M4310">
        <f t="shared" si="405"/>
        <v>379.28</v>
      </c>
      <c r="N4310" t="s">
        <v>16</v>
      </c>
      <c r="O4310" t="str">
        <f t="shared" si="406"/>
        <v>Delayed Delivery</v>
      </c>
      <c r="P4310">
        <v>10</v>
      </c>
      <c r="Q4310" t="str">
        <f t="shared" si="407"/>
        <v>Excellent</v>
      </c>
      <c r="R4310">
        <v>4.4000000000000004</v>
      </c>
      <c r="S4310">
        <v>276.87</v>
      </c>
    </row>
    <row r="4311" spans="1:19" x14ac:dyDescent="0.35">
      <c r="A4311">
        <v>14310</v>
      </c>
      <c r="B4311" s="1">
        <v>48871</v>
      </c>
      <c r="C4311">
        <f t="shared" si="402"/>
        <v>2033</v>
      </c>
      <c r="D4311">
        <f t="shared" si="403"/>
        <v>10</v>
      </c>
      <c r="E4311" t="str">
        <f>TEXT(Table2[[#This Row],[order_date]],"mmmm")</f>
        <v>October</v>
      </c>
      <c r="F4311">
        <v>1717</v>
      </c>
      <c r="G4311" t="s">
        <v>22</v>
      </c>
      <c r="H4311" t="s">
        <v>20</v>
      </c>
      <c r="I4311">
        <v>7</v>
      </c>
      <c r="J4311">
        <v>347.46</v>
      </c>
      <c r="K4311">
        <v>0.3</v>
      </c>
      <c r="L4311">
        <f t="shared" si="404"/>
        <v>104.23799999999999</v>
      </c>
      <c r="M4311">
        <f t="shared" si="405"/>
        <v>2432.2199999999998</v>
      </c>
      <c r="N4311" t="s">
        <v>16</v>
      </c>
      <c r="O4311" t="str">
        <f t="shared" si="406"/>
        <v>Delayed Delivery</v>
      </c>
      <c r="P4311">
        <v>9</v>
      </c>
      <c r="Q4311" t="str">
        <f t="shared" si="407"/>
        <v>Bad</v>
      </c>
      <c r="R4311">
        <v>1.4</v>
      </c>
      <c r="S4311">
        <v>1702.55</v>
      </c>
    </row>
    <row r="4312" spans="1:19" x14ac:dyDescent="0.35">
      <c r="A4312">
        <v>14311</v>
      </c>
      <c r="B4312" s="1">
        <v>48872</v>
      </c>
      <c r="C4312">
        <f t="shared" si="402"/>
        <v>2033</v>
      </c>
      <c r="D4312">
        <f t="shared" si="403"/>
        <v>10</v>
      </c>
      <c r="E4312" t="str">
        <f>TEXT(Table2[[#This Row],[order_date]],"mmmm")</f>
        <v>October</v>
      </c>
      <c r="F4312">
        <v>1062</v>
      </c>
      <c r="G4312" t="s">
        <v>19</v>
      </c>
      <c r="H4312" t="s">
        <v>13</v>
      </c>
      <c r="I4312">
        <v>7</v>
      </c>
      <c r="J4312">
        <v>481.9</v>
      </c>
      <c r="K4312">
        <v>0.13</v>
      </c>
      <c r="L4312">
        <f t="shared" si="404"/>
        <v>62.646999999999998</v>
      </c>
      <c r="M4312">
        <f t="shared" si="405"/>
        <v>3373.2999999999997</v>
      </c>
      <c r="N4312" t="s">
        <v>16</v>
      </c>
      <c r="O4312" t="str">
        <f t="shared" si="406"/>
        <v>Delayed Delivery</v>
      </c>
      <c r="P4312">
        <v>7</v>
      </c>
      <c r="Q4312" t="str">
        <f t="shared" si="407"/>
        <v>Good</v>
      </c>
      <c r="R4312">
        <v>3.9</v>
      </c>
      <c r="S4312">
        <v>2934.77</v>
      </c>
    </row>
    <row r="4313" spans="1:19" x14ac:dyDescent="0.35">
      <c r="A4313">
        <v>14312</v>
      </c>
      <c r="B4313" s="1">
        <v>48873</v>
      </c>
      <c r="C4313">
        <f t="shared" si="402"/>
        <v>2033</v>
      </c>
      <c r="D4313">
        <f t="shared" si="403"/>
        <v>10</v>
      </c>
      <c r="E4313" t="str">
        <f>TEXT(Table2[[#This Row],[order_date]],"mmmm")</f>
        <v>October</v>
      </c>
      <c r="F4313">
        <v>1072</v>
      </c>
      <c r="G4313" t="s">
        <v>22</v>
      </c>
      <c r="H4313" t="s">
        <v>21</v>
      </c>
      <c r="I4313">
        <v>6</v>
      </c>
      <c r="J4313">
        <v>322.44</v>
      </c>
      <c r="K4313">
        <v>0.18</v>
      </c>
      <c r="L4313">
        <f t="shared" si="404"/>
        <v>58.039199999999994</v>
      </c>
      <c r="M4313">
        <f t="shared" si="405"/>
        <v>1934.6399999999999</v>
      </c>
      <c r="N4313" t="s">
        <v>14</v>
      </c>
      <c r="O4313" t="str">
        <f t="shared" si="406"/>
        <v>Delayed Delivery</v>
      </c>
      <c r="P4313">
        <v>10</v>
      </c>
      <c r="Q4313" t="str">
        <f t="shared" si="407"/>
        <v>Bad</v>
      </c>
      <c r="R4313">
        <v>2.1</v>
      </c>
      <c r="S4313">
        <v>1586.4</v>
      </c>
    </row>
    <row r="4314" spans="1:19" x14ac:dyDescent="0.35">
      <c r="A4314">
        <v>14313</v>
      </c>
      <c r="B4314" s="1">
        <v>48874</v>
      </c>
      <c r="C4314">
        <f t="shared" si="402"/>
        <v>2033</v>
      </c>
      <c r="D4314">
        <f t="shared" si="403"/>
        <v>10</v>
      </c>
      <c r="E4314" t="str">
        <f>TEXT(Table2[[#This Row],[order_date]],"mmmm")</f>
        <v>October</v>
      </c>
      <c r="F4314">
        <v>1762</v>
      </c>
      <c r="G4314" t="s">
        <v>19</v>
      </c>
      <c r="H4314" t="s">
        <v>13</v>
      </c>
      <c r="I4314">
        <v>5</v>
      </c>
      <c r="J4314">
        <v>68.27</v>
      </c>
      <c r="K4314">
        <v>0.04</v>
      </c>
      <c r="L4314">
        <f t="shared" si="404"/>
        <v>2.7307999999999999</v>
      </c>
      <c r="M4314">
        <f t="shared" si="405"/>
        <v>341.34999999999997</v>
      </c>
      <c r="N4314" t="s">
        <v>14</v>
      </c>
      <c r="O4314" t="str">
        <f t="shared" si="406"/>
        <v>Delayed Delivery</v>
      </c>
      <c r="P4314">
        <v>11</v>
      </c>
      <c r="Q4314" t="str">
        <f t="shared" si="407"/>
        <v>Good</v>
      </c>
      <c r="R4314">
        <v>3.2</v>
      </c>
      <c r="S4314">
        <v>327.7</v>
      </c>
    </row>
    <row r="4315" spans="1:19" x14ac:dyDescent="0.35">
      <c r="A4315">
        <v>14314</v>
      </c>
      <c r="B4315" s="1">
        <v>48875</v>
      </c>
      <c r="C4315">
        <f t="shared" si="402"/>
        <v>2033</v>
      </c>
      <c r="D4315">
        <f t="shared" si="403"/>
        <v>10</v>
      </c>
      <c r="E4315" t="str">
        <f>TEXT(Table2[[#This Row],[order_date]],"mmmm")</f>
        <v>October</v>
      </c>
      <c r="F4315">
        <v>1635</v>
      </c>
      <c r="G4315" t="s">
        <v>19</v>
      </c>
      <c r="H4315" t="s">
        <v>20</v>
      </c>
      <c r="I4315">
        <v>7</v>
      </c>
      <c r="J4315">
        <v>355.99</v>
      </c>
      <c r="K4315">
        <v>0.15</v>
      </c>
      <c r="L4315">
        <f t="shared" si="404"/>
        <v>53.398499999999999</v>
      </c>
      <c r="M4315">
        <f t="shared" si="405"/>
        <v>2491.9300000000003</v>
      </c>
      <c r="N4315" t="s">
        <v>16</v>
      </c>
      <c r="O4315" t="str">
        <f t="shared" si="406"/>
        <v>Early Delivery</v>
      </c>
      <c r="P4315">
        <v>1</v>
      </c>
      <c r="Q4315" t="str">
        <f t="shared" si="407"/>
        <v>Excellent</v>
      </c>
      <c r="R4315">
        <v>4.0999999999999996</v>
      </c>
      <c r="S4315">
        <v>2118.14</v>
      </c>
    </row>
    <row r="4316" spans="1:19" x14ac:dyDescent="0.35">
      <c r="A4316">
        <v>14315</v>
      </c>
      <c r="B4316" s="1">
        <v>48876</v>
      </c>
      <c r="C4316">
        <f t="shared" si="402"/>
        <v>2033</v>
      </c>
      <c r="D4316">
        <f t="shared" si="403"/>
        <v>10</v>
      </c>
      <c r="E4316" t="str">
        <f>TEXT(Table2[[#This Row],[order_date]],"mmmm")</f>
        <v>October</v>
      </c>
      <c r="F4316">
        <v>1374</v>
      </c>
      <c r="G4316" t="s">
        <v>15</v>
      </c>
      <c r="H4316" t="s">
        <v>20</v>
      </c>
      <c r="I4316">
        <v>6</v>
      </c>
      <c r="J4316">
        <v>372.87</v>
      </c>
      <c r="K4316">
        <v>0.13</v>
      </c>
      <c r="L4316">
        <f t="shared" si="404"/>
        <v>48.473100000000002</v>
      </c>
      <c r="M4316">
        <f t="shared" si="405"/>
        <v>2237.2200000000003</v>
      </c>
      <c r="N4316" t="s">
        <v>16</v>
      </c>
      <c r="O4316" t="str">
        <f t="shared" si="406"/>
        <v>On Time Delivery</v>
      </c>
      <c r="P4316">
        <v>2</v>
      </c>
      <c r="Q4316" t="str">
        <f t="shared" si="407"/>
        <v>Bad</v>
      </c>
      <c r="R4316">
        <v>1.1000000000000001</v>
      </c>
      <c r="S4316">
        <v>1946.38</v>
      </c>
    </row>
    <row r="4317" spans="1:19" x14ac:dyDescent="0.35">
      <c r="A4317">
        <v>14316</v>
      </c>
      <c r="B4317" s="1">
        <v>48877</v>
      </c>
      <c r="C4317">
        <f t="shared" si="402"/>
        <v>2033</v>
      </c>
      <c r="D4317">
        <f t="shared" si="403"/>
        <v>10</v>
      </c>
      <c r="E4317" t="str">
        <f>TEXT(Table2[[#This Row],[order_date]],"mmmm")</f>
        <v>October</v>
      </c>
      <c r="F4317">
        <v>1632</v>
      </c>
      <c r="G4317" t="s">
        <v>12</v>
      </c>
      <c r="H4317" t="s">
        <v>20</v>
      </c>
      <c r="I4317">
        <v>7</v>
      </c>
      <c r="J4317">
        <v>441.29</v>
      </c>
      <c r="K4317">
        <v>0.06</v>
      </c>
      <c r="L4317">
        <f t="shared" si="404"/>
        <v>26.477399999999999</v>
      </c>
      <c r="M4317">
        <f t="shared" si="405"/>
        <v>3089.03</v>
      </c>
      <c r="N4317" t="s">
        <v>16</v>
      </c>
      <c r="O4317" t="str">
        <f t="shared" si="406"/>
        <v>Delayed Delivery</v>
      </c>
      <c r="P4317">
        <v>9</v>
      </c>
      <c r="Q4317" t="str">
        <f t="shared" si="407"/>
        <v>Good</v>
      </c>
      <c r="R4317">
        <v>3.8</v>
      </c>
      <c r="S4317">
        <v>2903.69</v>
      </c>
    </row>
    <row r="4318" spans="1:19" x14ac:dyDescent="0.35">
      <c r="A4318">
        <v>14317</v>
      </c>
      <c r="B4318" s="1">
        <v>48878</v>
      </c>
      <c r="C4318">
        <f t="shared" si="402"/>
        <v>2033</v>
      </c>
      <c r="D4318">
        <f t="shared" si="403"/>
        <v>10</v>
      </c>
      <c r="E4318" t="str">
        <f>TEXT(Table2[[#This Row],[order_date]],"mmmm")</f>
        <v>October</v>
      </c>
      <c r="F4318">
        <v>1507</v>
      </c>
      <c r="G4318" t="s">
        <v>12</v>
      </c>
      <c r="H4318" t="s">
        <v>21</v>
      </c>
      <c r="I4318">
        <v>1</v>
      </c>
      <c r="J4318">
        <v>460.31</v>
      </c>
      <c r="K4318">
        <v>0.31</v>
      </c>
      <c r="L4318">
        <f t="shared" si="404"/>
        <v>142.6961</v>
      </c>
      <c r="M4318">
        <f t="shared" si="405"/>
        <v>460.31</v>
      </c>
      <c r="N4318" t="s">
        <v>16</v>
      </c>
      <c r="O4318" t="str">
        <f t="shared" si="406"/>
        <v>Delayed Delivery</v>
      </c>
      <c r="P4318">
        <v>10</v>
      </c>
      <c r="Q4318" t="str">
        <f t="shared" si="407"/>
        <v>Good</v>
      </c>
      <c r="R4318">
        <v>2.7</v>
      </c>
      <c r="S4318">
        <v>317.61</v>
      </c>
    </row>
    <row r="4319" spans="1:19" x14ac:dyDescent="0.35">
      <c r="A4319">
        <v>14318</v>
      </c>
      <c r="B4319" s="1">
        <v>48879</v>
      </c>
      <c r="C4319">
        <f t="shared" si="402"/>
        <v>2033</v>
      </c>
      <c r="D4319">
        <f t="shared" si="403"/>
        <v>10</v>
      </c>
      <c r="E4319" t="str">
        <f>TEXT(Table2[[#This Row],[order_date]],"mmmm")</f>
        <v>October</v>
      </c>
      <c r="F4319">
        <v>1786</v>
      </c>
      <c r="G4319" t="s">
        <v>19</v>
      </c>
      <c r="H4319" t="s">
        <v>13</v>
      </c>
      <c r="I4319">
        <v>4</v>
      </c>
      <c r="J4319">
        <v>465.9</v>
      </c>
      <c r="K4319">
        <v>0.05</v>
      </c>
      <c r="L4319">
        <f t="shared" si="404"/>
        <v>23.295000000000002</v>
      </c>
      <c r="M4319">
        <f t="shared" si="405"/>
        <v>1863.6</v>
      </c>
      <c r="N4319" t="s">
        <v>16</v>
      </c>
      <c r="O4319" t="str">
        <f t="shared" si="406"/>
        <v>Delayed Delivery</v>
      </c>
      <c r="P4319">
        <v>7</v>
      </c>
      <c r="Q4319" t="str">
        <f t="shared" si="407"/>
        <v>Good</v>
      </c>
      <c r="R4319">
        <v>2.8</v>
      </c>
      <c r="S4319">
        <v>1770.42</v>
      </c>
    </row>
    <row r="4320" spans="1:19" x14ac:dyDescent="0.35">
      <c r="A4320">
        <v>14319</v>
      </c>
      <c r="B4320" s="1">
        <v>48880</v>
      </c>
      <c r="C4320">
        <f t="shared" si="402"/>
        <v>2033</v>
      </c>
      <c r="D4320">
        <f t="shared" si="403"/>
        <v>10</v>
      </c>
      <c r="E4320" t="str">
        <f>TEXT(Table2[[#This Row],[order_date]],"mmmm")</f>
        <v>October</v>
      </c>
      <c r="F4320">
        <v>1942</v>
      </c>
      <c r="G4320" t="s">
        <v>15</v>
      </c>
      <c r="H4320" t="s">
        <v>13</v>
      </c>
      <c r="I4320">
        <v>5</v>
      </c>
      <c r="J4320">
        <v>403.11</v>
      </c>
      <c r="K4320">
        <v>0.22</v>
      </c>
      <c r="L4320">
        <f t="shared" si="404"/>
        <v>88.684200000000004</v>
      </c>
      <c r="M4320">
        <f t="shared" si="405"/>
        <v>2015.5500000000002</v>
      </c>
      <c r="N4320" t="s">
        <v>16</v>
      </c>
      <c r="O4320" t="str">
        <f t="shared" si="406"/>
        <v>Delayed Delivery</v>
      </c>
      <c r="P4320">
        <v>11</v>
      </c>
      <c r="Q4320" t="str">
        <f t="shared" si="407"/>
        <v>Excellent</v>
      </c>
      <c r="R4320">
        <v>4.5999999999999996</v>
      </c>
      <c r="S4320">
        <v>1572.13</v>
      </c>
    </row>
    <row r="4321" spans="1:19" x14ac:dyDescent="0.35">
      <c r="A4321">
        <v>14320</v>
      </c>
      <c r="B4321" s="1">
        <v>48881</v>
      </c>
      <c r="C4321">
        <f t="shared" si="402"/>
        <v>2033</v>
      </c>
      <c r="D4321">
        <f t="shared" si="403"/>
        <v>10</v>
      </c>
      <c r="E4321" t="str">
        <f>TEXT(Table2[[#This Row],[order_date]],"mmmm")</f>
        <v>October</v>
      </c>
      <c r="F4321">
        <v>1397</v>
      </c>
      <c r="G4321" t="s">
        <v>19</v>
      </c>
      <c r="H4321" t="s">
        <v>20</v>
      </c>
      <c r="I4321">
        <v>1</v>
      </c>
      <c r="J4321">
        <v>141.25</v>
      </c>
      <c r="K4321">
        <v>0.31</v>
      </c>
      <c r="L4321">
        <f t="shared" si="404"/>
        <v>43.787500000000001</v>
      </c>
      <c r="M4321">
        <f t="shared" si="405"/>
        <v>141.25</v>
      </c>
      <c r="N4321" t="s">
        <v>14</v>
      </c>
      <c r="O4321" t="str">
        <f t="shared" si="406"/>
        <v>On Time Delivery</v>
      </c>
      <c r="P4321">
        <v>3</v>
      </c>
      <c r="Q4321" t="str">
        <f t="shared" si="407"/>
        <v>Excellent</v>
      </c>
      <c r="R4321">
        <v>4.4000000000000004</v>
      </c>
      <c r="S4321">
        <v>97.46</v>
      </c>
    </row>
    <row r="4322" spans="1:19" x14ac:dyDescent="0.35">
      <c r="A4322">
        <v>14321</v>
      </c>
      <c r="B4322" s="1">
        <v>48882</v>
      </c>
      <c r="C4322">
        <f t="shared" si="402"/>
        <v>2033</v>
      </c>
      <c r="D4322">
        <f t="shared" si="403"/>
        <v>10</v>
      </c>
      <c r="E4322" t="str">
        <f>TEXT(Table2[[#This Row],[order_date]],"mmmm")</f>
        <v>October</v>
      </c>
      <c r="F4322">
        <v>1119</v>
      </c>
      <c r="G4322" t="s">
        <v>15</v>
      </c>
      <c r="H4322" t="s">
        <v>20</v>
      </c>
      <c r="I4322">
        <v>5</v>
      </c>
      <c r="J4322">
        <v>251.48</v>
      </c>
      <c r="K4322">
        <v>0.32</v>
      </c>
      <c r="L4322">
        <f t="shared" si="404"/>
        <v>80.473600000000005</v>
      </c>
      <c r="M4322">
        <f t="shared" si="405"/>
        <v>1257.3999999999999</v>
      </c>
      <c r="N4322" t="s">
        <v>16</v>
      </c>
      <c r="O4322" t="str">
        <f t="shared" si="406"/>
        <v>Delayed Delivery</v>
      </c>
      <c r="P4322">
        <v>5</v>
      </c>
      <c r="Q4322" t="str">
        <f t="shared" si="407"/>
        <v>Bad</v>
      </c>
      <c r="R4322">
        <v>1.2</v>
      </c>
      <c r="S4322">
        <v>855.03</v>
      </c>
    </row>
    <row r="4323" spans="1:19" x14ac:dyDescent="0.35">
      <c r="A4323">
        <v>14322</v>
      </c>
      <c r="B4323" s="1">
        <v>48883</v>
      </c>
      <c r="C4323">
        <f t="shared" si="402"/>
        <v>2033</v>
      </c>
      <c r="D4323">
        <f t="shared" si="403"/>
        <v>10</v>
      </c>
      <c r="E4323" t="str">
        <f>TEXT(Table2[[#This Row],[order_date]],"mmmm")</f>
        <v>October</v>
      </c>
      <c r="F4323">
        <v>1933</v>
      </c>
      <c r="G4323" t="s">
        <v>15</v>
      </c>
      <c r="H4323" t="s">
        <v>20</v>
      </c>
      <c r="I4323">
        <v>2</v>
      </c>
      <c r="J4323">
        <v>469.04</v>
      </c>
      <c r="K4323">
        <v>0.28000000000000003</v>
      </c>
      <c r="L4323">
        <f t="shared" si="404"/>
        <v>131.33120000000002</v>
      </c>
      <c r="M4323">
        <f t="shared" si="405"/>
        <v>938.08</v>
      </c>
      <c r="N4323" t="s">
        <v>18</v>
      </c>
      <c r="O4323" t="str">
        <f t="shared" si="406"/>
        <v>Early Delivery</v>
      </c>
      <c r="P4323">
        <v>1</v>
      </c>
      <c r="Q4323" t="str">
        <f t="shared" si="407"/>
        <v>Good</v>
      </c>
      <c r="R4323">
        <v>3.5</v>
      </c>
      <c r="S4323">
        <v>675.42</v>
      </c>
    </row>
    <row r="4324" spans="1:19" x14ac:dyDescent="0.35">
      <c r="A4324">
        <v>14323</v>
      </c>
      <c r="B4324" s="1">
        <v>48884</v>
      </c>
      <c r="C4324">
        <f t="shared" si="402"/>
        <v>2033</v>
      </c>
      <c r="D4324">
        <f t="shared" si="403"/>
        <v>11</v>
      </c>
      <c r="E4324" t="str">
        <f>TEXT(Table2[[#This Row],[order_date]],"mmmm")</f>
        <v>November</v>
      </c>
      <c r="F4324">
        <v>1436</v>
      </c>
      <c r="G4324" t="s">
        <v>12</v>
      </c>
      <c r="H4324" t="s">
        <v>20</v>
      </c>
      <c r="I4324">
        <v>3</v>
      </c>
      <c r="J4324">
        <v>572.75</v>
      </c>
      <c r="K4324">
        <v>0.06</v>
      </c>
      <c r="L4324">
        <f t="shared" si="404"/>
        <v>34.365000000000002</v>
      </c>
      <c r="M4324">
        <f t="shared" si="405"/>
        <v>1718.25</v>
      </c>
      <c r="N4324" t="s">
        <v>16</v>
      </c>
      <c r="O4324" t="str">
        <f t="shared" si="406"/>
        <v>Delayed Delivery</v>
      </c>
      <c r="P4324">
        <v>10</v>
      </c>
      <c r="Q4324" t="str">
        <f t="shared" si="407"/>
        <v>Good</v>
      </c>
      <c r="R4324">
        <v>2.7</v>
      </c>
      <c r="S4324">
        <v>1615.16</v>
      </c>
    </row>
    <row r="4325" spans="1:19" x14ac:dyDescent="0.35">
      <c r="A4325">
        <v>14324</v>
      </c>
      <c r="B4325" s="1">
        <v>48885</v>
      </c>
      <c r="C4325">
        <f t="shared" si="402"/>
        <v>2033</v>
      </c>
      <c r="D4325">
        <f t="shared" si="403"/>
        <v>11</v>
      </c>
      <c r="E4325" t="str">
        <f>TEXT(Table2[[#This Row],[order_date]],"mmmm")</f>
        <v>November</v>
      </c>
      <c r="F4325">
        <v>1828</v>
      </c>
      <c r="G4325" t="s">
        <v>12</v>
      </c>
      <c r="H4325" t="s">
        <v>17</v>
      </c>
      <c r="I4325">
        <v>6</v>
      </c>
      <c r="J4325">
        <v>61.18</v>
      </c>
      <c r="K4325">
        <v>0.28999999999999998</v>
      </c>
      <c r="L4325">
        <f t="shared" si="404"/>
        <v>17.7422</v>
      </c>
      <c r="M4325">
        <f t="shared" si="405"/>
        <v>367.08</v>
      </c>
      <c r="N4325" t="s">
        <v>16</v>
      </c>
      <c r="O4325" t="str">
        <f t="shared" si="406"/>
        <v>On Time Delivery</v>
      </c>
      <c r="P4325">
        <v>3</v>
      </c>
      <c r="Q4325" t="str">
        <f t="shared" si="407"/>
        <v>Bad</v>
      </c>
      <c r="R4325">
        <v>1.5</v>
      </c>
      <c r="S4325">
        <v>260.63</v>
      </c>
    </row>
    <row r="4326" spans="1:19" x14ac:dyDescent="0.35">
      <c r="A4326">
        <v>14325</v>
      </c>
      <c r="B4326" s="1">
        <v>48886</v>
      </c>
      <c r="C4326">
        <f t="shared" si="402"/>
        <v>2033</v>
      </c>
      <c r="D4326">
        <f t="shared" si="403"/>
        <v>11</v>
      </c>
      <c r="E4326" t="str">
        <f>TEXT(Table2[[#This Row],[order_date]],"mmmm")</f>
        <v>November</v>
      </c>
      <c r="F4326">
        <v>1675</v>
      </c>
      <c r="G4326" t="s">
        <v>15</v>
      </c>
      <c r="H4326" t="s">
        <v>17</v>
      </c>
      <c r="I4326">
        <v>5</v>
      </c>
      <c r="J4326">
        <v>328.29</v>
      </c>
      <c r="K4326">
        <v>0.1</v>
      </c>
      <c r="L4326">
        <f t="shared" si="404"/>
        <v>32.829000000000001</v>
      </c>
      <c r="M4326">
        <f t="shared" si="405"/>
        <v>1641.45</v>
      </c>
      <c r="N4326" t="s">
        <v>14</v>
      </c>
      <c r="O4326" t="str">
        <f t="shared" si="406"/>
        <v>Delayed Delivery</v>
      </c>
      <c r="P4326">
        <v>11</v>
      </c>
      <c r="Q4326" t="str">
        <f t="shared" si="407"/>
        <v>Excellent</v>
      </c>
      <c r="R4326">
        <v>4.4000000000000004</v>
      </c>
      <c r="S4326">
        <v>1477.3</v>
      </c>
    </row>
    <row r="4327" spans="1:19" x14ac:dyDescent="0.35">
      <c r="A4327">
        <v>14326</v>
      </c>
      <c r="B4327" s="1">
        <v>48887</v>
      </c>
      <c r="C4327">
        <f t="shared" si="402"/>
        <v>2033</v>
      </c>
      <c r="D4327">
        <f t="shared" si="403"/>
        <v>11</v>
      </c>
      <c r="E4327" t="str">
        <f>TEXT(Table2[[#This Row],[order_date]],"mmmm")</f>
        <v>November</v>
      </c>
      <c r="F4327">
        <v>1935</v>
      </c>
      <c r="G4327" t="s">
        <v>15</v>
      </c>
      <c r="H4327" t="s">
        <v>17</v>
      </c>
      <c r="I4327">
        <v>4</v>
      </c>
      <c r="J4327">
        <v>197.83</v>
      </c>
      <c r="K4327">
        <v>0.32</v>
      </c>
      <c r="L4327">
        <f t="shared" si="404"/>
        <v>63.305600000000005</v>
      </c>
      <c r="M4327">
        <f t="shared" si="405"/>
        <v>791.32</v>
      </c>
      <c r="N4327" t="s">
        <v>16</v>
      </c>
      <c r="O4327" t="str">
        <f t="shared" si="406"/>
        <v>On Time Delivery</v>
      </c>
      <c r="P4327">
        <v>4</v>
      </c>
      <c r="Q4327" t="str">
        <f t="shared" si="407"/>
        <v>Bad</v>
      </c>
      <c r="R4327">
        <v>1.3</v>
      </c>
      <c r="S4327">
        <v>538.1</v>
      </c>
    </row>
    <row r="4328" spans="1:19" x14ac:dyDescent="0.35">
      <c r="A4328">
        <v>14327</v>
      </c>
      <c r="B4328" s="1">
        <v>48888</v>
      </c>
      <c r="C4328">
        <f t="shared" si="402"/>
        <v>2033</v>
      </c>
      <c r="D4328">
        <f t="shared" si="403"/>
        <v>11</v>
      </c>
      <c r="E4328" t="str">
        <f>TEXT(Table2[[#This Row],[order_date]],"mmmm")</f>
        <v>November</v>
      </c>
      <c r="F4328">
        <v>1464</v>
      </c>
      <c r="G4328" t="s">
        <v>12</v>
      </c>
      <c r="H4328" t="s">
        <v>20</v>
      </c>
      <c r="I4328">
        <v>5</v>
      </c>
      <c r="J4328">
        <v>146.86000000000001</v>
      </c>
      <c r="K4328">
        <v>0.25</v>
      </c>
      <c r="L4328">
        <f t="shared" si="404"/>
        <v>36.715000000000003</v>
      </c>
      <c r="M4328">
        <f t="shared" si="405"/>
        <v>734.30000000000007</v>
      </c>
      <c r="N4328" t="s">
        <v>14</v>
      </c>
      <c r="O4328" t="str">
        <f t="shared" si="406"/>
        <v>On Time Delivery</v>
      </c>
      <c r="P4328">
        <v>4</v>
      </c>
      <c r="Q4328" t="str">
        <f t="shared" si="407"/>
        <v>Bad</v>
      </c>
      <c r="R4328">
        <v>1.1000000000000001</v>
      </c>
      <c r="S4328">
        <v>550.72</v>
      </c>
    </row>
    <row r="4329" spans="1:19" x14ac:dyDescent="0.35">
      <c r="A4329">
        <v>14328</v>
      </c>
      <c r="B4329" s="1">
        <v>48889</v>
      </c>
      <c r="C4329">
        <f t="shared" si="402"/>
        <v>2033</v>
      </c>
      <c r="D4329">
        <f t="shared" si="403"/>
        <v>11</v>
      </c>
      <c r="E4329" t="str">
        <f>TEXT(Table2[[#This Row],[order_date]],"mmmm")</f>
        <v>November</v>
      </c>
      <c r="F4329">
        <v>1285</v>
      </c>
      <c r="G4329" t="s">
        <v>22</v>
      </c>
      <c r="H4329" t="s">
        <v>20</v>
      </c>
      <c r="I4329">
        <v>5</v>
      </c>
      <c r="J4329">
        <v>310.89999999999998</v>
      </c>
      <c r="K4329">
        <v>0.27</v>
      </c>
      <c r="L4329">
        <f t="shared" si="404"/>
        <v>83.942999999999998</v>
      </c>
      <c r="M4329">
        <f t="shared" si="405"/>
        <v>1554.5</v>
      </c>
      <c r="N4329" t="s">
        <v>16</v>
      </c>
      <c r="O4329" t="str">
        <f t="shared" si="406"/>
        <v>Delayed Delivery</v>
      </c>
      <c r="P4329">
        <v>7</v>
      </c>
      <c r="Q4329" t="str">
        <f t="shared" si="407"/>
        <v>Bad</v>
      </c>
      <c r="R4329">
        <v>1.8</v>
      </c>
      <c r="S4329">
        <v>1134.79</v>
      </c>
    </row>
    <row r="4330" spans="1:19" x14ac:dyDescent="0.35">
      <c r="A4330">
        <v>14329</v>
      </c>
      <c r="B4330" s="1">
        <v>48890</v>
      </c>
      <c r="C4330">
        <f t="shared" si="402"/>
        <v>2033</v>
      </c>
      <c r="D4330">
        <f t="shared" si="403"/>
        <v>11</v>
      </c>
      <c r="E4330" t="str">
        <f>TEXT(Table2[[#This Row],[order_date]],"mmmm")</f>
        <v>November</v>
      </c>
      <c r="F4330">
        <v>1264</v>
      </c>
      <c r="G4330" t="s">
        <v>19</v>
      </c>
      <c r="H4330" t="s">
        <v>13</v>
      </c>
      <c r="I4330">
        <v>5</v>
      </c>
      <c r="J4330">
        <v>369.56</v>
      </c>
      <c r="K4330">
        <v>0.03</v>
      </c>
      <c r="L4330">
        <f t="shared" si="404"/>
        <v>11.0868</v>
      </c>
      <c r="M4330">
        <f t="shared" si="405"/>
        <v>1847.8</v>
      </c>
      <c r="N4330" t="s">
        <v>18</v>
      </c>
      <c r="O4330" t="str">
        <f t="shared" si="406"/>
        <v>Delayed Delivery</v>
      </c>
      <c r="P4330">
        <v>5</v>
      </c>
      <c r="Q4330" t="str">
        <f t="shared" si="407"/>
        <v>Bad</v>
      </c>
      <c r="R4330">
        <v>2.2000000000000002</v>
      </c>
      <c r="S4330">
        <v>1792.37</v>
      </c>
    </row>
    <row r="4331" spans="1:19" x14ac:dyDescent="0.35">
      <c r="A4331">
        <v>14330</v>
      </c>
      <c r="B4331" s="1">
        <v>48891</v>
      </c>
      <c r="C4331">
        <f t="shared" si="402"/>
        <v>2033</v>
      </c>
      <c r="D4331">
        <f t="shared" si="403"/>
        <v>11</v>
      </c>
      <c r="E4331" t="str">
        <f>TEXT(Table2[[#This Row],[order_date]],"mmmm")</f>
        <v>November</v>
      </c>
      <c r="F4331">
        <v>1319</v>
      </c>
      <c r="G4331" t="s">
        <v>19</v>
      </c>
      <c r="H4331" t="s">
        <v>21</v>
      </c>
      <c r="I4331">
        <v>7</v>
      </c>
      <c r="J4331">
        <v>20.72</v>
      </c>
      <c r="K4331">
        <v>0.2</v>
      </c>
      <c r="L4331">
        <f t="shared" si="404"/>
        <v>4.1440000000000001</v>
      </c>
      <c r="M4331">
        <f t="shared" si="405"/>
        <v>145.04</v>
      </c>
      <c r="N4331" t="s">
        <v>14</v>
      </c>
      <c r="O4331" t="str">
        <f t="shared" si="406"/>
        <v>Delayed Delivery</v>
      </c>
      <c r="P4331">
        <v>9</v>
      </c>
      <c r="Q4331" t="str">
        <f t="shared" si="407"/>
        <v>Bad</v>
      </c>
      <c r="R4331">
        <v>1.2</v>
      </c>
      <c r="S4331">
        <v>116.03</v>
      </c>
    </row>
    <row r="4332" spans="1:19" x14ac:dyDescent="0.35">
      <c r="A4332">
        <v>14331</v>
      </c>
      <c r="B4332" s="1">
        <v>48892</v>
      </c>
      <c r="C4332">
        <f t="shared" si="402"/>
        <v>2033</v>
      </c>
      <c r="D4332">
        <f t="shared" si="403"/>
        <v>11</v>
      </c>
      <c r="E4332" t="str">
        <f>TEXT(Table2[[#This Row],[order_date]],"mmmm")</f>
        <v>November</v>
      </c>
      <c r="F4332">
        <v>1672</v>
      </c>
      <c r="G4332" t="s">
        <v>15</v>
      </c>
      <c r="H4332" t="s">
        <v>13</v>
      </c>
      <c r="I4332">
        <v>5</v>
      </c>
      <c r="J4332">
        <v>471.42</v>
      </c>
      <c r="K4332">
        <v>0.28999999999999998</v>
      </c>
      <c r="L4332">
        <f t="shared" si="404"/>
        <v>136.71179999999998</v>
      </c>
      <c r="M4332">
        <f t="shared" si="405"/>
        <v>2357.1</v>
      </c>
      <c r="N4332" t="s">
        <v>16</v>
      </c>
      <c r="O4332" t="str">
        <f t="shared" si="406"/>
        <v>Delayed Delivery</v>
      </c>
      <c r="P4332">
        <v>7</v>
      </c>
      <c r="Q4332" t="str">
        <f t="shared" si="407"/>
        <v>Good</v>
      </c>
      <c r="R4332">
        <v>3.6</v>
      </c>
      <c r="S4332">
        <v>1673.54</v>
      </c>
    </row>
    <row r="4333" spans="1:19" x14ac:dyDescent="0.35">
      <c r="A4333">
        <v>14332</v>
      </c>
      <c r="B4333" s="1">
        <v>48893</v>
      </c>
      <c r="C4333">
        <f t="shared" si="402"/>
        <v>2033</v>
      </c>
      <c r="D4333">
        <f t="shared" si="403"/>
        <v>11</v>
      </c>
      <c r="E4333" t="str">
        <f>TEXT(Table2[[#This Row],[order_date]],"mmmm")</f>
        <v>November</v>
      </c>
      <c r="F4333">
        <v>1375</v>
      </c>
      <c r="G4333" t="s">
        <v>19</v>
      </c>
      <c r="H4333" t="s">
        <v>17</v>
      </c>
      <c r="I4333">
        <v>7</v>
      </c>
      <c r="J4333">
        <v>494.63</v>
      </c>
      <c r="K4333">
        <v>0.3</v>
      </c>
      <c r="L4333">
        <f t="shared" si="404"/>
        <v>148.38899999999998</v>
      </c>
      <c r="M4333">
        <f t="shared" si="405"/>
        <v>3462.41</v>
      </c>
      <c r="N4333" t="s">
        <v>16</v>
      </c>
      <c r="O4333" t="str">
        <f t="shared" si="406"/>
        <v>On Time Delivery</v>
      </c>
      <c r="P4333">
        <v>2</v>
      </c>
      <c r="Q4333" t="str">
        <f t="shared" si="407"/>
        <v>Good</v>
      </c>
      <c r="R4333">
        <v>2.7</v>
      </c>
      <c r="S4333">
        <v>2423.69</v>
      </c>
    </row>
    <row r="4334" spans="1:19" x14ac:dyDescent="0.35">
      <c r="A4334">
        <v>14333</v>
      </c>
      <c r="B4334" s="1">
        <v>48894</v>
      </c>
      <c r="C4334">
        <f t="shared" si="402"/>
        <v>2033</v>
      </c>
      <c r="D4334">
        <f t="shared" si="403"/>
        <v>11</v>
      </c>
      <c r="E4334" t="str">
        <f>TEXT(Table2[[#This Row],[order_date]],"mmmm")</f>
        <v>November</v>
      </c>
      <c r="F4334">
        <v>1819</v>
      </c>
      <c r="G4334" t="s">
        <v>19</v>
      </c>
      <c r="H4334" t="s">
        <v>13</v>
      </c>
      <c r="I4334">
        <v>4</v>
      </c>
      <c r="J4334">
        <v>579.82000000000005</v>
      </c>
      <c r="K4334">
        <v>0.01</v>
      </c>
      <c r="L4334">
        <f t="shared" si="404"/>
        <v>5.7982000000000005</v>
      </c>
      <c r="M4334">
        <f t="shared" si="405"/>
        <v>2319.2800000000002</v>
      </c>
      <c r="N4334" t="s">
        <v>18</v>
      </c>
      <c r="O4334" t="str">
        <f t="shared" si="406"/>
        <v>Delayed Delivery</v>
      </c>
      <c r="P4334">
        <v>11</v>
      </c>
      <c r="Q4334" t="str">
        <f t="shared" si="407"/>
        <v>Good</v>
      </c>
      <c r="R4334">
        <v>2.6</v>
      </c>
      <c r="S4334">
        <v>2296.09</v>
      </c>
    </row>
    <row r="4335" spans="1:19" x14ac:dyDescent="0.35">
      <c r="A4335">
        <v>14334</v>
      </c>
      <c r="B4335" s="1">
        <v>48895</v>
      </c>
      <c r="C4335">
        <f t="shared" si="402"/>
        <v>2033</v>
      </c>
      <c r="D4335">
        <f t="shared" si="403"/>
        <v>11</v>
      </c>
      <c r="E4335" t="str">
        <f>TEXT(Table2[[#This Row],[order_date]],"mmmm")</f>
        <v>November</v>
      </c>
      <c r="F4335">
        <v>1088</v>
      </c>
      <c r="G4335" t="s">
        <v>19</v>
      </c>
      <c r="H4335" t="s">
        <v>20</v>
      </c>
      <c r="I4335">
        <v>4</v>
      </c>
      <c r="J4335">
        <v>120.68</v>
      </c>
      <c r="K4335">
        <v>0.33</v>
      </c>
      <c r="L4335">
        <f t="shared" si="404"/>
        <v>39.824400000000004</v>
      </c>
      <c r="M4335">
        <f t="shared" si="405"/>
        <v>482.72</v>
      </c>
      <c r="N4335" t="s">
        <v>16</v>
      </c>
      <c r="O4335" t="str">
        <f t="shared" si="406"/>
        <v>Delayed Delivery</v>
      </c>
      <c r="P4335">
        <v>11</v>
      </c>
      <c r="Q4335" t="str">
        <f t="shared" si="407"/>
        <v>Bad</v>
      </c>
      <c r="R4335">
        <v>1.6</v>
      </c>
      <c r="S4335">
        <v>323.42</v>
      </c>
    </row>
    <row r="4336" spans="1:19" x14ac:dyDescent="0.35">
      <c r="A4336">
        <v>14335</v>
      </c>
      <c r="B4336" s="1">
        <v>48896</v>
      </c>
      <c r="C4336">
        <f t="shared" si="402"/>
        <v>2033</v>
      </c>
      <c r="D4336">
        <f t="shared" si="403"/>
        <v>11</v>
      </c>
      <c r="E4336" t="str">
        <f>TEXT(Table2[[#This Row],[order_date]],"mmmm")</f>
        <v>November</v>
      </c>
      <c r="F4336">
        <v>1653</v>
      </c>
      <c r="G4336" t="s">
        <v>15</v>
      </c>
      <c r="H4336" t="s">
        <v>17</v>
      </c>
      <c r="I4336">
        <v>5</v>
      </c>
      <c r="J4336">
        <v>362.81</v>
      </c>
      <c r="K4336">
        <v>0.02</v>
      </c>
      <c r="L4336">
        <f t="shared" si="404"/>
        <v>7.2561999999999998</v>
      </c>
      <c r="M4336">
        <f t="shared" si="405"/>
        <v>1814.05</v>
      </c>
      <c r="N4336" t="s">
        <v>18</v>
      </c>
      <c r="O4336" t="str">
        <f t="shared" si="406"/>
        <v>Delayed Delivery</v>
      </c>
      <c r="P4336">
        <v>8</v>
      </c>
      <c r="Q4336" t="str">
        <f t="shared" si="407"/>
        <v>Good</v>
      </c>
      <c r="R4336">
        <v>2.8</v>
      </c>
      <c r="S4336">
        <v>1777.77</v>
      </c>
    </row>
    <row r="4337" spans="1:19" x14ac:dyDescent="0.35">
      <c r="A4337">
        <v>14336</v>
      </c>
      <c r="B4337" s="1">
        <v>48897</v>
      </c>
      <c r="C4337">
        <f t="shared" si="402"/>
        <v>2033</v>
      </c>
      <c r="D4337">
        <f t="shared" si="403"/>
        <v>11</v>
      </c>
      <c r="E4337" t="str">
        <f>TEXT(Table2[[#This Row],[order_date]],"mmmm")</f>
        <v>November</v>
      </c>
      <c r="F4337">
        <v>1202</v>
      </c>
      <c r="G4337" t="s">
        <v>19</v>
      </c>
      <c r="H4337" t="s">
        <v>17</v>
      </c>
      <c r="I4337">
        <v>7</v>
      </c>
      <c r="J4337">
        <v>264.58</v>
      </c>
      <c r="K4337">
        <v>0.22</v>
      </c>
      <c r="L4337">
        <f t="shared" si="404"/>
        <v>58.207599999999999</v>
      </c>
      <c r="M4337">
        <f t="shared" si="405"/>
        <v>1852.06</v>
      </c>
      <c r="N4337" t="s">
        <v>16</v>
      </c>
      <c r="O4337" t="str">
        <f t="shared" si="406"/>
        <v>Delayed Delivery</v>
      </c>
      <c r="P4337">
        <v>11</v>
      </c>
      <c r="Q4337" t="str">
        <f t="shared" si="407"/>
        <v>Good</v>
      </c>
      <c r="R4337">
        <v>2.6</v>
      </c>
      <c r="S4337">
        <v>1444.61</v>
      </c>
    </row>
    <row r="4338" spans="1:19" x14ac:dyDescent="0.35">
      <c r="A4338">
        <v>14337</v>
      </c>
      <c r="B4338" s="1">
        <v>48898</v>
      </c>
      <c r="C4338">
        <f t="shared" si="402"/>
        <v>2033</v>
      </c>
      <c r="D4338">
        <f t="shared" si="403"/>
        <v>11</v>
      </c>
      <c r="E4338" t="str">
        <f>TEXT(Table2[[#This Row],[order_date]],"mmmm")</f>
        <v>November</v>
      </c>
      <c r="F4338">
        <v>1820</v>
      </c>
      <c r="G4338" t="s">
        <v>19</v>
      </c>
      <c r="H4338" t="s">
        <v>21</v>
      </c>
      <c r="I4338">
        <v>3</v>
      </c>
      <c r="J4338">
        <v>210.87</v>
      </c>
      <c r="K4338">
        <v>0.24</v>
      </c>
      <c r="L4338">
        <f t="shared" si="404"/>
        <v>50.608800000000002</v>
      </c>
      <c r="M4338">
        <f t="shared" si="405"/>
        <v>632.61</v>
      </c>
      <c r="N4338" t="s">
        <v>16</v>
      </c>
      <c r="O4338" t="str">
        <f t="shared" si="406"/>
        <v>On Time Delivery</v>
      </c>
      <c r="P4338">
        <v>2</v>
      </c>
      <c r="Q4338" t="str">
        <f t="shared" si="407"/>
        <v>Good</v>
      </c>
      <c r="R4338">
        <v>2.5</v>
      </c>
      <c r="S4338">
        <v>480.78</v>
      </c>
    </row>
    <row r="4339" spans="1:19" x14ac:dyDescent="0.35">
      <c r="A4339">
        <v>14338</v>
      </c>
      <c r="B4339" s="1">
        <v>48899</v>
      </c>
      <c r="C4339">
        <f t="shared" si="402"/>
        <v>2033</v>
      </c>
      <c r="D4339">
        <f t="shared" si="403"/>
        <v>11</v>
      </c>
      <c r="E4339" t="str">
        <f>TEXT(Table2[[#This Row],[order_date]],"mmmm")</f>
        <v>November</v>
      </c>
      <c r="F4339">
        <v>1738</v>
      </c>
      <c r="G4339" t="s">
        <v>19</v>
      </c>
      <c r="H4339" t="s">
        <v>21</v>
      </c>
      <c r="I4339">
        <v>5</v>
      </c>
      <c r="J4339">
        <v>345.9</v>
      </c>
      <c r="K4339">
        <v>0.04</v>
      </c>
      <c r="L4339">
        <f t="shared" si="404"/>
        <v>13.835999999999999</v>
      </c>
      <c r="M4339">
        <f t="shared" si="405"/>
        <v>1729.5</v>
      </c>
      <c r="N4339" t="s">
        <v>16</v>
      </c>
      <c r="O4339" t="str">
        <f t="shared" si="406"/>
        <v>Delayed Delivery</v>
      </c>
      <c r="P4339">
        <v>7</v>
      </c>
      <c r="Q4339" t="str">
        <f t="shared" si="407"/>
        <v>Bad</v>
      </c>
      <c r="R4339">
        <v>1.9</v>
      </c>
      <c r="S4339">
        <v>1660.32</v>
      </c>
    </row>
    <row r="4340" spans="1:19" x14ac:dyDescent="0.35">
      <c r="A4340">
        <v>14339</v>
      </c>
      <c r="B4340" s="1">
        <v>48900</v>
      </c>
      <c r="C4340">
        <f t="shared" si="402"/>
        <v>2033</v>
      </c>
      <c r="D4340">
        <f t="shared" si="403"/>
        <v>11</v>
      </c>
      <c r="E4340" t="str">
        <f>TEXT(Table2[[#This Row],[order_date]],"mmmm")</f>
        <v>November</v>
      </c>
      <c r="F4340">
        <v>1954</v>
      </c>
      <c r="G4340" t="s">
        <v>22</v>
      </c>
      <c r="H4340" t="s">
        <v>17</v>
      </c>
      <c r="I4340">
        <v>6</v>
      </c>
      <c r="J4340">
        <v>472.69</v>
      </c>
      <c r="K4340">
        <v>0.02</v>
      </c>
      <c r="L4340">
        <f t="shared" si="404"/>
        <v>9.4537999999999993</v>
      </c>
      <c r="M4340">
        <f t="shared" si="405"/>
        <v>2836.14</v>
      </c>
      <c r="N4340" t="s">
        <v>14</v>
      </c>
      <c r="O4340" t="str">
        <f t="shared" si="406"/>
        <v>Delayed Delivery</v>
      </c>
      <c r="P4340">
        <v>5</v>
      </c>
      <c r="Q4340" t="str">
        <f t="shared" si="407"/>
        <v>Bad</v>
      </c>
      <c r="R4340">
        <v>1.4</v>
      </c>
      <c r="S4340">
        <v>2779.42</v>
      </c>
    </row>
    <row r="4341" spans="1:19" x14ac:dyDescent="0.35">
      <c r="A4341">
        <v>14340</v>
      </c>
      <c r="B4341" s="1">
        <v>48901</v>
      </c>
      <c r="C4341">
        <f t="shared" si="402"/>
        <v>2033</v>
      </c>
      <c r="D4341">
        <f t="shared" si="403"/>
        <v>11</v>
      </c>
      <c r="E4341" t="str">
        <f>TEXT(Table2[[#This Row],[order_date]],"mmmm")</f>
        <v>November</v>
      </c>
      <c r="F4341">
        <v>1333</v>
      </c>
      <c r="G4341" t="s">
        <v>12</v>
      </c>
      <c r="H4341" t="s">
        <v>17</v>
      </c>
      <c r="I4341">
        <v>6</v>
      </c>
      <c r="J4341">
        <v>28.49</v>
      </c>
      <c r="K4341">
        <v>0.27</v>
      </c>
      <c r="L4341">
        <f t="shared" si="404"/>
        <v>7.6923000000000004</v>
      </c>
      <c r="M4341">
        <f t="shared" si="405"/>
        <v>170.94</v>
      </c>
      <c r="N4341" t="s">
        <v>16</v>
      </c>
      <c r="O4341" t="str">
        <f t="shared" si="406"/>
        <v>Delayed Delivery</v>
      </c>
      <c r="P4341">
        <v>10</v>
      </c>
      <c r="Q4341" t="str">
        <f t="shared" si="407"/>
        <v>Bad</v>
      </c>
      <c r="R4341">
        <v>2</v>
      </c>
      <c r="S4341">
        <v>124.79</v>
      </c>
    </row>
    <row r="4342" spans="1:19" x14ac:dyDescent="0.35">
      <c r="A4342">
        <v>14341</v>
      </c>
      <c r="B4342" s="1">
        <v>48902</v>
      </c>
      <c r="C4342">
        <f t="shared" si="402"/>
        <v>2033</v>
      </c>
      <c r="D4342">
        <f t="shared" si="403"/>
        <v>11</v>
      </c>
      <c r="E4342" t="str">
        <f>TEXT(Table2[[#This Row],[order_date]],"mmmm")</f>
        <v>November</v>
      </c>
      <c r="F4342">
        <v>1221</v>
      </c>
      <c r="G4342" t="s">
        <v>15</v>
      </c>
      <c r="H4342" t="s">
        <v>13</v>
      </c>
      <c r="I4342">
        <v>4</v>
      </c>
      <c r="J4342">
        <v>582.1</v>
      </c>
      <c r="K4342">
        <v>0.13</v>
      </c>
      <c r="L4342">
        <f t="shared" si="404"/>
        <v>75.673000000000002</v>
      </c>
      <c r="M4342">
        <f t="shared" si="405"/>
        <v>2328.4</v>
      </c>
      <c r="N4342" t="s">
        <v>16</v>
      </c>
      <c r="O4342" t="str">
        <f t="shared" si="406"/>
        <v>Delayed Delivery</v>
      </c>
      <c r="P4342">
        <v>6</v>
      </c>
      <c r="Q4342" t="str">
        <f t="shared" si="407"/>
        <v>Good</v>
      </c>
      <c r="R4342">
        <v>3.7</v>
      </c>
      <c r="S4342">
        <v>2025.71</v>
      </c>
    </row>
    <row r="4343" spans="1:19" x14ac:dyDescent="0.35">
      <c r="A4343">
        <v>14342</v>
      </c>
      <c r="B4343" s="1">
        <v>48903</v>
      </c>
      <c r="C4343">
        <f t="shared" si="402"/>
        <v>2033</v>
      </c>
      <c r="D4343">
        <f t="shared" si="403"/>
        <v>11</v>
      </c>
      <c r="E4343" t="str">
        <f>TEXT(Table2[[#This Row],[order_date]],"mmmm")</f>
        <v>November</v>
      </c>
      <c r="F4343">
        <v>1040</v>
      </c>
      <c r="G4343" t="s">
        <v>15</v>
      </c>
      <c r="H4343" t="s">
        <v>17</v>
      </c>
      <c r="I4343">
        <v>6</v>
      </c>
      <c r="J4343">
        <v>488.78</v>
      </c>
      <c r="K4343">
        <v>0.04</v>
      </c>
      <c r="L4343">
        <f t="shared" si="404"/>
        <v>19.551199999999998</v>
      </c>
      <c r="M4343">
        <f t="shared" si="405"/>
        <v>2932.68</v>
      </c>
      <c r="N4343" t="s">
        <v>18</v>
      </c>
      <c r="O4343" t="str">
        <f t="shared" si="406"/>
        <v>Delayed Delivery</v>
      </c>
      <c r="P4343">
        <v>11</v>
      </c>
      <c r="Q4343" t="str">
        <f t="shared" si="407"/>
        <v>Bad</v>
      </c>
      <c r="R4343">
        <v>1.3</v>
      </c>
      <c r="S4343">
        <v>2815.37</v>
      </c>
    </row>
    <row r="4344" spans="1:19" x14ac:dyDescent="0.35">
      <c r="A4344">
        <v>14343</v>
      </c>
      <c r="B4344" s="1">
        <v>48904</v>
      </c>
      <c r="C4344">
        <f t="shared" si="402"/>
        <v>2033</v>
      </c>
      <c r="D4344">
        <f t="shared" si="403"/>
        <v>11</v>
      </c>
      <c r="E4344" t="str">
        <f>TEXT(Table2[[#This Row],[order_date]],"mmmm")</f>
        <v>November</v>
      </c>
      <c r="F4344">
        <v>1707</v>
      </c>
      <c r="G4344" t="s">
        <v>12</v>
      </c>
      <c r="H4344" t="s">
        <v>20</v>
      </c>
      <c r="I4344">
        <v>6</v>
      </c>
      <c r="J4344">
        <v>454.42</v>
      </c>
      <c r="K4344">
        <v>0.27</v>
      </c>
      <c r="L4344">
        <f t="shared" si="404"/>
        <v>122.69340000000001</v>
      </c>
      <c r="M4344">
        <f t="shared" si="405"/>
        <v>2726.52</v>
      </c>
      <c r="N4344" t="s">
        <v>16</v>
      </c>
      <c r="O4344" t="str">
        <f t="shared" si="406"/>
        <v>On Time Delivery</v>
      </c>
      <c r="P4344">
        <v>4</v>
      </c>
      <c r="Q4344" t="str">
        <f t="shared" si="407"/>
        <v>Good</v>
      </c>
      <c r="R4344">
        <v>2.5</v>
      </c>
      <c r="S4344">
        <v>1990.36</v>
      </c>
    </row>
    <row r="4345" spans="1:19" x14ac:dyDescent="0.35">
      <c r="A4345">
        <v>14344</v>
      </c>
      <c r="B4345" s="1">
        <v>48905</v>
      </c>
      <c r="C4345">
        <f t="shared" si="402"/>
        <v>2033</v>
      </c>
      <c r="D4345">
        <f t="shared" si="403"/>
        <v>11</v>
      </c>
      <c r="E4345" t="str">
        <f>TEXT(Table2[[#This Row],[order_date]],"mmmm")</f>
        <v>November</v>
      </c>
      <c r="F4345">
        <v>1067</v>
      </c>
      <c r="G4345" t="s">
        <v>19</v>
      </c>
      <c r="H4345" t="s">
        <v>13</v>
      </c>
      <c r="I4345">
        <v>2</v>
      </c>
      <c r="J4345">
        <v>459.83</v>
      </c>
      <c r="K4345">
        <v>0.3</v>
      </c>
      <c r="L4345">
        <f t="shared" si="404"/>
        <v>137.94899999999998</v>
      </c>
      <c r="M4345">
        <f t="shared" si="405"/>
        <v>919.66</v>
      </c>
      <c r="N4345" t="s">
        <v>16</v>
      </c>
      <c r="O4345" t="str">
        <f t="shared" si="406"/>
        <v>Delayed Delivery</v>
      </c>
      <c r="P4345">
        <v>5</v>
      </c>
      <c r="Q4345" t="str">
        <f t="shared" si="407"/>
        <v>Good</v>
      </c>
      <c r="R4345">
        <v>3.1</v>
      </c>
      <c r="S4345">
        <v>643.76</v>
      </c>
    </row>
    <row r="4346" spans="1:19" x14ac:dyDescent="0.35">
      <c r="A4346">
        <v>14345</v>
      </c>
      <c r="B4346" s="1">
        <v>48906</v>
      </c>
      <c r="C4346">
        <f t="shared" si="402"/>
        <v>2033</v>
      </c>
      <c r="D4346">
        <f t="shared" si="403"/>
        <v>11</v>
      </c>
      <c r="E4346" t="str">
        <f>TEXT(Table2[[#This Row],[order_date]],"mmmm")</f>
        <v>November</v>
      </c>
      <c r="F4346">
        <v>1987</v>
      </c>
      <c r="G4346" t="s">
        <v>19</v>
      </c>
      <c r="H4346" t="s">
        <v>20</v>
      </c>
      <c r="I4346">
        <v>5</v>
      </c>
      <c r="J4346">
        <v>242.6</v>
      </c>
      <c r="K4346">
        <v>0.21</v>
      </c>
      <c r="L4346">
        <f t="shared" si="404"/>
        <v>50.945999999999998</v>
      </c>
      <c r="M4346">
        <f t="shared" si="405"/>
        <v>1213</v>
      </c>
      <c r="N4346" t="s">
        <v>16</v>
      </c>
      <c r="O4346" t="str">
        <f t="shared" si="406"/>
        <v>Delayed Delivery</v>
      </c>
      <c r="P4346">
        <v>5</v>
      </c>
      <c r="Q4346" t="str">
        <f t="shared" si="407"/>
        <v>Excellent</v>
      </c>
      <c r="R4346">
        <v>4.9000000000000004</v>
      </c>
      <c r="S4346">
        <v>958.27</v>
      </c>
    </row>
    <row r="4347" spans="1:19" x14ac:dyDescent="0.35">
      <c r="A4347">
        <v>14346</v>
      </c>
      <c r="B4347" s="1">
        <v>48907</v>
      </c>
      <c r="C4347">
        <f t="shared" si="402"/>
        <v>2033</v>
      </c>
      <c r="D4347">
        <f t="shared" si="403"/>
        <v>11</v>
      </c>
      <c r="E4347" t="str">
        <f>TEXT(Table2[[#This Row],[order_date]],"mmmm")</f>
        <v>November</v>
      </c>
      <c r="F4347">
        <v>1775</v>
      </c>
      <c r="G4347" t="s">
        <v>19</v>
      </c>
      <c r="H4347" t="s">
        <v>20</v>
      </c>
      <c r="I4347">
        <v>5</v>
      </c>
      <c r="J4347">
        <v>454.7</v>
      </c>
      <c r="K4347">
        <v>0.06</v>
      </c>
      <c r="L4347">
        <f t="shared" si="404"/>
        <v>27.282</v>
      </c>
      <c r="M4347">
        <f t="shared" si="405"/>
        <v>2273.5</v>
      </c>
      <c r="N4347" t="s">
        <v>18</v>
      </c>
      <c r="O4347" t="str">
        <f t="shared" si="406"/>
        <v>Delayed Delivery</v>
      </c>
      <c r="P4347">
        <v>7</v>
      </c>
      <c r="Q4347" t="str">
        <f t="shared" si="407"/>
        <v>Excellent</v>
      </c>
      <c r="R4347">
        <v>4.4000000000000004</v>
      </c>
      <c r="S4347">
        <v>2137.09</v>
      </c>
    </row>
    <row r="4348" spans="1:19" x14ac:dyDescent="0.35">
      <c r="A4348">
        <v>14347</v>
      </c>
      <c r="B4348" s="1">
        <v>48908</v>
      </c>
      <c r="C4348">
        <f t="shared" si="402"/>
        <v>2033</v>
      </c>
      <c r="D4348">
        <f t="shared" si="403"/>
        <v>11</v>
      </c>
      <c r="E4348" t="str">
        <f>TEXT(Table2[[#This Row],[order_date]],"mmmm")</f>
        <v>November</v>
      </c>
      <c r="F4348">
        <v>1513</v>
      </c>
      <c r="G4348" t="s">
        <v>19</v>
      </c>
      <c r="H4348" t="s">
        <v>20</v>
      </c>
      <c r="I4348">
        <v>5</v>
      </c>
      <c r="J4348">
        <v>241.26</v>
      </c>
      <c r="K4348">
        <v>0.01</v>
      </c>
      <c r="L4348">
        <f t="shared" si="404"/>
        <v>2.4125999999999999</v>
      </c>
      <c r="M4348">
        <f t="shared" si="405"/>
        <v>1206.3</v>
      </c>
      <c r="N4348" t="s">
        <v>18</v>
      </c>
      <c r="O4348" t="str">
        <f t="shared" si="406"/>
        <v>Delayed Delivery</v>
      </c>
      <c r="P4348">
        <v>11</v>
      </c>
      <c r="Q4348" t="str">
        <f t="shared" si="407"/>
        <v>Excellent</v>
      </c>
      <c r="R4348">
        <v>4.7</v>
      </c>
      <c r="S4348">
        <v>1194.24</v>
      </c>
    </row>
    <row r="4349" spans="1:19" x14ac:dyDescent="0.35">
      <c r="A4349">
        <v>14348</v>
      </c>
      <c r="B4349" s="1">
        <v>48909</v>
      </c>
      <c r="C4349">
        <f t="shared" si="402"/>
        <v>2033</v>
      </c>
      <c r="D4349">
        <f t="shared" si="403"/>
        <v>11</v>
      </c>
      <c r="E4349" t="str">
        <f>TEXT(Table2[[#This Row],[order_date]],"mmmm")</f>
        <v>November</v>
      </c>
      <c r="F4349">
        <v>1872</v>
      </c>
      <c r="G4349" t="s">
        <v>15</v>
      </c>
      <c r="H4349" t="s">
        <v>17</v>
      </c>
      <c r="I4349">
        <v>5</v>
      </c>
      <c r="J4349">
        <v>540.74</v>
      </c>
      <c r="K4349">
        <v>0.25</v>
      </c>
      <c r="L4349">
        <f t="shared" si="404"/>
        <v>135.185</v>
      </c>
      <c r="M4349">
        <f t="shared" si="405"/>
        <v>2703.7</v>
      </c>
      <c r="N4349" t="s">
        <v>16</v>
      </c>
      <c r="O4349" t="str">
        <f t="shared" si="406"/>
        <v>On Time Delivery</v>
      </c>
      <c r="P4349">
        <v>4</v>
      </c>
      <c r="Q4349" t="str">
        <f t="shared" si="407"/>
        <v>Excellent</v>
      </c>
      <c r="R4349">
        <v>4.3</v>
      </c>
      <c r="S4349">
        <v>2027.78</v>
      </c>
    </row>
    <row r="4350" spans="1:19" x14ac:dyDescent="0.35">
      <c r="A4350">
        <v>14349</v>
      </c>
      <c r="B4350" s="1">
        <v>48910</v>
      </c>
      <c r="C4350">
        <f t="shared" si="402"/>
        <v>2033</v>
      </c>
      <c r="D4350">
        <f t="shared" si="403"/>
        <v>11</v>
      </c>
      <c r="E4350" t="str">
        <f>TEXT(Table2[[#This Row],[order_date]],"mmmm")</f>
        <v>November</v>
      </c>
      <c r="F4350">
        <v>1636</v>
      </c>
      <c r="G4350" t="s">
        <v>12</v>
      </c>
      <c r="H4350" t="s">
        <v>21</v>
      </c>
      <c r="I4350">
        <v>1</v>
      </c>
      <c r="J4350">
        <v>118.68</v>
      </c>
      <c r="K4350">
        <v>0.19</v>
      </c>
      <c r="L4350">
        <f t="shared" si="404"/>
        <v>22.549200000000003</v>
      </c>
      <c r="M4350">
        <f t="shared" si="405"/>
        <v>118.68</v>
      </c>
      <c r="N4350" t="s">
        <v>16</v>
      </c>
      <c r="O4350" t="str">
        <f t="shared" si="406"/>
        <v>Delayed Delivery</v>
      </c>
      <c r="P4350">
        <v>5</v>
      </c>
      <c r="Q4350" t="str">
        <f t="shared" si="407"/>
        <v>Good</v>
      </c>
      <c r="R4350">
        <v>3.4</v>
      </c>
      <c r="S4350">
        <v>96.13</v>
      </c>
    </row>
    <row r="4351" spans="1:19" x14ac:dyDescent="0.35">
      <c r="A4351">
        <v>14350</v>
      </c>
      <c r="B4351" s="1">
        <v>48911</v>
      </c>
      <c r="C4351">
        <f t="shared" si="402"/>
        <v>2033</v>
      </c>
      <c r="D4351">
        <f t="shared" si="403"/>
        <v>11</v>
      </c>
      <c r="E4351" t="str">
        <f>TEXT(Table2[[#This Row],[order_date]],"mmmm")</f>
        <v>November</v>
      </c>
      <c r="F4351">
        <v>1621</v>
      </c>
      <c r="G4351" t="s">
        <v>15</v>
      </c>
      <c r="H4351" t="s">
        <v>21</v>
      </c>
      <c r="I4351">
        <v>5</v>
      </c>
      <c r="J4351">
        <v>186.02</v>
      </c>
      <c r="K4351">
        <v>0.23</v>
      </c>
      <c r="L4351">
        <f t="shared" si="404"/>
        <v>42.784600000000005</v>
      </c>
      <c r="M4351">
        <f t="shared" si="405"/>
        <v>930.1</v>
      </c>
      <c r="N4351" t="s">
        <v>18</v>
      </c>
      <c r="O4351" t="str">
        <f t="shared" si="406"/>
        <v>On Time Delivery</v>
      </c>
      <c r="P4351">
        <v>4</v>
      </c>
      <c r="Q4351" t="str">
        <f t="shared" si="407"/>
        <v>Excellent</v>
      </c>
      <c r="R4351">
        <v>4.4000000000000004</v>
      </c>
      <c r="S4351">
        <v>716.18</v>
      </c>
    </row>
    <row r="4352" spans="1:19" x14ac:dyDescent="0.35">
      <c r="A4352">
        <v>14351</v>
      </c>
      <c r="B4352" s="1">
        <v>48912</v>
      </c>
      <c r="C4352">
        <f t="shared" si="402"/>
        <v>2033</v>
      </c>
      <c r="D4352">
        <f t="shared" si="403"/>
        <v>11</v>
      </c>
      <c r="E4352" t="str">
        <f>TEXT(Table2[[#This Row],[order_date]],"mmmm")</f>
        <v>November</v>
      </c>
      <c r="F4352">
        <v>1597</v>
      </c>
      <c r="G4352" t="s">
        <v>15</v>
      </c>
      <c r="H4352" t="s">
        <v>20</v>
      </c>
      <c r="I4352">
        <v>7</v>
      </c>
      <c r="J4352">
        <v>337.53</v>
      </c>
      <c r="K4352">
        <v>0.28000000000000003</v>
      </c>
      <c r="L4352">
        <f t="shared" si="404"/>
        <v>94.508399999999995</v>
      </c>
      <c r="M4352">
        <f t="shared" si="405"/>
        <v>2362.71</v>
      </c>
      <c r="N4352" t="s">
        <v>18</v>
      </c>
      <c r="O4352" t="str">
        <f t="shared" si="406"/>
        <v>On Time Delivery</v>
      </c>
      <c r="P4352">
        <v>4</v>
      </c>
      <c r="Q4352" t="str">
        <f t="shared" si="407"/>
        <v>Good</v>
      </c>
      <c r="R4352">
        <v>3.3</v>
      </c>
      <c r="S4352">
        <v>1701.15</v>
      </c>
    </row>
    <row r="4353" spans="1:19" x14ac:dyDescent="0.35">
      <c r="A4353">
        <v>14352</v>
      </c>
      <c r="B4353" s="1">
        <v>48913</v>
      </c>
      <c r="C4353">
        <f t="shared" si="402"/>
        <v>2033</v>
      </c>
      <c r="D4353">
        <f t="shared" si="403"/>
        <v>11</v>
      </c>
      <c r="E4353" t="str">
        <f>TEXT(Table2[[#This Row],[order_date]],"mmmm")</f>
        <v>November</v>
      </c>
      <c r="F4353">
        <v>1936</v>
      </c>
      <c r="G4353" t="s">
        <v>12</v>
      </c>
      <c r="H4353" t="s">
        <v>17</v>
      </c>
      <c r="I4353">
        <v>4</v>
      </c>
      <c r="J4353">
        <v>201.74</v>
      </c>
      <c r="K4353">
        <v>0.15</v>
      </c>
      <c r="L4353">
        <f t="shared" si="404"/>
        <v>30.260999999999999</v>
      </c>
      <c r="M4353">
        <f t="shared" si="405"/>
        <v>806.96</v>
      </c>
      <c r="N4353" t="s">
        <v>16</v>
      </c>
      <c r="O4353" t="str">
        <f t="shared" si="406"/>
        <v>Delayed Delivery</v>
      </c>
      <c r="P4353">
        <v>8</v>
      </c>
      <c r="Q4353" t="str">
        <f t="shared" si="407"/>
        <v>Bad</v>
      </c>
      <c r="R4353">
        <v>2.4</v>
      </c>
      <c r="S4353">
        <v>685.92</v>
      </c>
    </row>
    <row r="4354" spans="1:19" x14ac:dyDescent="0.35">
      <c r="A4354">
        <v>14353</v>
      </c>
      <c r="B4354" s="1">
        <v>48914</v>
      </c>
      <c r="C4354">
        <f t="shared" si="402"/>
        <v>2033</v>
      </c>
      <c r="D4354">
        <f t="shared" si="403"/>
        <v>12</v>
      </c>
      <c r="E4354" t="str">
        <f>TEXT(Table2[[#This Row],[order_date]],"mmmm")</f>
        <v>December</v>
      </c>
      <c r="F4354">
        <v>1631</v>
      </c>
      <c r="G4354" t="s">
        <v>19</v>
      </c>
      <c r="H4354" t="s">
        <v>13</v>
      </c>
      <c r="I4354">
        <v>7</v>
      </c>
      <c r="J4354">
        <v>263.18</v>
      </c>
      <c r="K4354">
        <v>0.04</v>
      </c>
      <c r="L4354">
        <f t="shared" si="404"/>
        <v>10.527200000000001</v>
      </c>
      <c r="M4354">
        <f t="shared" si="405"/>
        <v>1842.26</v>
      </c>
      <c r="N4354" t="s">
        <v>16</v>
      </c>
      <c r="O4354" t="str">
        <f t="shared" si="406"/>
        <v>Delayed Delivery</v>
      </c>
      <c r="P4354">
        <v>11</v>
      </c>
      <c r="Q4354" t="str">
        <f t="shared" si="407"/>
        <v>Good</v>
      </c>
      <c r="R4354">
        <v>2.5</v>
      </c>
      <c r="S4354">
        <v>1768.57</v>
      </c>
    </row>
    <row r="4355" spans="1:19" x14ac:dyDescent="0.35">
      <c r="A4355">
        <v>14354</v>
      </c>
      <c r="B4355" s="1">
        <v>48915</v>
      </c>
      <c r="C4355">
        <f t="shared" ref="C4355:C4418" si="408">YEAR(B4355)</f>
        <v>2033</v>
      </c>
      <c r="D4355">
        <f t="shared" ref="D4355:D4418" si="409">MONTH(B4355)</f>
        <v>12</v>
      </c>
      <c r="E4355" t="str">
        <f>TEXT(Table2[[#This Row],[order_date]],"mmmm")</f>
        <v>December</v>
      </c>
      <c r="F4355">
        <v>1126</v>
      </c>
      <c r="G4355" t="s">
        <v>19</v>
      </c>
      <c r="H4355" t="s">
        <v>20</v>
      </c>
      <c r="I4355">
        <v>4</v>
      </c>
      <c r="J4355">
        <v>303.07</v>
      </c>
      <c r="K4355">
        <v>0.33</v>
      </c>
      <c r="L4355">
        <f t="shared" ref="L4355:L4418" si="410">J4355*K4355</f>
        <v>100.01310000000001</v>
      </c>
      <c r="M4355">
        <f t="shared" ref="M4355:M4418" si="411">(J4355*I4355)</f>
        <v>1212.28</v>
      </c>
      <c r="N4355" t="s">
        <v>16</v>
      </c>
      <c r="O4355" t="str">
        <f t="shared" ref="O4355:O4418" si="412">IF(P4355&lt;2,"Early Delivery",IF(P4355&lt;5,"On Time Delivery","Delayed Delivery"))</f>
        <v>Delayed Delivery</v>
      </c>
      <c r="P4355">
        <v>5</v>
      </c>
      <c r="Q4355" t="str">
        <f t="shared" ref="Q4355:Q4418" si="413">IF(R4355&lt;2.5,"Bad",IF(R4355 &lt;4,"Good","Excellent"))</f>
        <v>Good</v>
      </c>
      <c r="R4355">
        <v>3.3</v>
      </c>
      <c r="S4355">
        <v>812.23</v>
      </c>
    </row>
    <row r="4356" spans="1:19" x14ac:dyDescent="0.35">
      <c r="A4356">
        <v>14355</v>
      </c>
      <c r="B4356" s="1">
        <v>48916</v>
      </c>
      <c r="C4356">
        <f t="shared" si="408"/>
        <v>2033</v>
      </c>
      <c r="D4356">
        <f t="shared" si="409"/>
        <v>12</v>
      </c>
      <c r="E4356" t="str">
        <f>TEXT(Table2[[#This Row],[order_date]],"mmmm")</f>
        <v>December</v>
      </c>
      <c r="F4356">
        <v>1254</v>
      </c>
      <c r="G4356" t="s">
        <v>15</v>
      </c>
      <c r="H4356" t="s">
        <v>13</v>
      </c>
      <c r="I4356">
        <v>1</v>
      </c>
      <c r="J4356">
        <v>515.97</v>
      </c>
      <c r="K4356">
        <v>0.19</v>
      </c>
      <c r="L4356">
        <f t="shared" si="410"/>
        <v>98.034300000000002</v>
      </c>
      <c r="M4356">
        <f t="shared" si="411"/>
        <v>515.97</v>
      </c>
      <c r="N4356" t="s">
        <v>18</v>
      </c>
      <c r="O4356" t="str">
        <f t="shared" si="412"/>
        <v>Delayed Delivery</v>
      </c>
      <c r="P4356">
        <v>9</v>
      </c>
      <c r="Q4356" t="str">
        <f t="shared" si="413"/>
        <v>Excellent</v>
      </c>
      <c r="R4356">
        <v>4.2</v>
      </c>
      <c r="S4356">
        <v>417.94</v>
      </c>
    </row>
    <row r="4357" spans="1:19" x14ac:dyDescent="0.35">
      <c r="A4357">
        <v>14356</v>
      </c>
      <c r="B4357" s="1">
        <v>48917</v>
      </c>
      <c r="C4357">
        <f t="shared" si="408"/>
        <v>2033</v>
      </c>
      <c r="D4357">
        <f t="shared" si="409"/>
        <v>12</v>
      </c>
      <c r="E4357" t="str">
        <f>TEXT(Table2[[#This Row],[order_date]],"mmmm")</f>
        <v>December</v>
      </c>
      <c r="F4357">
        <v>1694</v>
      </c>
      <c r="G4357" t="s">
        <v>15</v>
      </c>
      <c r="H4357" t="s">
        <v>13</v>
      </c>
      <c r="I4357">
        <v>5</v>
      </c>
      <c r="J4357">
        <v>321.07</v>
      </c>
      <c r="K4357">
        <v>0.22</v>
      </c>
      <c r="L4357">
        <f t="shared" si="410"/>
        <v>70.635400000000004</v>
      </c>
      <c r="M4357">
        <f t="shared" si="411"/>
        <v>1605.35</v>
      </c>
      <c r="N4357" t="s">
        <v>14</v>
      </c>
      <c r="O4357" t="str">
        <f t="shared" si="412"/>
        <v>Delayed Delivery</v>
      </c>
      <c r="P4357">
        <v>5</v>
      </c>
      <c r="Q4357" t="str">
        <f t="shared" si="413"/>
        <v>Bad</v>
      </c>
      <c r="R4357">
        <v>1.5</v>
      </c>
      <c r="S4357">
        <v>1252.17</v>
      </c>
    </row>
    <row r="4358" spans="1:19" x14ac:dyDescent="0.35">
      <c r="A4358">
        <v>14357</v>
      </c>
      <c r="B4358" s="1">
        <v>48918</v>
      </c>
      <c r="C4358">
        <f t="shared" si="408"/>
        <v>2033</v>
      </c>
      <c r="D4358">
        <f t="shared" si="409"/>
        <v>12</v>
      </c>
      <c r="E4358" t="str">
        <f>TEXT(Table2[[#This Row],[order_date]],"mmmm")</f>
        <v>December</v>
      </c>
      <c r="F4358">
        <v>1015</v>
      </c>
      <c r="G4358" t="s">
        <v>19</v>
      </c>
      <c r="H4358" t="s">
        <v>17</v>
      </c>
      <c r="I4358">
        <v>3</v>
      </c>
      <c r="J4358">
        <v>227.04</v>
      </c>
      <c r="K4358">
        <v>0.33</v>
      </c>
      <c r="L4358">
        <f t="shared" si="410"/>
        <v>74.923199999999994</v>
      </c>
      <c r="M4358">
        <f t="shared" si="411"/>
        <v>681.12</v>
      </c>
      <c r="N4358" t="s">
        <v>16</v>
      </c>
      <c r="O4358" t="str">
        <f t="shared" si="412"/>
        <v>Delayed Delivery</v>
      </c>
      <c r="P4358">
        <v>8</v>
      </c>
      <c r="Q4358" t="str">
        <f t="shared" si="413"/>
        <v>Bad</v>
      </c>
      <c r="R4358">
        <v>1.2</v>
      </c>
      <c r="S4358">
        <v>456.35</v>
      </c>
    </row>
    <row r="4359" spans="1:19" x14ac:dyDescent="0.35">
      <c r="A4359">
        <v>14358</v>
      </c>
      <c r="B4359" s="1">
        <v>48919</v>
      </c>
      <c r="C4359">
        <f t="shared" si="408"/>
        <v>2033</v>
      </c>
      <c r="D4359">
        <f t="shared" si="409"/>
        <v>12</v>
      </c>
      <c r="E4359" t="str">
        <f>TEXT(Table2[[#This Row],[order_date]],"mmmm")</f>
        <v>December</v>
      </c>
      <c r="F4359">
        <v>1476</v>
      </c>
      <c r="G4359" t="s">
        <v>15</v>
      </c>
      <c r="H4359" t="s">
        <v>17</v>
      </c>
      <c r="I4359">
        <v>7</v>
      </c>
      <c r="J4359">
        <v>159.93</v>
      </c>
      <c r="K4359">
        <v>0.33</v>
      </c>
      <c r="L4359">
        <f t="shared" si="410"/>
        <v>52.776900000000005</v>
      </c>
      <c r="M4359">
        <f t="shared" si="411"/>
        <v>1119.51</v>
      </c>
      <c r="N4359" t="s">
        <v>16</v>
      </c>
      <c r="O4359" t="str">
        <f t="shared" si="412"/>
        <v>On Time Delivery</v>
      </c>
      <c r="P4359">
        <v>3</v>
      </c>
      <c r="Q4359" t="str">
        <f t="shared" si="413"/>
        <v>Excellent</v>
      </c>
      <c r="R4359">
        <v>4.2</v>
      </c>
      <c r="S4359">
        <v>750.07</v>
      </c>
    </row>
    <row r="4360" spans="1:19" x14ac:dyDescent="0.35">
      <c r="A4360">
        <v>14359</v>
      </c>
      <c r="B4360" s="1">
        <v>48920</v>
      </c>
      <c r="C4360">
        <f t="shared" si="408"/>
        <v>2033</v>
      </c>
      <c r="D4360">
        <f t="shared" si="409"/>
        <v>12</v>
      </c>
      <c r="E4360" t="str">
        <f>TEXT(Table2[[#This Row],[order_date]],"mmmm")</f>
        <v>December</v>
      </c>
      <c r="F4360">
        <v>1061</v>
      </c>
      <c r="G4360" t="s">
        <v>15</v>
      </c>
      <c r="H4360" t="s">
        <v>21</v>
      </c>
      <c r="I4360">
        <v>5</v>
      </c>
      <c r="J4360">
        <v>254.08</v>
      </c>
      <c r="K4360">
        <v>0.2</v>
      </c>
      <c r="L4360">
        <f t="shared" si="410"/>
        <v>50.816000000000003</v>
      </c>
      <c r="M4360">
        <f t="shared" si="411"/>
        <v>1270.4000000000001</v>
      </c>
      <c r="N4360" t="s">
        <v>16</v>
      </c>
      <c r="O4360" t="str">
        <f t="shared" si="412"/>
        <v>Delayed Delivery</v>
      </c>
      <c r="P4360">
        <v>7</v>
      </c>
      <c r="Q4360" t="str">
        <f t="shared" si="413"/>
        <v>Good</v>
      </c>
      <c r="R4360">
        <v>3.6</v>
      </c>
      <c r="S4360">
        <v>1016.32</v>
      </c>
    </row>
    <row r="4361" spans="1:19" x14ac:dyDescent="0.35">
      <c r="A4361">
        <v>14360</v>
      </c>
      <c r="B4361" s="1">
        <v>48921</v>
      </c>
      <c r="C4361">
        <f t="shared" si="408"/>
        <v>2033</v>
      </c>
      <c r="D4361">
        <f t="shared" si="409"/>
        <v>12</v>
      </c>
      <c r="E4361" t="str">
        <f>TEXT(Table2[[#This Row],[order_date]],"mmmm")</f>
        <v>December</v>
      </c>
      <c r="F4361">
        <v>1880</v>
      </c>
      <c r="G4361" t="s">
        <v>22</v>
      </c>
      <c r="H4361" t="s">
        <v>21</v>
      </c>
      <c r="I4361">
        <v>4</v>
      </c>
      <c r="J4361">
        <v>316.70999999999998</v>
      </c>
      <c r="K4361">
        <v>0.1</v>
      </c>
      <c r="L4361">
        <f t="shared" si="410"/>
        <v>31.670999999999999</v>
      </c>
      <c r="M4361">
        <f t="shared" si="411"/>
        <v>1266.8399999999999</v>
      </c>
      <c r="N4361" t="s">
        <v>16</v>
      </c>
      <c r="O4361" t="str">
        <f t="shared" si="412"/>
        <v>Early Delivery</v>
      </c>
      <c r="P4361">
        <v>1</v>
      </c>
      <c r="Q4361" t="str">
        <f t="shared" si="413"/>
        <v>Excellent</v>
      </c>
      <c r="R4361">
        <v>4.3</v>
      </c>
      <c r="S4361">
        <v>1140.1600000000001</v>
      </c>
    </row>
    <row r="4362" spans="1:19" x14ac:dyDescent="0.35">
      <c r="A4362">
        <v>14361</v>
      </c>
      <c r="B4362" s="1">
        <v>48922</v>
      </c>
      <c r="C4362">
        <f t="shared" si="408"/>
        <v>2033</v>
      </c>
      <c r="D4362">
        <f t="shared" si="409"/>
        <v>12</v>
      </c>
      <c r="E4362" t="str">
        <f>TEXT(Table2[[#This Row],[order_date]],"mmmm")</f>
        <v>December</v>
      </c>
      <c r="F4362">
        <v>1431</v>
      </c>
      <c r="G4362" t="s">
        <v>15</v>
      </c>
      <c r="H4362" t="s">
        <v>17</v>
      </c>
      <c r="I4362">
        <v>7</v>
      </c>
      <c r="J4362">
        <v>451.48</v>
      </c>
      <c r="K4362">
        <v>0.35</v>
      </c>
      <c r="L4362">
        <f t="shared" si="410"/>
        <v>158.018</v>
      </c>
      <c r="M4362">
        <f t="shared" si="411"/>
        <v>3160.36</v>
      </c>
      <c r="N4362" t="s">
        <v>16</v>
      </c>
      <c r="O4362" t="str">
        <f t="shared" si="412"/>
        <v>Delayed Delivery</v>
      </c>
      <c r="P4362">
        <v>5</v>
      </c>
      <c r="Q4362" t="str">
        <f t="shared" si="413"/>
        <v>Excellent</v>
      </c>
      <c r="R4362">
        <v>4.9000000000000004</v>
      </c>
      <c r="S4362">
        <v>2054.23</v>
      </c>
    </row>
    <row r="4363" spans="1:19" x14ac:dyDescent="0.35">
      <c r="A4363">
        <v>14362</v>
      </c>
      <c r="B4363" s="1">
        <v>48923</v>
      </c>
      <c r="C4363">
        <f t="shared" si="408"/>
        <v>2033</v>
      </c>
      <c r="D4363">
        <f t="shared" si="409"/>
        <v>12</v>
      </c>
      <c r="E4363" t="str">
        <f>TEXT(Table2[[#This Row],[order_date]],"mmmm")</f>
        <v>December</v>
      </c>
      <c r="F4363">
        <v>1669</v>
      </c>
      <c r="G4363" t="s">
        <v>19</v>
      </c>
      <c r="H4363" t="s">
        <v>20</v>
      </c>
      <c r="I4363">
        <v>2</v>
      </c>
      <c r="J4363">
        <v>85.81</v>
      </c>
      <c r="K4363">
        <v>0.24</v>
      </c>
      <c r="L4363">
        <f t="shared" si="410"/>
        <v>20.5944</v>
      </c>
      <c r="M4363">
        <f t="shared" si="411"/>
        <v>171.62</v>
      </c>
      <c r="N4363" t="s">
        <v>14</v>
      </c>
      <c r="O4363" t="str">
        <f t="shared" si="412"/>
        <v>On Time Delivery</v>
      </c>
      <c r="P4363">
        <v>2</v>
      </c>
      <c r="Q4363" t="str">
        <f t="shared" si="413"/>
        <v>Bad</v>
      </c>
      <c r="R4363">
        <v>2</v>
      </c>
      <c r="S4363">
        <v>130.43</v>
      </c>
    </row>
    <row r="4364" spans="1:19" x14ac:dyDescent="0.35">
      <c r="A4364">
        <v>14363</v>
      </c>
      <c r="B4364" s="1">
        <v>48924</v>
      </c>
      <c r="C4364">
        <f t="shared" si="408"/>
        <v>2033</v>
      </c>
      <c r="D4364">
        <f t="shared" si="409"/>
        <v>12</v>
      </c>
      <c r="E4364" t="str">
        <f>TEXT(Table2[[#This Row],[order_date]],"mmmm")</f>
        <v>December</v>
      </c>
      <c r="F4364">
        <v>1267</v>
      </c>
      <c r="G4364" t="s">
        <v>19</v>
      </c>
      <c r="H4364" t="s">
        <v>21</v>
      </c>
      <c r="I4364">
        <v>6</v>
      </c>
      <c r="J4364">
        <v>144.63999999999999</v>
      </c>
      <c r="K4364">
        <v>0.14000000000000001</v>
      </c>
      <c r="L4364">
        <f t="shared" si="410"/>
        <v>20.249600000000001</v>
      </c>
      <c r="M4364">
        <f t="shared" si="411"/>
        <v>867.83999999999992</v>
      </c>
      <c r="N4364" t="s">
        <v>16</v>
      </c>
      <c r="O4364" t="str">
        <f t="shared" si="412"/>
        <v>Delayed Delivery</v>
      </c>
      <c r="P4364">
        <v>8</v>
      </c>
      <c r="Q4364" t="str">
        <f t="shared" si="413"/>
        <v>Bad</v>
      </c>
      <c r="R4364">
        <v>1.8</v>
      </c>
      <c r="S4364">
        <v>746.34</v>
      </c>
    </row>
    <row r="4365" spans="1:19" x14ac:dyDescent="0.35">
      <c r="A4365">
        <v>14364</v>
      </c>
      <c r="B4365" s="1">
        <v>48925</v>
      </c>
      <c r="C4365">
        <f t="shared" si="408"/>
        <v>2033</v>
      </c>
      <c r="D4365">
        <f t="shared" si="409"/>
        <v>12</v>
      </c>
      <c r="E4365" t="str">
        <f>TEXT(Table2[[#This Row],[order_date]],"mmmm")</f>
        <v>December</v>
      </c>
      <c r="F4365">
        <v>1034</v>
      </c>
      <c r="G4365" t="s">
        <v>15</v>
      </c>
      <c r="H4365" t="s">
        <v>13</v>
      </c>
      <c r="I4365">
        <v>2</v>
      </c>
      <c r="J4365">
        <v>237.1</v>
      </c>
      <c r="K4365">
        <v>0.2</v>
      </c>
      <c r="L4365">
        <f t="shared" si="410"/>
        <v>47.42</v>
      </c>
      <c r="M4365">
        <f t="shared" si="411"/>
        <v>474.2</v>
      </c>
      <c r="N4365" t="s">
        <v>18</v>
      </c>
      <c r="O4365" t="str">
        <f t="shared" si="412"/>
        <v>Delayed Delivery</v>
      </c>
      <c r="P4365">
        <v>6</v>
      </c>
      <c r="Q4365" t="str">
        <f t="shared" si="413"/>
        <v>Bad</v>
      </c>
      <c r="R4365">
        <v>2.4</v>
      </c>
      <c r="S4365">
        <v>379.36</v>
      </c>
    </row>
    <row r="4366" spans="1:19" x14ac:dyDescent="0.35">
      <c r="A4366">
        <v>14365</v>
      </c>
      <c r="B4366" s="1">
        <v>48926</v>
      </c>
      <c r="C4366">
        <f t="shared" si="408"/>
        <v>2033</v>
      </c>
      <c r="D4366">
        <f t="shared" si="409"/>
        <v>12</v>
      </c>
      <c r="E4366" t="str">
        <f>TEXT(Table2[[#This Row],[order_date]],"mmmm")</f>
        <v>December</v>
      </c>
      <c r="F4366">
        <v>1778</v>
      </c>
      <c r="G4366" t="s">
        <v>19</v>
      </c>
      <c r="H4366" t="s">
        <v>20</v>
      </c>
      <c r="I4366">
        <v>3</v>
      </c>
      <c r="J4366">
        <v>225.83</v>
      </c>
      <c r="K4366">
        <v>0.15</v>
      </c>
      <c r="L4366">
        <f t="shared" si="410"/>
        <v>33.874499999999998</v>
      </c>
      <c r="M4366">
        <f t="shared" si="411"/>
        <v>677.49</v>
      </c>
      <c r="N4366" t="s">
        <v>16</v>
      </c>
      <c r="O4366" t="str">
        <f t="shared" si="412"/>
        <v>Delayed Delivery</v>
      </c>
      <c r="P4366">
        <v>5</v>
      </c>
      <c r="Q4366" t="str">
        <f t="shared" si="413"/>
        <v>Excellent</v>
      </c>
      <c r="R4366">
        <v>4.5</v>
      </c>
      <c r="S4366">
        <v>575.87</v>
      </c>
    </row>
    <row r="4367" spans="1:19" x14ac:dyDescent="0.35">
      <c r="A4367">
        <v>14366</v>
      </c>
      <c r="B4367" s="1">
        <v>48927</v>
      </c>
      <c r="C4367">
        <f t="shared" si="408"/>
        <v>2033</v>
      </c>
      <c r="D4367">
        <f t="shared" si="409"/>
        <v>12</v>
      </c>
      <c r="E4367" t="str">
        <f>TEXT(Table2[[#This Row],[order_date]],"mmmm")</f>
        <v>December</v>
      </c>
      <c r="F4367">
        <v>1575</v>
      </c>
      <c r="G4367" t="s">
        <v>12</v>
      </c>
      <c r="H4367" t="s">
        <v>13</v>
      </c>
      <c r="I4367">
        <v>5</v>
      </c>
      <c r="J4367">
        <v>244.17</v>
      </c>
      <c r="K4367">
        <v>0.31</v>
      </c>
      <c r="L4367">
        <f t="shared" si="410"/>
        <v>75.692700000000002</v>
      </c>
      <c r="M4367">
        <f t="shared" si="411"/>
        <v>1220.8499999999999</v>
      </c>
      <c r="N4367" t="s">
        <v>14</v>
      </c>
      <c r="O4367" t="str">
        <f t="shared" si="412"/>
        <v>On Time Delivery</v>
      </c>
      <c r="P4367">
        <v>3</v>
      </c>
      <c r="Q4367" t="str">
        <f t="shared" si="413"/>
        <v>Bad</v>
      </c>
      <c r="R4367">
        <v>1.1000000000000001</v>
      </c>
      <c r="S4367">
        <v>842.39</v>
      </c>
    </row>
    <row r="4368" spans="1:19" x14ac:dyDescent="0.35">
      <c r="A4368">
        <v>14367</v>
      </c>
      <c r="B4368" s="1">
        <v>48928</v>
      </c>
      <c r="C4368">
        <f t="shared" si="408"/>
        <v>2033</v>
      </c>
      <c r="D4368">
        <f t="shared" si="409"/>
        <v>12</v>
      </c>
      <c r="E4368" t="str">
        <f>TEXT(Table2[[#This Row],[order_date]],"mmmm")</f>
        <v>December</v>
      </c>
      <c r="F4368">
        <v>1493</v>
      </c>
      <c r="G4368" t="s">
        <v>15</v>
      </c>
      <c r="H4368" t="s">
        <v>17</v>
      </c>
      <c r="I4368">
        <v>1</v>
      </c>
      <c r="J4368">
        <v>479.21</v>
      </c>
      <c r="K4368">
        <v>0.17</v>
      </c>
      <c r="L4368">
        <f t="shared" si="410"/>
        <v>81.465699999999998</v>
      </c>
      <c r="M4368">
        <f t="shared" si="411"/>
        <v>479.21</v>
      </c>
      <c r="N4368" t="s">
        <v>18</v>
      </c>
      <c r="O4368" t="str">
        <f t="shared" si="412"/>
        <v>Early Delivery</v>
      </c>
      <c r="P4368">
        <v>1</v>
      </c>
      <c r="Q4368" t="str">
        <f t="shared" si="413"/>
        <v>Bad</v>
      </c>
      <c r="R4368">
        <v>1</v>
      </c>
      <c r="S4368">
        <v>397.74</v>
      </c>
    </row>
    <row r="4369" spans="1:19" x14ac:dyDescent="0.35">
      <c r="A4369">
        <v>14368</v>
      </c>
      <c r="B4369" s="1">
        <v>48929</v>
      </c>
      <c r="C4369">
        <f t="shared" si="408"/>
        <v>2033</v>
      </c>
      <c r="D4369">
        <f t="shared" si="409"/>
        <v>12</v>
      </c>
      <c r="E4369" t="str">
        <f>TEXT(Table2[[#This Row],[order_date]],"mmmm")</f>
        <v>December</v>
      </c>
      <c r="F4369">
        <v>1561</v>
      </c>
      <c r="G4369" t="s">
        <v>19</v>
      </c>
      <c r="H4369" t="s">
        <v>13</v>
      </c>
      <c r="I4369">
        <v>5</v>
      </c>
      <c r="J4369">
        <v>204.63</v>
      </c>
      <c r="K4369">
        <v>0.28999999999999998</v>
      </c>
      <c r="L4369">
        <f t="shared" si="410"/>
        <v>59.342699999999994</v>
      </c>
      <c r="M4369">
        <f t="shared" si="411"/>
        <v>1023.15</v>
      </c>
      <c r="N4369" t="s">
        <v>16</v>
      </c>
      <c r="O4369" t="str">
        <f t="shared" si="412"/>
        <v>Delayed Delivery</v>
      </c>
      <c r="P4369">
        <v>10</v>
      </c>
      <c r="Q4369" t="str">
        <f t="shared" si="413"/>
        <v>Bad</v>
      </c>
      <c r="R4369">
        <v>1.9</v>
      </c>
      <c r="S4369">
        <v>726.44</v>
      </c>
    </row>
    <row r="4370" spans="1:19" x14ac:dyDescent="0.35">
      <c r="A4370">
        <v>14369</v>
      </c>
      <c r="B4370" s="1">
        <v>48930</v>
      </c>
      <c r="C4370">
        <f t="shared" si="408"/>
        <v>2033</v>
      </c>
      <c r="D4370">
        <f t="shared" si="409"/>
        <v>12</v>
      </c>
      <c r="E4370" t="str">
        <f>TEXT(Table2[[#This Row],[order_date]],"mmmm")</f>
        <v>December</v>
      </c>
      <c r="F4370">
        <v>1468</v>
      </c>
      <c r="G4370" t="s">
        <v>22</v>
      </c>
      <c r="H4370" t="s">
        <v>20</v>
      </c>
      <c r="I4370">
        <v>3</v>
      </c>
      <c r="J4370">
        <v>308.61</v>
      </c>
      <c r="K4370">
        <v>0.28999999999999998</v>
      </c>
      <c r="L4370">
        <f t="shared" si="410"/>
        <v>89.496899999999997</v>
      </c>
      <c r="M4370">
        <f t="shared" si="411"/>
        <v>925.83</v>
      </c>
      <c r="N4370" t="s">
        <v>14</v>
      </c>
      <c r="O4370" t="str">
        <f t="shared" si="412"/>
        <v>Delayed Delivery</v>
      </c>
      <c r="P4370">
        <v>10</v>
      </c>
      <c r="Q4370" t="str">
        <f t="shared" si="413"/>
        <v>Good</v>
      </c>
      <c r="R4370">
        <v>2.5</v>
      </c>
      <c r="S4370">
        <v>657.34</v>
      </c>
    </row>
    <row r="4371" spans="1:19" x14ac:dyDescent="0.35">
      <c r="A4371">
        <v>14370</v>
      </c>
      <c r="B4371" s="1">
        <v>48931</v>
      </c>
      <c r="C4371">
        <f t="shared" si="408"/>
        <v>2033</v>
      </c>
      <c r="D4371">
        <f t="shared" si="409"/>
        <v>12</v>
      </c>
      <c r="E4371" t="str">
        <f>TEXT(Table2[[#This Row],[order_date]],"mmmm")</f>
        <v>December</v>
      </c>
      <c r="F4371">
        <v>1766</v>
      </c>
      <c r="G4371" t="s">
        <v>15</v>
      </c>
      <c r="H4371" t="s">
        <v>17</v>
      </c>
      <c r="I4371">
        <v>3</v>
      </c>
      <c r="J4371">
        <v>379.99</v>
      </c>
      <c r="K4371">
        <v>0.28999999999999998</v>
      </c>
      <c r="L4371">
        <f t="shared" si="410"/>
        <v>110.19709999999999</v>
      </c>
      <c r="M4371">
        <f t="shared" si="411"/>
        <v>1139.97</v>
      </c>
      <c r="N4371" t="s">
        <v>16</v>
      </c>
      <c r="O4371" t="str">
        <f t="shared" si="412"/>
        <v>Delayed Delivery</v>
      </c>
      <c r="P4371">
        <v>10</v>
      </c>
      <c r="Q4371" t="str">
        <f t="shared" si="413"/>
        <v>Bad</v>
      </c>
      <c r="R4371">
        <v>2.2000000000000002</v>
      </c>
      <c r="S4371">
        <v>809.38</v>
      </c>
    </row>
    <row r="4372" spans="1:19" x14ac:dyDescent="0.35">
      <c r="A4372">
        <v>14371</v>
      </c>
      <c r="B4372" s="1">
        <v>48932</v>
      </c>
      <c r="C4372">
        <f t="shared" si="408"/>
        <v>2033</v>
      </c>
      <c r="D4372">
        <f t="shared" si="409"/>
        <v>12</v>
      </c>
      <c r="E4372" t="str">
        <f>TEXT(Table2[[#This Row],[order_date]],"mmmm")</f>
        <v>December</v>
      </c>
      <c r="F4372">
        <v>1660</v>
      </c>
      <c r="G4372" t="s">
        <v>19</v>
      </c>
      <c r="H4372" t="s">
        <v>20</v>
      </c>
      <c r="I4372">
        <v>6</v>
      </c>
      <c r="J4372">
        <v>150.82</v>
      </c>
      <c r="K4372">
        <v>0.25</v>
      </c>
      <c r="L4372">
        <f t="shared" si="410"/>
        <v>37.704999999999998</v>
      </c>
      <c r="M4372">
        <f t="shared" si="411"/>
        <v>904.92</v>
      </c>
      <c r="N4372" t="s">
        <v>18</v>
      </c>
      <c r="O4372" t="str">
        <f t="shared" si="412"/>
        <v>Delayed Delivery</v>
      </c>
      <c r="P4372">
        <v>11</v>
      </c>
      <c r="Q4372" t="str">
        <f t="shared" si="413"/>
        <v>Excellent</v>
      </c>
      <c r="R4372">
        <v>4.3</v>
      </c>
      <c r="S4372">
        <v>678.69</v>
      </c>
    </row>
    <row r="4373" spans="1:19" x14ac:dyDescent="0.35">
      <c r="A4373">
        <v>14372</v>
      </c>
      <c r="B4373" s="1">
        <v>48933</v>
      </c>
      <c r="C4373">
        <f t="shared" si="408"/>
        <v>2033</v>
      </c>
      <c r="D4373">
        <f t="shared" si="409"/>
        <v>12</v>
      </c>
      <c r="E4373" t="str">
        <f>TEXT(Table2[[#This Row],[order_date]],"mmmm")</f>
        <v>December</v>
      </c>
      <c r="F4373">
        <v>1324</v>
      </c>
      <c r="G4373" t="s">
        <v>22</v>
      </c>
      <c r="H4373" t="s">
        <v>13</v>
      </c>
      <c r="I4373">
        <v>3</v>
      </c>
      <c r="J4373">
        <v>435.44</v>
      </c>
      <c r="K4373">
        <v>0.3</v>
      </c>
      <c r="L4373">
        <f t="shared" si="410"/>
        <v>130.63200000000001</v>
      </c>
      <c r="M4373">
        <f t="shared" si="411"/>
        <v>1306.32</v>
      </c>
      <c r="N4373" t="s">
        <v>14</v>
      </c>
      <c r="O4373" t="str">
        <f t="shared" si="412"/>
        <v>Delayed Delivery</v>
      </c>
      <c r="P4373">
        <v>10</v>
      </c>
      <c r="Q4373" t="str">
        <f t="shared" si="413"/>
        <v>Good</v>
      </c>
      <c r="R4373">
        <v>3.8</v>
      </c>
      <c r="S4373">
        <v>914.42</v>
      </c>
    </row>
    <row r="4374" spans="1:19" x14ac:dyDescent="0.35">
      <c r="A4374">
        <v>14373</v>
      </c>
      <c r="B4374" s="1">
        <v>48934</v>
      </c>
      <c r="C4374">
        <f t="shared" si="408"/>
        <v>2033</v>
      </c>
      <c r="D4374">
        <f t="shared" si="409"/>
        <v>12</v>
      </c>
      <c r="E4374" t="str">
        <f>TEXT(Table2[[#This Row],[order_date]],"mmmm")</f>
        <v>December</v>
      </c>
      <c r="F4374">
        <v>1303</v>
      </c>
      <c r="G4374" t="s">
        <v>12</v>
      </c>
      <c r="H4374" t="s">
        <v>20</v>
      </c>
      <c r="I4374">
        <v>2</v>
      </c>
      <c r="J4374">
        <v>335.06</v>
      </c>
      <c r="K4374">
        <v>0.14000000000000001</v>
      </c>
      <c r="L4374">
        <f t="shared" si="410"/>
        <v>46.908400000000007</v>
      </c>
      <c r="M4374">
        <f t="shared" si="411"/>
        <v>670.12</v>
      </c>
      <c r="N4374" t="s">
        <v>16</v>
      </c>
      <c r="O4374" t="str">
        <f t="shared" si="412"/>
        <v>Delayed Delivery</v>
      </c>
      <c r="P4374">
        <v>8</v>
      </c>
      <c r="Q4374" t="str">
        <f t="shared" si="413"/>
        <v>Excellent</v>
      </c>
      <c r="R4374">
        <v>4.4000000000000004</v>
      </c>
      <c r="S4374">
        <v>576.29999999999995</v>
      </c>
    </row>
    <row r="4375" spans="1:19" x14ac:dyDescent="0.35">
      <c r="A4375">
        <v>14374</v>
      </c>
      <c r="B4375" s="1">
        <v>48935</v>
      </c>
      <c r="C4375">
        <f t="shared" si="408"/>
        <v>2033</v>
      </c>
      <c r="D4375">
        <f t="shared" si="409"/>
        <v>12</v>
      </c>
      <c r="E4375" t="str">
        <f>TEXT(Table2[[#This Row],[order_date]],"mmmm")</f>
        <v>December</v>
      </c>
      <c r="F4375">
        <v>1275</v>
      </c>
      <c r="G4375" t="s">
        <v>22</v>
      </c>
      <c r="H4375" t="s">
        <v>17</v>
      </c>
      <c r="I4375">
        <v>6</v>
      </c>
      <c r="J4375">
        <v>276.37</v>
      </c>
      <c r="K4375">
        <v>0.04</v>
      </c>
      <c r="L4375">
        <f t="shared" si="410"/>
        <v>11.0548</v>
      </c>
      <c r="M4375">
        <f t="shared" si="411"/>
        <v>1658.22</v>
      </c>
      <c r="N4375" t="s">
        <v>18</v>
      </c>
      <c r="O4375" t="str">
        <f t="shared" si="412"/>
        <v>Delayed Delivery</v>
      </c>
      <c r="P4375">
        <v>11</v>
      </c>
      <c r="Q4375" t="str">
        <f t="shared" si="413"/>
        <v>Good</v>
      </c>
      <c r="R4375">
        <v>2.5</v>
      </c>
      <c r="S4375">
        <v>1591.89</v>
      </c>
    </row>
    <row r="4376" spans="1:19" x14ac:dyDescent="0.35">
      <c r="A4376">
        <v>14375</v>
      </c>
      <c r="B4376" s="1">
        <v>48936</v>
      </c>
      <c r="C4376">
        <f t="shared" si="408"/>
        <v>2033</v>
      </c>
      <c r="D4376">
        <f t="shared" si="409"/>
        <v>12</v>
      </c>
      <c r="E4376" t="str">
        <f>TEXT(Table2[[#This Row],[order_date]],"mmmm")</f>
        <v>December</v>
      </c>
      <c r="F4376">
        <v>1868</v>
      </c>
      <c r="G4376" t="s">
        <v>19</v>
      </c>
      <c r="H4376" t="s">
        <v>13</v>
      </c>
      <c r="I4376">
        <v>5</v>
      </c>
      <c r="J4376">
        <v>488.72</v>
      </c>
      <c r="K4376">
        <v>0.28999999999999998</v>
      </c>
      <c r="L4376">
        <f t="shared" si="410"/>
        <v>141.72880000000001</v>
      </c>
      <c r="M4376">
        <f t="shared" si="411"/>
        <v>2443.6000000000004</v>
      </c>
      <c r="N4376" t="s">
        <v>14</v>
      </c>
      <c r="O4376" t="str">
        <f t="shared" si="412"/>
        <v>Delayed Delivery</v>
      </c>
      <c r="P4376">
        <v>5</v>
      </c>
      <c r="Q4376" t="str">
        <f t="shared" si="413"/>
        <v>Good</v>
      </c>
      <c r="R4376">
        <v>3.4</v>
      </c>
      <c r="S4376">
        <v>1734.96</v>
      </c>
    </row>
    <row r="4377" spans="1:19" x14ac:dyDescent="0.35">
      <c r="A4377">
        <v>14376</v>
      </c>
      <c r="B4377" s="1">
        <v>48937</v>
      </c>
      <c r="C4377">
        <f t="shared" si="408"/>
        <v>2033</v>
      </c>
      <c r="D4377">
        <f t="shared" si="409"/>
        <v>12</v>
      </c>
      <c r="E4377" t="str">
        <f>TEXT(Table2[[#This Row],[order_date]],"mmmm")</f>
        <v>December</v>
      </c>
      <c r="F4377">
        <v>1962</v>
      </c>
      <c r="G4377" t="s">
        <v>15</v>
      </c>
      <c r="H4377" t="s">
        <v>13</v>
      </c>
      <c r="I4377">
        <v>7</v>
      </c>
      <c r="J4377">
        <v>157.44</v>
      </c>
      <c r="K4377">
        <v>0.17</v>
      </c>
      <c r="L4377">
        <f t="shared" si="410"/>
        <v>26.764800000000001</v>
      </c>
      <c r="M4377">
        <f t="shared" si="411"/>
        <v>1102.08</v>
      </c>
      <c r="N4377" t="s">
        <v>14</v>
      </c>
      <c r="O4377" t="str">
        <f t="shared" si="412"/>
        <v>Delayed Delivery</v>
      </c>
      <c r="P4377">
        <v>9</v>
      </c>
      <c r="Q4377" t="str">
        <f t="shared" si="413"/>
        <v>Good</v>
      </c>
      <c r="R4377">
        <v>3.1</v>
      </c>
      <c r="S4377">
        <v>914.73</v>
      </c>
    </row>
    <row r="4378" spans="1:19" x14ac:dyDescent="0.35">
      <c r="A4378">
        <v>14377</v>
      </c>
      <c r="B4378" s="1">
        <v>48938</v>
      </c>
      <c r="C4378">
        <f t="shared" si="408"/>
        <v>2033</v>
      </c>
      <c r="D4378">
        <f t="shared" si="409"/>
        <v>12</v>
      </c>
      <c r="E4378" t="str">
        <f>TEXT(Table2[[#This Row],[order_date]],"mmmm")</f>
        <v>December</v>
      </c>
      <c r="F4378">
        <v>1683</v>
      </c>
      <c r="G4378" t="s">
        <v>22</v>
      </c>
      <c r="H4378" t="s">
        <v>21</v>
      </c>
      <c r="I4378">
        <v>5</v>
      </c>
      <c r="J4378">
        <v>531.66</v>
      </c>
      <c r="K4378">
        <v>0.04</v>
      </c>
      <c r="L4378">
        <f t="shared" si="410"/>
        <v>21.266400000000001</v>
      </c>
      <c r="M4378">
        <f t="shared" si="411"/>
        <v>2658.2999999999997</v>
      </c>
      <c r="N4378" t="s">
        <v>18</v>
      </c>
      <c r="O4378" t="str">
        <f t="shared" si="412"/>
        <v>Delayed Delivery</v>
      </c>
      <c r="P4378">
        <v>11</v>
      </c>
      <c r="Q4378" t="str">
        <f t="shared" si="413"/>
        <v>Good</v>
      </c>
      <c r="R4378">
        <v>2.9</v>
      </c>
      <c r="S4378">
        <v>2551.9699999999998</v>
      </c>
    </row>
    <row r="4379" spans="1:19" x14ac:dyDescent="0.35">
      <c r="A4379">
        <v>14378</v>
      </c>
      <c r="B4379" s="1">
        <v>48939</v>
      </c>
      <c r="C4379">
        <f t="shared" si="408"/>
        <v>2033</v>
      </c>
      <c r="D4379">
        <f t="shared" si="409"/>
        <v>12</v>
      </c>
      <c r="E4379" t="str">
        <f>TEXT(Table2[[#This Row],[order_date]],"mmmm")</f>
        <v>December</v>
      </c>
      <c r="F4379">
        <v>1928</v>
      </c>
      <c r="G4379" t="s">
        <v>19</v>
      </c>
      <c r="H4379" t="s">
        <v>21</v>
      </c>
      <c r="I4379">
        <v>1</v>
      </c>
      <c r="J4379">
        <v>343.21</v>
      </c>
      <c r="K4379">
        <v>0.04</v>
      </c>
      <c r="L4379">
        <f t="shared" si="410"/>
        <v>13.728399999999999</v>
      </c>
      <c r="M4379">
        <f t="shared" si="411"/>
        <v>343.21</v>
      </c>
      <c r="N4379" t="s">
        <v>16</v>
      </c>
      <c r="O4379" t="str">
        <f t="shared" si="412"/>
        <v>Delayed Delivery</v>
      </c>
      <c r="P4379">
        <v>7</v>
      </c>
      <c r="Q4379" t="str">
        <f t="shared" si="413"/>
        <v>Bad</v>
      </c>
      <c r="R4379">
        <v>2.2000000000000002</v>
      </c>
      <c r="S4379">
        <v>329.48</v>
      </c>
    </row>
    <row r="4380" spans="1:19" x14ac:dyDescent="0.35">
      <c r="A4380">
        <v>14379</v>
      </c>
      <c r="B4380" s="1">
        <v>48940</v>
      </c>
      <c r="C4380">
        <f t="shared" si="408"/>
        <v>2033</v>
      </c>
      <c r="D4380">
        <f t="shared" si="409"/>
        <v>12</v>
      </c>
      <c r="E4380" t="str">
        <f>TEXT(Table2[[#This Row],[order_date]],"mmmm")</f>
        <v>December</v>
      </c>
      <c r="F4380">
        <v>1200</v>
      </c>
      <c r="G4380" t="s">
        <v>19</v>
      </c>
      <c r="H4380" t="s">
        <v>20</v>
      </c>
      <c r="I4380">
        <v>3</v>
      </c>
      <c r="J4380">
        <v>371.37</v>
      </c>
      <c r="K4380">
        <v>0.06</v>
      </c>
      <c r="L4380">
        <f t="shared" si="410"/>
        <v>22.2822</v>
      </c>
      <c r="M4380">
        <f t="shared" si="411"/>
        <v>1114.1100000000001</v>
      </c>
      <c r="N4380" t="s">
        <v>18</v>
      </c>
      <c r="O4380" t="str">
        <f t="shared" si="412"/>
        <v>Early Delivery</v>
      </c>
      <c r="P4380">
        <v>1</v>
      </c>
      <c r="Q4380" t="str">
        <f t="shared" si="413"/>
        <v>Good</v>
      </c>
      <c r="R4380">
        <v>3.8</v>
      </c>
      <c r="S4380">
        <v>1047.26</v>
      </c>
    </row>
    <row r="4381" spans="1:19" x14ac:dyDescent="0.35">
      <c r="A4381">
        <v>14380</v>
      </c>
      <c r="B4381" s="1">
        <v>48941</v>
      </c>
      <c r="C4381">
        <f t="shared" si="408"/>
        <v>2033</v>
      </c>
      <c r="D4381">
        <f t="shared" si="409"/>
        <v>12</v>
      </c>
      <c r="E4381" t="str">
        <f>TEXT(Table2[[#This Row],[order_date]],"mmmm")</f>
        <v>December</v>
      </c>
      <c r="F4381">
        <v>1444</v>
      </c>
      <c r="G4381" t="s">
        <v>12</v>
      </c>
      <c r="H4381" t="s">
        <v>21</v>
      </c>
      <c r="I4381">
        <v>3</v>
      </c>
      <c r="J4381">
        <v>526.91</v>
      </c>
      <c r="K4381">
        <v>0.26</v>
      </c>
      <c r="L4381">
        <f t="shared" si="410"/>
        <v>136.9966</v>
      </c>
      <c r="M4381">
        <f t="shared" si="411"/>
        <v>1580.73</v>
      </c>
      <c r="N4381" t="s">
        <v>18</v>
      </c>
      <c r="O4381" t="str">
        <f t="shared" si="412"/>
        <v>Delayed Delivery</v>
      </c>
      <c r="P4381">
        <v>11</v>
      </c>
      <c r="Q4381" t="str">
        <f t="shared" si="413"/>
        <v>Good</v>
      </c>
      <c r="R4381">
        <v>3.1</v>
      </c>
      <c r="S4381">
        <v>1169.74</v>
      </c>
    </row>
    <row r="4382" spans="1:19" x14ac:dyDescent="0.35">
      <c r="A4382">
        <v>14381</v>
      </c>
      <c r="B4382" s="1">
        <v>48942</v>
      </c>
      <c r="C4382">
        <f t="shared" si="408"/>
        <v>2033</v>
      </c>
      <c r="D4382">
        <f t="shared" si="409"/>
        <v>12</v>
      </c>
      <c r="E4382" t="str">
        <f>TEXT(Table2[[#This Row],[order_date]],"mmmm")</f>
        <v>December</v>
      </c>
      <c r="F4382">
        <v>1904</v>
      </c>
      <c r="G4382" t="s">
        <v>19</v>
      </c>
      <c r="H4382" t="s">
        <v>21</v>
      </c>
      <c r="I4382">
        <v>4</v>
      </c>
      <c r="J4382">
        <v>493.29</v>
      </c>
      <c r="K4382">
        <v>0.25</v>
      </c>
      <c r="L4382">
        <f t="shared" si="410"/>
        <v>123.32250000000001</v>
      </c>
      <c r="M4382">
        <f t="shared" si="411"/>
        <v>1973.16</v>
      </c>
      <c r="N4382" t="s">
        <v>18</v>
      </c>
      <c r="O4382" t="str">
        <f t="shared" si="412"/>
        <v>Early Delivery</v>
      </c>
      <c r="P4382">
        <v>1</v>
      </c>
      <c r="Q4382" t="str">
        <f t="shared" si="413"/>
        <v>Bad</v>
      </c>
      <c r="R4382">
        <v>1.3</v>
      </c>
      <c r="S4382">
        <v>1479.87</v>
      </c>
    </row>
    <row r="4383" spans="1:19" x14ac:dyDescent="0.35">
      <c r="A4383">
        <v>14382</v>
      </c>
      <c r="B4383" s="1">
        <v>48943</v>
      </c>
      <c r="C4383">
        <f t="shared" si="408"/>
        <v>2033</v>
      </c>
      <c r="D4383">
        <f t="shared" si="409"/>
        <v>12</v>
      </c>
      <c r="E4383" t="str">
        <f>TEXT(Table2[[#This Row],[order_date]],"mmmm")</f>
        <v>December</v>
      </c>
      <c r="F4383">
        <v>1323</v>
      </c>
      <c r="G4383" t="s">
        <v>22</v>
      </c>
      <c r="H4383" t="s">
        <v>21</v>
      </c>
      <c r="I4383">
        <v>6</v>
      </c>
      <c r="J4383">
        <v>366.91</v>
      </c>
      <c r="K4383">
        <v>7.0000000000000007E-2</v>
      </c>
      <c r="L4383">
        <f t="shared" si="410"/>
        <v>25.683700000000005</v>
      </c>
      <c r="M4383">
        <f t="shared" si="411"/>
        <v>2201.46</v>
      </c>
      <c r="N4383" t="s">
        <v>14</v>
      </c>
      <c r="O4383" t="str">
        <f t="shared" si="412"/>
        <v>Delayed Delivery</v>
      </c>
      <c r="P4383">
        <v>7</v>
      </c>
      <c r="Q4383" t="str">
        <f t="shared" si="413"/>
        <v>Bad</v>
      </c>
      <c r="R4383">
        <v>1</v>
      </c>
      <c r="S4383">
        <v>2047.36</v>
      </c>
    </row>
    <row r="4384" spans="1:19" x14ac:dyDescent="0.35">
      <c r="A4384">
        <v>14383</v>
      </c>
      <c r="B4384" s="1">
        <v>48944</v>
      </c>
      <c r="C4384">
        <f t="shared" si="408"/>
        <v>2033</v>
      </c>
      <c r="D4384">
        <f t="shared" si="409"/>
        <v>12</v>
      </c>
      <c r="E4384" t="str">
        <f>TEXT(Table2[[#This Row],[order_date]],"mmmm")</f>
        <v>December</v>
      </c>
      <c r="F4384">
        <v>1034</v>
      </c>
      <c r="G4384" t="s">
        <v>15</v>
      </c>
      <c r="H4384" t="s">
        <v>21</v>
      </c>
      <c r="I4384">
        <v>4</v>
      </c>
      <c r="J4384">
        <v>455.61</v>
      </c>
      <c r="K4384">
        <v>0.3</v>
      </c>
      <c r="L4384">
        <f t="shared" si="410"/>
        <v>136.68299999999999</v>
      </c>
      <c r="M4384">
        <f t="shared" si="411"/>
        <v>1822.44</v>
      </c>
      <c r="N4384" t="s">
        <v>16</v>
      </c>
      <c r="O4384" t="str">
        <f t="shared" si="412"/>
        <v>Delayed Delivery</v>
      </c>
      <c r="P4384">
        <v>11</v>
      </c>
      <c r="Q4384" t="str">
        <f t="shared" si="413"/>
        <v>Bad</v>
      </c>
      <c r="R4384">
        <v>1.1000000000000001</v>
      </c>
      <c r="S4384">
        <v>1275.71</v>
      </c>
    </row>
    <row r="4385" spans="1:19" x14ac:dyDescent="0.35">
      <c r="A4385">
        <v>14384</v>
      </c>
      <c r="B4385" s="1">
        <v>48945</v>
      </c>
      <c r="C4385">
        <f t="shared" si="408"/>
        <v>2034</v>
      </c>
      <c r="D4385">
        <f t="shared" si="409"/>
        <v>1</v>
      </c>
      <c r="E4385" t="str">
        <f>TEXT(Table2[[#This Row],[order_date]],"mmmm")</f>
        <v>January</v>
      </c>
      <c r="F4385">
        <v>1976</v>
      </c>
      <c r="G4385" t="s">
        <v>15</v>
      </c>
      <c r="H4385" t="s">
        <v>17</v>
      </c>
      <c r="I4385">
        <v>6</v>
      </c>
      <c r="J4385">
        <v>268.49</v>
      </c>
      <c r="K4385">
        <v>0.1</v>
      </c>
      <c r="L4385">
        <f t="shared" si="410"/>
        <v>26.849000000000004</v>
      </c>
      <c r="M4385">
        <f t="shared" si="411"/>
        <v>1610.94</v>
      </c>
      <c r="N4385" t="s">
        <v>16</v>
      </c>
      <c r="O4385" t="str">
        <f t="shared" si="412"/>
        <v>Delayed Delivery</v>
      </c>
      <c r="P4385">
        <v>7</v>
      </c>
      <c r="Q4385" t="str">
        <f t="shared" si="413"/>
        <v>Bad</v>
      </c>
      <c r="R4385">
        <v>1.3</v>
      </c>
      <c r="S4385">
        <v>1449.85</v>
      </c>
    </row>
    <row r="4386" spans="1:19" x14ac:dyDescent="0.35">
      <c r="A4386">
        <v>14385</v>
      </c>
      <c r="B4386" s="1">
        <v>48946</v>
      </c>
      <c r="C4386">
        <f t="shared" si="408"/>
        <v>2034</v>
      </c>
      <c r="D4386">
        <f t="shared" si="409"/>
        <v>1</v>
      </c>
      <c r="E4386" t="str">
        <f>TEXT(Table2[[#This Row],[order_date]],"mmmm")</f>
        <v>January</v>
      </c>
      <c r="F4386">
        <v>1481</v>
      </c>
      <c r="G4386" t="s">
        <v>19</v>
      </c>
      <c r="H4386" t="s">
        <v>17</v>
      </c>
      <c r="I4386">
        <v>2</v>
      </c>
      <c r="J4386">
        <v>335.22</v>
      </c>
      <c r="K4386">
        <v>0.28000000000000003</v>
      </c>
      <c r="L4386">
        <f t="shared" si="410"/>
        <v>93.86160000000001</v>
      </c>
      <c r="M4386">
        <f t="shared" si="411"/>
        <v>670.44</v>
      </c>
      <c r="N4386" t="s">
        <v>18</v>
      </c>
      <c r="O4386" t="str">
        <f t="shared" si="412"/>
        <v>Delayed Delivery</v>
      </c>
      <c r="P4386">
        <v>9</v>
      </c>
      <c r="Q4386" t="str">
        <f t="shared" si="413"/>
        <v>Good</v>
      </c>
      <c r="R4386">
        <v>2.5</v>
      </c>
      <c r="S4386">
        <v>482.72</v>
      </c>
    </row>
    <row r="4387" spans="1:19" x14ac:dyDescent="0.35">
      <c r="A4387">
        <v>14386</v>
      </c>
      <c r="B4387" s="1">
        <v>48947</v>
      </c>
      <c r="C4387">
        <f t="shared" si="408"/>
        <v>2034</v>
      </c>
      <c r="D4387">
        <f t="shared" si="409"/>
        <v>1</v>
      </c>
      <c r="E4387" t="str">
        <f>TEXT(Table2[[#This Row],[order_date]],"mmmm")</f>
        <v>January</v>
      </c>
      <c r="F4387">
        <v>1727</v>
      </c>
      <c r="G4387" t="s">
        <v>22</v>
      </c>
      <c r="H4387" t="s">
        <v>21</v>
      </c>
      <c r="I4387">
        <v>6</v>
      </c>
      <c r="J4387">
        <v>51.31</v>
      </c>
      <c r="K4387">
        <v>0.17</v>
      </c>
      <c r="L4387">
        <f t="shared" si="410"/>
        <v>8.7227000000000015</v>
      </c>
      <c r="M4387">
        <f t="shared" si="411"/>
        <v>307.86</v>
      </c>
      <c r="N4387" t="s">
        <v>14</v>
      </c>
      <c r="O4387" t="str">
        <f t="shared" si="412"/>
        <v>On Time Delivery</v>
      </c>
      <c r="P4387">
        <v>2</v>
      </c>
      <c r="Q4387" t="str">
        <f t="shared" si="413"/>
        <v>Bad</v>
      </c>
      <c r="R4387">
        <v>2.2000000000000002</v>
      </c>
      <c r="S4387">
        <v>255.52</v>
      </c>
    </row>
    <row r="4388" spans="1:19" x14ac:dyDescent="0.35">
      <c r="A4388">
        <v>14387</v>
      </c>
      <c r="B4388" s="1">
        <v>48948</v>
      </c>
      <c r="C4388">
        <f t="shared" si="408"/>
        <v>2034</v>
      </c>
      <c r="D4388">
        <f t="shared" si="409"/>
        <v>1</v>
      </c>
      <c r="E4388" t="str">
        <f>TEXT(Table2[[#This Row],[order_date]],"mmmm")</f>
        <v>January</v>
      </c>
      <c r="F4388">
        <v>1479</v>
      </c>
      <c r="G4388" t="s">
        <v>15</v>
      </c>
      <c r="H4388" t="s">
        <v>20</v>
      </c>
      <c r="I4388">
        <v>5</v>
      </c>
      <c r="J4388">
        <v>67.569999999999993</v>
      </c>
      <c r="K4388">
        <v>0.26</v>
      </c>
      <c r="L4388">
        <f t="shared" si="410"/>
        <v>17.568199999999997</v>
      </c>
      <c r="M4388">
        <f t="shared" si="411"/>
        <v>337.84999999999997</v>
      </c>
      <c r="N4388" t="s">
        <v>18</v>
      </c>
      <c r="O4388" t="str">
        <f t="shared" si="412"/>
        <v>Delayed Delivery</v>
      </c>
      <c r="P4388">
        <v>7</v>
      </c>
      <c r="Q4388" t="str">
        <f t="shared" si="413"/>
        <v>Bad</v>
      </c>
      <c r="R4388">
        <v>1.6</v>
      </c>
      <c r="S4388">
        <v>250.01</v>
      </c>
    </row>
    <row r="4389" spans="1:19" x14ac:dyDescent="0.35">
      <c r="A4389">
        <v>14388</v>
      </c>
      <c r="B4389" s="1">
        <v>48949</v>
      </c>
      <c r="C4389">
        <f t="shared" si="408"/>
        <v>2034</v>
      </c>
      <c r="D4389">
        <f t="shared" si="409"/>
        <v>1</v>
      </c>
      <c r="E4389" t="str">
        <f>TEXT(Table2[[#This Row],[order_date]],"mmmm")</f>
        <v>January</v>
      </c>
      <c r="F4389">
        <v>1064</v>
      </c>
      <c r="G4389" t="s">
        <v>15</v>
      </c>
      <c r="H4389" t="s">
        <v>17</v>
      </c>
      <c r="I4389">
        <v>1</v>
      </c>
      <c r="J4389">
        <v>500.21</v>
      </c>
      <c r="K4389">
        <v>0.13</v>
      </c>
      <c r="L4389">
        <f t="shared" si="410"/>
        <v>65.027299999999997</v>
      </c>
      <c r="M4389">
        <f t="shared" si="411"/>
        <v>500.21</v>
      </c>
      <c r="N4389" t="s">
        <v>14</v>
      </c>
      <c r="O4389" t="str">
        <f t="shared" si="412"/>
        <v>On Time Delivery</v>
      </c>
      <c r="P4389">
        <v>2</v>
      </c>
      <c r="Q4389" t="str">
        <f t="shared" si="413"/>
        <v>Good</v>
      </c>
      <c r="R4389">
        <v>3.1</v>
      </c>
      <c r="S4389">
        <v>435.18</v>
      </c>
    </row>
    <row r="4390" spans="1:19" x14ac:dyDescent="0.35">
      <c r="A4390">
        <v>14389</v>
      </c>
      <c r="B4390" s="1">
        <v>48950</v>
      </c>
      <c r="C4390">
        <f t="shared" si="408"/>
        <v>2034</v>
      </c>
      <c r="D4390">
        <f t="shared" si="409"/>
        <v>1</v>
      </c>
      <c r="E4390" t="str">
        <f>TEXT(Table2[[#This Row],[order_date]],"mmmm")</f>
        <v>January</v>
      </c>
      <c r="F4390">
        <v>1007</v>
      </c>
      <c r="G4390" t="s">
        <v>22</v>
      </c>
      <c r="H4390" t="s">
        <v>21</v>
      </c>
      <c r="I4390">
        <v>7</v>
      </c>
      <c r="J4390">
        <v>49.91</v>
      </c>
      <c r="K4390">
        <v>0.12</v>
      </c>
      <c r="L4390">
        <f t="shared" si="410"/>
        <v>5.9891999999999994</v>
      </c>
      <c r="M4390">
        <f t="shared" si="411"/>
        <v>349.37</v>
      </c>
      <c r="N4390" t="s">
        <v>14</v>
      </c>
      <c r="O4390" t="str">
        <f t="shared" si="412"/>
        <v>Delayed Delivery</v>
      </c>
      <c r="P4390">
        <v>10</v>
      </c>
      <c r="Q4390" t="str">
        <f t="shared" si="413"/>
        <v>Excellent</v>
      </c>
      <c r="R4390">
        <v>4.9000000000000004</v>
      </c>
      <c r="S4390">
        <v>307.45</v>
      </c>
    </row>
    <row r="4391" spans="1:19" x14ac:dyDescent="0.35">
      <c r="A4391">
        <v>14390</v>
      </c>
      <c r="B4391" s="1">
        <v>48951</v>
      </c>
      <c r="C4391">
        <f t="shared" si="408"/>
        <v>2034</v>
      </c>
      <c r="D4391">
        <f t="shared" si="409"/>
        <v>1</v>
      </c>
      <c r="E4391" t="str">
        <f>TEXT(Table2[[#This Row],[order_date]],"mmmm")</f>
        <v>January</v>
      </c>
      <c r="F4391">
        <v>1300</v>
      </c>
      <c r="G4391" t="s">
        <v>22</v>
      </c>
      <c r="H4391" t="s">
        <v>17</v>
      </c>
      <c r="I4391">
        <v>6</v>
      </c>
      <c r="J4391">
        <v>114.1</v>
      </c>
      <c r="K4391">
        <v>0.28999999999999998</v>
      </c>
      <c r="L4391">
        <f t="shared" si="410"/>
        <v>33.088999999999999</v>
      </c>
      <c r="M4391">
        <f t="shared" si="411"/>
        <v>684.59999999999991</v>
      </c>
      <c r="N4391" t="s">
        <v>14</v>
      </c>
      <c r="O4391" t="str">
        <f t="shared" si="412"/>
        <v>Delayed Delivery</v>
      </c>
      <c r="P4391">
        <v>10</v>
      </c>
      <c r="Q4391" t="str">
        <f t="shared" si="413"/>
        <v>Bad</v>
      </c>
      <c r="R4391">
        <v>1.6</v>
      </c>
      <c r="S4391">
        <v>486.07</v>
      </c>
    </row>
    <row r="4392" spans="1:19" x14ac:dyDescent="0.35">
      <c r="A4392">
        <v>14391</v>
      </c>
      <c r="B4392" s="1">
        <v>48952</v>
      </c>
      <c r="C4392">
        <f t="shared" si="408"/>
        <v>2034</v>
      </c>
      <c r="D4392">
        <f t="shared" si="409"/>
        <v>1</v>
      </c>
      <c r="E4392" t="str">
        <f>TEXT(Table2[[#This Row],[order_date]],"mmmm")</f>
        <v>January</v>
      </c>
      <c r="F4392">
        <v>1342</v>
      </c>
      <c r="G4392" t="s">
        <v>12</v>
      </c>
      <c r="H4392" t="s">
        <v>13</v>
      </c>
      <c r="I4392">
        <v>6</v>
      </c>
      <c r="J4392">
        <v>480.56</v>
      </c>
      <c r="K4392">
        <v>0.01</v>
      </c>
      <c r="L4392">
        <f t="shared" si="410"/>
        <v>4.8056000000000001</v>
      </c>
      <c r="M4392">
        <f t="shared" si="411"/>
        <v>2883.36</v>
      </c>
      <c r="N4392" t="s">
        <v>14</v>
      </c>
      <c r="O4392" t="str">
        <f t="shared" si="412"/>
        <v>On Time Delivery</v>
      </c>
      <c r="P4392">
        <v>2</v>
      </c>
      <c r="Q4392" t="str">
        <f t="shared" si="413"/>
        <v>Bad</v>
      </c>
      <c r="R4392">
        <v>2</v>
      </c>
      <c r="S4392">
        <v>2854.53</v>
      </c>
    </row>
    <row r="4393" spans="1:19" x14ac:dyDescent="0.35">
      <c r="A4393">
        <v>14392</v>
      </c>
      <c r="B4393" s="1">
        <v>48953</v>
      </c>
      <c r="C4393">
        <f t="shared" si="408"/>
        <v>2034</v>
      </c>
      <c r="D4393">
        <f t="shared" si="409"/>
        <v>1</v>
      </c>
      <c r="E4393" t="str">
        <f>TEXT(Table2[[#This Row],[order_date]],"mmmm")</f>
        <v>January</v>
      </c>
      <c r="F4393">
        <v>1430</v>
      </c>
      <c r="G4393" t="s">
        <v>15</v>
      </c>
      <c r="H4393" t="s">
        <v>17</v>
      </c>
      <c r="I4393">
        <v>6</v>
      </c>
      <c r="J4393">
        <v>15.67</v>
      </c>
      <c r="K4393">
        <v>0.34</v>
      </c>
      <c r="L4393">
        <f t="shared" si="410"/>
        <v>5.3278000000000008</v>
      </c>
      <c r="M4393">
        <f t="shared" si="411"/>
        <v>94.02</v>
      </c>
      <c r="N4393" t="s">
        <v>14</v>
      </c>
      <c r="O4393" t="str">
        <f t="shared" si="412"/>
        <v>Delayed Delivery</v>
      </c>
      <c r="P4393">
        <v>5</v>
      </c>
      <c r="Q4393" t="str">
        <f t="shared" si="413"/>
        <v>Good</v>
      </c>
      <c r="R4393">
        <v>2.8</v>
      </c>
      <c r="S4393">
        <v>62.05</v>
      </c>
    </row>
    <row r="4394" spans="1:19" x14ac:dyDescent="0.35">
      <c r="A4394">
        <v>14393</v>
      </c>
      <c r="B4394" s="1">
        <v>48954</v>
      </c>
      <c r="C4394">
        <f t="shared" si="408"/>
        <v>2034</v>
      </c>
      <c r="D4394">
        <f t="shared" si="409"/>
        <v>1</v>
      </c>
      <c r="E4394" t="str">
        <f>TEXT(Table2[[#This Row],[order_date]],"mmmm")</f>
        <v>January</v>
      </c>
      <c r="F4394">
        <v>1423</v>
      </c>
      <c r="G4394" t="s">
        <v>15</v>
      </c>
      <c r="H4394" t="s">
        <v>17</v>
      </c>
      <c r="I4394">
        <v>1</v>
      </c>
      <c r="J4394">
        <v>180.21</v>
      </c>
      <c r="K4394">
        <v>0.23</v>
      </c>
      <c r="L4394">
        <f t="shared" si="410"/>
        <v>41.448300000000003</v>
      </c>
      <c r="M4394">
        <f t="shared" si="411"/>
        <v>180.21</v>
      </c>
      <c r="N4394" t="s">
        <v>14</v>
      </c>
      <c r="O4394" t="str">
        <f t="shared" si="412"/>
        <v>Delayed Delivery</v>
      </c>
      <c r="P4394">
        <v>9</v>
      </c>
      <c r="Q4394" t="str">
        <f t="shared" si="413"/>
        <v>Good</v>
      </c>
      <c r="R4394">
        <v>3.6</v>
      </c>
      <c r="S4394">
        <v>138.76</v>
      </c>
    </row>
    <row r="4395" spans="1:19" x14ac:dyDescent="0.35">
      <c r="A4395">
        <v>14394</v>
      </c>
      <c r="B4395" s="1">
        <v>48955</v>
      </c>
      <c r="C4395">
        <f t="shared" si="408"/>
        <v>2034</v>
      </c>
      <c r="D4395">
        <f t="shared" si="409"/>
        <v>1</v>
      </c>
      <c r="E4395" t="str">
        <f>TEXT(Table2[[#This Row],[order_date]],"mmmm")</f>
        <v>January</v>
      </c>
      <c r="F4395">
        <v>1331</v>
      </c>
      <c r="G4395" t="s">
        <v>12</v>
      </c>
      <c r="H4395" t="s">
        <v>20</v>
      </c>
      <c r="I4395">
        <v>3</v>
      </c>
      <c r="J4395">
        <v>356.66</v>
      </c>
      <c r="K4395">
        <v>0.15</v>
      </c>
      <c r="L4395">
        <f t="shared" si="410"/>
        <v>53.499000000000002</v>
      </c>
      <c r="M4395">
        <f t="shared" si="411"/>
        <v>1069.98</v>
      </c>
      <c r="N4395" t="s">
        <v>18</v>
      </c>
      <c r="O4395" t="str">
        <f t="shared" si="412"/>
        <v>Delayed Delivery</v>
      </c>
      <c r="P4395">
        <v>9</v>
      </c>
      <c r="Q4395" t="str">
        <f t="shared" si="413"/>
        <v>Good</v>
      </c>
      <c r="R4395">
        <v>3.4</v>
      </c>
      <c r="S4395">
        <v>909.48</v>
      </c>
    </row>
    <row r="4396" spans="1:19" x14ac:dyDescent="0.35">
      <c r="A4396">
        <v>14395</v>
      </c>
      <c r="B4396" s="1">
        <v>48956</v>
      </c>
      <c r="C4396">
        <f t="shared" si="408"/>
        <v>2034</v>
      </c>
      <c r="D4396">
        <f t="shared" si="409"/>
        <v>1</v>
      </c>
      <c r="E4396" t="str">
        <f>TEXT(Table2[[#This Row],[order_date]],"mmmm")</f>
        <v>January</v>
      </c>
      <c r="F4396">
        <v>1437</v>
      </c>
      <c r="G4396" t="s">
        <v>15</v>
      </c>
      <c r="H4396" t="s">
        <v>17</v>
      </c>
      <c r="I4396">
        <v>1</v>
      </c>
      <c r="J4396">
        <v>363.34</v>
      </c>
      <c r="K4396">
        <v>0.22</v>
      </c>
      <c r="L4396">
        <f t="shared" si="410"/>
        <v>79.934799999999996</v>
      </c>
      <c r="M4396">
        <f t="shared" si="411"/>
        <v>363.34</v>
      </c>
      <c r="N4396" t="s">
        <v>16</v>
      </c>
      <c r="O4396" t="str">
        <f t="shared" si="412"/>
        <v>Delayed Delivery</v>
      </c>
      <c r="P4396">
        <v>10</v>
      </c>
      <c r="Q4396" t="str">
        <f t="shared" si="413"/>
        <v>Good</v>
      </c>
      <c r="R4396">
        <v>3.1</v>
      </c>
      <c r="S4396">
        <v>283.41000000000003</v>
      </c>
    </row>
    <row r="4397" spans="1:19" x14ac:dyDescent="0.35">
      <c r="A4397">
        <v>14396</v>
      </c>
      <c r="B4397" s="1">
        <v>48957</v>
      </c>
      <c r="C4397">
        <f t="shared" si="408"/>
        <v>2034</v>
      </c>
      <c r="D4397">
        <f t="shared" si="409"/>
        <v>1</v>
      </c>
      <c r="E4397" t="str">
        <f>TEXT(Table2[[#This Row],[order_date]],"mmmm")</f>
        <v>January</v>
      </c>
      <c r="F4397">
        <v>1587</v>
      </c>
      <c r="G4397" t="s">
        <v>19</v>
      </c>
      <c r="H4397" t="s">
        <v>20</v>
      </c>
      <c r="I4397">
        <v>3</v>
      </c>
      <c r="J4397">
        <v>469.63</v>
      </c>
      <c r="K4397">
        <v>0.04</v>
      </c>
      <c r="L4397">
        <f t="shared" si="410"/>
        <v>18.7852</v>
      </c>
      <c r="M4397">
        <f t="shared" si="411"/>
        <v>1408.8899999999999</v>
      </c>
      <c r="N4397" t="s">
        <v>16</v>
      </c>
      <c r="O4397" t="str">
        <f t="shared" si="412"/>
        <v>Early Delivery</v>
      </c>
      <c r="P4397">
        <v>1</v>
      </c>
      <c r="Q4397" t="str">
        <f t="shared" si="413"/>
        <v>Good</v>
      </c>
      <c r="R4397">
        <v>3.9</v>
      </c>
      <c r="S4397">
        <v>1352.53</v>
      </c>
    </row>
    <row r="4398" spans="1:19" x14ac:dyDescent="0.35">
      <c r="A4398">
        <v>14397</v>
      </c>
      <c r="B4398" s="1">
        <v>48958</v>
      </c>
      <c r="C4398">
        <f t="shared" si="408"/>
        <v>2034</v>
      </c>
      <c r="D4398">
        <f t="shared" si="409"/>
        <v>1</v>
      </c>
      <c r="E4398" t="str">
        <f>TEXT(Table2[[#This Row],[order_date]],"mmmm")</f>
        <v>January</v>
      </c>
      <c r="F4398">
        <v>1173</v>
      </c>
      <c r="G4398" t="s">
        <v>19</v>
      </c>
      <c r="H4398" t="s">
        <v>13</v>
      </c>
      <c r="I4398">
        <v>7</v>
      </c>
      <c r="J4398">
        <v>310.97000000000003</v>
      </c>
      <c r="K4398">
        <v>0.18</v>
      </c>
      <c r="L4398">
        <f t="shared" si="410"/>
        <v>55.974600000000002</v>
      </c>
      <c r="M4398">
        <f t="shared" si="411"/>
        <v>2176.79</v>
      </c>
      <c r="N4398" t="s">
        <v>16</v>
      </c>
      <c r="O4398" t="str">
        <f t="shared" si="412"/>
        <v>Delayed Delivery</v>
      </c>
      <c r="P4398">
        <v>11</v>
      </c>
      <c r="Q4398" t="str">
        <f t="shared" si="413"/>
        <v>Excellent</v>
      </c>
      <c r="R4398">
        <v>4.4000000000000004</v>
      </c>
      <c r="S4398">
        <v>1784.97</v>
      </c>
    </row>
    <row r="4399" spans="1:19" x14ac:dyDescent="0.35">
      <c r="A4399">
        <v>14398</v>
      </c>
      <c r="B4399" s="1">
        <v>48959</v>
      </c>
      <c r="C4399">
        <f t="shared" si="408"/>
        <v>2034</v>
      </c>
      <c r="D4399">
        <f t="shared" si="409"/>
        <v>1</v>
      </c>
      <c r="E4399" t="str">
        <f>TEXT(Table2[[#This Row],[order_date]],"mmmm")</f>
        <v>January</v>
      </c>
      <c r="F4399">
        <v>1558</v>
      </c>
      <c r="G4399" t="s">
        <v>22</v>
      </c>
      <c r="H4399" t="s">
        <v>21</v>
      </c>
      <c r="I4399">
        <v>5</v>
      </c>
      <c r="J4399">
        <v>313</v>
      </c>
      <c r="K4399">
        <v>0.34</v>
      </c>
      <c r="L4399">
        <f t="shared" si="410"/>
        <v>106.42</v>
      </c>
      <c r="M4399">
        <f t="shared" si="411"/>
        <v>1565</v>
      </c>
      <c r="N4399" t="s">
        <v>16</v>
      </c>
      <c r="O4399" t="str">
        <f t="shared" si="412"/>
        <v>Delayed Delivery</v>
      </c>
      <c r="P4399">
        <v>7</v>
      </c>
      <c r="Q4399" t="str">
        <f t="shared" si="413"/>
        <v>Excellent</v>
      </c>
      <c r="R4399">
        <v>5</v>
      </c>
      <c r="S4399">
        <v>1032.9000000000001</v>
      </c>
    </row>
    <row r="4400" spans="1:19" x14ac:dyDescent="0.35">
      <c r="A4400">
        <v>14399</v>
      </c>
      <c r="B4400" s="1">
        <v>48960</v>
      </c>
      <c r="C4400">
        <f t="shared" si="408"/>
        <v>2034</v>
      </c>
      <c r="D4400">
        <f t="shared" si="409"/>
        <v>1</v>
      </c>
      <c r="E4400" t="str">
        <f>TEXT(Table2[[#This Row],[order_date]],"mmmm")</f>
        <v>January</v>
      </c>
      <c r="F4400">
        <v>1526</v>
      </c>
      <c r="G4400" t="s">
        <v>15</v>
      </c>
      <c r="H4400" t="s">
        <v>20</v>
      </c>
      <c r="I4400">
        <v>1</v>
      </c>
      <c r="J4400">
        <v>439.31</v>
      </c>
      <c r="K4400">
        <v>0.08</v>
      </c>
      <c r="L4400">
        <f t="shared" si="410"/>
        <v>35.144800000000004</v>
      </c>
      <c r="M4400">
        <f t="shared" si="411"/>
        <v>439.31</v>
      </c>
      <c r="N4400" t="s">
        <v>16</v>
      </c>
      <c r="O4400" t="str">
        <f t="shared" si="412"/>
        <v>Delayed Delivery</v>
      </c>
      <c r="P4400">
        <v>10</v>
      </c>
      <c r="Q4400" t="str">
        <f t="shared" si="413"/>
        <v>Good</v>
      </c>
      <c r="R4400">
        <v>2.9</v>
      </c>
      <c r="S4400">
        <v>404.17</v>
      </c>
    </row>
    <row r="4401" spans="1:19" x14ac:dyDescent="0.35">
      <c r="A4401">
        <v>14400</v>
      </c>
      <c r="B4401" s="1">
        <v>48961</v>
      </c>
      <c r="C4401">
        <f t="shared" si="408"/>
        <v>2034</v>
      </c>
      <c r="D4401">
        <f t="shared" si="409"/>
        <v>1</v>
      </c>
      <c r="E4401" t="str">
        <f>TEXT(Table2[[#This Row],[order_date]],"mmmm")</f>
        <v>January</v>
      </c>
      <c r="F4401">
        <v>1872</v>
      </c>
      <c r="G4401" t="s">
        <v>22</v>
      </c>
      <c r="H4401" t="s">
        <v>17</v>
      </c>
      <c r="I4401">
        <v>3</v>
      </c>
      <c r="J4401">
        <v>306.7</v>
      </c>
      <c r="K4401">
        <v>0.25</v>
      </c>
      <c r="L4401">
        <f t="shared" si="410"/>
        <v>76.674999999999997</v>
      </c>
      <c r="M4401">
        <f t="shared" si="411"/>
        <v>920.09999999999991</v>
      </c>
      <c r="N4401" t="s">
        <v>14</v>
      </c>
      <c r="O4401" t="str">
        <f t="shared" si="412"/>
        <v>Delayed Delivery</v>
      </c>
      <c r="P4401">
        <v>10</v>
      </c>
      <c r="Q4401" t="str">
        <f t="shared" si="413"/>
        <v>Excellent</v>
      </c>
      <c r="R4401">
        <v>5</v>
      </c>
      <c r="S4401">
        <v>690.08</v>
      </c>
    </row>
    <row r="4402" spans="1:19" x14ac:dyDescent="0.35">
      <c r="A4402">
        <v>14401</v>
      </c>
      <c r="B4402" s="1">
        <v>48962</v>
      </c>
      <c r="C4402">
        <f t="shared" si="408"/>
        <v>2034</v>
      </c>
      <c r="D4402">
        <f t="shared" si="409"/>
        <v>1</v>
      </c>
      <c r="E4402" t="str">
        <f>TEXT(Table2[[#This Row],[order_date]],"mmmm")</f>
        <v>January</v>
      </c>
      <c r="F4402">
        <v>1658</v>
      </c>
      <c r="G4402" t="s">
        <v>15</v>
      </c>
      <c r="H4402" t="s">
        <v>17</v>
      </c>
      <c r="I4402">
        <v>5</v>
      </c>
      <c r="J4402">
        <v>370.97</v>
      </c>
      <c r="K4402">
        <v>0.15</v>
      </c>
      <c r="L4402">
        <f t="shared" si="410"/>
        <v>55.645500000000006</v>
      </c>
      <c r="M4402">
        <f t="shared" si="411"/>
        <v>1854.8500000000001</v>
      </c>
      <c r="N4402" t="s">
        <v>18</v>
      </c>
      <c r="O4402" t="str">
        <f t="shared" si="412"/>
        <v>On Time Delivery</v>
      </c>
      <c r="P4402">
        <v>3</v>
      </c>
      <c r="Q4402" t="str">
        <f t="shared" si="413"/>
        <v>Good</v>
      </c>
      <c r="R4402">
        <v>3.9</v>
      </c>
      <c r="S4402">
        <v>1576.62</v>
      </c>
    </row>
    <row r="4403" spans="1:19" x14ac:dyDescent="0.35">
      <c r="A4403">
        <v>14402</v>
      </c>
      <c r="B4403" s="1">
        <v>48963</v>
      </c>
      <c r="C4403">
        <f t="shared" si="408"/>
        <v>2034</v>
      </c>
      <c r="D4403">
        <f t="shared" si="409"/>
        <v>1</v>
      </c>
      <c r="E4403" t="str">
        <f>TEXT(Table2[[#This Row],[order_date]],"mmmm")</f>
        <v>January</v>
      </c>
      <c r="F4403">
        <v>1025</v>
      </c>
      <c r="G4403" t="s">
        <v>19</v>
      </c>
      <c r="H4403" t="s">
        <v>20</v>
      </c>
      <c r="I4403">
        <v>5</v>
      </c>
      <c r="J4403">
        <v>540.20000000000005</v>
      </c>
      <c r="K4403">
        <v>0.23</v>
      </c>
      <c r="L4403">
        <f t="shared" si="410"/>
        <v>124.24600000000001</v>
      </c>
      <c r="M4403">
        <f t="shared" si="411"/>
        <v>2701</v>
      </c>
      <c r="N4403" t="s">
        <v>16</v>
      </c>
      <c r="O4403" t="str">
        <f t="shared" si="412"/>
        <v>Delayed Delivery</v>
      </c>
      <c r="P4403">
        <v>10</v>
      </c>
      <c r="Q4403" t="str">
        <f t="shared" si="413"/>
        <v>Good</v>
      </c>
      <c r="R4403">
        <v>3.6</v>
      </c>
      <c r="S4403">
        <v>2079.77</v>
      </c>
    </row>
    <row r="4404" spans="1:19" x14ac:dyDescent="0.35">
      <c r="A4404">
        <v>14403</v>
      </c>
      <c r="B4404" s="1">
        <v>48964</v>
      </c>
      <c r="C4404">
        <f t="shared" si="408"/>
        <v>2034</v>
      </c>
      <c r="D4404">
        <f t="shared" si="409"/>
        <v>1</v>
      </c>
      <c r="E4404" t="str">
        <f>TEXT(Table2[[#This Row],[order_date]],"mmmm")</f>
        <v>January</v>
      </c>
      <c r="F4404">
        <v>1819</v>
      </c>
      <c r="G4404" t="s">
        <v>15</v>
      </c>
      <c r="H4404" t="s">
        <v>13</v>
      </c>
      <c r="I4404">
        <v>3</v>
      </c>
      <c r="J4404">
        <v>249.85</v>
      </c>
      <c r="K4404">
        <v>7.0000000000000007E-2</v>
      </c>
      <c r="L4404">
        <f t="shared" si="410"/>
        <v>17.4895</v>
      </c>
      <c r="M4404">
        <f t="shared" si="411"/>
        <v>749.55</v>
      </c>
      <c r="N4404" t="s">
        <v>18</v>
      </c>
      <c r="O4404" t="str">
        <f t="shared" si="412"/>
        <v>Delayed Delivery</v>
      </c>
      <c r="P4404">
        <v>10</v>
      </c>
      <c r="Q4404" t="str">
        <f t="shared" si="413"/>
        <v>Good</v>
      </c>
      <c r="R4404">
        <v>3.6</v>
      </c>
      <c r="S4404">
        <v>697.08</v>
      </c>
    </row>
    <row r="4405" spans="1:19" x14ac:dyDescent="0.35">
      <c r="A4405">
        <v>14404</v>
      </c>
      <c r="B4405" s="1">
        <v>48965</v>
      </c>
      <c r="C4405">
        <f t="shared" si="408"/>
        <v>2034</v>
      </c>
      <c r="D4405">
        <f t="shared" si="409"/>
        <v>1</v>
      </c>
      <c r="E4405" t="str">
        <f>TEXT(Table2[[#This Row],[order_date]],"mmmm")</f>
        <v>January</v>
      </c>
      <c r="F4405">
        <v>1604</v>
      </c>
      <c r="G4405" t="s">
        <v>19</v>
      </c>
      <c r="H4405" t="s">
        <v>21</v>
      </c>
      <c r="I4405">
        <v>3</v>
      </c>
      <c r="J4405">
        <v>240.3</v>
      </c>
      <c r="K4405">
        <v>0.16</v>
      </c>
      <c r="L4405">
        <f t="shared" si="410"/>
        <v>38.448</v>
      </c>
      <c r="M4405">
        <f t="shared" si="411"/>
        <v>720.90000000000009</v>
      </c>
      <c r="N4405" t="s">
        <v>18</v>
      </c>
      <c r="O4405" t="str">
        <f t="shared" si="412"/>
        <v>Early Delivery</v>
      </c>
      <c r="P4405">
        <v>1</v>
      </c>
      <c r="Q4405" t="str">
        <f t="shared" si="413"/>
        <v>Excellent</v>
      </c>
      <c r="R4405">
        <v>4.5999999999999996</v>
      </c>
      <c r="S4405">
        <v>605.55999999999995</v>
      </c>
    </row>
    <row r="4406" spans="1:19" x14ac:dyDescent="0.35">
      <c r="A4406">
        <v>14405</v>
      </c>
      <c r="B4406" s="1">
        <v>48966</v>
      </c>
      <c r="C4406">
        <f t="shared" si="408"/>
        <v>2034</v>
      </c>
      <c r="D4406">
        <f t="shared" si="409"/>
        <v>1</v>
      </c>
      <c r="E4406" t="str">
        <f>TEXT(Table2[[#This Row],[order_date]],"mmmm")</f>
        <v>January</v>
      </c>
      <c r="F4406">
        <v>1405</v>
      </c>
      <c r="G4406" t="s">
        <v>15</v>
      </c>
      <c r="H4406" t="s">
        <v>17</v>
      </c>
      <c r="I4406">
        <v>2</v>
      </c>
      <c r="J4406">
        <v>17.079999999999998</v>
      </c>
      <c r="K4406">
        <v>0.34</v>
      </c>
      <c r="L4406">
        <f t="shared" si="410"/>
        <v>5.8071999999999999</v>
      </c>
      <c r="M4406">
        <f t="shared" si="411"/>
        <v>34.159999999999997</v>
      </c>
      <c r="N4406" t="s">
        <v>16</v>
      </c>
      <c r="O4406" t="str">
        <f t="shared" si="412"/>
        <v>On Time Delivery</v>
      </c>
      <c r="P4406">
        <v>2</v>
      </c>
      <c r="Q4406" t="str">
        <f t="shared" si="413"/>
        <v>Excellent</v>
      </c>
      <c r="R4406">
        <v>4.8</v>
      </c>
      <c r="S4406">
        <v>22.55</v>
      </c>
    </row>
    <row r="4407" spans="1:19" x14ac:dyDescent="0.35">
      <c r="A4407">
        <v>14406</v>
      </c>
      <c r="B4407" s="1">
        <v>48967</v>
      </c>
      <c r="C4407">
        <f t="shared" si="408"/>
        <v>2034</v>
      </c>
      <c r="D4407">
        <f t="shared" si="409"/>
        <v>1</v>
      </c>
      <c r="E4407" t="str">
        <f>TEXT(Table2[[#This Row],[order_date]],"mmmm")</f>
        <v>January</v>
      </c>
      <c r="F4407">
        <v>1231</v>
      </c>
      <c r="G4407" t="s">
        <v>15</v>
      </c>
      <c r="H4407" t="s">
        <v>13</v>
      </c>
      <c r="I4407">
        <v>5</v>
      </c>
      <c r="J4407">
        <v>373.85</v>
      </c>
      <c r="K4407">
        <v>7.0000000000000007E-2</v>
      </c>
      <c r="L4407">
        <f t="shared" si="410"/>
        <v>26.169500000000003</v>
      </c>
      <c r="M4407">
        <f t="shared" si="411"/>
        <v>1869.25</v>
      </c>
      <c r="N4407" t="s">
        <v>14</v>
      </c>
      <c r="O4407" t="str">
        <f t="shared" si="412"/>
        <v>Delayed Delivery</v>
      </c>
      <c r="P4407">
        <v>6</v>
      </c>
      <c r="Q4407" t="str">
        <f t="shared" si="413"/>
        <v>Bad</v>
      </c>
      <c r="R4407">
        <v>1.7</v>
      </c>
      <c r="S4407">
        <v>1738.4</v>
      </c>
    </row>
    <row r="4408" spans="1:19" x14ac:dyDescent="0.35">
      <c r="A4408">
        <v>14407</v>
      </c>
      <c r="B4408" s="1">
        <v>48968</v>
      </c>
      <c r="C4408">
        <f t="shared" si="408"/>
        <v>2034</v>
      </c>
      <c r="D4408">
        <f t="shared" si="409"/>
        <v>1</v>
      </c>
      <c r="E4408" t="str">
        <f>TEXT(Table2[[#This Row],[order_date]],"mmmm")</f>
        <v>January</v>
      </c>
      <c r="F4408">
        <v>1532</v>
      </c>
      <c r="G4408" t="s">
        <v>15</v>
      </c>
      <c r="H4408" t="s">
        <v>21</v>
      </c>
      <c r="I4408">
        <v>3</v>
      </c>
      <c r="J4408">
        <v>32.42</v>
      </c>
      <c r="K4408">
        <v>0.22</v>
      </c>
      <c r="L4408">
        <f t="shared" si="410"/>
        <v>7.1324000000000005</v>
      </c>
      <c r="M4408">
        <f t="shared" si="411"/>
        <v>97.26</v>
      </c>
      <c r="N4408" t="s">
        <v>16</v>
      </c>
      <c r="O4408" t="str">
        <f t="shared" si="412"/>
        <v>Delayed Delivery</v>
      </c>
      <c r="P4408">
        <v>10</v>
      </c>
      <c r="Q4408" t="str">
        <f t="shared" si="413"/>
        <v>Good</v>
      </c>
      <c r="R4408">
        <v>3</v>
      </c>
      <c r="S4408">
        <v>75.86</v>
      </c>
    </row>
    <row r="4409" spans="1:19" x14ac:dyDescent="0.35">
      <c r="A4409">
        <v>14408</v>
      </c>
      <c r="B4409" s="1">
        <v>48969</v>
      </c>
      <c r="C4409">
        <f t="shared" si="408"/>
        <v>2034</v>
      </c>
      <c r="D4409">
        <f t="shared" si="409"/>
        <v>1</v>
      </c>
      <c r="E4409" t="str">
        <f>TEXT(Table2[[#This Row],[order_date]],"mmmm")</f>
        <v>January</v>
      </c>
      <c r="F4409">
        <v>1818</v>
      </c>
      <c r="G4409" t="s">
        <v>22</v>
      </c>
      <c r="H4409" t="s">
        <v>21</v>
      </c>
      <c r="I4409">
        <v>5</v>
      </c>
      <c r="J4409">
        <v>309.93</v>
      </c>
      <c r="K4409">
        <v>0.2</v>
      </c>
      <c r="L4409">
        <f t="shared" si="410"/>
        <v>61.986000000000004</v>
      </c>
      <c r="M4409">
        <f t="shared" si="411"/>
        <v>1549.65</v>
      </c>
      <c r="N4409" t="s">
        <v>18</v>
      </c>
      <c r="O4409" t="str">
        <f t="shared" si="412"/>
        <v>On Time Delivery</v>
      </c>
      <c r="P4409">
        <v>2</v>
      </c>
      <c r="Q4409" t="str">
        <f t="shared" si="413"/>
        <v>Excellent</v>
      </c>
      <c r="R4409">
        <v>4.8</v>
      </c>
      <c r="S4409">
        <v>1239.72</v>
      </c>
    </row>
    <row r="4410" spans="1:19" x14ac:dyDescent="0.35">
      <c r="A4410">
        <v>14409</v>
      </c>
      <c r="B4410" s="1">
        <v>48970</v>
      </c>
      <c r="C4410">
        <f t="shared" si="408"/>
        <v>2034</v>
      </c>
      <c r="D4410">
        <f t="shared" si="409"/>
        <v>1</v>
      </c>
      <c r="E4410" t="str">
        <f>TEXT(Table2[[#This Row],[order_date]],"mmmm")</f>
        <v>January</v>
      </c>
      <c r="F4410">
        <v>1549</v>
      </c>
      <c r="G4410" t="s">
        <v>22</v>
      </c>
      <c r="H4410" t="s">
        <v>17</v>
      </c>
      <c r="I4410">
        <v>1</v>
      </c>
      <c r="J4410">
        <v>485.48</v>
      </c>
      <c r="K4410">
        <v>0.2</v>
      </c>
      <c r="L4410">
        <f t="shared" si="410"/>
        <v>97.096000000000004</v>
      </c>
      <c r="M4410">
        <f t="shared" si="411"/>
        <v>485.48</v>
      </c>
      <c r="N4410" t="s">
        <v>16</v>
      </c>
      <c r="O4410" t="str">
        <f t="shared" si="412"/>
        <v>On Time Delivery</v>
      </c>
      <c r="P4410">
        <v>2</v>
      </c>
      <c r="Q4410" t="str">
        <f t="shared" si="413"/>
        <v>Good</v>
      </c>
      <c r="R4410">
        <v>2.5</v>
      </c>
      <c r="S4410">
        <v>388.38</v>
      </c>
    </row>
    <row r="4411" spans="1:19" x14ac:dyDescent="0.35">
      <c r="A4411">
        <v>14410</v>
      </c>
      <c r="B4411" s="1">
        <v>48971</v>
      </c>
      <c r="C4411">
        <f t="shared" si="408"/>
        <v>2034</v>
      </c>
      <c r="D4411">
        <f t="shared" si="409"/>
        <v>1</v>
      </c>
      <c r="E4411" t="str">
        <f>TEXT(Table2[[#This Row],[order_date]],"mmmm")</f>
        <v>January</v>
      </c>
      <c r="F4411">
        <v>1787</v>
      </c>
      <c r="G4411" t="s">
        <v>22</v>
      </c>
      <c r="H4411" t="s">
        <v>20</v>
      </c>
      <c r="I4411">
        <v>7</v>
      </c>
      <c r="J4411">
        <v>336.7</v>
      </c>
      <c r="K4411">
        <v>0.22</v>
      </c>
      <c r="L4411">
        <f t="shared" si="410"/>
        <v>74.073999999999998</v>
      </c>
      <c r="M4411">
        <f t="shared" si="411"/>
        <v>2356.9</v>
      </c>
      <c r="N4411" t="s">
        <v>18</v>
      </c>
      <c r="O4411" t="str">
        <f t="shared" si="412"/>
        <v>On Time Delivery</v>
      </c>
      <c r="P4411">
        <v>4</v>
      </c>
      <c r="Q4411" t="str">
        <f t="shared" si="413"/>
        <v>Bad</v>
      </c>
      <c r="R4411">
        <v>1.9</v>
      </c>
      <c r="S4411">
        <v>1838.38</v>
      </c>
    </row>
    <row r="4412" spans="1:19" x14ac:dyDescent="0.35">
      <c r="A4412">
        <v>14411</v>
      </c>
      <c r="B4412" s="1">
        <v>48972</v>
      </c>
      <c r="C4412">
        <f t="shared" si="408"/>
        <v>2034</v>
      </c>
      <c r="D4412">
        <f t="shared" si="409"/>
        <v>1</v>
      </c>
      <c r="E4412" t="str">
        <f>TEXT(Table2[[#This Row],[order_date]],"mmmm")</f>
        <v>January</v>
      </c>
      <c r="F4412">
        <v>1504</v>
      </c>
      <c r="G4412" t="s">
        <v>19</v>
      </c>
      <c r="H4412" t="s">
        <v>17</v>
      </c>
      <c r="I4412">
        <v>4</v>
      </c>
      <c r="J4412">
        <v>172.74</v>
      </c>
      <c r="K4412">
        <v>0.18</v>
      </c>
      <c r="L4412">
        <f t="shared" si="410"/>
        <v>31.0932</v>
      </c>
      <c r="M4412">
        <f t="shared" si="411"/>
        <v>690.96</v>
      </c>
      <c r="N4412" t="s">
        <v>14</v>
      </c>
      <c r="O4412" t="str">
        <f t="shared" si="412"/>
        <v>On Time Delivery</v>
      </c>
      <c r="P4412">
        <v>3</v>
      </c>
      <c r="Q4412" t="str">
        <f t="shared" si="413"/>
        <v>Bad</v>
      </c>
      <c r="R4412">
        <v>1.4</v>
      </c>
      <c r="S4412">
        <v>566.59</v>
      </c>
    </row>
    <row r="4413" spans="1:19" x14ac:dyDescent="0.35">
      <c r="A4413">
        <v>14412</v>
      </c>
      <c r="B4413" s="1">
        <v>48973</v>
      </c>
      <c r="C4413">
        <f t="shared" si="408"/>
        <v>2034</v>
      </c>
      <c r="D4413">
        <f t="shared" si="409"/>
        <v>1</v>
      </c>
      <c r="E4413" t="str">
        <f>TEXT(Table2[[#This Row],[order_date]],"mmmm")</f>
        <v>January</v>
      </c>
      <c r="F4413">
        <v>1668</v>
      </c>
      <c r="G4413" t="s">
        <v>19</v>
      </c>
      <c r="H4413" t="s">
        <v>17</v>
      </c>
      <c r="I4413">
        <v>4</v>
      </c>
      <c r="J4413">
        <v>474.91</v>
      </c>
      <c r="K4413">
        <v>0.01</v>
      </c>
      <c r="L4413">
        <f t="shared" si="410"/>
        <v>4.7491000000000003</v>
      </c>
      <c r="M4413">
        <f t="shared" si="411"/>
        <v>1899.64</v>
      </c>
      <c r="N4413" t="s">
        <v>16</v>
      </c>
      <c r="O4413" t="str">
        <f t="shared" si="412"/>
        <v>Delayed Delivery</v>
      </c>
      <c r="P4413">
        <v>8</v>
      </c>
      <c r="Q4413" t="str">
        <f t="shared" si="413"/>
        <v>Good</v>
      </c>
      <c r="R4413">
        <v>3.4</v>
      </c>
      <c r="S4413">
        <v>1880.64</v>
      </c>
    </row>
    <row r="4414" spans="1:19" x14ac:dyDescent="0.35">
      <c r="A4414">
        <v>14413</v>
      </c>
      <c r="B4414" s="1">
        <v>48974</v>
      </c>
      <c r="C4414">
        <f t="shared" si="408"/>
        <v>2034</v>
      </c>
      <c r="D4414">
        <f t="shared" si="409"/>
        <v>1</v>
      </c>
      <c r="E4414" t="str">
        <f>TEXT(Table2[[#This Row],[order_date]],"mmmm")</f>
        <v>January</v>
      </c>
      <c r="F4414">
        <v>1178</v>
      </c>
      <c r="G4414" t="s">
        <v>15</v>
      </c>
      <c r="H4414" t="s">
        <v>17</v>
      </c>
      <c r="I4414">
        <v>6</v>
      </c>
      <c r="J4414">
        <v>172.78</v>
      </c>
      <c r="K4414">
        <v>0.32</v>
      </c>
      <c r="L4414">
        <f t="shared" si="410"/>
        <v>55.2896</v>
      </c>
      <c r="M4414">
        <f t="shared" si="411"/>
        <v>1036.68</v>
      </c>
      <c r="N4414" t="s">
        <v>14</v>
      </c>
      <c r="O4414" t="str">
        <f t="shared" si="412"/>
        <v>Delayed Delivery</v>
      </c>
      <c r="P4414">
        <v>8</v>
      </c>
      <c r="Q4414" t="str">
        <f t="shared" si="413"/>
        <v>Good</v>
      </c>
      <c r="R4414">
        <v>3.8</v>
      </c>
      <c r="S4414">
        <v>704.94</v>
      </c>
    </row>
    <row r="4415" spans="1:19" x14ac:dyDescent="0.35">
      <c r="A4415">
        <v>14414</v>
      </c>
      <c r="B4415" s="1">
        <v>48975</v>
      </c>
      <c r="C4415">
        <f t="shared" si="408"/>
        <v>2034</v>
      </c>
      <c r="D4415">
        <f t="shared" si="409"/>
        <v>1</v>
      </c>
      <c r="E4415" t="str">
        <f>TEXT(Table2[[#This Row],[order_date]],"mmmm")</f>
        <v>January</v>
      </c>
      <c r="F4415">
        <v>1131</v>
      </c>
      <c r="G4415" t="s">
        <v>12</v>
      </c>
      <c r="H4415" t="s">
        <v>13</v>
      </c>
      <c r="I4415">
        <v>3</v>
      </c>
      <c r="J4415">
        <v>443.82</v>
      </c>
      <c r="K4415">
        <v>0.28999999999999998</v>
      </c>
      <c r="L4415">
        <f t="shared" si="410"/>
        <v>128.70779999999999</v>
      </c>
      <c r="M4415">
        <f t="shared" si="411"/>
        <v>1331.46</v>
      </c>
      <c r="N4415" t="s">
        <v>16</v>
      </c>
      <c r="O4415" t="str">
        <f t="shared" si="412"/>
        <v>Delayed Delivery</v>
      </c>
      <c r="P4415">
        <v>6</v>
      </c>
      <c r="Q4415" t="str">
        <f t="shared" si="413"/>
        <v>Bad</v>
      </c>
      <c r="R4415">
        <v>1.8</v>
      </c>
      <c r="S4415">
        <v>945.34</v>
      </c>
    </row>
    <row r="4416" spans="1:19" x14ac:dyDescent="0.35">
      <c r="A4416">
        <v>14415</v>
      </c>
      <c r="B4416" s="1">
        <v>48976</v>
      </c>
      <c r="C4416">
        <f t="shared" si="408"/>
        <v>2034</v>
      </c>
      <c r="D4416">
        <f t="shared" si="409"/>
        <v>2</v>
      </c>
      <c r="E4416" t="str">
        <f>TEXT(Table2[[#This Row],[order_date]],"mmmm")</f>
        <v>February</v>
      </c>
      <c r="F4416">
        <v>1822</v>
      </c>
      <c r="G4416" t="s">
        <v>22</v>
      </c>
      <c r="H4416" t="s">
        <v>20</v>
      </c>
      <c r="I4416">
        <v>3</v>
      </c>
      <c r="J4416">
        <v>372</v>
      </c>
      <c r="K4416">
        <v>0.06</v>
      </c>
      <c r="L4416">
        <f t="shared" si="410"/>
        <v>22.32</v>
      </c>
      <c r="M4416">
        <f t="shared" si="411"/>
        <v>1116</v>
      </c>
      <c r="N4416" t="s">
        <v>18</v>
      </c>
      <c r="O4416" t="str">
        <f t="shared" si="412"/>
        <v>On Time Delivery</v>
      </c>
      <c r="P4416">
        <v>4</v>
      </c>
      <c r="Q4416" t="str">
        <f t="shared" si="413"/>
        <v>Good</v>
      </c>
      <c r="R4416">
        <v>3.7</v>
      </c>
      <c r="S4416">
        <v>1049.04</v>
      </c>
    </row>
    <row r="4417" spans="1:19" x14ac:dyDescent="0.35">
      <c r="A4417">
        <v>14416</v>
      </c>
      <c r="B4417" s="1">
        <v>48977</v>
      </c>
      <c r="C4417">
        <f t="shared" si="408"/>
        <v>2034</v>
      </c>
      <c r="D4417">
        <f t="shared" si="409"/>
        <v>2</v>
      </c>
      <c r="E4417" t="str">
        <f>TEXT(Table2[[#This Row],[order_date]],"mmmm")</f>
        <v>February</v>
      </c>
      <c r="F4417">
        <v>1454</v>
      </c>
      <c r="G4417" t="s">
        <v>22</v>
      </c>
      <c r="H4417" t="s">
        <v>13</v>
      </c>
      <c r="I4417">
        <v>5</v>
      </c>
      <c r="J4417">
        <v>114.45</v>
      </c>
      <c r="K4417">
        <v>0.14000000000000001</v>
      </c>
      <c r="L4417">
        <f t="shared" si="410"/>
        <v>16.023000000000003</v>
      </c>
      <c r="M4417">
        <f t="shared" si="411"/>
        <v>572.25</v>
      </c>
      <c r="N4417" t="s">
        <v>14</v>
      </c>
      <c r="O4417" t="str">
        <f t="shared" si="412"/>
        <v>Delayed Delivery</v>
      </c>
      <c r="P4417">
        <v>7</v>
      </c>
      <c r="Q4417" t="str">
        <f t="shared" si="413"/>
        <v>Excellent</v>
      </c>
      <c r="R4417">
        <v>4.5999999999999996</v>
      </c>
      <c r="S4417">
        <v>492.14</v>
      </c>
    </row>
    <row r="4418" spans="1:19" x14ac:dyDescent="0.35">
      <c r="A4418">
        <v>14417</v>
      </c>
      <c r="B4418" s="1">
        <v>48978</v>
      </c>
      <c r="C4418">
        <f t="shared" si="408"/>
        <v>2034</v>
      </c>
      <c r="D4418">
        <f t="shared" si="409"/>
        <v>2</v>
      </c>
      <c r="E4418" t="str">
        <f>TEXT(Table2[[#This Row],[order_date]],"mmmm")</f>
        <v>February</v>
      </c>
      <c r="F4418">
        <v>1347</v>
      </c>
      <c r="G4418" t="s">
        <v>19</v>
      </c>
      <c r="H4418" t="s">
        <v>17</v>
      </c>
      <c r="I4418">
        <v>6</v>
      </c>
      <c r="J4418">
        <v>544.5</v>
      </c>
      <c r="K4418">
        <v>0.27</v>
      </c>
      <c r="L4418">
        <f t="shared" si="410"/>
        <v>147.01500000000001</v>
      </c>
      <c r="M4418">
        <f t="shared" si="411"/>
        <v>3267</v>
      </c>
      <c r="N4418" t="s">
        <v>14</v>
      </c>
      <c r="O4418" t="str">
        <f t="shared" si="412"/>
        <v>Delayed Delivery</v>
      </c>
      <c r="P4418">
        <v>9</v>
      </c>
      <c r="Q4418" t="str">
        <f t="shared" si="413"/>
        <v>Bad</v>
      </c>
      <c r="R4418">
        <v>2</v>
      </c>
      <c r="S4418">
        <v>2384.91</v>
      </c>
    </row>
    <row r="4419" spans="1:19" x14ac:dyDescent="0.35">
      <c r="A4419">
        <v>14418</v>
      </c>
      <c r="B4419" s="1">
        <v>48979</v>
      </c>
      <c r="C4419">
        <f t="shared" ref="C4419:C4482" si="414">YEAR(B4419)</f>
        <v>2034</v>
      </c>
      <c r="D4419">
        <f t="shared" ref="D4419:D4482" si="415">MONTH(B4419)</f>
        <v>2</v>
      </c>
      <c r="E4419" t="str">
        <f>TEXT(Table2[[#This Row],[order_date]],"mmmm")</f>
        <v>February</v>
      </c>
      <c r="F4419">
        <v>1539</v>
      </c>
      <c r="G4419" t="s">
        <v>15</v>
      </c>
      <c r="H4419" t="s">
        <v>20</v>
      </c>
      <c r="I4419">
        <v>3</v>
      </c>
      <c r="J4419">
        <v>132.38</v>
      </c>
      <c r="K4419">
        <v>0.34</v>
      </c>
      <c r="L4419">
        <f t="shared" ref="L4419:L4482" si="416">J4419*K4419</f>
        <v>45.0092</v>
      </c>
      <c r="M4419">
        <f t="shared" ref="M4419:M4482" si="417">(J4419*I4419)</f>
        <v>397.14</v>
      </c>
      <c r="N4419" t="s">
        <v>16</v>
      </c>
      <c r="O4419" t="str">
        <f t="shared" ref="O4419:O4482" si="418">IF(P4419&lt;2,"Early Delivery",IF(P4419&lt;5,"On Time Delivery","Delayed Delivery"))</f>
        <v>On Time Delivery</v>
      </c>
      <c r="P4419">
        <v>2</v>
      </c>
      <c r="Q4419" t="str">
        <f t="shared" ref="Q4419:Q4482" si="419">IF(R4419&lt;2.5,"Bad",IF(R4419 &lt;4,"Good","Excellent"))</f>
        <v>Bad</v>
      </c>
      <c r="R4419">
        <v>1.5</v>
      </c>
      <c r="S4419">
        <v>262.11</v>
      </c>
    </row>
    <row r="4420" spans="1:19" x14ac:dyDescent="0.35">
      <c r="A4420">
        <v>14419</v>
      </c>
      <c r="B4420" s="1">
        <v>48980</v>
      </c>
      <c r="C4420">
        <f t="shared" si="414"/>
        <v>2034</v>
      </c>
      <c r="D4420">
        <f t="shared" si="415"/>
        <v>2</v>
      </c>
      <c r="E4420" t="str">
        <f>TEXT(Table2[[#This Row],[order_date]],"mmmm")</f>
        <v>February</v>
      </c>
      <c r="F4420">
        <v>1771</v>
      </c>
      <c r="G4420" t="s">
        <v>15</v>
      </c>
      <c r="H4420" t="s">
        <v>21</v>
      </c>
      <c r="I4420">
        <v>5</v>
      </c>
      <c r="J4420">
        <v>593.91</v>
      </c>
      <c r="K4420">
        <v>0.33</v>
      </c>
      <c r="L4420">
        <f t="shared" si="416"/>
        <v>195.99029999999999</v>
      </c>
      <c r="M4420">
        <f t="shared" si="417"/>
        <v>2969.5499999999997</v>
      </c>
      <c r="N4420" t="s">
        <v>16</v>
      </c>
      <c r="O4420" t="str">
        <f t="shared" si="418"/>
        <v>Delayed Delivery</v>
      </c>
      <c r="P4420">
        <v>6</v>
      </c>
      <c r="Q4420" t="str">
        <f t="shared" si="419"/>
        <v>Excellent</v>
      </c>
      <c r="R4420">
        <v>4.3</v>
      </c>
      <c r="S4420">
        <v>1989.6</v>
      </c>
    </row>
    <row r="4421" spans="1:19" x14ac:dyDescent="0.35">
      <c r="A4421">
        <v>14420</v>
      </c>
      <c r="B4421" s="1">
        <v>48981</v>
      </c>
      <c r="C4421">
        <f t="shared" si="414"/>
        <v>2034</v>
      </c>
      <c r="D4421">
        <f t="shared" si="415"/>
        <v>2</v>
      </c>
      <c r="E4421" t="str">
        <f>TEXT(Table2[[#This Row],[order_date]],"mmmm")</f>
        <v>February</v>
      </c>
      <c r="F4421">
        <v>1405</v>
      </c>
      <c r="G4421" t="s">
        <v>19</v>
      </c>
      <c r="H4421" t="s">
        <v>20</v>
      </c>
      <c r="I4421">
        <v>3</v>
      </c>
      <c r="J4421">
        <v>19.28</v>
      </c>
      <c r="K4421">
        <v>0.31</v>
      </c>
      <c r="L4421">
        <f t="shared" si="416"/>
        <v>5.9767999999999999</v>
      </c>
      <c r="M4421">
        <f t="shared" si="417"/>
        <v>57.84</v>
      </c>
      <c r="N4421" t="s">
        <v>18</v>
      </c>
      <c r="O4421" t="str">
        <f t="shared" si="418"/>
        <v>Delayed Delivery</v>
      </c>
      <c r="P4421">
        <v>7</v>
      </c>
      <c r="Q4421" t="str">
        <f t="shared" si="419"/>
        <v>Excellent</v>
      </c>
      <c r="R4421">
        <v>4.7</v>
      </c>
      <c r="S4421">
        <v>39.909999999999997</v>
      </c>
    </row>
    <row r="4422" spans="1:19" x14ac:dyDescent="0.35">
      <c r="A4422">
        <v>14421</v>
      </c>
      <c r="B4422" s="1">
        <v>48982</v>
      </c>
      <c r="C4422">
        <f t="shared" si="414"/>
        <v>2034</v>
      </c>
      <c r="D4422">
        <f t="shared" si="415"/>
        <v>2</v>
      </c>
      <c r="E4422" t="str">
        <f>TEXT(Table2[[#This Row],[order_date]],"mmmm")</f>
        <v>February</v>
      </c>
      <c r="F4422">
        <v>1075</v>
      </c>
      <c r="G4422" t="s">
        <v>19</v>
      </c>
      <c r="H4422" t="s">
        <v>17</v>
      </c>
      <c r="I4422">
        <v>5</v>
      </c>
      <c r="J4422">
        <v>169.14</v>
      </c>
      <c r="K4422">
        <v>0.06</v>
      </c>
      <c r="L4422">
        <f t="shared" si="416"/>
        <v>10.148399999999999</v>
      </c>
      <c r="M4422">
        <f t="shared" si="417"/>
        <v>845.69999999999993</v>
      </c>
      <c r="N4422" t="s">
        <v>16</v>
      </c>
      <c r="O4422" t="str">
        <f t="shared" si="418"/>
        <v>Early Delivery</v>
      </c>
      <c r="P4422">
        <v>1</v>
      </c>
      <c r="Q4422" t="str">
        <f t="shared" si="419"/>
        <v>Bad</v>
      </c>
      <c r="R4422">
        <v>1.9</v>
      </c>
      <c r="S4422">
        <v>794.96</v>
      </c>
    </row>
    <row r="4423" spans="1:19" x14ac:dyDescent="0.35">
      <c r="A4423">
        <v>14422</v>
      </c>
      <c r="B4423" s="1">
        <v>48983</v>
      </c>
      <c r="C4423">
        <f t="shared" si="414"/>
        <v>2034</v>
      </c>
      <c r="D4423">
        <f t="shared" si="415"/>
        <v>2</v>
      </c>
      <c r="E4423" t="str">
        <f>TEXT(Table2[[#This Row],[order_date]],"mmmm")</f>
        <v>February</v>
      </c>
      <c r="F4423">
        <v>1940</v>
      </c>
      <c r="G4423" t="s">
        <v>12</v>
      </c>
      <c r="H4423" t="s">
        <v>20</v>
      </c>
      <c r="I4423">
        <v>3</v>
      </c>
      <c r="J4423">
        <v>131.91999999999999</v>
      </c>
      <c r="K4423">
        <v>0.32</v>
      </c>
      <c r="L4423">
        <f t="shared" si="416"/>
        <v>42.214399999999998</v>
      </c>
      <c r="M4423">
        <f t="shared" si="417"/>
        <v>395.76</v>
      </c>
      <c r="N4423" t="s">
        <v>18</v>
      </c>
      <c r="O4423" t="str">
        <f t="shared" si="418"/>
        <v>Delayed Delivery</v>
      </c>
      <c r="P4423">
        <v>6</v>
      </c>
      <c r="Q4423" t="str">
        <f t="shared" si="419"/>
        <v>Good</v>
      </c>
      <c r="R4423">
        <v>3.9</v>
      </c>
      <c r="S4423">
        <v>269.12</v>
      </c>
    </row>
    <row r="4424" spans="1:19" x14ac:dyDescent="0.35">
      <c r="A4424">
        <v>14423</v>
      </c>
      <c r="B4424" s="1">
        <v>48984</v>
      </c>
      <c r="C4424">
        <f t="shared" si="414"/>
        <v>2034</v>
      </c>
      <c r="D4424">
        <f t="shared" si="415"/>
        <v>2</v>
      </c>
      <c r="E4424" t="str">
        <f>TEXT(Table2[[#This Row],[order_date]],"mmmm")</f>
        <v>February</v>
      </c>
      <c r="F4424">
        <v>1578</v>
      </c>
      <c r="G4424" t="s">
        <v>19</v>
      </c>
      <c r="H4424" t="s">
        <v>21</v>
      </c>
      <c r="I4424">
        <v>2</v>
      </c>
      <c r="J4424">
        <v>23.19</v>
      </c>
      <c r="K4424">
        <v>0.31</v>
      </c>
      <c r="L4424">
        <f t="shared" si="416"/>
        <v>7.1889000000000003</v>
      </c>
      <c r="M4424">
        <f t="shared" si="417"/>
        <v>46.38</v>
      </c>
      <c r="N4424" t="s">
        <v>18</v>
      </c>
      <c r="O4424" t="str">
        <f t="shared" si="418"/>
        <v>Delayed Delivery</v>
      </c>
      <c r="P4424">
        <v>8</v>
      </c>
      <c r="Q4424" t="str">
        <f t="shared" si="419"/>
        <v>Good</v>
      </c>
      <c r="R4424">
        <v>3.4</v>
      </c>
      <c r="S4424">
        <v>32</v>
      </c>
    </row>
    <row r="4425" spans="1:19" x14ac:dyDescent="0.35">
      <c r="A4425">
        <v>14424</v>
      </c>
      <c r="B4425" s="1">
        <v>48985</v>
      </c>
      <c r="C4425">
        <f t="shared" si="414"/>
        <v>2034</v>
      </c>
      <c r="D4425">
        <f t="shared" si="415"/>
        <v>2</v>
      </c>
      <c r="E4425" t="str">
        <f>TEXT(Table2[[#This Row],[order_date]],"mmmm")</f>
        <v>February</v>
      </c>
      <c r="F4425">
        <v>1853</v>
      </c>
      <c r="G4425" t="s">
        <v>19</v>
      </c>
      <c r="H4425" t="s">
        <v>21</v>
      </c>
      <c r="I4425">
        <v>7</v>
      </c>
      <c r="J4425">
        <v>443.44</v>
      </c>
      <c r="K4425">
        <v>0.13</v>
      </c>
      <c r="L4425">
        <f t="shared" si="416"/>
        <v>57.647200000000005</v>
      </c>
      <c r="M4425">
        <f t="shared" si="417"/>
        <v>3104.08</v>
      </c>
      <c r="N4425" t="s">
        <v>18</v>
      </c>
      <c r="O4425" t="str">
        <f t="shared" si="418"/>
        <v>Delayed Delivery</v>
      </c>
      <c r="P4425">
        <v>7</v>
      </c>
      <c r="Q4425" t="str">
        <f t="shared" si="419"/>
        <v>Bad</v>
      </c>
      <c r="R4425">
        <v>2</v>
      </c>
      <c r="S4425">
        <v>2700.55</v>
      </c>
    </row>
    <row r="4426" spans="1:19" x14ac:dyDescent="0.35">
      <c r="A4426">
        <v>14425</v>
      </c>
      <c r="B4426" s="1">
        <v>48986</v>
      </c>
      <c r="C4426">
        <f t="shared" si="414"/>
        <v>2034</v>
      </c>
      <c r="D4426">
        <f t="shared" si="415"/>
        <v>2</v>
      </c>
      <c r="E4426" t="str">
        <f>TEXT(Table2[[#This Row],[order_date]],"mmmm")</f>
        <v>February</v>
      </c>
      <c r="F4426">
        <v>1491</v>
      </c>
      <c r="G4426" t="s">
        <v>19</v>
      </c>
      <c r="H4426" t="s">
        <v>20</v>
      </c>
      <c r="I4426">
        <v>5</v>
      </c>
      <c r="J4426">
        <v>420.65</v>
      </c>
      <c r="K4426">
        <v>0.14000000000000001</v>
      </c>
      <c r="L4426">
        <f t="shared" si="416"/>
        <v>58.891000000000005</v>
      </c>
      <c r="M4426">
        <f t="shared" si="417"/>
        <v>2103.25</v>
      </c>
      <c r="N4426" t="s">
        <v>16</v>
      </c>
      <c r="O4426" t="str">
        <f t="shared" si="418"/>
        <v>On Time Delivery</v>
      </c>
      <c r="P4426">
        <v>2</v>
      </c>
      <c r="Q4426" t="str">
        <f t="shared" si="419"/>
        <v>Excellent</v>
      </c>
      <c r="R4426">
        <v>4.3</v>
      </c>
      <c r="S4426">
        <v>1808.8</v>
      </c>
    </row>
    <row r="4427" spans="1:19" x14ac:dyDescent="0.35">
      <c r="A4427">
        <v>14426</v>
      </c>
      <c r="B4427" s="1">
        <v>48987</v>
      </c>
      <c r="C4427">
        <f t="shared" si="414"/>
        <v>2034</v>
      </c>
      <c r="D4427">
        <f t="shared" si="415"/>
        <v>2</v>
      </c>
      <c r="E4427" t="str">
        <f>TEXT(Table2[[#This Row],[order_date]],"mmmm")</f>
        <v>February</v>
      </c>
      <c r="F4427">
        <v>1193</v>
      </c>
      <c r="G4427" t="s">
        <v>12</v>
      </c>
      <c r="H4427" t="s">
        <v>21</v>
      </c>
      <c r="I4427">
        <v>7</v>
      </c>
      <c r="J4427">
        <v>478.53</v>
      </c>
      <c r="K4427">
        <v>0.16</v>
      </c>
      <c r="L4427">
        <f t="shared" si="416"/>
        <v>76.564799999999991</v>
      </c>
      <c r="M4427">
        <f t="shared" si="417"/>
        <v>3349.71</v>
      </c>
      <c r="N4427" t="s">
        <v>18</v>
      </c>
      <c r="O4427" t="str">
        <f t="shared" si="418"/>
        <v>On Time Delivery</v>
      </c>
      <c r="P4427">
        <v>2</v>
      </c>
      <c r="Q4427" t="str">
        <f t="shared" si="419"/>
        <v>Good</v>
      </c>
      <c r="R4427">
        <v>2.9</v>
      </c>
      <c r="S4427">
        <v>2813.76</v>
      </c>
    </row>
    <row r="4428" spans="1:19" x14ac:dyDescent="0.35">
      <c r="A4428">
        <v>14427</v>
      </c>
      <c r="B4428" s="1">
        <v>48988</v>
      </c>
      <c r="C4428">
        <f t="shared" si="414"/>
        <v>2034</v>
      </c>
      <c r="D4428">
        <f t="shared" si="415"/>
        <v>2</v>
      </c>
      <c r="E4428" t="str">
        <f>TEXT(Table2[[#This Row],[order_date]],"mmmm")</f>
        <v>February</v>
      </c>
      <c r="F4428">
        <v>1983</v>
      </c>
      <c r="G4428" t="s">
        <v>15</v>
      </c>
      <c r="H4428" t="s">
        <v>13</v>
      </c>
      <c r="I4428">
        <v>2</v>
      </c>
      <c r="J4428">
        <v>165.17</v>
      </c>
      <c r="K4428">
        <v>0.23</v>
      </c>
      <c r="L4428">
        <f t="shared" si="416"/>
        <v>37.989100000000001</v>
      </c>
      <c r="M4428">
        <f t="shared" si="417"/>
        <v>330.34</v>
      </c>
      <c r="N4428" t="s">
        <v>14</v>
      </c>
      <c r="O4428" t="str">
        <f t="shared" si="418"/>
        <v>On Time Delivery</v>
      </c>
      <c r="P4428">
        <v>4</v>
      </c>
      <c r="Q4428" t="str">
        <f t="shared" si="419"/>
        <v>Good</v>
      </c>
      <c r="R4428">
        <v>3.8</v>
      </c>
      <c r="S4428">
        <v>254.36</v>
      </c>
    </row>
    <row r="4429" spans="1:19" x14ac:dyDescent="0.35">
      <c r="A4429">
        <v>14428</v>
      </c>
      <c r="B4429" s="1">
        <v>48989</v>
      </c>
      <c r="C4429">
        <f t="shared" si="414"/>
        <v>2034</v>
      </c>
      <c r="D4429">
        <f t="shared" si="415"/>
        <v>2</v>
      </c>
      <c r="E4429" t="str">
        <f>TEXT(Table2[[#This Row],[order_date]],"mmmm")</f>
        <v>February</v>
      </c>
      <c r="F4429">
        <v>1161</v>
      </c>
      <c r="G4429" t="s">
        <v>22</v>
      </c>
      <c r="H4429" t="s">
        <v>20</v>
      </c>
      <c r="I4429">
        <v>2</v>
      </c>
      <c r="J4429">
        <v>274.94</v>
      </c>
      <c r="K4429">
        <v>0.09</v>
      </c>
      <c r="L4429">
        <f t="shared" si="416"/>
        <v>24.744599999999998</v>
      </c>
      <c r="M4429">
        <f t="shared" si="417"/>
        <v>549.88</v>
      </c>
      <c r="N4429" t="s">
        <v>18</v>
      </c>
      <c r="O4429" t="str">
        <f t="shared" si="418"/>
        <v>Delayed Delivery</v>
      </c>
      <c r="P4429">
        <v>5</v>
      </c>
      <c r="Q4429" t="str">
        <f t="shared" si="419"/>
        <v>Bad</v>
      </c>
      <c r="R4429">
        <v>2.2000000000000002</v>
      </c>
      <c r="S4429">
        <v>500.39</v>
      </c>
    </row>
    <row r="4430" spans="1:19" x14ac:dyDescent="0.35">
      <c r="A4430">
        <v>14429</v>
      </c>
      <c r="B4430" s="1">
        <v>48990</v>
      </c>
      <c r="C4430">
        <f t="shared" si="414"/>
        <v>2034</v>
      </c>
      <c r="D4430">
        <f t="shared" si="415"/>
        <v>2</v>
      </c>
      <c r="E4430" t="str">
        <f>TEXT(Table2[[#This Row],[order_date]],"mmmm")</f>
        <v>February</v>
      </c>
      <c r="F4430">
        <v>1346</v>
      </c>
      <c r="G4430" t="s">
        <v>12</v>
      </c>
      <c r="H4430" t="s">
        <v>21</v>
      </c>
      <c r="I4430">
        <v>2</v>
      </c>
      <c r="J4430">
        <v>400.58</v>
      </c>
      <c r="K4430">
        <v>0.01</v>
      </c>
      <c r="L4430">
        <f t="shared" si="416"/>
        <v>4.0057999999999998</v>
      </c>
      <c r="M4430">
        <f t="shared" si="417"/>
        <v>801.16</v>
      </c>
      <c r="N4430" t="s">
        <v>18</v>
      </c>
      <c r="O4430" t="str">
        <f t="shared" si="418"/>
        <v>Delayed Delivery</v>
      </c>
      <c r="P4430">
        <v>5</v>
      </c>
      <c r="Q4430" t="str">
        <f t="shared" si="419"/>
        <v>Excellent</v>
      </c>
      <c r="R4430">
        <v>4.3</v>
      </c>
      <c r="S4430">
        <v>793.15</v>
      </c>
    </row>
    <row r="4431" spans="1:19" x14ac:dyDescent="0.35">
      <c r="A4431">
        <v>14430</v>
      </c>
      <c r="B4431" s="1">
        <v>48991</v>
      </c>
      <c r="C4431">
        <f t="shared" si="414"/>
        <v>2034</v>
      </c>
      <c r="D4431">
        <f t="shared" si="415"/>
        <v>2</v>
      </c>
      <c r="E4431" t="str">
        <f>TEXT(Table2[[#This Row],[order_date]],"mmmm")</f>
        <v>February</v>
      </c>
      <c r="F4431">
        <v>1950</v>
      </c>
      <c r="G4431" t="s">
        <v>19</v>
      </c>
      <c r="H4431" t="s">
        <v>21</v>
      </c>
      <c r="I4431">
        <v>2</v>
      </c>
      <c r="J4431">
        <v>272.26</v>
      </c>
      <c r="K4431">
        <v>0.05</v>
      </c>
      <c r="L4431">
        <f t="shared" si="416"/>
        <v>13.613</v>
      </c>
      <c r="M4431">
        <f t="shared" si="417"/>
        <v>544.52</v>
      </c>
      <c r="N4431" t="s">
        <v>16</v>
      </c>
      <c r="O4431" t="str">
        <f t="shared" si="418"/>
        <v>Delayed Delivery</v>
      </c>
      <c r="P4431">
        <v>11</v>
      </c>
      <c r="Q4431" t="str">
        <f t="shared" si="419"/>
        <v>Bad</v>
      </c>
      <c r="R4431">
        <v>2.1</v>
      </c>
      <c r="S4431">
        <v>517.29</v>
      </c>
    </row>
    <row r="4432" spans="1:19" x14ac:dyDescent="0.35">
      <c r="A4432">
        <v>14431</v>
      </c>
      <c r="B4432" s="1">
        <v>48992</v>
      </c>
      <c r="C4432">
        <f t="shared" si="414"/>
        <v>2034</v>
      </c>
      <c r="D4432">
        <f t="shared" si="415"/>
        <v>2</v>
      </c>
      <c r="E4432" t="str">
        <f>TEXT(Table2[[#This Row],[order_date]],"mmmm")</f>
        <v>February</v>
      </c>
      <c r="F4432">
        <v>1360</v>
      </c>
      <c r="G4432" t="s">
        <v>15</v>
      </c>
      <c r="H4432" t="s">
        <v>20</v>
      </c>
      <c r="I4432">
        <v>1</v>
      </c>
      <c r="J4432">
        <v>422.94</v>
      </c>
      <c r="K4432">
        <v>0.15</v>
      </c>
      <c r="L4432">
        <f t="shared" si="416"/>
        <v>63.440999999999995</v>
      </c>
      <c r="M4432">
        <f t="shared" si="417"/>
        <v>422.94</v>
      </c>
      <c r="N4432" t="s">
        <v>16</v>
      </c>
      <c r="O4432" t="str">
        <f t="shared" si="418"/>
        <v>On Time Delivery</v>
      </c>
      <c r="P4432">
        <v>2</v>
      </c>
      <c r="Q4432" t="str">
        <f t="shared" si="419"/>
        <v>Good</v>
      </c>
      <c r="R4432">
        <v>2.5</v>
      </c>
      <c r="S4432">
        <v>359.5</v>
      </c>
    </row>
    <row r="4433" spans="1:19" x14ac:dyDescent="0.35">
      <c r="A4433">
        <v>14432</v>
      </c>
      <c r="B4433" s="1">
        <v>48993</v>
      </c>
      <c r="C4433">
        <f t="shared" si="414"/>
        <v>2034</v>
      </c>
      <c r="D4433">
        <f t="shared" si="415"/>
        <v>2</v>
      </c>
      <c r="E4433" t="str">
        <f>TEXT(Table2[[#This Row],[order_date]],"mmmm")</f>
        <v>February</v>
      </c>
      <c r="F4433">
        <v>1768</v>
      </c>
      <c r="G4433" t="s">
        <v>19</v>
      </c>
      <c r="H4433" t="s">
        <v>13</v>
      </c>
      <c r="I4433">
        <v>7</v>
      </c>
      <c r="J4433">
        <v>385.87</v>
      </c>
      <c r="K4433">
        <v>0.1</v>
      </c>
      <c r="L4433">
        <f t="shared" si="416"/>
        <v>38.587000000000003</v>
      </c>
      <c r="M4433">
        <f t="shared" si="417"/>
        <v>2701.09</v>
      </c>
      <c r="N4433" t="s">
        <v>16</v>
      </c>
      <c r="O4433" t="str">
        <f t="shared" si="418"/>
        <v>Delayed Delivery</v>
      </c>
      <c r="P4433">
        <v>7</v>
      </c>
      <c r="Q4433" t="str">
        <f t="shared" si="419"/>
        <v>Good</v>
      </c>
      <c r="R4433">
        <v>2.6</v>
      </c>
      <c r="S4433">
        <v>2430.98</v>
      </c>
    </row>
    <row r="4434" spans="1:19" x14ac:dyDescent="0.35">
      <c r="A4434">
        <v>14433</v>
      </c>
      <c r="B4434" s="1">
        <v>48994</v>
      </c>
      <c r="C4434">
        <f t="shared" si="414"/>
        <v>2034</v>
      </c>
      <c r="D4434">
        <f t="shared" si="415"/>
        <v>2</v>
      </c>
      <c r="E4434" t="str">
        <f>TEXT(Table2[[#This Row],[order_date]],"mmmm")</f>
        <v>February</v>
      </c>
      <c r="F4434">
        <v>1583</v>
      </c>
      <c r="G4434" t="s">
        <v>19</v>
      </c>
      <c r="H4434" t="s">
        <v>20</v>
      </c>
      <c r="I4434">
        <v>6</v>
      </c>
      <c r="J4434">
        <v>82.07</v>
      </c>
      <c r="K4434">
        <v>0.27</v>
      </c>
      <c r="L4434">
        <f t="shared" si="416"/>
        <v>22.158899999999999</v>
      </c>
      <c r="M4434">
        <f t="shared" si="417"/>
        <v>492.41999999999996</v>
      </c>
      <c r="N4434" t="s">
        <v>18</v>
      </c>
      <c r="O4434" t="str">
        <f t="shared" si="418"/>
        <v>Delayed Delivery</v>
      </c>
      <c r="P4434">
        <v>8</v>
      </c>
      <c r="Q4434" t="str">
        <f t="shared" si="419"/>
        <v>Bad</v>
      </c>
      <c r="R4434">
        <v>1.8</v>
      </c>
      <c r="S4434">
        <v>359.47</v>
      </c>
    </row>
    <row r="4435" spans="1:19" x14ac:dyDescent="0.35">
      <c r="A4435">
        <v>14434</v>
      </c>
      <c r="B4435" s="1">
        <v>48995</v>
      </c>
      <c r="C4435">
        <f t="shared" si="414"/>
        <v>2034</v>
      </c>
      <c r="D4435">
        <f t="shared" si="415"/>
        <v>2</v>
      </c>
      <c r="E4435" t="str">
        <f>TEXT(Table2[[#This Row],[order_date]],"mmmm")</f>
        <v>February</v>
      </c>
      <c r="F4435">
        <v>1086</v>
      </c>
      <c r="G4435" t="s">
        <v>22</v>
      </c>
      <c r="H4435" t="s">
        <v>21</v>
      </c>
      <c r="I4435">
        <v>7</v>
      </c>
      <c r="J4435">
        <v>471.91</v>
      </c>
      <c r="K4435">
        <v>0.04</v>
      </c>
      <c r="L4435">
        <f t="shared" si="416"/>
        <v>18.8764</v>
      </c>
      <c r="M4435">
        <f t="shared" si="417"/>
        <v>3303.3700000000003</v>
      </c>
      <c r="N4435" t="s">
        <v>16</v>
      </c>
      <c r="O4435" t="str">
        <f t="shared" si="418"/>
        <v>On Time Delivery</v>
      </c>
      <c r="P4435">
        <v>2</v>
      </c>
      <c r="Q4435" t="str">
        <f t="shared" si="419"/>
        <v>Excellent</v>
      </c>
      <c r="R4435">
        <v>4.5</v>
      </c>
      <c r="S4435">
        <v>3171.24</v>
      </c>
    </row>
    <row r="4436" spans="1:19" x14ac:dyDescent="0.35">
      <c r="A4436">
        <v>14435</v>
      </c>
      <c r="B4436" s="1">
        <v>48996</v>
      </c>
      <c r="C4436">
        <f t="shared" si="414"/>
        <v>2034</v>
      </c>
      <c r="D4436">
        <f t="shared" si="415"/>
        <v>2</v>
      </c>
      <c r="E4436" t="str">
        <f>TEXT(Table2[[#This Row],[order_date]],"mmmm")</f>
        <v>February</v>
      </c>
      <c r="F4436">
        <v>1933</v>
      </c>
      <c r="G4436" t="s">
        <v>22</v>
      </c>
      <c r="H4436" t="s">
        <v>20</v>
      </c>
      <c r="I4436">
        <v>4</v>
      </c>
      <c r="J4436">
        <v>436.6</v>
      </c>
      <c r="K4436">
        <v>0.32</v>
      </c>
      <c r="L4436">
        <f t="shared" si="416"/>
        <v>139.71200000000002</v>
      </c>
      <c r="M4436">
        <f t="shared" si="417"/>
        <v>1746.4</v>
      </c>
      <c r="N4436" t="s">
        <v>18</v>
      </c>
      <c r="O4436" t="str">
        <f t="shared" si="418"/>
        <v>On Time Delivery</v>
      </c>
      <c r="P4436">
        <v>4</v>
      </c>
      <c r="Q4436" t="str">
        <f t="shared" si="419"/>
        <v>Bad</v>
      </c>
      <c r="R4436">
        <v>1.5</v>
      </c>
      <c r="S4436">
        <v>1187.55</v>
      </c>
    </row>
    <row r="4437" spans="1:19" x14ac:dyDescent="0.35">
      <c r="A4437">
        <v>14436</v>
      </c>
      <c r="B4437" s="1">
        <v>48997</v>
      </c>
      <c r="C4437">
        <f t="shared" si="414"/>
        <v>2034</v>
      </c>
      <c r="D4437">
        <f t="shared" si="415"/>
        <v>2</v>
      </c>
      <c r="E4437" t="str">
        <f>TEXT(Table2[[#This Row],[order_date]],"mmmm")</f>
        <v>February</v>
      </c>
      <c r="F4437">
        <v>1261</v>
      </c>
      <c r="G4437" t="s">
        <v>15</v>
      </c>
      <c r="H4437" t="s">
        <v>21</v>
      </c>
      <c r="I4437">
        <v>1</v>
      </c>
      <c r="J4437">
        <v>398.66</v>
      </c>
      <c r="K4437">
        <v>0.31</v>
      </c>
      <c r="L4437">
        <f t="shared" si="416"/>
        <v>123.58460000000001</v>
      </c>
      <c r="M4437">
        <f t="shared" si="417"/>
        <v>398.66</v>
      </c>
      <c r="N4437" t="s">
        <v>18</v>
      </c>
      <c r="O4437" t="str">
        <f t="shared" si="418"/>
        <v>Delayed Delivery</v>
      </c>
      <c r="P4437">
        <v>11</v>
      </c>
      <c r="Q4437" t="str">
        <f t="shared" si="419"/>
        <v>Good</v>
      </c>
      <c r="R4437">
        <v>3.3</v>
      </c>
      <c r="S4437">
        <v>275.08</v>
      </c>
    </row>
    <row r="4438" spans="1:19" x14ac:dyDescent="0.35">
      <c r="A4438">
        <v>14437</v>
      </c>
      <c r="B4438" s="1">
        <v>48998</v>
      </c>
      <c r="C4438">
        <f t="shared" si="414"/>
        <v>2034</v>
      </c>
      <c r="D4438">
        <f t="shared" si="415"/>
        <v>2</v>
      </c>
      <c r="E4438" t="str">
        <f>TEXT(Table2[[#This Row],[order_date]],"mmmm")</f>
        <v>February</v>
      </c>
      <c r="F4438">
        <v>1213</v>
      </c>
      <c r="G4438" t="s">
        <v>15</v>
      </c>
      <c r="H4438" t="s">
        <v>17</v>
      </c>
      <c r="I4438">
        <v>3</v>
      </c>
      <c r="J4438">
        <v>105.73</v>
      </c>
      <c r="K4438">
        <v>0.32</v>
      </c>
      <c r="L4438">
        <f t="shared" si="416"/>
        <v>33.833600000000004</v>
      </c>
      <c r="M4438">
        <f t="shared" si="417"/>
        <v>317.19</v>
      </c>
      <c r="N4438" t="s">
        <v>18</v>
      </c>
      <c r="O4438" t="str">
        <f t="shared" si="418"/>
        <v>Delayed Delivery</v>
      </c>
      <c r="P4438">
        <v>11</v>
      </c>
      <c r="Q4438" t="str">
        <f t="shared" si="419"/>
        <v>Excellent</v>
      </c>
      <c r="R4438">
        <v>4.3</v>
      </c>
      <c r="S4438">
        <v>215.69</v>
      </c>
    </row>
    <row r="4439" spans="1:19" x14ac:dyDescent="0.35">
      <c r="A4439">
        <v>14438</v>
      </c>
      <c r="B4439" s="1">
        <v>48999</v>
      </c>
      <c r="C4439">
        <f t="shared" si="414"/>
        <v>2034</v>
      </c>
      <c r="D4439">
        <f t="shared" si="415"/>
        <v>2</v>
      </c>
      <c r="E4439" t="str">
        <f>TEXT(Table2[[#This Row],[order_date]],"mmmm")</f>
        <v>February</v>
      </c>
      <c r="F4439">
        <v>1664</v>
      </c>
      <c r="G4439" t="s">
        <v>15</v>
      </c>
      <c r="H4439" t="s">
        <v>20</v>
      </c>
      <c r="I4439">
        <v>3</v>
      </c>
      <c r="J4439">
        <v>171.78</v>
      </c>
      <c r="K4439">
        <v>0.26</v>
      </c>
      <c r="L4439">
        <f t="shared" si="416"/>
        <v>44.662800000000004</v>
      </c>
      <c r="M4439">
        <f t="shared" si="417"/>
        <v>515.34</v>
      </c>
      <c r="N4439" t="s">
        <v>16</v>
      </c>
      <c r="O4439" t="str">
        <f t="shared" si="418"/>
        <v>On Time Delivery</v>
      </c>
      <c r="P4439">
        <v>3</v>
      </c>
      <c r="Q4439" t="str">
        <f t="shared" si="419"/>
        <v>Good</v>
      </c>
      <c r="R4439">
        <v>3.3</v>
      </c>
      <c r="S4439">
        <v>381.35</v>
      </c>
    </row>
    <row r="4440" spans="1:19" x14ac:dyDescent="0.35">
      <c r="A4440">
        <v>14439</v>
      </c>
      <c r="B4440" s="1">
        <v>49000</v>
      </c>
      <c r="C4440">
        <f t="shared" si="414"/>
        <v>2034</v>
      </c>
      <c r="D4440">
        <f t="shared" si="415"/>
        <v>2</v>
      </c>
      <c r="E4440" t="str">
        <f>TEXT(Table2[[#This Row],[order_date]],"mmmm")</f>
        <v>February</v>
      </c>
      <c r="F4440">
        <v>1721</v>
      </c>
      <c r="G4440" t="s">
        <v>19</v>
      </c>
      <c r="H4440" t="s">
        <v>20</v>
      </c>
      <c r="I4440">
        <v>6</v>
      </c>
      <c r="J4440">
        <v>245.01</v>
      </c>
      <c r="K4440">
        <v>0.04</v>
      </c>
      <c r="L4440">
        <f t="shared" si="416"/>
        <v>9.8003999999999998</v>
      </c>
      <c r="M4440">
        <f t="shared" si="417"/>
        <v>1470.06</v>
      </c>
      <c r="N4440" t="s">
        <v>18</v>
      </c>
      <c r="O4440" t="str">
        <f t="shared" si="418"/>
        <v>On Time Delivery</v>
      </c>
      <c r="P4440">
        <v>4</v>
      </c>
      <c r="Q4440" t="str">
        <f t="shared" si="419"/>
        <v>Bad</v>
      </c>
      <c r="R4440">
        <v>2.2999999999999998</v>
      </c>
      <c r="S4440">
        <v>1411.26</v>
      </c>
    </row>
    <row r="4441" spans="1:19" x14ac:dyDescent="0.35">
      <c r="A4441">
        <v>14440</v>
      </c>
      <c r="B4441" s="1">
        <v>49001</v>
      </c>
      <c r="C4441">
        <f t="shared" si="414"/>
        <v>2034</v>
      </c>
      <c r="D4441">
        <f t="shared" si="415"/>
        <v>2</v>
      </c>
      <c r="E4441" t="str">
        <f>TEXT(Table2[[#This Row],[order_date]],"mmmm")</f>
        <v>February</v>
      </c>
      <c r="F4441">
        <v>1912</v>
      </c>
      <c r="G4441" t="s">
        <v>19</v>
      </c>
      <c r="H4441" t="s">
        <v>21</v>
      </c>
      <c r="I4441">
        <v>4</v>
      </c>
      <c r="J4441">
        <v>178.76</v>
      </c>
      <c r="K4441">
        <v>0.15</v>
      </c>
      <c r="L4441">
        <f t="shared" si="416"/>
        <v>26.813999999999997</v>
      </c>
      <c r="M4441">
        <f t="shared" si="417"/>
        <v>715.04</v>
      </c>
      <c r="N4441" t="s">
        <v>18</v>
      </c>
      <c r="O4441" t="str">
        <f t="shared" si="418"/>
        <v>Delayed Delivery</v>
      </c>
      <c r="P4441">
        <v>5</v>
      </c>
      <c r="Q4441" t="str">
        <f t="shared" si="419"/>
        <v>Excellent</v>
      </c>
      <c r="R4441">
        <v>4.0999999999999996</v>
      </c>
      <c r="S4441">
        <v>607.78</v>
      </c>
    </row>
    <row r="4442" spans="1:19" x14ac:dyDescent="0.35">
      <c r="A4442">
        <v>14441</v>
      </c>
      <c r="B4442" s="1">
        <v>49002</v>
      </c>
      <c r="C4442">
        <f t="shared" si="414"/>
        <v>2034</v>
      </c>
      <c r="D4442">
        <f t="shared" si="415"/>
        <v>2</v>
      </c>
      <c r="E4442" t="str">
        <f>TEXT(Table2[[#This Row],[order_date]],"mmmm")</f>
        <v>February</v>
      </c>
      <c r="F4442">
        <v>1572</v>
      </c>
      <c r="G4442" t="s">
        <v>19</v>
      </c>
      <c r="H4442" t="s">
        <v>21</v>
      </c>
      <c r="I4442">
        <v>4</v>
      </c>
      <c r="J4442">
        <v>148.27000000000001</v>
      </c>
      <c r="K4442">
        <v>0.05</v>
      </c>
      <c r="L4442">
        <f t="shared" si="416"/>
        <v>7.4135000000000009</v>
      </c>
      <c r="M4442">
        <f t="shared" si="417"/>
        <v>593.08000000000004</v>
      </c>
      <c r="N4442" t="s">
        <v>16</v>
      </c>
      <c r="O4442" t="str">
        <f t="shared" si="418"/>
        <v>Delayed Delivery</v>
      </c>
      <c r="P4442">
        <v>6</v>
      </c>
      <c r="Q4442" t="str">
        <f t="shared" si="419"/>
        <v>Good</v>
      </c>
      <c r="R4442">
        <v>3</v>
      </c>
      <c r="S4442">
        <v>563.42999999999995</v>
      </c>
    </row>
    <row r="4443" spans="1:19" x14ac:dyDescent="0.35">
      <c r="A4443">
        <v>14442</v>
      </c>
      <c r="B4443" s="1">
        <v>49003</v>
      </c>
      <c r="C4443">
        <f t="shared" si="414"/>
        <v>2034</v>
      </c>
      <c r="D4443">
        <f t="shared" si="415"/>
        <v>2</v>
      </c>
      <c r="E4443" t="str">
        <f>TEXT(Table2[[#This Row],[order_date]],"mmmm")</f>
        <v>February</v>
      </c>
      <c r="F4443">
        <v>1779</v>
      </c>
      <c r="G4443" t="s">
        <v>19</v>
      </c>
      <c r="H4443" t="s">
        <v>21</v>
      </c>
      <c r="I4443">
        <v>4</v>
      </c>
      <c r="J4443">
        <v>486.13</v>
      </c>
      <c r="K4443">
        <v>0.35</v>
      </c>
      <c r="L4443">
        <f t="shared" si="416"/>
        <v>170.1455</v>
      </c>
      <c r="M4443">
        <f t="shared" si="417"/>
        <v>1944.52</v>
      </c>
      <c r="N4443" t="s">
        <v>16</v>
      </c>
      <c r="O4443" t="str">
        <f t="shared" si="418"/>
        <v>On Time Delivery</v>
      </c>
      <c r="P4443">
        <v>2</v>
      </c>
      <c r="Q4443" t="str">
        <f t="shared" si="419"/>
        <v>Bad</v>
      </c>
      <c r="R4443">
        <v>1.7</v>
      </c>
      <c r="S4443">
        <v>1263.94</v>
      </c>
    </row>
    <row r="4444" spans="1:19" x14ac:dyDescent="0.35">
      <c r="A4444">
        <v>14443</v>
      </c>
      <c r="B4444" s="1">
        <v>49004</v>
      </c>
      <c r="C4444">
        <f t="shared" si="414"/>
        <v>2034</v>
      </c>
      <c r="D4444">
        <f t="shared" si="415"/>
        <v>3</v>
      </c>
      <c r="E4444" t="str">
        <f>TEXT(Table2[[#This Row],[order_date]],"mmmm")</f>
        <v>March</v>
      </c>
      <c r="F4444">
        <v>1261</v>
      </c>
      <c r="G4444" t="s">
        <v>22</v>
      </c>
      <c r="H4444" t="s">
        <v>21</v>
      </c>
      <c r="I4444">
        <v>2</v>
      </c>
      <c r="J4444">
        <v>388.37</v>
      </c>
      <c r="K4444">
        <v>0.12</v>
      </c>
      <c r="L4444">
        <f t="shared" si="416"/>
        <v>46.604399999999998</v>
      </c>
      <c r="M4444">
        <f t="shared" si="417"/>
        <v>776.74</v>
      </c>
      <c r="N4444" t="s">
        <v>18</v>
      </c>
      <c r="O4444" t="str">
        <f t="shared" si="418"/>
        <v>Delayed Delivery</v>
      </c>
      <c r="P4444">
        <v>10</v>
      </c>
      <c r="Q4444" t="str">
        <f t="shared" si="419"/>
        <v>Bad</v>
      </c>
      <c r="R4444">
        <v>2.2999999999999998</v>
      </c>
      <c r="S4444">
        <v>683.53</v>
      </c>
    </row>
    <row r="4445" spans="1:19" x14ac:dyDescent="0.35">
      <c r="A4445">
        <v>14444</v>
      </c>
      <c r="B4445" s="1">
        <v>49005</v>
      </c>
      <c r="C4445">
        <f t="shared" si="414"/>
        <v>2034</v>
      </c>
      <c r="D4445">
        <f t="shared" si="415"/>
        <v>3</v>
      </c>
      <c r="E4445" t="str">
        <f>TEXT(Table2[[#This Row],[order_date]],"mmmm")</f>
        <v>March</v>
      </c>
      <c r="F4445">
        <v>1729</v>
      </c>
      <c r="G4445" t="s">
        <v>19</v>
      </c>
      <c r="H4445" t="s">
        <v>20</v>
      </c>
      <c r="I4445">
        <v>1</v>
      </c>
      <c r="J4445">
        <v>345.8</v>
      </c>
      <c r="K4445">
        <v>0.2</v>
      </c>
      <c r="L4445">
        <f t="shared" si="416"/>
        <v>69.160000000000011</v>
      </c>
      <c r="M4445">
        <f t="shared" si="417"/>
        <v>345.8</v>
      </c>
      <c r="N4445" t="s">
        <v>16</v>
      </c>
      <c r="O4445" t="str">
        <f t="shared" si="418"/>
        <v>Delayed Delivery</v>
      </c>
      <c r="P4445">
        <v>6</v>
      </c>
      <c r="Q4445" t="str">
        <f t="shared" si="419"/>
        <v>Good</v>
      </c>
      <c r="R4445">
        <v>3.4</v>
      </c>
      <c r="S4445">
        <v>276.64</v>
      </c>
    </row>
    <row r="4446" spans="1:19" x14ac:dyDescent="0.35">
      <c r="A4446">
        <v>14445</v>
      </c>
      <c r="B4446" s="1">
        <v>49006</v>
      </c>
      <c r="C4446">
        <f t="shared" si="414"/>
        <v>2034</v>
      </c>
      <c r="D4446">
        <f t="shared" si="415"/>
        <v>3</v>
      </c>
      <c r="E4446" t="str">
        <f>TEXT(Table2[[#This Row],[order_date]],"mmmm")</f>
        <v>March</v>
      </c>
      <c r="F4446">
        <v>1282</v>
      </c>
      <c r="G4446" t="s">
        <v>19</v>
      </c>
      <c r="H4446" t="s">
        <v>21</v>
      </c>
      <c r="I4446">
        <v>3</v>
      </c>
      <c r="J4446">
        <v>147.18</v>
      </c>
      <c r="K4446">
        <v>0.27</v>
      </c>
      <c r="L4446">
        <f t="shared" si="416"/>
        <v>39.738600000000005</v>
      </c>
      <c r="M4446">
        <f t="shared" si="417"/>
        <v>441.54</v>
      </c>
      <c r="N4446" t="s">
        <v>16</v>
      </c>
      <c r="O4446" t="str">
        <f t="shared" si="418"/>
        <v>Delayed Delivery</v>
      </c>
      <c r="P4446">
        <v>9</v>
      </c>
      <c r="Q4446" t="str">
        <f t="shared" si="419"/>
        <v>Good</v>
      </c>
      <c r="R4446">
        <v>3.6</v>
      </c>
      <c r="S4446">
        <v>322.32</v>
      </c>
    </row>
    <row r="4447" spans="1:19" x14ac:dyDescent="0.35">
      <c r="A4447">
        <v>14446</v>
      </c>
      <c r="B4447" s="1">
        <v>49007</v>
      </c>
      <c r="C4447">
        <f t="shared" si="414"/>
        <v>2034</v>
      </c>
      <c r="D4447">
        <f t="shared" si="415"/>
        <v>3</v>
      </c>
      <c r="E4447" t="str">
        <f>TEXT(Table2[[#This Row],[order_date]],"mmmm")</f>
        <v>March</v>
      </c>
      <c r="F4447">
        <v>1647</v>
      </c>
      <c r="G4447" t="s">
        <v>15</v>
      </c>
      <c r="H4447" t="s">
        <v>20</v>
      </c>
      <c r="I4447">
        <v>1</v>
      </c>
      <c r="J4447">
        <v>552.07000000000005</v>
      </c>
      <c r="K4447">
        <v>0.32</v>
      </c>
      <c r="L4447">
        <f t="shared" si="416"/>
        <v>176.66240000000002</v>
      </c>
      <c r="M4447">
        <f t="shared" si="417"/>
        <v>552.07000000000005</v>
      </c>
      <c r="N4447" t="s">
        <v>16</v>
      </c>
      <c r="O4447" t="str">
        <f t="shared" si="418"/>
        <v>Delayed Delivery</v>
      </c>
      <c r="P4447">
        <v>11</v>
      </c>
      <c r="Q4447" t="str">
        <f t="shared" si="419"/>
        <v>Good</v>
      </c>
      <c r="R4447">
        <v>3.2</v>
      </c>
      <c r="S4447">
        <v>375.41</v>
      </c>
    </row>
    <row r="4448" spans="1:19" x14ac:dyDescent="0.35">
      <c r="A4448">
        <v>14447</v>
      </c>
      <c r="B4448" s="1">
        <v>49008</v>
      </c>
      <c r="C4448">
        <f t="shared" si="414"/>
        <v>2034</v>
      </c>
      <c r="D4448">
        <f t="shared" si="415"/>
        <v>3</v>
      </c>
      <c r="E4448" t="str">
        <f>TEXT(Table2[[#This Row],[order_date]],"mmmm")</f>
        <v>March</v>
      </c>
      <c r="F4448">
        <v>1466</v>
      </c>
      <c r="G4448" t="s">
        <v>12</v>
      </c>
      <c r="H4448" t="s">
        <v>13</v>
      </c>
      <c r="I4448">
        <v>1</v>
      </c>
      <c r="J4448">
        <v>126.84</v>
      </c>
      <c r="K4448">
        <v>0.26</v>
      </c>
      <c r="L4448">
        <f t="shared" si="416"/>
        <v>32.978400000000001</v>
      </c>
      <c r="M4448">
        <f t="shared" si="417"/>
        <v>126.84</v>
      </c>
      <c r="N4448" t="s">
        <v>16</v>
      </c>
      <c r="O4448" t="str">
        <f t="shared" si="418"/>
        <v>Delayed Delivery</v>
      </c>
      <c r="P4448">
        <v>8</v>
      </c>
      <c r="Q4448" t="str">
        <f t="shared" si="419"/>
        <v>Bad</v>
      </c>
      <c r="R4448">
        <v>2.1</v>
      </c>
      <c r="S4448">
        <v>93.86</v>
      </c>
    </row>
    <row r="4449" spans="1:19" x14ac:dyDescent="0.35">
      <c r="A4449">
        <v>14448</v>
      </c>
      <c r="B4449" s="1">
        <v>49009</v>
      </c>
      <c r="C4449">
        <f t="shared" si="414"/>
        <v>2034</v>
      </c>
      <c r="D4449">
        <f t="shared" si="415"/>
        <v>3</v>
      </c>
      <c r="E4449" t="str">
        <f>TEXT(Table2[[#This Row],[order_date]],"mmmm")</f>
        <v>March</v>
      </c>
      <c r="F4449">
        <v>1379</v>
      </c>
      <c r="G4449" t="s">
        <v>19</v>
      </c>
      <c r="H4449" t="s">
        <v>20</v>
      </c>
      <c r="I4449">
        <v>1</v>
      </c>
      <c r="J4449">
        <v>480.05</v>
      </c>
      <c r="K4449">
        <v>0.24</v>
      </c>
      <c r="L4449">
        <f t="shared" si="416"/>
        <v>115.212</v>
      </c>
      <c r="M4449">
        <f t="shared" si="417"/>
        <v>480.05</v>
      </c>
      <c r="N4449" t="s">
        <v>14</v>
      </c>
      <c r="O4449" t="str">
        <f t="shared" si="418"/>
        <v>Early Delivery</v>
      </c>
      <c r="P4449">
        <v>1</v>
      </c>
      <c r="Q4449" t="str">
        <f t="shared" si="419"/>
        <v>Good</v>
      </c>
      <c r="R4449">
        <v>3.4</v>
      </c>
      <c r="S4449">
        <v>364.84</v>
      </c>
    </row>
    <row r="4450" spans="1:19" x14ac:dyDescent="0.35">
      <c r="A4450">
        <v>14449</v>
      </c>
      <c r="B4450" s="1">
        <v>49010</v>
      </c>
      <c r="C4450">
        <f t="shared" si="414"/>
        <v>2034</v>
      </c>
      <c r="D4450">
        <f t="shared" si="415"/>
        <v>3</v>
      </c>
      <c r="E4450" t="str">
        <f>TEXT(Table2[[#This Row],[order_date]],"mmmm")</f>
        <v>March</v>
      </c>
      <c r="F4450">
        <v>1361</v>
      </c>
      <c r="G4450" t="s">
        <v>19</v>
      </c>
      <c r="H4450" t="s">
        <v>21</v>
      </c>
      <c r="I4450">
        <v>4</v>
      </c>
      <c r="J4450">
        <v>580.5</v>
      </c>
      <c r="K4450">
        <v>0.16</v>
      </c>
      <c r="L4450">
        <f t="shared" si="416"/>
        <v>92.88</v>
      </c>
      <c r="M4450">
        <f t="shared" si="417"/>
        <v>2322</v>
      </c>
      <c r="N4450" t="s">
        <v>18</v>
      </c>
      <c r="O4450" t="str">
        <f t="shared" si="418"/>
        <v>Delayed Delivery</v>
      </c>
      <c r="P4450">
        <v>9</v>
      </c>
      <c r="Q4450" t="str">
        <f t="shared" si="419"/>
        <v>Bad</v>
      </c>
      <c r="R4450">
        <v>2.2999999999999998</v>
      </c>
      <c r="S4450">
        <v>1950.48</v>
      </c>
    </row>
    <row r="4451" spans="1:19" x14ac:dyDescent="0.35">
      <c r="A4451">
        <v>14450</v>
      </c>
      <c r="B4451" s="1">
        <v>49011</v>
      </c>
      <c r="C4451">
        <f t="shared" si="414"/>
        <v>2034</v>
      </c>
      <c r="D4451">
        <f t="shared" si="415"/>
        <v>3</v>
      </c>
      <c r="E4451" t="str">
        <f>TEXT(Table2[[#This Row],[order_date]],"mmmm")</f>
        <v>March</v>
      </c>
      <c r="F4451">
        <v>1448</v>
      </c>
      <c r="G4451" t="s">
        <v>15</v>
      </c>
      <c r="H4451" t="s">
        <v>21</v>
      </c>
      <c r="I4451">
        <v>6</v>
      </c>
      <c r="J4451">
        <v>440.35</v>
      </c>
      <c r="K4451">
        <v>0.21</v>
      </c>
      <c r="L4451">
        <f t="shared" si="416"/>
        <v>92.473500000000001</v>
      </c>
      <c r="M4451">
        <f t="shared" si="417"/>
        <v>2642.1000000000004</v>
      </c>
      <c r="N4451" t="s">
        <v>18</v>
      </c>
      <c r="O4451" t="str">
        <f t="shared" si="418"/>
        <v>Delayed Delivery</v>
      </c>
      <c r="P4451">
        <v>11</v>
      </c>
      <c r="Q4451" t="str">
        <f t="shared" si="419"/>
        <v>Bad</v>
      </c>
      <c r="R4451">
        <v>1.9</v>
      </c>
      <c r="S4451">
        <v>2087.2600000000002</v>
      </c>
    </row>
    <row r="4452" spans="1:19" x14ac:dyDescent="0.35">
      <c r="A4452">
        <v>14451</v>
      </c>
      <c r="B4452" s="1">
        <v>49012</v>
      </c>
      <c r="C4452">
        <f t="shared" si="414"/>
        <v>2034</v>
      </c>
      <c r="D4452">
        <f t="shared" si="415"/>
        <v>3</v>
      </c>
      <c r="E4452" t="str">
        <f>TEXT(Table2[[#This Row],[order_date]],"mmmm")</f>
        <v>March</v>
      </c>
      <c r="F4452">
        <v>1440</v>
      </c>
      <c r="G4452" t="s">
        <v>22</v>
      </c>
      <c r="H4452" t="s">
        <v>13</v>
      </c>
      <c r="I4452">
        <v>6</v>
      </c>
      <c r="J4452">
        <v>595.82000000000005</v>
      </c>
      <c r="K4452">
        <v>0.03</v>
      </c>
      <c r="L4452">
        <f t="shared" si="416"/>
        <v>17.874600000000001</v>
      </c>
      <c r="M4452">
        <f t="shared" si="417"/>
        <v>3574.92</v>
      </c>
      <c r="N4452" t="s">
        <v>14</v>
      </c>
      <c r="O4452" t="str">
        <f t="shared" si="418"/>
        <v>Delayed Delivery</v>
      </c>
      <c r="P4452">
        <v>10</v>
      </c>
      <c r="Q4452" t="str">
        <f t="shared" si="419"/>
        <v>Excellent</v>
      </c>
      <c r="R4452">
        <v>4.8</v>
      </c>
      <c r="S4452">
        <v>3467.67</v>
      </c>
    </row>
    <row r="4453" spans="1:19" x14ac:dyDescent="0.35">
      <c r="A4453">
        <v>14452</v>
      </c>
      <c r="B4453" s="1">
        <v>49013</v>
      </c>
      <c r="C4453">
        <f t="shared" si="414"/>
        <v>2034</v>
      </c>
      <c r="D4453">
        <f t="shared" si="415"/>
        <v>3</v>
      </c>
      <c r="E4453" t="str">
        <f>TEXT(Table2[[#This Row],[order_date]],"mmmm")</f>
        <v>March</v>
      </c>
      <c r="F4453">
        <v>1092</v>
      </c>
      <c r="G4453" t="s">
        <v>15</v>
      </c>
      <c r="H4453" t="s">
        <v>20</v>
      </c>
      <c r="I4453">
        <v>4</v>
      </c>
      <c r="J4453">
        <v>395.86</v>
      </c>
      <c r="K4453">
        <v>0.31</v>
      </c>
      <c r="L4453">
        <f t="shared" si="416"/>
        <v>122.7166</v>
      </c>
      <c r="M4453">
        <f t="shared" si="417"/>
        <v>1583.44</v>
      </c>
      <c r="N4453" t="s">
        <v>18</v>
      </c>
      <c r="O4453" t="str">
        <f t="shared" si="418"/>
        <v>Delayed Delivery</v>
      </c>
      <c r="P4453">
        <v>11</v>
      </c>
      <c r="Q4453" t="str">
        <f t="shared" si="419"/>
        <v>Bad</v>
      </c>
      <c r="R4453">
        <v>2.2999999999999998</v>
      </c>
      <c r="S4453">
        <v>1092.57</v>
      </c>
    </row>
    <row r="4454" spans="1:19" x14ac:dyDescent="0.35">
      <c r="A4454">
        <v>14453</v>
      </c>
      <c r="B4454" s="1">
        <v>49014</v>
      </c>
      <c r="C4454">
        <f t="shared" si="414"/>
        <v>2034</v>
      </c>
      <c r="D4454">
        <f t="shared" si="415"/>
        <v>3</v>
      </c>
      <c r="E4454" t="str">
        <f>TEXT(Table2[[#This Row],[order_date]],"mmmm")</f>
        <v>March</v>
      </c>
      <c r="F4454">
        <v>1620</v>
      </c>
      <c r="G4454" t="s">
        <v>22</v>
      </c>
      <c r="H4454" t="s">
        <v>13</v>
      </c>
      <c r="I4454">
        <v>3</v>
      </c>
      <c r="J4454">
        <v>142.21</v>
      </c>
      <c r="K4454">
        <v>0.19</v>
      </c>
      <c r="L4454">
        <f t="shared" si="416"/>
        <v>27.019900000000003</v>
      </c>
      <c r="M4454">
        <f t="shared" si="417"/>
        <v>426.63</v>
      </c>
      <c r="N4454" t="s">
        <v>18</v>
      </c>
      <c r="O4454" t="str">
        <f t="shared" si="418"/>
        <v>On Time Delivery</v>
      </c>
      <c r="P4454">
        <v>2</v>
      </c>
      <c r="Q4454" t="str">
        <f t="shared" si="419"/>
        <v>Bad</v>
      </c>
      <c r="R4454">
        <v>2.2999999999999998</v>
      </c>
      <c r="S4454">
        <v>345.57</v>
      </c>
    </row>
    <row r="4455" spans="1:19" x14ac:dyDescent="0.35">
      <c r="A4455">
        <v>14454</v>
      </c>
      <c r="B4455" s="1">
        <v>49015</v>
      </c>
      <c r="C4455">
        <f t="shared" si="414"/>
        <v>2034</v>
      </c>
      <c r="D4455">
        <f t="shared" si="415"/>
        <v>3</v>
      </c>
      <c r="E4455" t="str">
        <f>TEXT(Table2[[#This Row],[order_date]],"mmmm")</f>
        <v>March</v>
      </c>
      <c r="F4455">
        <v>1752</v>
      </c>
      <c r="G4455" t="s">
        <v>12</v>
      </c>
      <c r="H4455" t="s">
        <v>20</v>
      </c>
      <c r="I4455">
        <v>3</v>
      </c>
      <c r="J4455">
        <v>134.22999999999999</v>
      </c>
      <c r="K4455">
        <v>0.01</v>
      </c>
      <c r="L4455">
        <f t="shared" si="416"/>
        <v>1.3422999999999998</v>
      </c>
      <c r="M4455">
        <f t="shared" si="417"/>
        <v>402.68999999999994</v>
      </c>
      <c r="N4455" t="s">
        <v>16</v>
      </c>
      <c r="O4455" t="str">
        <f t="shared" si="418"/>
        <v>Delayed Delivery</v>
      </c>
      <c r="P4455">
        <v>11</v>
      </c>
      <c r="Q4455" t="str">
        <f t="shared" si="419"/>
        <v>Excellent</v>
      </c>
      <c r="R4455">
        <v>4.5999999999999996</v>
      </c>
      <c r="S4455">
        <v>398.66</v>
      </c>
    </row>
    <row r="4456" spans="1:19" x14ac:dyDescent="0.35">
      <c r="A4456">
        <v>14455</v>
      </c>
      <c r="B4456" s="1">
        <v>49016</v>
      </c>
      <c r="C4456">
        <f t="shared" si="414"/>
        <v>2034</v>
      </c>
      <c r="D4456">
        <f t="shared" si="415"/>
        <v>3</v>
      </c>
      <c r="E4456" t="str">
        <f>TEXT(Table2[[#This Row],[order_date]],"mmmm")</f>
        <v>March</v>
      </c>
      <c r="F4456">
        <v>1866</v>
      </c>
      <c r="G4456" t="s">
        <v>22</v>
      </c>
      <c r="H4456" t="s">
        <v>21</v>
      </c>
      <c r="I4456">
        <v>3</v>
      </c>
      <c r="J4456">
        <v>204.87</v>
      </c>
      <c r="K4456">
        <v>0.32</v>
      </c>
      <c r="L4456">
        <f t="shared" si="416"/>
        <v>65.558400000000006</v>
      </c>
      <c r="M4456">
        <f t="shared" si="417"/>
        <v>614.61</v>
      </c>
      <c r="N4456" t="s">
        <v>18</v>
      </c>
      <c r="O4456" t="str">
        <f t="shared" si="418"/>
        <v>Early Delivery</v>
      </c>
      <c r="P4456">
        <v>1</v>
      </c>
      <c r="Q4456" t="str">
        <f t="shared" si="419"/>
        <v>Bad</v>
      </c>
      <c r="R4456">
        <v>1.6</v>
      </c>
      <c r="S4456">
        <v>417.93</v>
      </c>
    </row>
    <row r="4457" spans="1:19" x14ac:dyDescent="0.35">
      <c r="A4457">
        <v>14456</v>
      </c>
      <c r="B4457" s="1">
        <v>49017</v>
      </c>
      <c r="C4457">
        <f t="shared" si="414"/>
        <v>2034</v>
      </c>
      <c r="D4457">
        <f t="shared" si="415"/>
        <v>3</v>
      </c>
      <c r="E4457" t="str">
        <f>TEXT(Table2[[#This Row],[order_date]],"mmmm")</f>
        <v>March</v>
      </c>
      <c r="F4457">
        <v>1423</v>
      </c>
      <c r="G4457" t="s">
        <v>15</v>
      </c>
      <c r="H4457" t="s">
        <v>20</v>
      </c>
      <c r="I4457">
        <v>6</v>
      </c>
      <c r="J4457">
        <v>19.170000000000002</v>
      </c>
      <c r="K4457">
        <v>0.17</v>
      </c>
      <c r="L4457">
        <f t="shared" si="416"/>
        <v>3.2589000000000006</v>
      </c>
      <c r="M4457">
        <f t="shared" si="417"/>
        <v>115.02000000000001</v>
      </c>
      <c r="N4457" t="s">
        <v>16</v>
      </c>
      <c r="O4457" t="str">
        <f t="shared" si="418"/>
        <v>Delayed Delivery</v>
      </c>
      <c r="P4457">
        <v>6</v>
      </c>
      <c r="Q4457" t="str">
        <f t="shared" si="419"/>
        <v>Good</v>
      </c>
      <c r="R4457">
        <v>3.3</v>
      </c>
      <c r="S4457">
        <v>95.47</v>
      </c>
    </row>
    <row r="4458" spans="1:19" x14ac:dyDescent="0.35">
      <c r="A4458">
        <v>14457</v>
      </c>
      <c r="B4458" s="1">
        <v>49018</v>
      </c>
      <c r="C4458">
        <f t="shared" si="414"/>
        <v>2034</v>
      </c>
      <c r="D4458">
        <f t="shared" si="415"/>
        <v>3</v>
      </c>
      <c r="E4458" t="str">
        <f>TEXT(Table2[[#This Row],[order_date]],"mmmm")</f>
        <v>March</v>
      </c>
      <c r="F4458">
        <v>1141</v>
      </c>
      <c r="G4458" t="s">
        <v>15</v>
      </c>
      <c r="H4458" t="s">
        <v>21</v>
      </c>
      <c r="I4458">
        <v>6</v>
      </c>
      <c r="J4458">
        <v>413.79</v>
      </c>
      <c r="K4458">
        <v>0.3</v>
      </c>
      <c r="L4458">
        <f t="shared" si="416"/>
        <v>124.137</v>
      </c>
      <c r="M4458">
        <f t="shared" si="417"/>
        <v>2482.7400000000002</v>
      </c>
      <c r="N4458" t="s">
        <v>16</v>
      </c>
      <c r="O4458" t="str">
        <f t="shared" si="418"/>
        <v>Early Delivery</v>
      </c>
      <c r="P4458">
        <v>1</v>
      </c>
      <c r="Q4458" t="str">
        <f t="shared" si="419"/>
        <v>Excellent</v>
      </c>
      <c r="R4458">
        <v>4.0999999999999996</v>
      </c>
      <c r="S4458">
        <v>1737.92</v>
      </c>
    </row>
    <row r="4459" spans="1:19" x14ac:dyDescent="0.35">
      <c r="A4459">
        <v>14458</v>
      </c>
      <c r="B4459" s="1">
        <v>49019</v>
      </c>
      <c r="C4459">
        <f t="shared" si="414"/>
        <v>2034</v>
      </c>
      <c r="D4459">
        <f t="shared" si="415"/>
        <v>3</v>
      </c>
      <c r="E4459" t="str">
        <f>TEXT(Table2[[#This Row],[order_date]],"mmmm")</f>
        <v>March</v>
      </c>
      <c r="F4459">
        <v>1290</v>
      </c>
      <c r="G4459" t="s">
        <v>19</v>
      </c>
      <c r="H4459" t="s">
        <v>21</v>
      </c>
      <c r="I4459">
        <v>1</v>
      </c>
      <c r="J4459">
        <v>172.17</v>
      </c>
      <c r="K4459">
        <v>0.3</v>
      </c>
      <c r="L4459">
        <f t="shared" si="416"/>
        <v>51.650999999999996</v>
      </c>
      <c r="M4459">
        <f t="shared" si="417"/>
        <v>172.17</v>
      </c>
      <c r="N4459" t="s">
        <v>16</v>
      </c>
      <c r="O4459" t="str">
        <f t="shared" si="418"/>
        <v>Delayed Delivery</v>
      </c>
      <c r="P4459">
        <v>6</v>
      </c>
      <c r="Q4459" t="str">
        <f t="shared" si="419"/>
        <v>Bad</v>
      </c>
      <c r="R4459">
        <v>2.1</v>
      </c>
      <c r="S4459">
        <v>120.52</v>
      </c>
    </row>
    <row r="4460" spans="1:19" x14ac:dyDescent="0.35">
      <c r="A4460">
        <v>14459</v>
      </c>
      <c r="B4460" s="1">
        <v>49020</v>
      </c>
      <c r="C4460">
        <f t="shared" si="414"/>
        <v>2034</v>
      </c>
      <c r="D4460">
        <f t="shared" si="415"/>
        <v>3</v>
      </c>
      <c r="E4460" t="str">
        <f>TEXT(Table2[[#This Row],[order_date]],"mmmm")</f>
        <v>March</v>
      </c>
      <c r="F4460">
        <v>1431</v>
      </c>
      <c r="G4460" t="s">
        <v>12</v>
      </c>
      <c r="H4460" t="s">
        <v>17</v>
      </c>
      <c r="I4460">
        <v>4</v>
      </c>
      <c r="J4460">
        <v>491.88</v>
      </c>
      <c r="K4460">
        <v>0.28999999999999998</v>
      </c>
      <c r="L4460">
        <f t="shared" si="416"/>
        <v>142.64519999999999</v>
      </c>
      <c r="M4460">
        <f t="shared" si="417"/>
        <v>1967.52</v>
      </c>
      <c r="N4460" t="s">
        <v>16</v>
      </c>
      <c r="O4460" t="str">
        <f t="shared" si="418"/>
        <v>On Time Delivery</v>
      </c>
      <c r="P4460">
        <v>2</v>
      </c>
      <c r="Q4460" t="str">
        <f t="shared" si="419"/>
        <v>Excellent</v>
      </c>
      <c r="R4460">
        <v>4.4000000000000004</v>
      </c>
      <c r="S4460">
        <v>1396.94</v>
      </c>
    </row>
    <row r="4461" spans="1:19" x14ac:dyDescent="0.35">
      <c r="A4461">
        <v>14460</v>
      </c>
      <c r="B4461" s="1">
        <v>49021</v>
      </c>
      <c r="C4461">
        <f t="shared" si="414"/>
        <v>2034</v>
      </c>
      <c r="D4461">
        <f t="shared" si="415"/>
        <v>3</v>
      </c>
      <c r="E4461" t="str">
        <f>TEXT(Table2[[#This Row],[order_date]],"mmmm")</f>
        <v>March</v>
      </c>
      <c r="F4461">
        <v>1748</v>
      </c>
      <c r="G4461" t="s">
        <v>15</v>
      </c>
      <c r="H4461" t="s">
        <v>17</v>
      </c>
      <c r="I4461">
        <v>2</v>
      </c>
      <c r="J4461">
        <v>225.12</v>
      </c>
      <c r="K4461">
        <v>0.02</v>
      </c>
      <c r="L4461">
        <f t="shared" si="416"/>
        <v>4.5024000000000006</v>
      </c>
      <c r="M4461">
        <f t="shared" si="417"/>
        <v>450.24</v>
      </c>
      <c r="N4461" t="s">
        <v>16</v>
      </c>
      <c r="O4461" t="str">
        <f t="shared" si="418"/>
        <v>Delayed Delivery</v>
      </c>
      <c r="P4461">
        <v>11</v>
      </c>
      <c r="Q4461" t="str">
        <f t="shared" si="419"/>
        <v>Excellent</v>
      </c>
      <c r="R4461">
        <v>4.0999999999999996</v>
      </c>
      <c r="S4461">
        <v>441.24</v>
      </c>
    </row>
    <row r="4462" spans="1:19" x14ac:dyDescent="0.35">
      <c r="A4462">
        <v>14461</v>
      </c>
      <c r="B4462" s="1">
        <v>49022</v>
      </c>
      <c r="C4462">
        <f t="shared" si="414"/>
        <v>2034</v>
      </c>
      <c r="D4462">
        <f t="shared" si="415"/>
        <v>3</v>
      </c>
      <c r="E4462" t="str">
        <f>TEXT(Table2[[#This Row],[order_date]],"mmmm")</f>
        <v>March</v>
      </c>
      <c r="F4462">
        <v>1851</v>
      </c>
      <c r="G4462" t="s">
        <v>19</v>
      </c>
      <c r="H4462" t="s">
        <v>20</v>
      </c>
      <c r="I4462">
        <v>1</v>
      </c>
      <c r="J4462">
        <v>295.77</v>
      </c>
      <c r="K4462">
        <v>0.09</v>
      </c>
      <c r="L4462">
        <f t="shared" si="416"/>
        <v>26.619299999999999</v>
      </c>
      <c r="M4462">
        <f t="shared" si="417"/>
        <v>295.77</v>
      </c>
      <c r="N4462" t="s">
        <v>16</v>
      </c>
      <c r="O4462" t="str">
        <f t="shared" si="418"/>
        <v>Delayed Delivery</v>
      </c>
      <c r="P4462">
        <v>7</v>
      </c>
      <c r="Q4462" t="str">
        <f t="shared" si="419"/>
        <v>Good</v>
      </c>
      <c r="R4462">
        <v>2.9</v>
      </c>
      <c r="S4462">
        <v>269.14999999999998</v>
      </c>
    </row>
    <row r="4463" spans="1:19" x14ac:dyDescent="0.35">
      <c r="A4463">
        <v>14462</v>
      </c>
      <c r="B4463" s="1">
        <v>49023</v>
      </c>
      <c r="C4463">
        <f t="shared" si="414"/>
        <v>2034</v>
      </c>
      <c r="D4463">
        <f t="shared" si="415"/>
        <v>3</v>
      </c>
      <c r="E4463" t="str">
        <f>TEXT(Table2[[#This Row],[order_date]],"mmmm")</f>
        <v>March</v>
      </c>
      <c r="F4463">
        <v>1823</v>
      </c>
      <c r="G4463" t="s">
        <v>22</v>
      </c>
      <c r="H4463" t="s">
        <v>21</v>
      </c>
      <c r="I4463">
        <v>5</v>
      </c>
      <c r="J4463">
        <v>579.92999999999995</v>
      </c>
      <c r="K4463">
        <v>0.31</v>
      </c>
      <c r="L4463">
        <f t="shared" si="416"/>
        <v>179.77829999999997</v>
      </c>
      <c r="M4463">
        <f t="shared" si="417"/>
        <v>2899.6499999999996</v>
      </c>
      <c r="N4463" t="s">
        <v>14</v>
      </c>
      <c r="O4463" t="str">
        <f t="shared" si="418"/>
        <v>Delayed Delivery</v>
      </c>
      <c r="P4463">
        <v>7</v>
      </c>
      <c r="Q4463" t="str">
        <f t="shared" si="419"/>
        <v>Bad</v>
      </c>
      <c r="R4463">
        <v>1.5</v>
      </c>
      <c r="S4463">
        <v>2000.76</v>
      </c>
    </row>
    <row r="4464" spans="1:19" x14ac:dyDescent="0.35">
      <c r="A4464">
        <v>14463</v>
      </c>
      <c r="B4464" s="1">
        <v>49024</v>
      </c>
      <c r="C4464">
        <f t="shared" si="414"/>
        <v>2034</v>
      </c>
      <c r="D4464">
        <f t="shared" si="415"/>
        <v>3</v>
      </c>
      <c r="E4464" t="str">
        <f>TEXT(Table2[[#This Row],[order_date]],"mmmm")</f>
        <v>March</v>
      </c>
      <c r="F4464">
        <v>1688</v>
      </c>
      <c r="G4464" t="s">
        <v>19</v>
      </c>
      <c r="H4464" t="s">
        <v>13</v>
      </c>
      <c r="I4464">
        <v>6</v>
      </c>
      <c r="J4464">
        <v>156.66999999999999</v>
      </c>
      <c r="K4464">
        <v>0.31</v>
      </c>
      <c r="L4464">
        <f t="shared" si="416"/>
        <v>48.567699999999995</v>
      </c>
      <c r="M4464">
        <f t="shared" si="417"/>
        <v>940.02</v>
      </c>
      <c r="N4464" t="s">
        <v>16</v>
      </c>
      <c r="O4464" t="str">
        <f t="shared" si="418"/>
        <v>On Time Delivery</v>
      </c>
      <c r="P4464">
        <v>4</v>
      </c>
      <c r="Q4464" t="str">
        <f t="shared" si="419"/>
        <v>Excellent</v>
      </c>
      <c r="R4464">
        <v>4.9000000000000004</v>
      </c>
      <c r="S4464">
        <v>648.61</v>
      </c>
    </row>
    <row r="4465" spans="1:19" x14ac:dyDescent="0.35">
      <c r="A4465">
        <v>14464</v>
      </c>
      <c r="B4465" s="1">
        <v>49025</v>
      </c>
      <c r="C4465">
        <f t="shared" si="414"/>
        <v>2034</v>
      </c>
      <c r="D4465">
        <f t="shared" si="415"/>
        <v>3</v>
      </c>
      <c r="E4465" t="str">
        <f>TEXT(Table2[[#This Row],[order_date]],"mmmm")</f>
        <v>March</v>
      </c>
      <c r="F4465">
        <v>1652</v>
      </c>
      <c r="G4465" t="s">
        <v>15</v>
      </c>
      <c r="H4465" t="s">
        <v>21</v>
      </c>
      <c r="I4465">
        <v>1</v>
      </c>
      <c r="J4465">
        <v>436.93</v>
      </c>
      <c r="K4465">
        <v>0.16</v>
      </c>
      <c r="L4465">
        <f t="shared" si="416"/>
        <v>69.908799999999999</v>
      </c>
      <c r="M4465">
        <f t="shared" si="417"/>
        <v>436.93</v>
      </c>
      <c r="N4465" t="s">
        <v>14</v>
      </c>
      <c r="O4465" t="str">
        <f t="shared" si="418"/>
        <v>On Time Delivery</v>
      </c>
      <c r="P4465">
        <v>2</v>
      </c>
      <c r="Q4465" t="str">
        <f t="shared" si="419"/>
        <v>Good</v>
      </c>
      <c r="R4465">
        <v>3.5</v>
      </c>
      <c r="S4465">
        <v>367.02</v>
      </c>
    </row>
    <row r="4466" spans="1:19" x14ac:dyDescent="0.35">
      <c r="A4466">
        <v>14465</v>
      </c>
      <c r="B4466" s="1">
        <v>49026</v>
      </c>
      <c r="C4466">
        <f t="shared" si="414"/>
        <v>2034</v>
      </c>
      <c r="D4466">
        <f t="shared" si="415"/>
        <v>3</v>
      </c>
      <c r="E4466" t="str">
        <f>TEXT(Table2[[#This Row],[order_date]],"mmmm")</f>
        <v>March</v>
      </c>
      <c r="F4466">
        <v>1700</v>
      </c>
      <c r="G4466" t="s">
        <v>15</v>
      </c>
      <c r="H4466" t="s">
        <v>13</v>
      </c>
      <c r="I4466">
        <v>4</v>
      </c>
      <c r="J4466">
        <v>456.74</v>
      </c>
      <c r="K4466">
        <v>0.15</v>
      </c>
      <c r="L4466">
        <f t="shared" si="416"/>
        <v>68.510999999999996</v>
      </c>
      <c r="M4466">
        <f t="shared" si="417"/>
        <v>1826.96</v>
      </c>
      <c r="N4466" t="s">
        <v>18</v>
      </c>
      <c r="O4466" t="str">
        <f t="shared" si="418"/>
        <v>Delayed Delivery</v>
      </c>
      <c r="P4466">
        <v>11</v>
      </c>
      <c r="Q4466" t="str">
        <f t="shared" si="419"/>
        <v>Good</v>
      </c>
      <c r="R4466">
        <v>3.1</v>
      </c>
      <c r="S4466">
        <v>1552.92</v>
      </c>
    </row>
    <row r="4467" spans="1:19" x14ac:dyDescent="0.35">
      <c r="A4467">
        <v>14466</v>
      </c>
      <c r="B4467" s="1">
        <v>49027</v>
      </c>
      <c r="C4467">
        <f t="shared" si="414"/>
        <v>2034</v>
      </c>
      <c r="D4467">
        <f t="shared" si="415"/>
        <v>3</v>
      </c>
      <c r="E4467" t="str">
        <f>TEXT(Table2[[#This Row],[order_date]],"mmmm")</f>
        <v>March</v>
      </c>
      <c r="F4467">
        <v>1997</v>
      </c>
      <c r="G4467" t="s">
        <v>15</v>
      </c>
      <c r="H4467" t="s">
        <v>20</v>
      </c>
      <c r="I4467">
        <v>5</v>
      </c>
      <c r="J4467">
        <v>144.28</v>
      </c>
      <c r="K4467">
        <v>0.06</v>
      </c>
      <c r="L4467">
        <f t="shared" si="416"/>
        <v>8.6568000000000005</v>
      </c>
      <c r="M4467">
        <f t="shared" si="417"/>
        <v>721.4</v>
      </c>
      <c r="N4467" t="s">
        <v>18</v>
      </c>
      <c r="O4467" t="str">
        <f t="shared" si="418"/>
        <v>Delayed Delivery</v>
      </c>
      <c r="P4467">
        <v>7</v>
      </c>
      <c r="Q4467" t="str">
        <f t="shared" si="419"/>
        <v>Excellent</v>
      </c>
      <c r="R4467">
        <v>4.5</v>
      </c>
      <c r="S4467">
        <v>678.12</v>
      </c>
    </row>
    <row r="4468" spans="1:19" x14ac:dyDescent="0.35">
      <c r="A4468">
        <v>14467</v>
      </c>
      <c r="B4468" s="1">
        <v>49028</v>
      </c>
      <c r="C4468">
        <f t="shared" si="414"/>
        <v>2034</v>
      </c>
      <c r="D4468">
        <f t="shared" si="415"/>
        <v>3</v>
      </c>
      <c r="E4468" t="str">
        <f>TEXT(Table2[[#This Row],[order_date]],"mmmm")</f>
        <v>March</v>
      </c>
      <c r="F4468">
        <v>1048</v>
      </c>
      <c r="G4468" t="s">
        <v>22</v>
      </c>
      <c r="H4468" t="s">
        <v>20</v>
      </c>
      <c r="I4468">
        <v>7</v>
      </c>
      <c r="J4468">
        <v>308.08</v>
      </c>
      <c r="K4468">
        <v>0.34</v>
      </c>
      <c r="L4468">
        <f t="shared" si="416"/>
        <v>104.74720000000001</v>
      </c>
      <c r="M4468">
        <f t="shared" si="417"/>
        <v>2156.56</v>
      </c>
      <c r="N4468" t="s">
        <v>16</v>
      </c>
      <c r="O4468" t="str">
        <f t="shared" si="418"/>
        <v>Early Delivery</v>
      </c>
      <c r="P4468">
        <v>1</v>
      </c>
      <c r="Q4468" t="str">
        <f t="shared" si="419"/>
        <v>Good</v>
      </c>
      <c r="R4468">
        <v>2.7</v>
      </c>
      <c r="S4468">
        <v>1423.33</v>
      </c>
    </row>
    <row r="4469" spans="1:19" x14ac:dyDescent="0.35">
      <c r="A4469">
        <v>14468</v>
      </c>
      <c r="B4469" s="1">
        <v>49029</v>
      </c>
      <c r="C4469">
        <f t="shared" si="414"/>
        <v>2034</v>
      </c>
      <c r="D4469">
        <f t="shared" si="415"/>
        <v>3</v>
      </c>
      <c r="E4469" t="str">
        <f>TEXT(Table2[[#This Row],[order_date]],"mmmm")</f>
        <v>March</v>
      </c>
      <c r="F4469">
        <v>1301</v>
      </c>
      <c r="G4469" t="s">
        <v>19</v>
      </c>
      <c r="H4469" t="s">
        <v>13</v>
      </c>
      <c r="I4469">
        <v>1</v>
      </c>
      <c r="J4469">
        <v>219.87</v>
      </c>
      <c r="K4469">
        <v>7.0000000000000007E-2</v>
      </c>
      <c r="L4469">
        <f t="shared" si="416"/>
        <v>15.390900000000002</v>
      </c>
      <c r="M4469">
        <f t="shared" si="417"/>
        <v>219.87</v>
      </c>
      <c r="N4469" t="s">
        <v>14</v>
      </c>
      <c r="O4469" t="str">
        <f t="shared" si="418"/>
        <v>Delayed Delivery</v>
      </c>
      <c r="P4469">
        <v>11</v>
      </c>
      <c r="Q4469" t="str">
        <f t="shared" si="419"/>
        <v>Good</v>
      </c>
      <c r="R4469">
        <v>3.3</v>
      </c>
      <c r="S4469">
        <v>204.48</v>
      </c>
    </row>
    <row r="4470" spans="1:19" x14ac:dyDescent="0.35">
      <c r="A4470">
        <v>14469</v>
      </c>
      <c r="B4470" s="1">
        <v>49030</v>
      </c>
      <c r="C4470">
        <f t="shared" si="414"/>
        <v>2034</v>
      </c>
      <c r="D4470">
        <f t="shared" si="415"/>
        <v>3</v>
      </c>
      <c r="E4470" t="str">
        <f>TEXT(Table2[[#This Row],[order_date]],"mmmm")</f>
        <v>March</v>
      </c>
      <c r="F4470">
        <v>1880</v>
      </c>
      <c r="G4470" t="s">
        <v>15</v>
      </c>
      <c r="H4470" t="s">
        <v>13</v>
      </c>
      <c r="I4470">
        <v>4</v>
      </c>
      <c r="J4470">
        <v>466.57</v>
      </c>
      <c r="K4470">
        <v>7.0000000000000007E-2</v>
      </c>
      <c r="L4470">
        <f t="shared" si="416"/>
        <v>32.6599</v>
      </c>
      <c r="M4470">
        <f t="shared" si="417"/>
        <v>1866.28</v>
      </c>
      <c r="N4470" t="s">
        <v>16</v>
      </c>
      <c r="O4470" t="str">
        <f t="shared" si="418"/>
        <v>Delayed Delivery</v>
      </c>
      <c r="P4470">
        <v>11</v>
      </c>
      <c r="Q4470" t="str">
        <f t="shared" si="419"/>
        <v>Excellent</v>
      </c>
      <c r="R4470">
        <v>4.4000000000000004</v>
      </c>
      <c r="S4470">
        <v>1735.64</v>
      </c>
    </row>
    <row r="4471" spans="1:19" x14ac:dyDescent="0.35">
      <c r="A4471">
        <v>14470</v>
      </c>
      <c r="B4471" s="1">
        <v>49031</v>
      </c>
      <c r="C4471">
        <f t="shared" si="414"/>
        <v>2034</v>
      </c>
      <c r="D4471">
        <f t="shared" si="415"/>
        <v>3</v>
      </c>
      <c r="E4471" t="str">
        <f>TEXT(Table2[[#This Row],[order_date]],"mmmm")</f>
        <v>March</v>
      </c>
      <c r="F4471">
        <v>1189</v>
      </c>
      <c r="G4471" t="s">
        <v>15</v>
      </c>
      <c r="H4471" t="s">
        <v>21</v>
      </c>
      <c r="I4471">
        <v>4</v>
      </c>
      <c r="J4471">
        <v>379.15</v>
      </c>
      <c r="K4471">
        <v>0.23</v>
      </c>
      <c r="L4471">
        <f t="shared" si="416"/>
        <v>87.204499999999996</v>
      </c>
      <c r="M4471">
        <f t="shared" si="417"/>
        <v>1516.6</v>
      </c>
      <c r="N4471" t="s">
        <v>18</v>
      </c>
      <c r="O4471" t="str">
        <f t="shared" si="418"/>
        <v>On Time Delivery</v>
      </c>
      <c r="P4471">
        <v>2</v>
      </c>
      <c r="Q4471" t="str">
        <f t="shared" si="419"/>
        <v>Good</v>
      </c>
      <c r="R4471">
        <v>2.6</v>
      </c>
      <c r="S4471">
        <v>1167.78</v>
      </c>
    </row>
    <row r="4472" spans="1:19" x14ac:dyDescent="0.35">
      <c r="A4472">
        <v>14471</v>
      </c>
      <c r="B4472" s="1">
        <v>49032</v>
      </c>
      <c r="C4472">
        <f t="shared" si="414"/>
        <v>2034</v>
      </c>
      <c r="D4472">
        <f t="shared" si="415"/>
        <v>3</v>
      </c>
      <c r="E4472" t="str">
        <f>TEXT(Table2[[#This Row],[order_date]],"mmmm")</f>
        <v>March</v>
      </c>
      <c r="F4472">
        <v>1135</v>
      </c>
      <c r="G4472" t="s">
        <v>22</v>
      </c>
      <c r="H4472" t="s">
        <v>20</v>
      </c>
      <c r="I4472">
        <v>6</v>
      </c>
      <c r="J4472">
        <v>293.45</v>
      </c>
      <c r="K4472">
        <v>0.08</v>
      </c>
      <c r="L4472">
        <f t="shared" si="416"/>
        <v>23.475999999999999</v>
      </c>
      <c r="M4472">
        <f t="shared" si="417"/>
        <v>1760.6999999999998</v>
      </c>
      <c r="N4472" t="s">
        <v>18</v>
      </c>
      <c r="O4472" t="str">
        <f t="shared" si="418"/>
        <v>On Time Delivery</v>
      </c>
      <c r="P4472">
        <v>2</v>
      </c>
      <c r="Q4472" t="str">
        <f t="shared" si="419"/>
        <v>Excellent</v>
      </c>
      <c r="R4472">
        <v>4.0999999999999996</v>
      </c>
      <c r="S4472">
        <v>1619.84</v>
      </c>
    </row>
    <row r="4473" spans="1:19" x14ac:dyDescent="0.35">
      <c r="A4473">
        <v>14472</v>
      </c>
      <c r="B4473" s="1">
        <v>49033</v>
      </c>
      <c r="C4473">
        <f t="shared" si="414"/>
        <v>2034</v>
      </c>
      <c r="D4473">
        <f t="shared" si="415"/>
        <v>3</v>
      </c>
      <c r="E4473" t="str">
        <f>TEXT(Table2[[#This Row],[order_date]],"mmmm")</f>
        <v>March</v>
      </c>
      <c r="F4473">
        <v>1554</v>
      </c>
      <c r="G4473" t="s">
        <v>22</v>
      </c>
      <c r="H4473" t="s">
        <v>21</v>
      </c>
      <c r="I4473">
        <v>2</v>
      </c>
      <c r="J4473">
        <v>470.93</v>
      </c>
      <c r="K4473">
        <v>0.33</v>
      </c>
      <c r="L4473">
        <f t="shared" si="416"/>
        <v>155.40690000000001</v>
      </c>
      <c r="M4473">
        <f t="shared" si="417"/>
        <v>941.86</v>
      </c>
      <c r="N4473" t="s">
        <v>16</v>
      </c>
      <c r="O4473" t="str">
        <f t="shared" si="418"/>
        <v>Early Delivery</v>
      </c>
      <c r="P4473">
        <v>1</v>
      </c>
      <c r="Q4473" t="str">
        <f t="shared" si="419"/>
        <v>Bad</v>
      </c>
      <c r="R4473">
        <v>2</v>
      </c>
      <c r="S4473">
        <v>631.04999999999995</v>
      </c>
    </row>
    <row r="4474" spans="1:19" x14ac:dyDescent="0.35">
      <c r="A4474">
        <v>14473</v>
      </c>
      <c r="B4474" s="1">
        <v>49034</v>
      </c>
      <c r="C4474">
        <f t="shared" si="414"/>
        <v>2034</v>
      </c>
      <c r="D4474">
        <f t="shared" si="415"/>
        <v>3</v>
      </c>
      <c r="E4474" t="str">
        <f>TEXT(Table2[[#This Row],[order_date]],"mmmm")</f>
        <v>March</v>
      </c>
      <c r="F4474">
        <v>1403</v>
      </c>
      <c r="G4474" t="s">
        <v>15</v>
      </c>
      <c r="H4474" t="s">
        <v>13</v>
      </c>
      <c r="I4474">
        <v>1</v>
      </c>
      <c r="J4474">
        <v>152.57</v>
      </c>
      <c r="K4474">
        <v>0</v>
      </c>
      <c r="L4474">
        <f t="shared" si="416"/>
        <v>0</v>
      </c>
      <c r="M4474">
        <f t="shared" si="417"/>
        <v>152.57</v>
      </c>
      <c r="N4474" t="s">
        <v>16</v>
      </c>
      <c r="O4474" t="str">
        <f t="shared" si="418"/>
        <v>Delayed Delivery</v>
      </c>
      <c r="P4474">
        <v>9</v>
      </c>
      <c r="Q4474" t="str">
        <f t="shared" si="419"/>
        <v>Good</v>
      </c>
      <c r="R4474">
        <v>3.8</v>
      </c>
      <c r="S4474">
        <v>152.57</v>
      </c>
    </row>
    <row r="4475" spans="1:19" x14ac:dyDescent="0.35">
      <c r="A4475">
        <v>14474</v>
      </c>
      <c r="B4475" s="1">
        <v>49035</v>
      </c>
      <c r="C4475">
        <f t="shared" si="414"/>
        <v>2034</v>
      </c>
      <c r="D4475">
        <f t="shared" si="415"/>
        <v>4</v>
      </c>
      <c r="E4475" t="str">
        <f>TEXT(Table2[[#This Row],[order_date]],"mmmm")</f>
        <v>April</v>
      </c>
      <c r="F4475">
        <v>1891</v>
      </c>
      <c r="G4475" t="s">
        <v>15</v>
      </c>
      <c r="H4475" t="s">
        <v>17</v>
      </c>
      <c r="I4475">
        <v>4</v>
      </c>
      <c r="J4475">
        <v>455.87</v>
      </c>
      <c r="K4475">
        <v>0</v>
      </c>
      <c r="L4475">
        <f t="shared" si="416"/>
        <v>0</v>
      </c>
      <c r="M4475">
        <f t="shared" si="417"/>
        <v>1823.48</v>
      </c>
      <c r="N4475" t="s">
        <v>16</v>
      </c>
      <c r="O4475" t="str">
        <f t="shared" si="418"/>
        <v>Delayed Delivery</v>
      </c>
      <c r="P4475">
        <v>6</v>
      </c>
      <c r="Q4475" t="str">
        <f t="shared" si="419"/>
        <v>Good</v>
      </c>
      <c r="R4475">
        <v>3</v>
      </c>
      <c r="S4475">
        <v>1823.48</v>
      </c>
    </row>
    <row r="4476" spans="1:19" x14ac:dyDescent="0.35">
      <c r="A4476">
        <v>14475</v>
      </c>
      <c r="B4476" s="1">
        <v>49036</v>
      </c>
      <c r="C4476">
        <f t="shared" si="414"/>
        <v>2034</v>
      </c>
      <c r="D4476">
        <f t="shared" si="415"/>
        <v>4</v>
      </c>
      <c r="E4476" t="str">
        <f>TEXT(Table2[[#This Row],[order_date]],"mmmm")</f>
        <v>April</v>
      </c>
      <c r="F4476">
        <v>1864</v>
      </c>
      <c r="G4476" t="s">
        <v>19</v>
      </c>
      <c r="H4476" t="s">
        <v>17</v>
      </c>
      <c r="I4476">
        <v>3</v>
      </c>
      <c r="J4476">
        <v>521.24</v>
      </c>
      <c r="K4476">
        <v>0.18</v>
      </c>
      <c r="L4476">
        <f t="shared" si="416"/>
        <v>93.8232</v>
      </c>
      <c r="M4476">
        <f t="shared" si="417"/>
        <v>1563.72</v>
      </c>
      <c r="N4476" t="s">
        <v>14</v>
      </c>
      <c r="O4476" t="str">
        <f t="shared" si="418"/>
        <v>On Time Delivery</v>
      </c>
      <c r="P4476">
        <v>3</v>
      </c>
      <c r="Q4476" t="str">
        <f t="shared" si="419"/>
        <v>Bad</v>
      </c>
      <c r="R4476">
        <v>1.7</v>
      </c>
      <c r="S4476">
        <v>1282.25</v>
      </c>
    </row>
    <row r="4477" spans="1:19" x14ac:dyDescent="0.35">
      <c r="A4477">
        <v>14476</v>
      </c>
      <c r="B4477" s="1">
        <v>49037</v>
      </c>
      <c r="C4477">
        <f t="shared" si="414"/>
        <v>2034</v>
      </c>
      <c r="D4477">
        <f t="shared" si="415"/>
        <v>4</v>
      </c>
      <c r="E4477" t="str">
        <f>TEXT(Table2[[#This Row],[order_date]],"mmmm")</f>
        <v>April</v>
      </c>
      <c r="F4477">
        <v>1601</v>
      </c>
      <c r="G4477" t="s">
        <v>12</v>
      </c>
      <c r="H4477" t="s">
        <v>17</v>
      </c>
      <c r="I4477">
        <v>4</v>
      </c>
      <c r="J4477">
        <v>528.99</v>
      </c>
      <c r="K4477">
        <v>0.17</v>
      </c>
      <c r="L4477">
        <f t="shared" si="416"/>
        <v>89.928300000000007</v>
      </c>
      <c r="M4477">
        <f t="shared" si="417"/>
        <v>2115.96</v>
      </c>
      <c r="N4477" t="s">
        <v>14</v>
      </c>
      <c r="O4477" t="str">
        <f t="shared" si="418"/>
        <v>Delayed Delivery</v>
      </c>
      <c r="P4477">
        <v>6</v>
      </c>
      <c r="Q4477" t="str">
        <f t="shared" si="419"/>
        <v>Bad</v>
      </c>
      <c r="R4477">
        <v>1.5</v>
      </c>
      <c r="S4477">
        <v>1756.25</v>
      </c>
    </row>
    <row r="4478" spans="1:19" x14ac:dyDescent="0.35">
      <c r="A4478">
        <v>14477</v>
      </c>
      <c r="B4478" s="1">
        <v>49038</v>
      </c>
      <c r="C4478">
        <f t="shared" si="414"/>
        <v>2034</v>
      </c>
      <c r="D4478">
        <f t="shared" si="415"/>
        <v>4</v>
      </c>
      <c r="E4478" t="str">
        <f>TEXT(Table2[[#This Row],[order_date]],"mmmm")</f>
        <v>April</v>
      </c>
      <c r="F4478">
        <v>1806</v>
      </c>
      <c r="G4478" t="s">
        <v>15</v>
      </c>
      <c r="H4478" t="s">
        <v>13</v>
      </c>
      <c r="I4478">
        <v>2</v>
      </c>
      <c r="J4478">
        <v>473.45</v>
      </c>
      <c r="K4478">
        <v>0.06</v>
      </c>
      <c r="L4478">
        <f t="shared" si="416"/>
        <v>28.407</v>
      </c>
      <c r="M4478">
        <f t="shared" si="417"/>
        <v>946.9</v>
      </c>
      <c r="N4478" t="s">
        <v>14</v>
      </c>
      <c r="O4478" t="str">
        <f t="shared" si="418"/>
        <v>Delayed Delivery</v>
      </c>
      <c r="P4478">
        <v>7</v>
      </c>
      <c r="Q4478" t="str">
        <f t="shared" si="419"/>
        <v>Good</v>
      </c>
      <c r="R4478">
        <v>2.8</v>
      </c>
      <c r="S4478">
        <v>890.09</v>
      </c>
    </row>
    <row r="4479" spans="1:19" x14ac:dyDescent="0.35">
      <c r="A4479">
        <v>14478</v>
      </c>
      <c r="B4479" s="1">
        <v>49039</v>
      </c>
      <c r="C4479">
        <f t="shared" si="414"/>
        <v>2034</v>
      </c>
      <c r="D4479">
        <f t="shared" si="415"/>
        <v>4</v>
      </c>
      <c r="E4479" t="str">
        <f>TEXT(Table2[[#This Row],[order_date]],"mmmm")</f>
        <v>April</v>
      </c>
      <c r="F4479">
        <v>1340</v>
      </c>
      <c r="G4479" t="s">
        <v>22</v>
      </c>
      <c r="H4479" t="s">
        <v>21</v>
      </c>
      <c r="I4479">
        <v>4</v>
      </c>
      <c r="J4479">
        <v>253.69</v>
      </c>
      <c r="K4479">
        <v>0.17</v>
      </c>
      <c r="L4479">
        <f t="shared" si="416"/>
        <v>43.127300000000005</v>
      </c>
      <c r="M4479">
        <f t="shared" si="417"/>
        <v>1014.76</v>
      </c>
      <c r="N4479" t="s">
        <v>16</v>
      </c>
      <c r="O4479" t="str">
        <f t="shared" si="418"/>
        <v>On Time Delivery</v>
      </c>
      <c r="P4479">
        <v>3</v>
      </c>
      <c r="Q4479" t="str">
        <f t="shared" si="419"/>
        <v>Good</v>
      </c>
      <c r="R4479">
        <v>3.8</v>
      </c>
      <c r="S4479">
        <v>842.25</v>
      </c>
    </row>
    <row r="4480" spans="1:19" x14ac:dyDescent="0.35">
      <c r="A4480">
        <v>14479</v>
      </c>
      <c r="B4480" s="1">
        <v>49040</v>
      </c>
      <c r="C4480">
        <f t="shared" si="414"/>
        <v>2034</v>
      </c>
      <c r="D4480">
        <f t="shared" si="415"/>
        <v>4</v>
      </c>
      <c r="E4480" t="str">
        <f>TEXT(Table2[[#This Row],[order_date]],"mmmm")</f>
        <v>April</v>
      </c>
      <c r="F4480">
        <v>1756</v>
      </c>
      <c r="G4480" t="s">
        <v>19</v>
      </c>
      <c r="H4480" t="s">
        <v>20</v>
      </c>
      <c r="I4480">
        <v>6</v>
      </c>
      <c r="J4480">
        <v>589.36</v>
      </c>
      <c r="K4480">
        <v>0.14000000000000001</v>
      </c>
      <c r="L4480">
        <f t="shared" si="416"/>
        <v>82.510400000000004</v>
      </c>
      <c r="M4480">
        <f t="shared" si="417"/>
        <v>3536.16</v>
      </c>
      <c r="N4480" t="s">
        <v>16</v>
      </c>
      <c r="O4480" t="str">
        <f t="shared" si="418"/>
        <v>On Time Delivery</v>
      </c>
      <c r="P4480">
        <v>4</v>
      </c>
      <c r="Q4480" t="str">
        <f t="shared" si="419"/>
        <v>Good</v>
      </c>
      <c r="R4480">
        <v>3.4</v>
      </c>
      <c r="S4480">
        <v>3041.1</v>
      </c>
    </row>
    <row r="4481" spans="1:19" x14ac:dyDescent="0.35">
      <c r="A4481">
        <v>14480</v>
      </c>
      <c r="B4481" s="1">
        <v>49041</v>
      </c>
      <c r="C4481">
        <f t="shared" si="414"/>
        <v>2034</v>
      </c>
      <c r="D4481">
        <f t="shared" si="415"/>
        <v>4</v>
      </c>
      <c r="E4481" t="str">
        <f>TEXT(Table2[[#This Row],[order_date]],"mmmm")</f>
        <v>April</v>
      </c>
      <c r="F4481">
        <v>1944</v>
      </c>
      <c r="G4481" t="s">
        <v>19</v>
      </c>
      <c r="H4481" t="s">
        <v>13</v>
      </c>
      <c r="I4481">
        <v>7</v>
      </c>
      <c r="J4481">
        <v>237.06</v>
      </c>
      <c r="K4481">
        <v>0.31</v>
      </c>
      <c r="L4481">
        <f t="shared" si="416"/>
        <v>73.488600000000005</v>
      </c>
      <c r="M4481">
        <f t="shared" si="417"/>
        <v>1659.42</v>
      </c>
      <c r="N4481" t="s">
        <v>16</v>
      </c>
      <c r="O4481" t="str">
        <f t="shared" si="418"/>
        <v>Delayed Delivery</v>
      </c>
      <c r="P4481">
        <v>10</v>
      </c>
      <c r="Q4481" t="str">
        <f t="shared" si="419"/>
        <v>Excellent</v>
      </c>
      <c r="R4481">
        <v>4.4000000000000004</v>
      </c>
      <c r="S4481">
        <v>1145</v>
      </c>
    </row>
    <row r="4482" spans="1:19" x14ac:dyDescent="0.35">
      <c r="A4482">
        <v>14481</v>
      </c>
      <c r="B4482" s="1">
        <v>49042</v>
      </c>
      <c r="C4482">
        <f t="shared" si="414"/>
        <v>2034</v>
      </c>
      <c r="D4482">
        <f t="shared" si="415"/>
        <v>4</v>
      </c>
      <c r="E4482" t="str">
        <f>TEXT(Table2[[#This Row],[order_date]],"mmmm")</f>
        <v>April</v>
      </c>
      <c r="F4482">
        <v>1703</v>
      </c>
      <c r="G4482" t="s">
        <v>15</v>
      </c>
      <c r="H4482" t="s">
        <v>17</v>
      </c>
      <c r="I4482">
        <v>1</v>
      </c>
      <c r="J4482">
        <v>388.6</v>
      </c>
      <c r="K4482">
        <v>0</v>
      </c>
      <c r="L4482">
        <f t="shared" si="416"/>
        <v>0</v>
      </c>
      <c r="M4482">
        <f t="shared" si="417"/>
        <v>388.6</v>
      </c>
      <c r="N4482" t="s">
        <v>14</v>
      </c>
      <c r="O4482" t="str">
        <f t="shared" si="418"/>
        <v>Early Delivery</v>
      </c>
      <c r="P4482">
        <v>1</v>
      </c>
      <c r="Q4482" t="str">
        <f t="shared" si="419"/>
        <v>Good</v>
      </c>
      <c r="R4482">
        <v>2.6</v>
      </c>
      <c r="S4482">
        <v>388.6</v>
      </c>
    </row>
    <row r="4483" spans="1:19" x14ac:dyDescent="0.35">
      <c r="A4483">
        <v>14482</v>
      </c>
      <c r="B4483" s="1">
        <v>49043</v>
      </c>
      <c r="C4483">
        <f t="shared" ref="C4483:C4546" si="420">YEAR(B4483)</f>
        <v>2034</v>
      </c>
      <c r="D4483">
        <f t="shared" ref="D4483:D4546" si="421">MONTH(B4483)</f>
        <v>4</v>
      </c>
      <c r="E4483" t="str">
        <f>TEXT(Table2[[#This Row],[order_date]],"mmmm")</f>
        <v>April</v>
      </c>
      <c r="F4483">
        <v>1317</v>
      </c>
      <c r="G4483" t="s">
        <v>12</v>
      </c>
      <c r="H4483" t="s">
        <v>21</v>
      </c>
      <c r="I4483">
        <v>6</v>
      </c>
      <c r="J4483">
        <v>109.23</v>
      </c>
      <c r="K4483">
        <v>0.34</v>
      </c>
      <c r="L4483">
        <f t="shared" ref="L4483:L4546" si="422">J4483*K4483</f>
        <v>37.138200000000005</v>
      </c>
      <c r="M4483">
        <f t="shared" ref="M4483:M4546" si="423">(J4483*I4483)</f>
        <v>655.38</v>
      </c>
      <c r="N4483" t="s">
        <v>16</v>
      </c>
      <c r="O4483" t="str">
        <f t="shared" ref="O4483:O4546" si="424">IF(P4483&lt;2,"Early Delivery",IF(P4483&lt;5,"On Time Delivery","Delayed Delivery"))</f>
        <v>Delayed Delivery</v>
      </c>
      <c r="P4483">
        <v>6</v>
      </c>
      <c r="Q4483" t="str">
        <f t="shared" ref="Q4483:Q4546" si="425">IF(R4483&lt;2.5,"Bad",IF(R4483 &lt;4,"Good","Excellent"))</f>
        <v>Excellent</v>
      </c>
      <c r="R4483">
        <v>4.4000000000000004</v>
      </c>
      <c r="S4483">
        <v>432.55</v>
      </c>
    </row>
    <row r="4484" spans="1:19" x14ac:dyDescent="0.35">
      <c r="A4484">
        <v>14483</v>
      </c>
      <c r="B4484" s="1">
        <v>49044</v>
      </c>
      <c r="C4484">
        <f t="shared" si="420"/>
        <v>2034</v>
      </c>
      <c r="D4484">
        <f t="shared" si="421"/>
        <v>4</v>
      </c>
      <c r="E4484" t="str">
        <f>TEXT(Table2[[#This Row],[order_date]],"mmmm")</f>
        <v>April</v>
      </c>
      <c r="F4484">
        <v>1617</v>
      </c>
      <c r="G4484" t="s">
        <v>15</v>
      </c>
      <c r="H4484" t="s">
        <v>20</v>
      </c>
      <c r="I4484">
        <v>1</v>
      </c>
      <c r="J4484">
        <v>588.55999999999995</v>
      </c>
      <c r="K4484">
        <v>0.22</v>
      </c>
      <c r="L4484">
        <f t="shared" si="422"/>
        <v>129.48319999999998</v>
      </c>
      <c r="M4484">
        <f t="shared" si="423"/>
        <v>588.55999999999995</v>
      </c>
      <c r="N4484" t="s">
        <v>16</v>
      </c>
      <c r="O4484" t="str">
        <f t="shared" si="424"/>
        <v>Delayed Delivery</v>
      </c>
      <c r="P4484">
        <v>6</v>
      </c>
      <c r="Q4484" t="str">
        <f t="shared" si="425"/>
        <v>Bad</v>
      </c>
      <c r="R4484">
        <v>1.1000000000000001</v>
      </c>
      <c r="S4484">
        <v>459.08</v>
      </c>
    </row>
    <row r="4485" spans="1:19" x14ac:dyDescent="0.35">
      <c r="A4485">
        <v>14484</v>
      </c>
      <c r="B4485" s="1">
        <v>49045</v>
      </c>
      <c r="C4485">
        <f t="shared" si="420"/>
        <v>2034</v>
      </c>
      <c r="D4485">
        <f t="shared" si="421"/>
        <v>4</v>
      </c>
      <c r="E4485" t="str">
        <f>TEXT(Table2[[#This Row],[order_date]],"mmmm")</f>
        <v>April</v>
      </c>
      <c r="F4485">
        <v>1362</v>
      </c>
      <c r="G4485" t="s">
        <v>12</v>
      </c>
      <c r="H4485" t="s">
        <v>20</v>
      </c>
      <c r="I4485">
        <v>5</v>
      </c>
      <c r="J4485">
        <v>426.83</v>
      </c>
      <c r="K4485">
        <v>0.05</v>
      </c>
      <c r="L4485">
        <f t="shared" si="422"/>
        <v>21.3415</v>
      </c>
      <c r="M4485">
        <f t="shared" si="423"/>
        <v>2134.15</v>
      </c>
      <c r="N4485" t="s">
        <v>14</v>
      </c>
      <c r="O4485" t="str">
        <f t="shared" si="424"/>
        <v>Delayed Delivery</v>
      </c>
      <c r="P4485">
        <v>9</v>
      </c>
      <c r="Q4485" t="str">
        <f t="shared" si="425"/>
        <v>Good</v>
      </c>
      <c r="R4485">
        <v>2.5</v>
      </c>
      <c r="S4485">
        <v>2027.44</v>
      </c>
    </row>
    <row r="4486" spans="1:19" x14ac:dyDescent="0.35">
      <c r="A4486">
        <v>14485</v>
      </c>
      <c r="B4486" s="1">
        <v>49046</v>
      </c>
      <c r="C4486">
        <f t="shared" si="420"/>
        <v>2034</v>
      </c>
      <c r="D4486">
        <f t="shared" si="421"/>
        <v>4</v>
      </c>
      <c r="E4486" t="str">
        <f>TEXT(Table2[[#This Row],[order_date]],"mmmm")</f>
        <v>April</v>
      </c>
      <c r="F4486">
        <v>1821</v>
      </c>
      <c r="G4486" t="s">
        <v>15</v>
      </c>
      <c r="H4486" t="s">
        <v>13</v>
      </c>
      <c r="I4486">
        <v>1</v>
      </c>
      <c r="J4486">
        <v>455.73</v>
      </c>
      <c r="K4486">
        <v>0.02</v>
      </c>
      <c r="L4486">
        <f t="shared" si="422"/>
        <v>9.1146000000000011</v>
      </c>
      <c r="M4486">
        <f t="shared" si="423"/>
        <v>455.73</v>
      </c>
      <c r="N4486" t="s">
        <v>18</v>
      </c>
      <c r="O4486" t="str">
        <f t="shared" si="424"/>
        <v>On Time Delivery</v>
      </c>
      <c r="P4486">
        <v>2</v>
      </c>
      <c r="Q4486" t="str">
        <f t="shared" si="425"/>
        <v>Bad</v>
      </c>
      <c r="R4486">
        <v>1.3</v>
      </c>
      <c r="S4486">
        <v>446.62</v>
      </c>
    </row>
    <row r="4487" spans="1:19" x14ac:dyDescent="0.35">
      <c r="A4487">
        <v>14486</v>
      </c>
      <c r="B4487" s="1">
        <v>49047</v>
      </c>
      <c r="C4487">
        <f t="shared" si="420"/>
        <v>2034</v>
      </c>
      <c r="D4487">
        <f t="shared" si="421"/>
        <v>4</v>
      </c>
      <c r="E4487" t="str">
        <f>TEXT(Table2[[#This Row],[order_date]],"mmmm")</f>
        <v>April</v>
      </c>
      <c r="F4487">
        <v>1381</v>
      </c>
      <c r="G4487" t="s">
        <v>15</v>
      </c>
      <c r="H4487" t="s">
        <v>13</v>
      </c>
      <c r="I4487">
        <v>5</v>
      </c>
      <c r="J4487">
        <v>53.48</v>
      </c>
      <c r="K4487">
        <v>0.19</v>
      </c>
      <c r="L4487">
        <f t="shared" si="422"/>
        <v>10.161199999999999</v>
      </c>
      <c r="M4487">
        <f t="shared" si="423"/>
        <v>267.39999999999998</v>
      </c>
      <c r="N4487" t="s">
        <v>18</v>
      </c>
      <c r="O4487" t="str">
        <f t="shared" si="424"/>
        <v>Delayed Delivery</v>
      </c>
      <c r="P4487">
        <v>5</v>
      </c>
      <c r="Q4487" t="str">
        <f t="shared" si="425"/>
        <v>Excellent</v>
      </c>
      <c r="R4487">
        <v>4.7</v>
      </c>
      <c r="S4487">
        <v>216.59</v>
      </c>
    </row>
    <row r="4488" spans="1:19" x14ac:dyDescent="0.35">
      <c r="A4488">
        <v>14487</v>
      </c>
      <c r="B4488" s="1">
        <v>49048</v>
      </c>
      <c r="C4488">
        <f t="shared" si="420"/>
        <v>2034</v>
      </c>
      <c r="D4488">
        <f t="shared" si="421"/>
        <v>4</v>
      </c>
      <c r="E4488" t="str">
        <f>TEXT(Table2[[#This Row],[order_date]],"mmmm")</f>
        <v>April</v>
      </c>
      <c r="F4488">
        <v>1232</v>
      </c>
      <c r="G4488" t="s">
        <v>19</v>
      </c>
      <c r="H4488" t="s">
        <v>20</v>
      </c>
      <c r="I4488">
        <v>6</v>
      </c>
      <c r="J4488">
        <v>461.6</v>
      </c>
      <c r="K4488">
        <v>0.08</v>
      </c>
      <c r="L4488">
        <f t="shared" si="422"/>
        <v>36.928000000000004</v>
      </c>
      <c r="M4488">
        <f t="shared" si="423"/>
        <v>2769.6000000000004</v>
      </c>
      <c r="N4488" t="s">
        <v>16</v>
      </c>
      <c r="O4488" t="str">
        <f t="shared" si="424"/>
        <v>Delayed Delivery</v>
      </c>
      <c r="P4488">
        <v>5</v>
      </c>
      <c r="Q4488" t="str">
        <f t="shared" si="425"/>
        <v>Good</v>
      </c>
      <c r="R4488">
        <v>2.9</v>
      </c>
      <c r="S4488">
        <v>2548.0300000000002</v>
      </c>
    </row>
    <row r="4489" spans="1:19" x14ac:dyDescent="0.35">
      <c r="A4489">
        <v>14488</v>
      </c>
      <c r="B4489" s="1">
        <v>49049</v>
      </c>
      <c r="C4489">
        <f t="shared" si="420"/>
        <v>2034</v>
      </c>
      <c r="D4489">
        <f t="shared" si="421"/>
        <v>4</v>
      </c>
      <c r="E4489" t="str">
        <f>TEXT(Table2[[#This Row],[order_date]],"mmmm")</f>
        <v>April</v>
      </c>
      <c r="F4489">
        <v>1776</v>
      </c>
      <c r="G4489" t="s">
        <v>22</v>
      </c>
      <c r="H4489" t="s">
        <v>20</v>
      </c>
      <c r="I4489">
        <v>3</v>
      </c>
      <c r="J4489">
        <v>468.21</v>
      </c>
      <c r="K4489">
        <v>0.11</v>
      </c>
      <c r="L4489">
        <f t="shared" si="422"/>
        <v>51.503099999999996</v>
      </c>
      <c r="M4489">
        <f t="shared" si="423"/>
        <v>1404.6299999999999</v>
      </c>
      <c r="N4489" t="s">
        <v>18</v>
      </c>
      <c r="O4489" t="str">
        <f t="shared" si="424"/>
        <v>Delayed Delivery</v>
      </c>
      <c r="P4489">
        <v>7</v>
      </c>
      <c r="Q4489" t="str">
        <f t="shared" si="425"/>
        <v>Bad</v>
      </c>
      <c r="R4489">
        <v>2.2999999999999998</v>
      </c>
      <c r="S4489">
        <v>1250.1199999999999</v>
      </c>
    </row>
    <row r="4490" spans="1:19" x14ac:dyDescent="0.35">
      <c r="A4490">
        <v>14489</v>
      </c>
      <c r="B4490" s="1">
        <v>49050</v>
      </c>
      <c r="C4490">
        <f t="shared" si="420"/>
        <v>2034</v>
      </c>
      <c r="D4490">
        <f t="shared" si="421"/>
        <v>4</v>
      </c>
      <c r="E4490" t="str">
        <f>TEXT(Table2[[#This Row],[order_date]],"mmmm")</f>
        <v>April</v>
      </c>
      <c r="F4490">
        <v>1343</v>
      </c>
      <c r="G4490" t="s">
        <v>19</v>
      </c>
      <c r="H4490" t="s">
        <v>17</v>
      </c>
      <c r="I4490">
        <v>2</v>
      </c>
      <c r="J4490">
        <v>407.99</v>
      </c>
      <c r="K4490">
        <v>0.09</v>
      </c>
      <c r="L4490">
        <f t="shared" si="422"/>
        <v>36.719099999999997</v>
      </c>
      <c r="M4490">
        <f t="shared" si="423"/>
        <v>815.98</v>
      </c>
      <c r="N4490" t="s">
        <v>14</v>
      </c>
      <c r="O4490" t="str">
        <f t="shared" si="424"/>
        <v>Delayed Delivery</v>
      </c>
      <c r="P4490">
        <v>5</v>
      </c>
      <c r="Q4490" t="str">
        <f t="shared" si="425"/>
        <v>Good</v>
      </c>
      <c r="R4490">
        <v>3</v>
      </c>
      <c r="S4490">
        <v>742.54</v>
      </c>
    </row>
    <row r="4491" spans="1:19" x14ac:dyDescent="0.35">
      <c r="A4491">
        <v>14490</v>
      </c>
      <c r="B4491" s="1">
        <v>49051</v>
      </c>
      <c r="C4491">
        <f t="shared" si="420"/>
        <v>2034</v>
      </c>
      <c r="D4491">
        <f t="shared" si="421"/>
        <v>4</v>
      </c>
      <c r="E4491" t="str">
        <f>TEXT(Table2[[#This Row],[order_date]],"mmmm")</f>
        <v>April</v>
      </c>
      <c r="F4491">
        <v>1548</v>
      </c>
      <c r="G4491" t="s">
        <v>12</v>
      </c>
      <c r="H4491" t="s">
        <v>20</v>
      </c>
      <c r="I4491">
        <v>3</v>
      </c>
      <c r="J4491">
        <v>185.77</v>
      </c>
      <c r="K4491">
        <v>0.23</v>
      </c>
      <c r="L4491">
        <f t="shared" si="422"/>
        <v>42.727100000000007</v>
      </c>
      <c r="M4491">
        <f t="shared" si="423"/>
        <v>557.31000000000006</v>
      </c>
      <c r="N4491" t="s">
        <v>18</v>
      </c>
      <c r="O4491" t="str">
        <f t="shared" si="424"/>
        <v>Delayed Delivery</v>
      </c>
      <c r="P4491">
        <v>10</v>
      </c>
      <c r="Q4491" t="str">
        <f t="shared" si="425"/>
        <v>Good</v>
      </c>
      <c r="R4491">
        <v>3.1</v>
      </c>
      <c r="S4491">
        <v>429.13</v>
      </c>
    </row>
    <row r="4492" spans="1:19" x14ac:dyDescent="0.35">
      <c r="A4492">
        <v>14491</v>
      </c>
      <c r="B4492" s="1">
        <v>49052</v>
      </c>
      <c r="C4492">
        <f t="shared" si="420"/>
        <v>2034</v>
      </c>
      <c r="D4492">
        <f t="shared" si="421"/>
        <v>4</v>
      </c>
      <c r="E4492" t="str">
        <f>TEXT(Table2[[#This Row],[order_date]],"mmmm")</f>
        <v>April</v>
      </c>
      <c r="F4492">
        <v>1816</v>
      </c>
      <c r="G4492" t="s">
        <v>12</v>
      </c>
      <c r="H4492" t="s">
        <v>13</v>
      </c>
      <c r="I4492">
        <v>5</v>
      </c>
      <c r="J4492">
        <v>301.47000000000003</v>
      </c>
      <c r="K4492">
        <v>0.19</v>
      </c>
      <c r="L4492">
        <f t="shared" si="422"/>
        <v>57.279300000000006</v>
      </c>
      <c r="M4492">
        <f t="shared" si="423"/>
        <v>1507.3500000000001</v>
      </c>
      <c r="N4492" t="s">
        <v>16</v>
      </c>
      <c r="O4492" t="str">
        <f t="shared" si="424"/>
        <v>On Time Delivery</v>
      </c>
      <c r="P4492">
        <v>4</v>
      </c>
      <c r="Q4492" t="str">
        <f t="shared" si="425"/>
        <v>Excellent</v>
      </c>
      <c r="R4492">
        <v>4.4000000000000004</v>
      </c>
      <c r="S4492">
        <v>1220.95</v>
      </c>
    </row>
    <row r="4493" spans="1:19" x14ac:dyDescent="0.35">
      <c r="A4493">
        <v>14492</v>
      </c>
      <c r="B4493" s="1">
        <v>49053</v>
      </c>
      <c r="C4493">
        <f t="shared" si="420"/>
        <v>2034</v>
      </c>
      <c r="D4493">
        <f t="shared" si="421"/>
        <v>4</v>
      </c>
      <c r="E4493" t="str">
        <f>TEXT(Table2[[#This Row],[order_date]],"mmmm")</f>
        <v>April</v>
      </c>
      <c r="F4493">
        <v>1552</v>
      </c>
      <c r="G4493" t="s">
        <v>12</v>
      </c>
      <c r="H4493" t="s">
        <v>21</v>
      </c>
      <c r="I4493">
        <v>4</v>
      </c>
      <c r="J4493">
        <v>79.599999999999994</v>
      </c>
      <c r="K4493">
        <v>0.03</v>
      </c>
      <c r="L4493">
        <f t="shared" si="422"/>
        <v>2.3879999999999999</v>
      </c>
      <c r="M4493">
        <f t="shared" si="423"/>
        <v>318.39999999999998</v>
      </c>
      <c r="N4493" t="s">
        <v>16</v>
      </c>
      <c r="O4493" t="str">
        <f t="shared" si="424"/>
        <v>Delayed Delivery</v>
      </c>
      <c r="P4493">
        <v>10</v>
      </c>
      <c r="Q4493" t="str">
        <f t="shared" si="425"/>
        <v>Good</v>
      </c>
      <c r="R4493">
        <v>3.2</v>
      </c>
      <c r="S4493">
        <v>308.85000000000002</v>
      </c>
    </row>
    <row r="4494" spans="1:19" x14ac:dyDescent="0.35">
      <c r="A4494">
        <v>14493</v>
      </c>
      <c r="B4494" s="1">
        <v>49054</v>
      </c>
      <c r="C4494">
        <f t="shared" si="420"/>
        <v>2034</v>
      </c>
      <c r="D4494">
        <f t="shared" si="421"/>
        <v>4</v>
      </c>
      <c r="E4494" t="str">
        <f>TEXT(Table2[[#This Row],[order_date]],"mmmm")</f>
        <v>April</v>
      </c>
      <c r="F4494">
        <v>1528</v>
      </c>
      <c r="G4494" t="s">
        <v>15</v>
      </c>
      <c r="H4494" t="s">
        <v>17</v>
      </c>
      <c r="I4494">
        <v>4</v>
      </c>
      <c r="J4494">
        <v>290.88</v>
      </c>
      <c r="K4494">
        <v>0.18</v>
      </c>
      <c r="L4494">
        <f t="shared" si="422"/>
        <v>52.358399999999996</v>
      </c>
      <c r="M4494">
        <f t="shared" si="423"/>
        <v>1163.52</v>
      </c>
      <c r="N4494" t="s">
        <v>16</v>
      </c>
      <c r="O4494" t="str">
        <f t="shared" si="424"/>
        <v>On Time Delivery</v>
      </c>
      <c r="P4494">
        <v>2</v>
      </c>
      <c r="Q4494" t="str">
        <f t="shared" si="425"/>
        <v>Good</v>
      </c>
      <c r="R4494">
        <v>2.7</v>
      </c>
      <c r="S4494">
        <v>954.09</v>
      </c>
    </row>
    <row r="4495" spans="1:19" x14ac:dyDescent="0.35">
      <c r="A4495">
        <v>14494</v>
      </c>
      <c r="B4495" s="1">
        <v>49055</v>
      </c>
      <c r="C4495">
        <f t="shared" si="420"/>
        <v>2034</v>
      </c>
      <c r="D4495">
        <f t="shared" si="421"/>
        <v>4</v>
      </c>
      <c r="E4495" t="str">
        <f>TEXT(Table2[[#This Row],[order_date]],"mmmm")</f>
        <v>April</v>
      </c>
      <c r="F4495">
        <v>1855</v>
      </c>
      <c r="G4495" t="s">
        <v>22</v>
      </c>
      <c r="H4495" t="s">
        <v>17</v>
      </c>
      <c r="I4495">
        <v>3</v>
      </c>
      <c r="J4495">
        <v>157.63999999999999</v>
      </c>
      <c r="K4495">
        <v>0.28000000000000003</v>
      </c>
      <c r="L4495">
        <f t="shared" si="422"/>
        <v>44.139200000000002</v>
      </c>
      <c r="M4495">
        <f t="shared" si="423"/>
        <v>472.91999999999996</v>
      </c>
      <c r="N4495" t="s">
        <v>18</v>
      </c>
      <c r="O4495" t="str">
        <f t="shared" si="424"/>
        <v>Delayed Delivery</v>
      </c>
      <c r="P4495">
        <v>8</v>
      </c>
      <c r="Q4495" t="str">
        <f t="shared" si="425"/>
        <v>Excellent</v>
      </c>
      <c r="R4495">
        <v>4.8</v>
      </c>
      <c r="S4495">
        <v>340.5</v>
      </c>
    </row>
    <row r="4496" spans="1:19" x14ac:dyDescent="0.35">
      <c r="A4496">
        <v>14495</v>
      </c>
      <c r="B4496" s="1">
        <v>49056</v>
      </c>
      <c r="C4496">
        <f t="shared" si="420"/>
        <v>2034</v>
      </c>
      <c r="D4496">
        <f t="shared" si="421"/>
        <v>4</v>
      </c>
      <c r="E4496" t="str">
        <f>TEXT(Table2[[#This Row],[order_date]],"mmmm")</f>
        <v>April</v>
      </c>
      <c r="F4496">
        <v>1788</v>
      </c>
      <c r="G4496" t="s">
        <v>22</v>
      </c>
      <c r="H4496" t="s">
        <v>20</v>
      </c>
      <c r="I4496">
        <v>4</v>
      </c>
      <c r="J4496">
        <v>219.22</v>
      </c>
      <c r="K4496">
        <v>0.03</v>
      </c>
      <c r="L4496">
        <f t="shared" si="422"/>
        <v>6.5766</v>
      </c>
      <c r="M4496">
        <f t="shared" si="423"/>
        <v>876.88</v>
      </c>
      <c r="N4496" t="s">
        <v>16</v>
      </c>
      <c r="O4496" t="str">
        <f t="shared" si="424"/>
        <v>Delayed Delivery</v>
      </c>
      <c r="P4496">
        <v>5</v>
      </c>
      <c r="Q4496" t="str">
        <f t="shared" si="425"/>
        <v>Excellent</v>
      </c>
      <c r="R4496">
        <v>4.9000000000000004</v>
      </c>
      <c r="S4496">
        <v>850.57</v>
      </c>
    </row>
    <row r="4497" spans="1:19" x14ac:dyDescent="0.35">
      <c r="A4497">
        <v>14496</v>
      </c>
      <c r="B4497" s="1">
        <v>49057</v>
      </c>
      <c r="C4497">
        <f t="shared" si="420"/>
        <v>2034</v>
      </c>
      <c r="D4497">
        <f t="shared" si="421"/>
        <v>4</v>
      </c>
      <c r="E4497" t="str">
        <f>TEXT(Table2[[#This Row],[order_date]],"mmmm")</f>
        <v>April</v>
      </c>
      <c r="F4497">
        <v>1818</v>
      </c>
      <c r="G4497" t="s">
        <v>19</v>
      </c>
      <c r="H4497" t="s">
        <v>21</v>
      </c>
      <c r="I4497">
        <v>5</v>
      </c>
      <c r="J4497">
        <v>110.12</v>
      </c>
      <c r="K4497">
        <v>0.31</v>
      </c>
      <c r="L4497">
        <f t="shared" si="422"/>
        <v>34.1372</v>
      </c>
      <c r="M4497">
        <f t="shared" si="423"/>
        <v>550.6</v>
      </c>
      <c r="N4497" t="s">
        <v>18</v>
      </c>
      <c r="O4497" t="str">
        <f t="shared" si="424"/>
        <v>On Time Delivery</v>
      </c>
      <c r="P4497">
        <v>4</v>
      </c>
      <c r="Q4497" t="str">
        <f t="shared" si="425"/>
        <v>Bad</v>
      </c>
      <c r="R4497">
        <v>1.2</v>
      </c>
      <c r="S4497">
        <v>379.91</v>
      </c>
    </row>
    <row r="4498" spans="1:19" x14ac:dyDescent="0.35">
      <c r="A4498">
        <v>14497</v>
      </c>
      <c r="B4498" s="1">
        <v>49058</v>
      </c>
      <c r="C4498">
        <f t="shared" si="420"/>
        <v>2034</v>
      </c>
      <c r="D4498">
        <f t="shared" si="421"/>
        <v>4</v>
      </c>
      <c r="E4498" t="str">
        <f>TEXT(Table2[[#This Row],[order_date]],"mmmm")</f>
        <v>April</v>
      </c>
      <c r="F4498">
        <v>1570</v>
      </c>
      <c r="G4498" t="s">
        <v>15</v>
      </c>
      <c r="H4498" t="s">
        <v>17</v>
      </c>
      <c r="I4498">
        <v>6</v>
      </c>
      <c r="J4498">
        <v>149.58000000000001</v>
      </c>
      <c r="K4498">
        <v>0.2</v>
      </c>
      <c r="L4498">
        <f t="shared" si="422"/>
        <v>29.916000000000004</v>
      </c>
      <c r="M4498">
        <f t="shared" si="423"/>
        <v>897.48</v>
      </c>
      <c r="N4498" t="s">
        <v>18</v>
      </c>
      <c r="O4498" t="str">
        <f t="shared" si="424"/>
        <v>Delayed Delivery</v>
      </c>
      <c r="P4498">
        <v>9</v>
      </c>
      <c r="Q4498" t="str">
        <f t="shared" si="425"/>
        <v>Good</v>
      </c>
      <c r="R4498">
        <v>3.8</v>
      </c>
      <c r="S4498">
        <v>717.98</v>
      </c>
    </row>
    <row r="4499" spans="1:19" x14ac:dyDescent="0.35">
      <c r="A4499">
        <v>14498</v>
      </c>
      <c r="B4499" s="1">
        <v>49059</v>
      </c>
      <c r="C4499">
        <f t="shared" si="420"/>
        <v>2034</v>
      </c>
      <c r="D4499">
        <f t="shared" si="421"/>
        <v>4</v>
      </c>
      <c r="E4499" t="str">
        <f>TEXT(Table2[[#This Row],[order_date]],"mmmm")</f>
        <v>April</v>
      </c>
      <c r="F4499">
        <v>1934</v>
      </c>
      <c r="G4499" t="s">
        <v>19</v>
      </c>
      <c r="H4499" t="s">
        <v>13</v>
      </c>
      <c r="I4499">
        <v>2</v>
      </c>
      <c r="J4499">
        <v>59.79</v>
      </c>
      <c r="K4499">
        <v>0.33</v>
      </c>
      <c r="L4499">
        <f t="shared" si="422"/>
        <v>19.730700000000002</v>
      </c>
      <c r="M4499">
        <f t="shared" si="423"/>
        <v>119.58</v>
      </c>
      <c r="N4499" t="s">
        <v>18</v>
      </c>
      <c r="O4499" t="str">
        <f t="shared" si="424"/>
        <v>On Time Delivery</v>
      </c>
      <c r="P4499">
        <v>2</v>
      </c>
      <c r="Q4499" t="str">
        <f t="shared" si="425"/>
        <v>Good</v>
      </c>
      <c r="R4499">
        <v>2.5</v>
      </c>
      <c r="S4499">
        <v>80.12</v>
      </c>
    </row>
    <row r="4500" spans="1:19" x14ac:dyDescent="0.35">
      <c r="A4500">
        <v>14499</v>
      </c>
      <c r="B4500" s="1">
        <v>49060</v>
      </c>
      <c r="C4500">
        <f t="shared" si="420"/>
        <v>2034</v>
      </c>
      <c r="D4500">
        <f t="shared" si="421"/>
        <v>4</v>
      </c>
      <c r="E4500" t="str">
        <f>TEXT(Table2[[#This Row],[order_date]],"mmmm")</f>
        <v>April</v>
      </c>
      <c r="F4500">
        <v>1182</v>
      </c>
      <c r="G4500" t="s">
        <v>15</v>
      </c>
      <c r="H4500" t="s">
        <v>20</v>
      </c>
      <c r="I4500">
        <v>7</v>
      </c>
      <c r="J4500">
        <v>553.14</v>
      </c>
      <c r="K4500">
        <v>0.05</v>
      </c>
      <c r="L4500">
        <f t="shared" si="422"/>
        <v>27.657</v>
      </c>
      <c r="M4500">
        <f t="shared" si="423"/>
        <v>3871.98</v>
      </c>
      <c r="N4500" t="s">
        <v>16</v>
      </c>
      <c r="O4500" t="str">
        <f t="shared" si="424"/>
        <v>On Time Delivery</v>
      </c>
      <c r="P4500">
        <v>3</v>
      </c>
      <c r="Q4500" t="str">
        <f t="shared" si="425"/>
        <v>Good</v>
      </c>
      <c r="R4500">
        <v>3.7</v>
      </c>
      <c r="S4500">
        <v>3678.38</v>
      </c>
    </row>
    <row r="4501" spans="1:19" x14ac:dyDescent="0.35">
      <c r="A4501">
        <v>14500</v>
      </c>
      <c r="B4501" s="1">
        <v>49061</v>
      </c>
      <c r="C4501">
        <f t="shared" si="420"/>
        <v>2034</v>
      </c>
      <c r="D4501">
        <f t="shared" si="421"/>
        <v>4</v>
      </c>
      <c r="E4501" t="str">
        <f>TEXT(Table2[[#This Row],[order_date]],"mmmm")</f>
        <v>April</v>
      </c>
      <c r="F4501">
        <v>1040</v>
      </c>
      <c r="G4501" t="s">
        <v>19</v>
      </c>
      <c r="H4501" t="s">
        <v>13</v>
      </c>
      <c r="I4501">
        <v>1</v>
      </c>
      <c r="J4501">
        <v>325.29000000000002</v>
      </c>
      <c r="K4501">
        <v>0.35</v>
      </c>
      <c r="L4501">
        <f t="shared" si="422"/>
        <v>113.8515</v>
      </c>
      <c r="M4501">
        <f t="shared" si="423"/>
        <v>325.29000000000002</v>
      </c>
      <c r="N4501" t="s">
        <v>18</v>
      </c>
      <c r="O4501" t="str">
        <f t="shared" si="424"/>
        <v>Delayed Delivery</v>
      </c>
      <c r="P4501">
        <v>8</v>
      </c>
      <c r="Q4501" t="str">
        <f t="shared" si="425"/>
        <v>Good</v>
      </c>
      <c r="R4501">
        <v>3.5</v>
      </c>
      <c r="S4501">
        <v>211.44</v>
      </c>
    </row>
    <row r="4502" spans="1:19" x14ac:dyDescent="0.35">
      <c r="A4502">
        <v>14501</v>
      </c>
      <c r="B4502" s="1">
        <v>49062</v>
      </c>
      <c r="C4502">
        <f t="shared" si="420"/>
        <v>2034</v>
      </c>
      <c r="D4502">
        <f t="shared" si="421"/>
        <v>4</v>
      </c>
      <c r="E4502" t="str">
        <f>TEXT(Table2[[#This Row],[order_date]],"mmmm")</f>
        <v>April</v>
      </c>
      <c r="F4502">
        <v>1550</v>
      </c>
      <c r="G4502" t="s">
        <v>19</v>
      </c>
      <c r="H4502" t="s">
        <v>20</v>
      </c>
      <c r="I4502">
        <v>5</v>
      </c>
      <c r="J4502">
        <v>247.09</v>
      </c>
      <c r="K4502">
        <v>0.23</v>
      </c>
      <c r="L4502">
        <f t="shared" si="422"/>
        <v>56.8307</v>
      </c>
      <c r="M4502">
        <f t="shared" si="423"/>
        <v>1235.45</v>
      </c>
      <c r="N4502" t="s">
        <v>18</v>
      </c>
      <c r="O4502" t="str">
        <f t="shared" si="424"/>
        <v>Delayed Delivery</v>
      </c>
      <c r="P4502">
        <v>11</v>
      </c>
      <c r="Q4502" t="str">
        <f t="shared" si="425"/>
        <v>Bad</v>
      </c>
      <c r="R4502">
        <v>2.2999999999999998</v>
      </c>
      <c r="S4502">
        <v>951.3</v>
      </c>
    </row>
    <row r="4503" spans="1:19" x14ac:dyDescent="0.35">
      <c r="A4503">
        <v>14502</v>
      </c>
      <c r="B4503" s="1">
        <v>49063</v>
      </c>
      <c r="C4503">
        <f t="shared" si="420"/>
        <v>2034</v>
      </c>
      <c r="D4503">
        <f t="shared" si="421"/>
        <v>4</v>
      </c>
      <c r="E4503" t="str">
        <f>TEXT(Table2[[#This Row],[order_date]],"mmmm")</f>
        <v>April</v>
      </c>
      <c r="F4503">
        <v>1396</v>
      </c>
      <c r="G4503" t="s">
        <v>15</v>
      </c>
      <c r="H4503" t="s">
        <v>17</v>
      </c>
      <c r="I4503">
        <v>7</v>
      </c>
      <c r="J4503">
        <v>327.99</v>
      </c>
      <c r="K4503">
        <v>0.2</v>
      </c>
      <c r="L4503">
        <f t="shared" si="422"/>
        <v>65.597999999999999</v>
      </c>
      <c r="M4503">
        <f t="shared" si="423"/>
        <v>2295.9300000000003</v>
      </c>
      <c r="N4503" t="s">
        <v>16</v>
      </c>
      <c r="O4503" t="str">
        <f t="shared" si="424"/>
        <v>On Time Delivery</v>
      </c>
      <c r="P4503">
        <v>4</v>
      </c>
      <c r="Q4503" t="str">
        <f t="shared" si="425"/>
        <v>Excellent</v>
      </c>
      <c r="R4503">
        <v>4.9000000000000004</v>
      </c>
      <c r="S4503">
        <v>1836.74</v>
      </c>
    </row>
    <row r="4504" spans="1:19" x14ac:dyDescent="0.35">
      <c r="A4504">
        <v>14503</v>
      </c>
      <c r="B4504" s="1">
        <v>49064</v>
      </c>
      <c r="C4504">
        <f t="shared" si="420"/>
        <v>2034</v>
      </c>
      <c r="D4504">
        <f t="shared" si="421"/>
        <v>4</v>
      </c>
      <c r="E4504" t="str">
        <f>TEXT(Table2[[#This Row],[order_date]],"mmmm")</f>
        <v>April</v>
      </c>
      <c r="F4504">
        <v>1703</v>
      </c>
      <c r="G4504" t="s">
        <v>15</v>
      </c>
      <c r="H4504" t="s">
        <v>20</v>
      </c>
      <c r="I4504">
        <v>5</v>
      </c>
      <c r="J4504">
        <v>382.55</v>
      </c>
      <c r="K4504">
        <v>0.18</v>
      </c>
      <c r="L4504">
        <f t="shared" si="422"/>
        <v>68.858999999999995</v>
      </c>
      <c r="M4504">
        <f t="shared" si="423"/>
        <v>1912.75</v>
      </c>
      <c r="N4504" t="s">
        <v>14</v>
      </c>
      <c r="O4504" t="str">
        <f t="shared" si="424"/>
        <v>Delayed Delivery</v>
      </c>
      <c r="P4504">
        <v>9</v>
      </c>
      <c r="Q4504" t="str">
        <f t="shared" si="425"/>
        <v>Bad</v>
      </c>
      <c r="R4504">
        <v>2.4</v>
      </c>
      <c r="S4504">
        <v>1568.46</v>
      </c>
    </row>
    <row r="4505" spans="1:19" x14ac:dyDescent="0.35">
      <c r="A4505">
        <v>14504</v>
      </c>
      <c r="B4505" s="1">
        <v>49065</v>
      </c>
      <c r="C4505">
        <f t="shared" si="420"/>
        <v>2034</v>
      </c>
      <c r="D4505">
        <f t="shared" si="421"/>
        <v>5</v>
      </c>
      <c r="E4505" t="str">
        <f>TEXT(Table2[[#This Row],[order_date]],"mmmm")</f>
        <v>May</v>
      </c>
      <c r="F4505">
        <v>1778</v>
      </c>
      <c r="G4505" t="s">
        <v>15</v>
      </c>
      <c r="H4505" t="s">
        <v>21</v>
      </c>
      <c r="I4505">
        <v>1</v>
      </c>
      <c r="J4505">
        <v>554.29999999999995</v>
      </c>
      <c r="K4505">
        <v>0.01</v>
      </c>
      <c r="L4505">
        <f t="shared" si="422"/>
        <v>5.5429999999999993</v>
      </c>
      <c r="M4505">
        <f t="shared" si="423"/>
        <v>554.29999999999995</v>
      </c>
      <c r="N4505" t="s">
        <v>16</v>
      </c>
      <c r="O4505" t="str">
        <f t="shared" si="424"/>
        <v>Delayed Delivery</v>
      </c>
      <c r="P4505">
        <v>10</v>
      </c>
      <c r="Q4505" t="str">
        <f t="shared" si="425"/>
        <v>Good</v>
      </c>
      <c r="R4505">
        <v>3.5</v>
      </c>
      <c r="S4505">
        <v>548.76</v>
      </c>
    </row>
    <row r="4506" spans="1:19" x14ac:dyDescent="0.35">
      <c r="A4506">
        <v>14505</v>
      </c>
      <c r="B4506" s="1">
        <v>49066</v>
      </c>
      <c r="C4506">
        <f t="shared" si="420"/>
        <v>2034</v>
      </c>
      <c r="D4506">
        <f t="shared" si="421"/>
        <v>5</v>
      </c>
      <c r="E4506" t="str">
        <f>TEXT(Table2[[#This Row],[order_date]],"mmmm")</f>
        <v>May</v>
      </c>
      <c r="F4506">
        <v>1493</v>
      </c>
      <c r="G4506" t="s">
        <v>19</v>
      </c>
      <c r="H4506" t="s">
        <v>13</v>
      </c>
      <c r="I4506">
        <v>1</v>
      </c>
      <c r="J4506">
        <v>119.54</v>
      </c>
      <c r="K4506">
        <v>0.33</v>
      </c>
      <c r="L4506">
        <f t="shared" si="422"/>
        <v>39.448200000000007</v>
      </c>
      <c r="M4506">
        <f t="shared" si="423"/>
        <v>119.54</v>
      </c>
      <c r="N4506" t="s">
        <v>18</v>
      </c>
      <c r="O4506" t="str">
        <f t="shared" si="424"/>
        <v>Delayed Delivery</v>
      </c>
      <c r="P4506">
        <v>10</v>
      </c>
      <c r="Q4506" t="str">
        <f t="shared" si="425"/>
        <v>Excellent</v>
      </c>
      <c r="R4506">
        <v>4.3</v>
      </c>
      <c r="S4506">
        <v>80.09</v>
      </c>
    </row>
    <row r="4507" spans="1:19" x14ac:dyDescent="0.35">
      <c r="A4507">
        <v>14506</v>
      </c>
      <c r="B4507" s="1">
        <v>49067</v>
      </c>
      <c r="C4507">
        <f t="shared" si="420"/>
        <v>2034</v>
      </c>
      <c r="D4507">
        <f t="shared" si="421"/>
        <v>5</v>
      </c>
      <c r="E4507" t="str">
        <f>TEXT(Table2[[#This Row],[order_date]],"mmmm")</f>
        <v>May</v>
      </c>
      <c r="F4507">
        <v>1658</v>
      </c>
      <c r="G4507" t="s">
        <v>15</v>
      </c>
      <c r="H4507" t="s">
        <v>21</v>
      </c>
      <c r="I4507">
        <v>2</v>
      </c>
      <c r="J4507">
        <v>187.9</v>
      </c>
      <c r="K4507">
        <v>0.23</v>
      </c>
      <c r="L4507">
        <f t="shared" si="422"/>
        <v>43.217000000000006</v>
      </c>
      <c r="M4507">
        <f t="shared" si="423"/>
        <v>375.8</v>
      </c>
      <c r="N4507" t="s">
        <v>16</v>
      </c>
      <c r="O4507" t="str">
        <f t="shared" si="424"/>
        <v>Delayed Delivery</v>
      </c>
      <c r="P4507">
        <v>10</v>
      </c>
      <c r="Q4507" t="str">
        <f t="shared" si="425"/>
        <v>Bad</v>
      </c>
      <c r="R4507">
        <v>1.6</v>
      </c>
      <c r="S4507">
        <v>289.37</v>
      </c>
    </row>
    <row r="4508" spans="1:19" x14ac:dyDescent="0.35">
      <c r="A4508">
        <v>14507</v>
      </c>
      <c r="B4508" s="1">
        <v>49068</v>
      </c>
      <c r="C4508">
        <f t="shared" si="420"/>
        <v>2034</v>
      </c>
      <c r="D4508">
        <f t="shared" si="421"/>
        <v>5</v>
      </c>
      <c r="E4508" t="str">
        <f>TEXT(Table2[[#This Row],[order_date]],"mmmm")</f>
        <v>May</v>
      </c>
      <c r="F4508">
        <v>1906</v>
      </c>
      <c r="G4508" t="s">
        <v>19</v>
      </c>
      <c r="H4508" t="s">
        <v>13</v>
      </c>
      <c r="I4508">
        <v>2</v>
      </c>
      <c r="J4508">
        <v>585.84</v>
      </c>
      <c r="K4508">
        <v>0.03</v>
      </c>
      <c r="L4508">
        <f t="shared" si="422"/>
        <v>17.575199999999999</v>
      </c>
      <c r="M4508">
        <f t="shared" si="423"/>
        <v>1171.68</v>
      </c>
      <c r="N4508" t="s">
        <v>18</v>
      </c>
      <c r="O4508" t="str">
        <f t="shared" si="424"/>
        <v>Delayed Delivery</v>
      </c>
      <c r="P4508">
        <v>10</v>
      </c>
      <c r="Q4508" t="str">
        <f t="shared" si="425"/>
        <v>Bad</v>
      </c>
      <c r="R4508">
        <v>2.2000000000000002</v>
      </c>
      <c r="S4508">
        <v>1136.53</v>
      </c>
    </row>
    <row r="4509" spans="1:19" x14ac:dyDescent="0.35">
      <c r="A4509">
        <v>14508</v>
      </c>
      <c r="B4509" s="1">
        <v>49069</v>
      </c>
      <c r="C4509">
        <f t="shared" si="420"/>
        <v>2034</v>
      </c>
      <c r="D4509">
        <f t="shared" si="421"/>
        <v>5</v>
      </c>
      <c r="E4509" t="str">
        <f>TEXT(Table2[[#This Row],[order_date]],"mmmm")</f>
        <v>May</v>
      </c>
      <c r="F4509">
        <v>1332</v>
      </c>
      <c r="G4509" t="s">
        <v>15</v>
      </c>
      <c r="H4509" t="s">
        <v>13</v>
      </c>
      <c r="I4509">
        <v>2</v>
      </c>
      <c r="J4509">
        <v>232.15</v>
      </c>
      <c r="K4509">
        <v>0.01</v>
      </c>
      <c r="L4509">
        <f t="shared" si="422"/>
        <v>2.3214999999999999</v>
      </c>
      <c r="M4509">
        <f t="shared" si="423"/>
        <v>464.3</v>
      </c>
      <c r="N4509" t="s">
        <v>18</v>
      </c>
      <c r="O4509" t="str">
        <f t="shared" si="424"/>
        <v>Delayed Delivery</v>
      </c>
      <c r="P4509">
        <v>9</v>
      </c>
      <c r="Q4509" t="str">
        <f t="shared" si="425"/>
        <v>Bad</v>
      </c>
      <c r="R4509">
        <v>1.8</v>
      </c>
      <c r="S4509">
        <v>459.66</v>
      </c>
    </row>
    <row r="4510" spans="1:19" x14ac:dyDescent="0.35">
      <c r="A4510">
        <v>14509</v>
      </c>
      <c r="B4510" s="1">
        <v>49070</v>
      </c>
      <c r="C4510">
        <f t="shared" si="420"/>
        <v>2034</v>
      </c>
      <c r="D4510">
        <f t="shared" si="421"/>
        <v>5</v>
      </c>
      <c r="E4510" t="str">
        <f>TEXT(Table2[[#This Row],[order_date]],"mmmm")</f>
        <v>May</v>
      </c>
      <c r="F4510">
        <v>1126</v>
      </c>
      <c r="G4510" t="s">
        <v>15</v>
      </c>
      <c r="H4510" t="s">
        <v>20</v>
      </c>
      <c r="I4510">
        <v>4</v>
      </c>
      <c r="J4510">
        <v>28.2</v>
      </c>
      <c r="K4510">
        <v>0.02</v>
      </c>
      <c r="L4510">
        <f t="shared" si="422"/>
        <v>0.56399999999999995</v>
      </c>
      <c r="M4510">
        <f t="shared" si="423"/>
        <v>112.8</v>
      </c>
      <c r="N4510" t="s">
        <v>16</v>
      </c>
      <c r="O4510" t="str">
        <f t="shared" si="424"/>
        <v>Delayed Delivery</v>
      </c>
      <c r="P4510">
        <v>10</v>
      </c>
      <c r="Q4510" t="str">
        <f t="shared" si="425"/>
        <v>Excellent</v>
      </c>
      <c r="R4510">
        <v>4.0999999999999996</v>
      </c>
      <c r="S4510">
        <v>110.54</v>
      </c>
    </row>
    <row r="4511" spans="1:19" x14ac:dyDescent="0.35">
      <c r="A4511">
        <v>14510</v>
      </c>
      <c r="B4511" s="1">
        <v>49071</v>
      </c>
      <c r="C4511">
        <f t="shared" si="420"/>
        <v>2034</v>
      </c>
      <c r="D4511">
        <f t="shared" si="421"/>
        <v>5</v>
      </c>
      <c r="E4511" t="str">
        <f>TEXT(Table2[[#This Row],[order_date]],"mmmm")</f>
        <v>May</v>
      </c>
      <c r="F4511">
        <v>1557</v>
      </c>
      <c r="G4511" t="s">
        <v>15</v>
      </c>
      <c r="H4511" t="s">
        <v>17</v>
      </c>
      <c r="I4511">
        <v>5</v>
      </c>
      <c r="J4511">
        <v>101.37</v>
      </c>
      <c r="K4511">
        <v>0.21</v>
      </c>
      <c r="L4511">
        <f t="shared" si="422"/>
        <v>21.287700000000001</v>
      </c>
      <c r="M4511">
        <f t="shared" si="423"/>
        <v>506.85</v>
      </c>
      <c r="N4511" t="s">
        <v>18</v>
      </c>
      <c r="O4511" t="str">
        <f t="shared" si="424"/>
        <v>Delayed Delivery</v>
      </c>
      <c r="P4511">
        <v>9</v>
      </c>
      <c r="Q4511" t="str">
        <f t="shared" si="425"/>
        <v>Excellent</v>
      </c>
      <c r="R4511">
        <v>4.2</v>
      </c>
      <c r="S4511">
        <v>400.41</v>
      </c>
    </row>
    <row r="4512" spans="1:19" x14ac:dyDescent="0.35">
      <c r="A4512">
        <v>14511</v>
      </c>
      <c r="B4512" s="1">
        <v>49072</v>
      </c>
      <c r="C4512">
        <f t="shared" si="420"/>
        <v>2034</v>
      </c>
      <c r="D4512">
        <f t="shared" si="421"/>
        <v>5</v>
      </c>
      <c r="E4512" t="str">
        <f>TEXT(Table2[[#This Row],[order_date]],"mmmm")</f>
        <v>May</v>
      </c>
      <c r="F4512">
        <v>1556</v>
      </c>
      <c r="G4512" t="s">
        <v>22</v>
      </c>
      <c r="H4512" t="s">
        <v>17</v>
      </c>
      <c r="I4512">
        <v>6</v>
      </c>
      <c r="J4512">
        <v>30.41</v>
      </c>
      <c r="K4512">
        <v>0.21</v>
      </c>
      <c r="L4512">
        <f t="shared" si="422"/>
        <v>6.3860999999999999</v>
      </c>
      <c r="M4512">
        <f t="shared" si="423"/>
        <v>182.46</v>
      </c>
      <c r="N4512" t="s">
        <v>18</v>
      </c>
      <c r="O4512" t="str">
        <f t="shared" si="424"/>
        <v>Early Delivery</v>
      </c>
      <c r="P4512">
        <v>1</v>
      </c>
      <c r="Q4512" t="str">
        <f t="shared" si="425"/>
        <v>Bad</v>
      </c>
      <c r="R4512">
        <v>2</v>
      </c>
      <c r="S4512">
        <v>144.13999999999999</v>
      </c>
    </row>
    <row r="4513" spans="1:19" x14ac:dyDescent="0.35">
      <c r="A4513">
        <v>14512</v>
      </c>
      <c r="B4513" s="1">
        <v>49073</v>
      </c>
      <c r="C4513">
        <f t="shared" si="420"/>
        <v>2034</v>
      </c>
      <c r="D4513">
        <f t="shared" si="421"/>
        <v>5</v>
      </c>
      <c r="E4513" t="str">
        <f>TEXT(Table2[[#This Row],[order_date]],"mmmm")</f>
        <v>May</v>
      </c>
      <c r="F4513">
        <v>1000</v>
      </c>
      <c r="G4513" t="s">
        <v>19</v>
      </c>
      <c r="H4513" t="s">
        <v>21</v>
      </c>
      <c r="I4513">
        <v>1</v>
      </c>
      <c r="J4513">
        <v>594.11</v>
      </c>
      <c r="K4513">
        <v>0.17</v>
      </c>
      <c r="L4513">
        <f t="shared" si="422"/>
        <v>100.99870000000001</v>
      </c>
      <c r="M4513">
        <f t="shared" si="423"/>
        <v>594.11</v>
      </c>
      <c r="N4513" t="s">
        <v>18</v>
      </c>
      <c r="O4513" t="str">
        <f t="shared" si="424"/>
        <v>Delayed Delivery</v>
      </c>
      <c r="P4513">
        <v>6</v>
      </c>
      <c r="Q4513" t="str">
        <f t="shared" si="425"/>
        <v>Bad</v>
      </c>
      <c r="R4513">
        <v>1</v>
      </c>
      <c r="S4513">
        <v>493.11</v>
      </c>
    </row>
    <row r="4514" spans="1:19" x14ac:dyDescent="0.35">
      <c r="A4514">
        <v>14513</v>
      </c>
      <c r="B4514" s="1">
        <v>49074</v>
      </c>
      <c r="C4514">
        <f t="shared" si="420"/>
        <v>2034</v>
      </c>
      <c r="D4514">
        <f t="shared" si="421"/>
        <v>5</v>
      </c>
      <c r="E4514" t="str">
        <f>TEXT(Table2[[#This Row],[order_date]],"mmmm")</f>
        <v>May</v>
      </c>
      <c r="F4514">
        <v>1167</v>
      </c>
      <c r="G4514" t="s">
        <v>22</v>
      </c>
      <c r="H4514" t="s">
        <v>20</v>
      </c>
      <c r="I4514">
        <v>5</v>
      </c>
      <c r="J4514">
        <v>178.14</v>
      </c>
      <c r="K4514">
        <v>0.11</v>
      </c>
      <c r="L4514">
        <f t="shared" si="422"/>
        <v>19.595399999999998</v>
      </c>
      <c r="M4514">
        <f t="shared" si="423"/>
        <v>890.69999999999993</v>
      </c>
      <c r="N4514" t="s">
        <v>16</v>
      </c>
      <c r="O4514" t="str">
        <f t="shared" si="424"/>
        <v>Delayed Delivery</v>
      </c>
      <c r="P4514">
        <v>10</v>
      </c>
      <c r="Q4514" t="str">
        <f t="shared" si="425"/>
        <v>Good</v>
      </c>
      <c r="R4514">
        <v>2.7</v>
      </c>
      <c r="S4514">
        <v>792.72</v>
      </c>
    </row>
    <row r="4515" spans="1:19" x14ac:dyDescent="0.35">
      <c r="A4515">
        <v>14514</v>
      </c>
      <c r="B4515" s="1">
        <v>49075</v>
      </c>
      <c r="C4515">
        <f t="shared" si="420"/>
        <v>2034</v>
      </c>
      <c r="D4515">
        <f t="shared" si="421"/>
        <v>5</v>
      </c>
      <c r="E4515" t="str">
        <f>TEXT(Table2[[#This Row],[order_date]],"mmmm")</f>
        <v>May</v>
      </c>
      <c r="F4515">
        <v>1619</v>
      </c>
      <c r="G4515" t="s">
        <v>15</v>
      </c>
      <c r="H4515" t="s">
        <v>17</v>
      </c>
      <c r="I4515">
        <v>7</v>
      </c>
      <c r="J4515">
        <v>555.27</v>
      </c>
      <c r="K4515">
        <v>0.19</v>
      </c>
      <c r="L4515">
        <f t="shared" si="422"/>
        <v>105.5013</v>
      </c>
      <c r="M4515">
        <f t="shared" si="423"/>
        <v>3886.89</v>
      </c>
      <c r="N4515" t="s">
        <v>16</v>
      </c>
      <c r="O4515" t="str">
        <f t="shared" si="424"/>
        <v>Delayed Delivery</v>
      </c>
      <c r="P4515">
        <v>6</v>
      </c>
      <c r="Q4515" t="str">
        <f t="shared" si="425"/>
        <v>Good</v>
      </c>
      <c r="R4515">
        <v>3.7</v>
      </c>
      <c r="S4515">
        <v>3148.38</v>
      </c>
    </row>
    <row r="4516" spans="1:19" x14ac:dyDescent="0.35">
      <c r="A4516">
        <v>14515</v>
      </c>
      <c r="B4516" s="1">
        <v>49076</v>
      </c>
      <c r="C4516">
        <f t="shared" si="420"/>
        <v>2034</v>
      </c>
      <c r="D4516">
        <f t="shared" si="421"/>
        <v>5</v>
      </c>
      <c r="E4516" t="str">
        <f>TEXT(Table2[[#This Row],[order_date]],"mmmm")</f>
        <v>May</v>
      </c>
      <c r="F4516">
        <v>1018</v>
      </c>
      <c r="G4516" t="s">
        <v>15</v>
      </c>
      <c r="H4516" t="s">
        <v>13</v>
      </c>
      <c r="I4516">
        <v>5</v>
      </c>
      <c r="J4516">
        <v>597.59</v>
      </c>
      <c r="K4516">
        <v>0.18</v>
      </c>
      <c r="L4516">
        <f t="shared" si="422"/>
        <v>107.56619999999999</v>
      </c>
      <c r="M4516">
        <f t="shared" si="423"/>
        <v>2987.9500000000003</v>
      </c>
      <c r="N4516" t="s">
        <v>18</v>
      </c>
      <c r="O4516" t="str">
        <f t="shared" si="424"/>
        <v>Delayed Delivery</v>
      </c>
      <c r="P4516">
        <v>8</v>
      </c>
      <c r="Q4516" t="str">
        <f t="shared" si="425"/>
        <v>Good</v>
      </c>
      <c r="R4516">
        <v>3.5</v>
      </c>
      <c r="S4516">
        <v>2450.12</v>
      </c>
    </row>
    <row r="4517" spans="1:19" x14ac:dyDescent="0.35">
      <c r="A4517">
        <v>14516</v>
      </c>
      <c r="B4517" s="1">
        <v>49077</v>
      </c>
      <c r="C4517">
        <f t="shared" si="420"/>
        <v>2034</v>
      </c>
      <c r="D4517">
        <f t="shared" si="421"/>
        <v>5</v>
      </c>
      <c r="E4517" t="str">
        <f>TEXT(Table2[[#This Row],[order_date]],"mmmm")</f>
        <v>May</v>
      </c>
      <c r="F4517">
        <v>1331</v>
      </c>
      <c r="G4517" t="s">
        <v>15</v>
      </c>
      <c r="H4517" t="s">
        <v>13</v>
      </c>
      <c r="I4517">
        <v>2</v>
      </c>
      <c r="J4517">
        <v>365.91</v>
      </c>
      <c r="K4517">
        <v>0.01</v>
      </c>
      <c r="L4517">
        <f t="shared" si="422"/>
        <v>3.6591000000000005</v>
      </c>
      <c r="M4517">
        <f t="shared" si="423"/>
        <v>731.82</v>
      </c>
      <c r="N4517" t="s">
        <v>16</v>
      </c>
      <c r="O4517" t="str">
        <f t="shared" si="424"/>
        <v>Delayed Delivery</v>
      </c>
      <c r="P4517">
        <v>7</v>
      </c>
      <c r="Q4517" t="str">
        <f t="shared" si="425"/>
        <v>Good</v>
      </c>
      <c r="R4517">
        <v>2.8</v>
      </c>
      <c r="S4517">
        <v>724.5</v>
      </c>
    </row>
    <row r="4518" spans="1:19" x14ac:dyDescent="0.35">
      <c r="A4518">
        <v>14517</v>
      </c>
      <c r="B4518" s="1">
        <v>49078</v>
      </c>
      <c r="C4518">
        <f t="shared" si="420"/>
        <v>2034</v>
      </c>
      <c r="D4518">
        <f t="shared" si="421"/>
        <v>5</v>
      </c>
      <c r="E4518" t="str">
        <f>TEXT(Table2[[#This Row],[order_date]],"mmmm")</f>
        <v>May</v>
      </c>
      <c r="F4518">
        <v>1583</v>
      </c>
      <c r="G4518" t="s">
        <v>19</v>
      </c>
      <c r="H4518" t="s">
        <v>20</v>
      </c>
      <c r="I4518">
        <v>2</v>
      </c>
      <c r="J4518">
        <v>34.42</v>
      </c>
      <c r="K4518">
        <v>0.1</v>
      </c>
      <c r="L4518">
        <f t="shared" si="422"/>
        <v>3.4420000000000002</v>
      </c>
      <c r="M4518">
        <f t="shared" si="423"/>
        <v>68.84</v>
      </c>
      <c r="N4518" t="s">
        <v>18</v>
      </c>
      <c r="O4518" t="str">
        <f t="shared" si="424"/>
        <v>Delayed Delivery</v>
      </c>
      <c r="P4518">
        <v>7</v>
      </c>
      <c r="Q4518" t="str">
        <f t="shared" si="425"/>
        <v>Bad</v>
      </c>
      <c r="R4518">
        <v>2.2000000000000002</v>
      </c>
      <c r="S4518">
        <v>61.96</v>
      </c>
    </row>
    <row r="4519" spans="1:19" x14ac:dyDescent="0.35">
      <c r="A4519">
        <v>14518</v>
      </c>
      <c r="B4519" s="1">
        <v>49079</v>
      </c>
      <c r="C4519">
        <f t="shared" si="420"/>
        <v>2034</v>
      </c>
      <c r="D4519">
        <f t="shared" si="421"/>
        <v>5</v>
      </c>
      <c r="E4519" t="str">
        <f>TEXT(Table2[[#This Row],[order_date]],"mmmm")</f>
        <v>May</v>
      </c>
      <c r="F4519">
        <v>1455</v>
      </c>
      <c r="G4519" t="s">
        <v>22</v>
      </c>
      <c r="H4519" t="s">
        <v>21</v>
      </c>
      <c r="I4519">
        <v>5</v>
      </c>
      <c r="J4519">
        <v>62.73</v>
      </c>
      <c r="K4519">
        <v>0.02</v>
      </c>
      <c r="L4519">
        <f t="shared" si="422"/>
        <v>1.2545999999999999</v>
      </c>
      <c r="M4519">
        <f t="shared" si="423"/>
        <v>313.64999999999998</v>
      </c>
      <c r="N4519" t="s">
        <v>16</v>
      </c>
      <c r="O4519" t="str">
        <f t="shared" si="424"/>
        <v>On Time Delivery</v>
      </c>
      <c r="P4519">
        <v>2</v>
      </c>
      <c r="Q4519" t="str">
        <f t="shared" si="425"/>
        <v>Good</v>
      </c>
      <c r="R4519">
        <v>2.9</v>
      </c>
      <c r="S4519">
        <v>307.38</v>
      </c>
    </row>
    <row r="4520" spans="1:19" x14ac:dyDescent="0.35">
      <c r="A4520">
        <v>14519</v>
      </c>
      <c r="B4520" s="1">
        <v>49080</v>
      </c>
      <c r="C4520">
        <f t="shared" si="420"/>
        <v>2034</v>
      </c>
      <c r="D4520">
        <f t="shared" si="421"/>
        <v>5</v>
      </c>
      <c r="E4520" t="str">
        <f>TEXT(Table2[[#This Row],[order_date]],"mmmm")</f>
        <v>May</v>
      </c>
      <c r="F4520">
        <v>1956</v>
      </c>
      <c r="G4520" t="s">
        <v>15</v>
      </c>
      <c r="H4520" t="s">
        <v>20</v>
      </c>
      <c r="I4520">
        <v>2</v>
      </c>
      <c r="J4520">
        <v>296.73</v>
      </c>
      <c r="K4520">
        <v>0.32</v>
      </c>
      <c r="L4520">
        <f t="shared" si="422"/>
        <v>94.953600000000009</v>
      </c>
      <c r="M4520">
        <f t="shared" si="423"/>
        <v>593.46</v>
      </c>
      <c r="N4520" t="s">
        <v>16</v>
      </c>
      <c r="O4520" t="str">
        <f t="shared" si="424"/>
        <v>Delayed Delivery</v>
      </c>
      <c r="P4520">
        <v>11</v>
      </c>
      <c r="Q4520" t="str">
        <f t="shared" si="425"/>
        <v>Bad</v>
      </c>
      <c r="R4520">
        <v>1.1000000000000001</v>
      </c>
      <c r="S4520">
        <v>403.55</v>
      </c>
    </row>
    <row r="4521" spans="1:19" x14ac:dyDescent="0.35">
      <c r="A4521">
        <v>14520</v>
      </c>
      <c r="B4521" s="1">
        <v>49081</v>
      </c>
      <c r="C4521">
        <f t="shared" si="420"/>
        <v>2034</v>
      </c>
      <c r="D4521">
        <f t="shared" si="421"/>
        <v>5</v>
      </c>
      <c r="E4521" t="str">
        <f>TEXT(Table2[[#This Row],[order_date]],"mmmm")</f>
        <v>May</v>
      </c>
      <c r="F4521">
        <v>1108</v>
      </c>
      <c r="G4521" t="s">
        <v>19</v>
      </c>
      <c r="H4521" t="s">
        <v>21</v>
      </c>
      <c r="I4521">
        <v>4</v>
      </c>
      <c r="J4521">
        <v>252.61</v>
      </c>
      <c r="K4521">
        <v>0.25</v>
      </c>
      <c r="L4521">
        <f t="shared" si="422"/>
        <v>63.152500000000003</v>
      </c>
      <c r="M4521">
        <f t="shared" si="423"/>
        <v>1010.44</v>
      </c>
      <c r="N4521" t="s">
        <v>14</v>
      </c>
      <c r="O4521" t="str">
        <f t="shared" si="424"/>
        <v>On Time Delivery</v>
      </c>
      <c r="P4521">
        <v>4</v>
      </c>
      <c r="Q4521" t="str">
        <f t="shared" si="425"/>
        <v>Bad</v>
      </c>
      <c r="R4521">
        <v>1.3</v>
      </c>
      <c r="S4521">
        <v>757.83</v>
      </c>
    </row>
    <row r="4522" spans="1:19" x14ac:dyDescent="0.35">
      <c r="A4522">
        <v>14521</v>
      </c>
      <c r="B4522" s="1">
        <v>49082</v>
      </c>
      <c r="C4522">
        <f t="shared" si="420"/>
        <v>2034</v>
      </c>
      <c r="D4522">
        <f t="shared" si="421"/>
        <v>5</v>
      </c>
      <c r="E4522" t="str">
        <f>TEXT(Table2[[#This Row],[order_date]],"mmmm")</f>
        <v>May</v>
      </c>
      <c r="F4522">
        <v>1267</v>
      </c>
      <c r="G4522" t="s">
        <v>19</v>
      </c>
      <c r="H4522" t="s">
        <v>20</v>
      </c>
      <c r="I4522">
        <v>1</v>
      </c>
      <c r="J4522">
        <v>369.61</v>
      </c>
      <c r="K4522">
        <v>0.35</v>
      </c>
      <c r="L4522">
        <f t="shared" si="422"/>
        <v>129.36349999999999</v>
      </c>
      <c r="M4522">
        <f t="shared" si="423"/>
        <v>369.61</v>
      </c>
      <c r="N4522" t="s">
        <v>18</v>
      </c>
      <c r="O4522" t="str">
        <f t="shared" si="424"/>
        <v>Early Delivery</v>
      </c>
      <c r="P4522">
        <v>1</v>
      </c>
      <c r="Q4522" t="str">
        <f t="shared" si="425"/>
        <v>Bad</v>
      </c>
      <c r="R4522">
        <v>1.7</v>
      </c>
      <c r="S4522">
        <v>240.25</v>
      </c>
    </row>
    <row r="4523" spans="1:19" x14ac:dyDescent="0.35">
      <c r="A4523">
        <v>14522</v>
      </c>
      <c r="B4523" s="1">
        <v>49083</v>
      </c>
      <c r="C4523">
        <f t="shared" si="420"/>
        <v>2034</v>
      </c>
      <c r="D4523">
        <f t="shared" si="421"/>
        <v>5</v>
      </c>
      <c r="E4523" t="str">
        <f>TEXT(Table2[[#This Row],[order_date]],"mmmm")</f>
        <v>May</v>
      </c>
      <c r="F4523">
        <v>1444</v>
      </c>
      <c r="G4523" t="s">
        <v>19</v>
      </c>
      <c r="H4523" t="s">
        <v>13</v>
      </c>
      <c r="I4523">
        <v>7</v>
      </c>
      <c r="J4523">
        <v>271.73</v>
      </c>
      <c r="K4523">
        <v>0.11</v>
      </c>
      <c r="L4523">
        <f t="shared" si="422"/>
        <v>29.890300000000003</v>
      </c>
      <c r="M4523">
        <f t="shared" si="423"/>
        <v>1902.1100000000001</v>
      </c>
      <c r="N4523" t="s">
        <v>18</v>
      </c>
      <c r="O4523" t="str">
        <f t="shared" si="424"/>
        <v>Delayed Delivery</v>
      </c>
      <c r="P4523">
        <v>11</v>
      </c>
      <c r="Q4523" t="str">
        <f t="shared" si="425"/>
        <v>Good</v>
      </c>
      <c r="R4523">
        <v>3.5</v>
      </c>
      <c r="S4523">
        <v>1692.88</v>
      </c>
    </row>
    <row r="4524" spans="1:19" x14ac:dyDescent="0.35">
      <c r="A4524">
        <v>14523</v>
      </c>
      <c r="B4524" s="1">
        <v>49084</v>
      </c>
      <c r="C4524">
        <f t="shared" si="420"/>
        <v>2034</v>
      </c>
      <c r="D4524">
        <f t="shared" si="421"/>
        <v>5</v>
      </c>
      <c r="E4524" t="str">
        <f>TEXT(Table2[[#This Row],[order_date]],"mmmm")</f>
        <v>May</v>
      </c>
      <c r="F4524">
        <v>1239</v>
      </c>
      <c r="G4524" t="s">
        <v>12</v>
      </c>
      <c r="H4524" t="s">
        <v>20</v>
      </c>
      <c r="I4524">
        <v>5</v>
      </c>
      <c r="J4524">
        <v>561.42999999999995</v>
      </c>
      <c r="K4524">
        <v>0.31</v>
      </c>
      <c r="L4524">
        <f t="shared" si="422"/>
        <v>174.04329999999999</v>
      </c>
      <c r="M4524">
        <f t="shared" si="423"/>
        <v>2807.1499999999996</v>
      </c>
      <c r="N4524" t="s">
        <v>14</v>
      </c>
      <c r="O4524" t="str">
        <f t="shared" si="424"/>
        <v>Delayed Delivery</v>
      </c>
      <c r="P4524">
        <v>11</v>
      </c>
      <c r="Q4524" t="str">
        <f t="shared" si="425"/>
        <v>Bad</v>
      </c>
      <c r="R4524">
        <v>1.9</v>
      </c>
      <c r="S4524">
        <v>1936.93</v>
      </c>
    </row>
    <row r="4525" spans="1:19" x14ac:dyDescent="0.35">
      <c r="A4525">
        <v>14524</v>
      </c>
      <c r="B4525" s="1">
        <v>49085</v>
      </c>
      <c r="C4525">
        <f t="shared" si="420"/>
        <v>2034</v>
      </c>
      <c r="D4525">
        <f t="shared" si="421"/>
        <v>5</v>
      </c>
      <c r="E4525" t="str">
        <f>TEXT(Table2[[#This Row],[order_date]],"mmmm")</f>
        <v>May</v>
      </c>
      <c r="F4525">
        <v>1928</v>
      </c>
      <c r="G4525" t="s">
        <v>22</v>
      </c>
      <c r="H4525" t="s">
        <v>17</v>
      </c>
      <c r="I4525">
        <v>1</v>
      </c>
      <c r="J4525">
        <v>327.82</v>
      </c>
      <c r="K4525">
        <v>0.21</v>
      </c>
      <c r="L4525">
        <f t="shared" si="422"/>
        <v>68.842199999999991</v>
      </c>
      <c r="M4525">
        <f t="shared" si="423"/>
        <v>327.82</v>
      </c>
      <c r="N4525" t="s">
        <v>18</v>
      </c>
      <c r="O4525" t="str">
        <f t="shared" si="424"/>
        <v>Delayed Delivery</v>
      </c>
      <c r="P4525">
        <v>7</v>
      </c>
      <c r="Q4525" t="str">
        <f t="shared" si="425"/>
        <v>Good</v>
      </c>
      <c r="R4525">
        <v>2.7</v>
      </c>
      <c r="S4525">
        <v>258.98</v>
      </c>
    </row>
    <row r="4526" spans="1:19" x14ac:dyDescent="0.35">
      <c r="A4526">
        <v>14525</v>
      </c>
      <c r="B4526" s="1">
        <v>49086</v>
      </c>
      <c r="C4526">
        <f t="shared" si="420"/>
        <v>2034</v>
      </c>
      <c r="D4526">
        <f t="shared" si="421"/>
        <v>5</v>
      </c>
      <c r="E4526" t="str">
        <f>TEXT(Table2[[#This Row],[order_date]],"mmmm")</f>
        <v>May</v>
      </c>
      <c r="F4526">
        <v>1300</v>
      </c>
      <c r="G4526" t="s">
        <v>19</v>
      </c>
      <c r="H4526" t="s">
        <v>17</v>
      </c>
      <c r="I4526">
        <v>4</v>
      </c>
      <c r="J4526">
        <v>420.83</v>
      </c>
      <c r="K4526">
        <v>0.16</v>
      </c>
      <c r="L4526">
        <f t="shared" si="422"/>
        <v>67.332799999999992</v>
      </c>
      <c r="M4526">
        <f t="shared" si="423"/>
        <v>1683.32</v>
      </c>
      <c r="N4526" t="s">
        <v>18</v>
      </c>
      <c r="O4526" t="str">
        <f t="shared" si="424"/>
        <v>On Time Delivery</v>
      </c>
      <c r="P4526">
        <v>4</v>
      </c>
      <c r="Q4526" t="str">
        <f t="shared" si="425"/>
        <v>Good</v>
      </c>
      <c r="R4526">
        <v>3.5</v>
      </c>
      <c r="S4526">
        <v>1413.99</v>
      </c>
    </row>
    <row r="4527" spans="1:19" x14ac:dyDescent="0.35">
      <c r="A4527">
        <v>14526</v>
      </c>
      <c r="B4527" s="1">
        <v>49087</v>
      </c>
      <c r="C4527">
        <f t="shared" si="420"/>
        <v>2034</v>
      </c>
      <c r="D4527">
        <f t="shared" si="421"/>
        <v>5</v>
      </c>
      <c r="E4527" t="str">
        <f>TEXT(Table2[[#This Row],[order_date]],"mmmm")</f>
        <v>May</v>
      </c>
      <c r="F4527">
        <v>1601</v>
      </c>
      <c r="G4527" t="s">
        <v>15</v>
      </c>
      <c r="H4527" t="s">
        <v>20</v>
      </c>
      <c r="I4527">
        <v>7</v>
      </c>
      <c r="J4527">
        <v>539.44000000000005</v>
      </c>
      <c r="K4527">
        <v>0.08</v>
      </c>
      <c r="L4527">
        <f t="shared" si="422"/>
        <v>43.155200000000008</v>
      </c>
      <c r="M4527">
        <f t="shared" si="423"/>
        <v>3776.0800000000004</v>
      </c>
      <c r="N4527" t="s">
        <v>14</v>
      </c>
      <c r="O4527" t="str">
        <f t="shared" si="424"/>
        <v>Delayed Delivery</v>
      </c>
      <c r="P4527">
        <v>9</v>
      </c>
      <c r="Q4527" t="str">
        <f t="shared" si="425"/>
        <v>Excellent</v>
      </c>
      <c r="R4527">
        <v>4.3</v>
      </c>
      <c r="S4527">
        <v>3473.99</v>
      </c>
    </row>
    <row r="4528" spans="1:19" x14ac:dyDescent="0.35">
      <c r="A4528">
        <v>14527</v>
      </c>
      <c r="B4528" s="1">
        <v>49088</v>
      </c>
      <c r="C4528">
        <f t="shared" si="420"/>
        <v>2034</v>
      </c>
      <c r="D4528">
        <f t="shared" si="421"/>
        <v>5</v>
      </c>
      <c r="E4528" t="str">
        <f>TEXT(Table2[[#This Row],[order_date]],"mmmm")</f>
        <v>May</v>
      </c>
      <c r="F4528">
        <v>1102</v>
      </c>
      <c r="G4528" t="s">
        <v>15</v>
      </c>
      <c r="H4528" t="s">
        <v>21</v>
      </c>
      <c r="I4528">
        <v>2</v>
      </c>
      <c r="J4528">
        <v>100.92</v>
      </c>
      <c r="K4528">
        <v>0.26</v>
      </c>
      <c r="L4528">
        <f t="shared" si="422"/>
        <v>26.2392</v>
      </c>
      <c r="M4528">
        <f t="shared" si="423"/>
        <v>201.84</v>
      </c>
      <c r="N4528" t="s">
        <v>18</v>
      </c>
      <c r="O4528" t="str">
        <f t="shared" si="424"/>
        <v>Delayed Delivery</v>
      </c>
      <c r="P4528">
        <v>6</v>
      </c>
      <c r="Q4528" t="str">
        <f t="shared" si="425"/>
        <v>Good</v>
      </c>
      <c r="R4528">
        <v>3.2</v>
      </c>
      <c r="S4528">
        <v>149.36000000000001</v>
      </c>
    </row>
    <row r="4529" spans="1:19" x14ac:dyDescent="0.35">
      <c r="A4529">
        <v>14528</v>
      </c>
      <c r="B4529" s="1">
        <v>49089</v>
      </c>
      <c r="C4529">
        <f t="shared" si="420"/>
        <v>2034</v>
      </c>
      <c r="D4529">
        <f t="shared" si="421"/>
        <v>5</v>
      </c>
      <c r="E4529" t="str">
        <f>TEXT(Table2[[#This Row],[order_date]],"mmmm")</f>
        <v>May</v>
      </c>
      <c r="F4529">
        <v>1987</v>
      </c>
      <c r="G4529" t="s">
        <v>22</v>
      </c>
      <c r="H4529" t="s">
        <v>21</v>
      </c>
      <c r="I4529">
        <v>3</v>
      </c>
      <c r="J4529">
        <v>149.38999999999999</v>
      </c>
      <c r="K4529">
        <v>0.32</v>
      </c>
      <c r="L4529">
        <f t="shared" si="422"/>
        <v>47.8048</v>
      </c>
      <c r="M4529">
        <f t="shared" si="423"/>
        <v>448.16999999999996</v>
      </c>
      <c r="N4529" t="s">
        <v>18</v>
      </c>
      <c r="O4529" t="str">
        <f t="shared" si="424"/>
        <v>Delayed Delivery</v>
      </c>
      <c r="P4529">
        <v>6</v>
      </c>
      <c r="Q4529" t="str">
        <f t="shared" si="425"/>
        <v>Bad</v>
      </c>
      <c r="R4529">
        <v>1.7</v>
      </c>
      <c r="S4529">
        <v>304.76</v>
      </c>
    </row>
    <row r="4530" spans="1:19" x14ac:dyDescent="0.35">
      <c r="A4530">
        <v>14529</v>
      </c>
      <c r="B4530" s="1">
        <v>49090</v>
      </c>
      <c r="C4530">
        <f t="shared" si="420"/>
        <v>2034</v>
      </c>
      <c r="D4530">
        <f t="shared" si="421"/>
        <v>5</v>
      </c>
      <c r="E4530" t="str">
        <f>TEXT(Table2[[#This Row],[order_date]],"mmmm")</f>
        <v>May</v>
      </c>
      <c r="F4530">
        <v>1249</v>
      </c>
      <c r="G4530" t="s">
        <v>19</v>
      </c>
      <c r="H4530" t="s">
        <v>13</v>
      </c>
      <c r="I4530">
        <v>4</v>
      </c>
      <c r="J4530">
        <v>77.78</v>
      </c>
      <c r="K4530">
        <v>0.08</v>
      </c>
      <c r="L4530">
        <f t="shared" si="422"/>
        <v>6.2224000000000004</v>
      </c>
      <c r="M4530">
        <f t="shared" si="423"/>
        <v>311.12</v>
      </c>
      <c r="N4530" t="s">
        <v>16</v>
      </c>
      <c r="O4530" t="str">
        <f t="shared" si="424"/>
        <v>Delayed Delivery</v>
      </c>
      <c r="P4530">
        <v>9</v>
      </c>
      <c r="Q4530" t="str">
        <f t="shared" si="425"/>
        <v>Excellent</v>
      </c>
      <c r="R4530">
        <v>4.8</v>
      </c>
      <c r="S4530">
        <v>286.23</v>
      </c>
    </row>
    <row r="4531" spans="1:19" x14ac:dyDescent="0.35">
      <c r="A4531">
        <v>14530</v>
      </c>
      <c r="B4531" s="1">
        <v>49091</v>
      </c>
      <c r="C4531">
        <f t="shared" si="420"/>
        <v>2034</v>
      </c>
      <c r="D4531">
        <f t="shared" si="421"/>
        <v>5</v>
      </c>
      <c r="E4531" t="str">
        <f>TEXT(Table2[[#This Row],[order_date]],"mmmm")</f>
        <v>May</v>
      </c>
      <c r="F4531">
        <v>1452</v>
      </c>
      <c r="G4531" t="s">
        <v>19</v>
      </c>
      <c r="H4531" t="s">
        <v>13</v>
      </c>
      <c r="I4531">
        <v>3</v>
      </c>
      <c r="J4531">
        <v>96.69</v>
      </c>
      <c r="K4531">
        <v>0.06</v>
      </c>
      <c r="L4531">
        <f t="shared" si="422"/>
        <v>5.8013999999999992</v>
      </c>
      <c r="M4531">
        <f t="shared" si="423"/>
        <v>290.07</v>
      </c>
      <c r="N4531" t="s">
        <v>14</v>
      </c>
      <c r="O4531" t="str">
        <f t="shared" si="424"/>
        <v>Delayed Delivery</v>
      </c>
      <c r="P4531">
        <v>8</v>
      </c>
      <c r="Q4531" t="str">
        <f t="shared" si="425"/>
        <v>Bad</v>
      </c>
      <c r="R4531">
        <v>1.4</v>
      </c>
      <c r="S4531">
        <v>272.67</v>
      </c>
    </row>
    <row r="4532" spans="1:19" x14ac:dyDescent="0.35">
      <c r="A4532">
        <v>14531</v>
      </c>
      <c r="B4532" s="1">
        <v>49092</v>
      </c>
      <c r="C4532">
        <f t="shared" si="420"/>
        <v>2034</v>
      </c>
      <c r="D4532">
        <f t="shared" si="421"/>
        <v>5</v>
      </c>
      <c r="E4532" t="str">
        <f>TEXT(Table2[[#This Row],[order_date]],"mmmm")</f>
        <v>May</v>
      </c>
      <c r="F4532">
        <v>1519</v>
      </c>
      <c r="G4532" t="s">
        <v>12</v>
      </c>
      <c r="H4532" t="s">
        <v>21</v>
      </c>
      <c r="I4532">
        <v>1</v>
      </c>
      <c r="J4532">
        <v>314.86</v>
      </c>
      <c r="K4532">
        <v>0.24</v>
      </c>
      <c r="L4532">
        <f t="shared" si="422"/>
        <v>75.566400000000002</v>
      </c>
      <c r="M4532">
        <f t="shared" si="423"/>
        <v>314.86</v>
      </c>
      <c r="N4532" t="s">
        <v>16</v>
      </c>
      <c r="O4532" t="str">
        <f t="shared" si="424"/>
        <v>Delayed Delivery</v>
      </c>
      <c r="P4532">
        <v>6</v>
      </c>
      <c r="Q4532" t="str">
        <f t="shared" si="425"/>
        <v>Good</v>
      </c>
      <c r="R4532">
        <v>2.5</v>
      </c>
      <c r="S4532">
        <v>239.29</v>
      </c>
    </row>
    <row r="4533" spans="1:19" x14ac:dyDescent="0.35">
      <c r="A4533">
        <v>14532</v>
      </c>
      <c r="B4533" s="1">
        <v>49093</v>
      </c>
      <c r="C4533">
        <f t="shared" si="420"/>
        <v>2034</v>
      </c>
      <c r="D4533">
        <f t="shared" si="421"/>
        <v>5</v>
      </c>
      <c r="E4533" t="str">
        <f>TEXT(Table2[[#This Row],[order_date]],"mmmm")</f>
        <v>May</v>
      </c>
      <c r="F4533">
        <v>1152</v>
      </c>
      <c r="G4533" t="s">
        <v>19</v>
      </c>
      <c r="H4533" t="s">
        <v>20</v>
      </c>
      <c r="I4533">
        <v>5</v>
      </c>
      <c r="J4533">
        <v>202.89</v>
      </c>
      <c r="K4533">
        <v>0.34</v>
      </c>
      <c r="L4533">
        <f t="shared" si="422"/>
        <v>68.982600000000005</v>
      </c>
      <c r="M4533">
        <f t="shared" si="423"/>
        <v>1014.4499999999999</v>
      </c>
      <c r="N4533" t="s">
        <v>16</v>
      </c>
      <c r="O4533" t="str">
        <f t="shared" si="424"/>
        <v>Delayed Delivery</v>
      </c>
      <c r="P4533">
        <v>6</v>
      </c>
      <c r="Q4533" t="str">
        <f t="shared" si="425"/>
        <v>Excellent</v>
      </c>
      <c r="R4533">
        <v>4.7</v>
      </c>
      <c r="S4533">
        <v>669.54</v>
      </c>
    </row>
    <row r="4534" spans="1:19" x14ac:dyDescent="0.35">
      <c r="A4534">
        <v>14533</v>
      </c>
      <c r="B4534" s="1">
        <v>49094</v>
      </c>
      <c r="C4534">
        <f t="shared" si="420"/>
        <v>2034</v>
      </c>
      <c r="D4534">
        <f t="shared" si="421"/>
        <v>5</v>
      </c>
      <c r="E4534" t="str">
        <f>TEXT(Table2[[#This Row],[order_date]],"mmmm")</f>
        <v>May</v>
      </c>
      <c r="F4534">
        <v>1858</v>
      </c>
      <c r="G4534" t="s">
        <v>19</v>
      </c>
      <c r="H4534" t="s">
        <v>13</v>
      </c>
      <c r="I4534">
        <v>7</v>
      </c>
      <c r="J4534">
        <v>262.56</v>
      </c>
      <c r="K4534">
        <v>0.26</v>
      </c>
      <c r="L4534">
        <f t="shared" si="422"/>
        <v>68.265600000000006</v>
      </c>
      <c r="M4534">
        <f t="shared" si="423"/>
        <v>1837.92</v>
      </c>
      <c r="N4534" t="s">
        <v>16</v>
      </c>
      <c r="O4534" t="str">
        <f t="shared" si="424"/>
        <v>Delayed Delivery</v>
      </c>
      <c r="P4534">
        <v>6</v>
      </c>
      <c r="Q4534" t="str">
        <f t="shared" si="425"/>
        <v>Good</v>
      </c>
      <c r="R4534">
        <v>3.4</v>
      </c>
      <c r="S4534">
        <v>1360.06</v>
      </c>
    </row>
    <row r="4535" spans="1:19" x14ac:dyDescent="0.35">
      <c r="A4535">
        <v>14534</v>
      </c>
      <c r="B4535" s="1">
        <v>49095</v>
      </c>
      <c r="C4535">
        <f t="shared" si="420"/>
        <v>2034</v>
      </c>
      <c r="D4535">
        <f t="shared" si="421"/>
        <v>5</v>
      </c>
      <c r="E4535" t="str">
        <f>TEXT(Table2[[#This Row],[order_date]],"mmmm")</f>
        <v>May</v>
      </c>
      <c r="F4535">
        <v>1173</v>
      </c>
      <c r="G4535" t="s">
        <v>12</v>
      </c>
      <c r="H4535" t="s">
        <v>21</v>
      </c>
      <c r="I4535">
        <v>2</v>
      </c>
      <c r="J4535">
        <v>589.76</v>
      </c>
      <c r="K4535">
        <v>0.1</v>
      </c>
      <c r="L4535">
        <f t="shared" si="422"/>
        <v>58.975999999999999</v>
      </c>
      <c r="M4535">
        <f t="shared" si="423"/>
        <v>1179.52</v>
      </c>
      <c r="N4535" t="s">
        <v>16</v>
      </c>
      <c r="O4535" t="str">
        <f t="shared" si="424"/>
        <v>On Time Delivery</v>
      </c>
      <c r="P4535">
        <v>4</v>
      </c>
      <c r="Q4535" t="str">
        <f t="shared" si="425"/>
        <v>Good</v>
      </c>
      <c r="R4535">
        <v>3.7</v>
      </c>
      <c r="S4535">
        <v>1061.57</v>
      </c>
    </row>
    <row r="4536" spans="1:19" x14ac:dyDescent="0.35">
      <c r="A4536">
        <v>14535</v>
      </c>
      <c r="B4536" s="1">
        <v>49096</v>
      </c>
      <c r="C4536">
        <f t="shared" si="420"/>
        <v>2034</v>
      </c>
      <c r="D4536">
        <f t="shared" si="421"/>
        <v>6</v>
      </c>
      <c r="E4536" t="str">
        <f>TEXT(Table2[[#This Row],[order_date]],"mmmm")</f>
        <v>June</v>
      </c>
      <c r="F4536">
        <v>1342</v>
      </c>
      <c r="G4536" t="s">
        <v>15</v>
      </c>
      <c r="H4536" t="s">
        <v>21</v>
      </c>
      <c r="I4536">
        <v>7</v>
      </c>
      <c r="J4536">
        <v>106.67</v>
      </c>
      <c r="K4536">
        <v>0.15</v>
      </c>
      <c r="L4536">
        <f t="shared" si="422"/>
        <v>16.000499999999999</v>
      </c>
      <c r="M4536">
        <f t="shared" si="423"/>
        <v>746.69</v>
      </c>
      <c r="N4536" t="s">
        <v>16</v>
      </c>
      <c r="O4536" t="str">
        <f t="shared" si="424"/>
        <v>Delayed Delivery</v>
      </c>
      <c r="P4536">
        <v>5</v>
      </c>
      <c r="Q4536" t="str">
        <f t="shared" si="425"/>
        <v>Bad</v>
      </c>
      <c r="R4536">
        <v>2.2000000000000002</v>
      </c>
      <c r="S4536">
        <v>634.69000000000005</v>
      </c>
    </row>
    <row r="4537" spans="1:19" x14ac:dyDescent="0.35">
      <c r="A4537">
        <v>14536</v>
      </c>
      <c r="B4537" s="1">
        <v>49097</v>
      </c>
      <c r="C4537">
        <f t="shared" si="420"/>
        <v>2034</v>
      </c>
      <c r="D4537">
        <f t="shared" si="421"/>
        <v>6</v>
      </c>
      <c r="E4537" t="str">
        <f>TEXT(Table2[[#This Row],[order_date]],"mmmm")</f>
        <v>June</v>
      </c>
      <c r="F4537">
        <v>1669</v>
      </c>
      <c r="G4537" t="s">
        <v>19</v>
      </c>
      <c r="H4537" t="s">
        <v>20</v>
      </c>
      <c r="I4537">
        <v>4</v>
      </c>
      <c r="J4537">
        <v>331.38</v>
      </c>
      <c r="K4537">
        <v>0.13</v>
      </c>
      <c r="L4537">
        <f t="shared" si="422"/>
        <v>43.0794</v>
      </c>
      <c r="M4537">
        <f t="shared" si="423"/>
        <v>1325.52</v>
      </c>
      <c r="N4537" t="s">
        <v>14</v>
      </c>
      <c r="O4537" t="str">
        <f t="shared" si="424"/>
        <v>On Time Delivery</v>
      </c>
      <c r="P4537">
        <v>3</v>
      </c>
      <c r="Q4537" t="str">
        <f t="shared" si="425"/>
        <v>Bad</v>
      </c>
      <c r="R4537">
        <v>1.3</v>
      </c>
      <c r="S4537">
        <v>1153.2</v>
      </c>
    </row>
    <row r="4538" spans="1:19" x14ac:dyDescent="0.35">
      <c r="A4538">
        <v>14537</v>
      </c>
      <c r="B4538" s="1">
        <v>49098</v>
      </c>
      <c r="C4538">
        <f t="shared" si="420"/>
        <v>2034</v>
      </c>
      <c r="D4538">
        <f t="shared" si="421"/>
        <v>6</v>
      </c>
      <c r="E4538" t="str">
        <f>TEXT(Table2[[#This Row],[order_date]],"mmmm")</f>
        <v>June</v>
      </c>
      <c r="F4538">
        <v>1430</v>
      </c>
      <c r="G4538" t="s">
        <v>19</v>
      </c>
      <c r="H4538" t="s">
        <v>17</v>
      </c>
      <c r="I4538">
        <v>2</v>
      </c>
      <c r="J4538">
        <v>72.84</v>
      </c>
      <c r="K4538">
        <v>0.3</v>
      </c>
      <c r="L4538">
        <f t="shared" si="422"/>
        <v>21.852</v>
      </c>
      <c r="M4538">
        <f t="shared" si="423"/>
        <v>145.68</v>
      </c>
      <c r="N4538" t="s">
        <v>18</v>
      </c>
      <c r="O4538" t="str">
        <f t="shared" si="424"/>
        <v>Delayed Delivery</v>
      </c>
      <c r="P4538">
        <v>9</v>
      </c>
      <c r="Q4538" t="str">
        <f t="shared" si="425"/>
        <v>Good</v>
      </c>
      <c r="R4538">
        <v>2.5</v>
      </c>
      <c r="S4538">
        <v>101.98</v>
      </c>
    </row>
    <row r="4539" spans="1:19" x14ac:dyDescent="0.35">
      <c r="A4539">
        <v>14538</v>
      </c>
      <c r="B4539" s="1">
        <v>49099</v>
      </c>
      <c r="C4539">
        <f t="shared" si="420"/>
        <v>2034</v>
      </c>
      <c r="D4539">
        <f t="shared" si="421"/>
        <v>6</v>
      </c>
      <c r="E4539" t="str">
        <f>TEXT(Table2[[#This Row],[order_date]],"mmmm")</f>
        <v>June</v>
      </c>
      <c r="F4539">
        <v>1726</v>
      </c>
      <c r="G4539" t="s">
        <v>19</v>
      </c>
      <c r="H4539" t="s">
        <v>21</v>
      </c>
      <c r="I4539">
        <v>3</v>
      </c>
      <c r="J4539">
        <v>201.32</v>
      </c>
      <c r="K4539">
        <v>0.27</v>
      </c>
      <c r="L4539">
        <f t="shared" si="422"/>
        <v>54.356400000000001</v>
      </c>
      <c r="M4539">
        <f t="shared" si="423"/>
        <v>603.96</v>
      </c>
      <c r="N4539" t="s">
        <v>16</v>
      </c>
      <c r="O4539" t="str">
        <f t="shared" si="424"/>
        <v>Delayed Delivery</v>
      </c>
      <c r="P4539">
        <v>11</v>
      </c>
      <c r="Q4539" t="str">
        <f t="shared" si="425"/>
        <v>Good</v>
      </c>
      <c r="R4539">
        <v>2.6</v>
      </c>
      <c r="S4539">
        <v>440.89</v>
      </c>
    </row>
    <row r="4540" spans="1:19" x14ac:dyDescent="0.35">
      <c r="A4540">
        <v>14539</v>
      </c>
      <c r="B4540" s="1">
        <v>49100</v>
      </c>
      <c r="C4540">
        <f t="shared" si="420"/>
        <v>2034</v>
      </c>
      <c r="D4540">
        <f t="shared" si="421"/>
        <v>6</v>
      </c>
      <c r="E4540" t="str">
        <f>TEXT(Table2[[#This Row],[order_date]],"mmmm")</f>
        <v>June</v>
      </c>
      <c r="F4540">
        <v>1688</v>
      </c>
      <c r="G4540" t="s">
        <v>19</v>
      </c>
      <c r="H4540" t="s">
        <v>13</v>
      </c>
      <c r="I4540">
        <v>3</v>
      </c>
      <c r="J4540">
        <v>323.60000000000002</v>
      </c>
      <c r="K4540">
        <v>0.21</v>
      </c>
      <c r="L4540">
        <f t="shared" si="422"/>
        <v>67.956000000000003</v>
      </c>
      <c r="M4540">
        <f t="shared" si="423"/>
        <v>970.80000000000007</v>
      </c>
      <c r="N4540" t="s">
        <v>18</v>
      </c>
      <c r="O4540" t="str">
        <f t="shared" si="424"/>
        <v>On Time Delivery</v>
      </c>
      <c r="P4540">
        <v>2</v>
      </c>
      <c r="Q4540" t="str">
        <f t="shared" si="425"/>
        <v>Bad</v>
      </c>
      <c r="R4540">
        <v>2.1</v>
      </c>
      <c r="S4540">
        <v>766.93</v>
      </c>
    </row>
    <row r="4541" spans="1:19" x14ac:dyDescent="0.35">
      <c r="A4541">
        <v>14540</v>
      </c>
      <c r="B4541" s="1">
        <v>49101</v>
      </c>
      <c r="C4541">
        <f t="shared" si="420"/>
        <v>2034</v>
      </c>
      <c r="D4541">
        <f t="shared" si="421"/>
        <v>6</v>
      </c>
      <c r="E4541" t="str">
        <f>TEXT(Table2[[#This Row],[order_date]],"mmmm")</f>
        <v>June</v>
      </c>
      <c r="F4541">
        <v>1686</v>
      </c>
      <c r="G4541" t="s">
        <v>12</v>
      </c>
      <c r="H4541" t="s">
        <v>20</v>
      </c>
      <c r="I4541">
        <v>6</v>
      </c>
      <c r="J4541">
        <v>568.78</v>
      </c>
      <c r="K4541">
        <v>0.1</v>
      </c>
      <c r="L4541">
        <f t="shared" si="422"/>
        <v>56.878</v>
      </c>
      <c r="M4541">
        <f t="shared" si="423"/>
        <v>3412.68</v>
      </c>
      <c r="N4541" t="s">
        <v>18</v>
      </c>
      <c r="O4541" t="str">
        <f t="shared" si="424"/>
        <v>Delayed Delivery</v>
      </c>
      <c r="P4541">
        <v>11</v>
      </c>
      <c r="Q4541" t="str">
        <f t="shared" si="425"/>
        <v>Bad</v>
      </c>
      <c r="R4541">
        <v>1.9</v>
      </c>
      <c r="S4541">
        <v>3071.41</v>
      </c>
    </row>
    <row r="4542" spans="1:19" x14ac:dyDescent="0.35">
      <c r="A4542">
        <v>14541</v>
      </c>
      <c r="B4542" s="1">
        <v>49102</v>
      </c>
      <c r="C4542">
        <f t="shared" si="420"/>
        <v>2034</v>
      </c>
      <c r="D4542">
        <f t="shared" si="421"/>
        <v>6</v>
      </c>
      <c r="E4542" t="str">
        <f>TEXT(Table2[[#This Row],[order_date]],"mmmm")</f>
        <v>June</v>
      </c>
      <c r="F4542">
        <v>1851</v>
      </c>
      <c r="G4542" t="s">
        <v>15</v>
      </c>
      <c r="H4542" t="s">
        <v>20</v>
      </c>
      <c r="I4542">
        <v>7</v>
      </c>
      <c r="J4542">
        <v>243.87</v>
      </c>
      <c r="K4542">
        <v>0.33</v>
      </c>
      <c r="L4542">
        <f t="shared" si="422"/>
        <v>80.477100000000007</v>
      </c>
      <c r="M4542">
        <f t="shared" si="423"/>
        <v>1707.0900000000001</v>
      </c>
      <c r="N4542" t="s">
        <v>18</v>
      </c>
      <c r="O4542" t="str">
        <f t="shared" si="424"/>
        <v>Delayed Delivery</v>
      </c>
      <c r="P4542">
        <v>7</v>
      </c>
      <c r="Q4542" t="str">
        <f t="shared" si="425"/>
        <v>Bad</v>
      </c>
      <c r="R4542">
        <v>2.4</v>
      </c>
      <c r="S4542">
        <v>1143.75</v>
      </c>
    </row>
    <row r="4543" spans="1:19" x14ac:dyDescent="0.35">
      <c r="A4543">
        <v>14542</v>
      </c>
      <c r="B4543" s="1">
        <v>49103</v>
      </c>
      <c r="C4543">
        <f t="shared" si="420"/>
        <v>2034</v>
      </c>
      <c r="D4543">
        <f t="shared" si="421"/>
        <v>6</v>
      </c>
      <c r="E4543" t="str">
        <f>TEXT(Table2[[#This Row],[order_date]],"mmmm")</f>
        <v>June</v>
      </c>
      <c r="F4543">
        <v>1849</v>
      </c>
      <c r="G4543" t="s">
        <v>22</v>
      </c>
      <c r="H4543" t="s">
        <v>20</v>
      </c>
      <c r="I4543">
        <v>5</v>
      </c>
      <c r="J4543">
        <v>52.97</v>
      </c>
      <c r="K4543">
        <v>0.23</v>
      </c>
      <c r="L4543">
        <f t="shared" si="422"/>
        <v>12.1831</v>
      </c>
      <c r="M4543">
        <f t="shared" si="423"/>
        <v>264.85000000000002</v>
      </c>
      <c r="N4543" t="s">
        <v>16</v>
      </c>
      <c r="O4543" t="str">
        <f t="shared" si="424"/>
        <v>Early Delivery</v>
      </c>
      <c r="P4543">
        <v>1</v>
      </c>
      <c r="Q4543" t="str">
        <f t="shared" si="425"/>
        <v>Good</v>
      </c>
      <c r="R4543">
        <v>3.6</v>
      </c>
      <c r="S4543">
        <v>203.93</v>
      </c>
    </row>
    <row r="4544" spans="1:19" x14ac:dyDescent="0.35">
      <c r="A4544">
        <v>14543</v>
      </c>
      <c r="B4544" s="1">
        <v>49104</v>
      </c>
      <c r="C4544">
        <f t="shared" si="420"/>
        <v>2034</v>
      </c>
      <c r="D4544">
        <f t="shared" si="421"/>
        <v>6</v>
      </c>
      <c r="E4544" t="str">
        <f>TEXT(Table2[[#This Row],[order_date]],"mmmm")</f>
        <v>June</v>
      </c>
      <c r="F4544">
        <v>1657</v>
      </c>
      <c r="G4544" t="s">
        <v>12</v>
      </c>
      <c r="H4544" t="s">
        <v>17</v>
      </c>
      <c r="I4544">
        <v>3</v>
      </c>
      <c r="J4544">
        <v>242.07</v>
      </c>
      <c r="K4544">
        <v>0.34</v>
      </c>
      <c r="L4544">
        <f t="shared" si="422"/>
        <v>82.30380000000001</v>
      </c>
      <c r="M4544">
        <f t="shared" si="423"/>
        <v>726.21</v>
      </c>
      <c r="N4544" t="s">
        <v>14</v>
      </c>
      <c r="O4544" t="str">
        <f t="shared" si="424"/>
        <v>Delayed Delivery</v>
      </c>
      <c r="P4544">
        <v>10</v>
      </c>
      <c r="Q4544" t="str">
        <f t="shared" si="425"/>
        <v>Excellent</v>
      </c>
      <c r="R4544">
        <v>4.8</v>
      </c>
      <c r="S4544">
        <v>479.3</v>
      </c>
    </row>
    <row r="4545" spans="1:19" x14ac:dyDescent="0.35">
      <c r="A4545">
        <v>14544</v>
      </c>
      <c r="B4545" s="1">
        <v>49105</v>
      </c>
      <c r="C4545">
        <f t="shared" si="420"/>
        <v>2034</v>
      </c>
      <c r="D4545">
        <f t="shared" si="421"/>
        <v>6</v>
      </c>
      <c r="E4545" t="str">
        <f>TEXT(Table2[[#This Row],[order_date]],"mmmm")</f>
        <v>June</v>
      </c>
      <c r="F4545">
        <v>1961</v>
      </c>
      <c r="G4545" t="s">
        <v>15</v>
      </c>
      <c r="H4545" t="s">
        <v>17</v>
      </c>
      <c r="I4545">
        <v>5</v>
      </c>
      <c r="J4545">
        <v>100.26</v>
      </c>
      <c r="K4545">
        <v>0.2</v>
      </c>
      <c r="L4545">
        <f t="shared" si="422"/>
        <v>20.052000000000003</v>
      </c>
      <c r="M4545">
        <f t="shared" si="423"/>
        <v>501.3</v>
      </c>
      <c r="N4545" t="s">
        <v>16</v>
      </c>
      <c r="O4545" t="str">
        <f t="shared" si="424"/>
        <v>Delayed Delivery</v>
      </c>
      <c r="P4545">
        <v>7</v>
      </c>
      <c r="Q4545" t="str">
        <f t="shared" si="425"/>
        <v>Good</v>
      </c>
      <c r="R4545">
        <v>3.8</v>
      </c>
      <c r="S4545">
        <v>401.04</v>
      </c>
    </row>
    <row r="4546" spans="1:19" x14ac:dyDescent="0.35">
      <c r="A4546">
        <v>14545</v>
      </c>
      <c r="B4546" s="1">
        <v>49106</v>
      </c>
      <c r="C4546">
        <f t="shared" si="420"/>
        <v>2034</v>
      </c>
      <c r="D4546">
        <f t="shared" si="421"/>
        <v>6</v>
      </c>
      <c r="E4546" t="str">
        <f>TEXT(Table2[[#This Row],[order_date]],"mmmm")</f>
        <v>June</v>
      </c>
      <c r="F4546">
        <v>1323</v>
      </c>
      <c r="G4546" t="s">
        <v>19</v>
      </c>
      <c r="H4546" t="s">
        <v>13</v>
      </c>
      <c r="I4546">
        <v>6</v>
      </c>
      <c r="J4546">
        <v>149.54</v>
      </c>
      <c r="K4546">
        <v>0.28999999999999998</v>
      </c>
      <c r="L4546">
        <f t="shared" si="422"/>
        <v>43.366599999999991</v>
      </c>
      <c r="M4546">
        <f t="shared" si="423"/>
        <v>897.24</v>
      </c>
      <c r="N4546" t="s">
        <v>16</v>
      </c>
      <c r="O4546" t="str">
        <f t="shared" si="424"/>
        <v>On Time Delivery</v>
      </c>
      <c r="P4546">
        <v>2</v>
      </c>
      <c r="Q4546" t="str">
        <f t="shared" si="425"/>
        <v>Excellent</v>
      </c>
      <c r="R4546">
        <v>4.0999999999999996</v>
      </c>
      <c r="S4546">
        <v>637.04</v>
      </c>
    </row>
    <row r="4547" spans="1:19" x14ac:dyDescent="0.35">
      <c r="A4547">
        <v>14546</v>
      </c>
      <c r="B4547" s="1">
        <v>49107</v>
      </c>
      <c r="C4547">
        <f t="shared" ref="C4547:C4610" si="426">YEAR(B4547)</f>
        <v>2034</v>
      </c>
      <c r="D4547">
        <f t="shared" ref="D4547:D4610" si="427">MONTH(B4547)</f>
        <v>6</v>
      </c>
      <c r="E4547" t="str">
        <f>TEXT(Table2[[#This Row],[order_date]],"mmmm")</f>
        <v>June</v>
      </c>
      <c r="F4547">
        <v>1989</v>
      </c>
      <c r="G4547" t="s">
        <v>15</v>
      </c>
      <c r="H4547" t="s">
        <v>13</v>
      </c>
      <c r="I4547">
        <v>4</v>
      </c>
      <c r="J4547">
        <v>376.58</v>
      </c>
      <c r="K4547">
        <v>0.28000000000000003</v>
      </c>
      <c r="L4547">
        <f t="shared" ref="L4547:L4610" si="428">J4547*K4547</f>
        <v>105.44240000000001</v>
      </c>
      <c r="M4547">
        <f t="shared" ref="M4547:M4610" si="429">(J4547*I4547)</f>
        <v>1506.32</v>
      </c>
      <c r="N4547" t="s">
        <v>16</v>
      </c>
      <c r="O4547" t="str">
        <f t="shared" ref="O4547:O4610" si="430">IF(P4547&lt;2,"Early Delivery",IF(P4547&lt;5,"On Time Delivery","Delayed Delivery"))</f>
        <v>Delayed Delivery</v>
      </c>
      <c r="P4547">
        <v>5</v>
      </c>
      <c r="Q4547" t="str">
        <f t="shared" ref="Q4547:Q4610" si="431">IF(R4547&lt;2.5,"Bad",IF(R4547 &lt;4,"Good","Excellent"))</f>
        <v>Bad</v>
      </c>
      <c r="R4547">
        <v>2.2000000000000002</v>
      </c>
      <c r="S4547">
        <v>1084.55</v>
      </c>
    </row>
    <row r="4548" spans="1:19" x14ac:dyDescent="0.35">
      <c r="A4548">
        <v>14547</v>
      </c>
      <c r="B4548" s="1">
        <v>49108</v>
      </c>
      <c r="C4548">
        <f t="shared" si="426"/>
        <v>2034</v>
      </c>
      <c r="D4548">
        <f t="shared" si="427"/>
        <v>6</v>
      </c>
      <c r="E4548" t="str">
        <f>TEXT(Table2[[#This Row],[order_date]],"mmmm")</f>
        <v>June</v>
      </c>
      <c r="F4548">
        <v>1672</v>
      </c>
      <c r="G4548" t="s">
        <v>12</v>
      </c>
      <c r="H4548" t="s">
        <v>20</v>
      </c>
      <c r="I4548">
        <v>6</v>
      </c>
      <c r="J4548">
        <v>54.44</v>
      </c>
      <c r="K4548">
        <v>0.12</v>
      </c>
      <c r="L4548">
        <f t="shared" si="428"/>
        <v>6.5327999999999991</v>
      </c>
      <c r="M4548">
        <f t="shared" si="429"/>
        <v>326.64</v>
      </c>
      <c r="N4548" t="s">
        <v>18</v>
      </c>
      <c r="O4548" t="str">
        <f t="shared" si="430"/>
        <v>Early Delivery</v>
      </c>
      <c r="P4548">
        <v>1</v>
      </c>
      <c r="Q4548" t="str">
        <f t="shared" si="431"/>
        <v>Bad</v>
      </c>
      <c r="R4548">
        <v>1.4</v>
      </c>
      <c r="S4548">
        <v>287.44</v>
      </c>
    </row>
    <row r="4549" spans="1:19" x14ac:dyDescent="0.35">
      <c r="A4549">
        <v>14548</v>
      </c>
      <c r="B4549" s="1">
        <v>49109</v>
      </c>
      <c r="C4549">
        <f t="shared" si="426"/>
        <v>2034</v>
      </c>
      <c r="D4549">
        <f t="shared" si="427"/>
        <v>6</v>
      </c>
      <c r="E4549" t="str">
        <f>TEXT(Table2[[#This Row],[order_date]],"mmmm")</f>
        <v>June</v>
      </c>
      <c r="F4549">
        <v>1638</v>
      </c>
      <c r="G4549" t="s">
        <v>22</v>
      </c>
      <c r="H4549" t="s">
        <v>13</v>
      </c>
      <c r="I4549">
        <v>5</v>
      </c>
      <c r="J4549">
        <v>286.86</v>
      </c>
      <c r="K4549">
        <v>0.34</v>
      </c>
      <c r="L4549">
        <f t="shared" si="428"/>
        <v>97.53240000000001</v>
      </c>
      <c r="M4549">
        <f t="shared" si="429"/>
        <v>1434.3000000000002</v>
      </c>
      <c r="N4549" t="s">
        <v>18</v>
      </c>
      <c r="O4549" t="str">
        <f t="shared" si="430"/>
        <v>Delayed Delivery</v>
      </c>
      <c r="P4549">
        <v>5</v>
      </c>
      <c r="Q4549" t="str">
        <f t="shared" si="431"/>
        <v>Bad</v>
      </c>
      <c r="R4549">
        <v>2.2000000000000002</v>
      </c>
      <c r="S4549">
        <v>946.64</v>
      </c>
    </row>
    <row r="4550" spans="1:19" x14ac:dyDescent="0.35">
      <c r="A4550">
        <v>14549</v>
      </c>
      <c r="B4550" s="1">
        <v>49110</v>
      </c>
      <c r="C4550">
        <f t="shared" si="426"/>
        <v>2034</v>
      </c>
      <c r="D4550">
        <f t="shared" si="427"/>
        <v>6</v>
      </c>
      <c r="E4550" t="str">
        <f>TEXT(Table2[[#This Row],[order_date]],"mmmm")</f>
        <v>June</v>
      </c>
      <c r="F4550">
        <v>1419</v>
      </c>
      <c r="G4550" t="s">
        <v>19</v>
      </c>
      <c r="H4550" t="s">
        <v>21</v>
      </c>
      <c r="I4550">
        <v>3</v>
      </c>
      <c r="J4550">
        <v>371.54</v>
      </c>
      <c r="K4550">
        <v>0.01</v>
      </c>
      <c r="L4550">
        <f t="shared" si="428"/>
        <v>3.7154000000000003</v>
      </c>
      <c r="M4550">
        <f t="shared" si="429"/>
        <v>1114.6200000000001</v>
      </c>
      <c r="N4550" t="s">
        <v>16</v>
      </c>
      <c r="O4550" t="str">
        <f t="shared" si="430"/>
        <v>Delayed Delivery</v>
      </c>
      <c r="P4550">
        <v>11</v>
      </c>
      <c r="Q4550" t="str">
        <f t="shared" si="431"/>
        <v>Good</v>
      </c>
      <c r="R4550">
        <v>2.6</v>
      </c>
      <c r="S4550">
        <v>1103.47</v>
      </c>
    </row>
    <row r="4551" spans="1:19" x14ac:dyDescent="0.35">
      <c r="A4551">
        <v>14550</v>
      </c>
      <c r="B4551" s="1">
        <v>49111</v>
      </c>
      <c r="C4551">
        <f t="shared" si="426"/>
        <v>2034</v>
      </c>
      <c r="D4551">
        <f t="shared" si="427"/>
        <v>6</v>
      </c>
      <c r="E4551" t="str">
        <f>TEXT(Table2[[#This Row],[order_date]],"mmmm")</f>
        <v>June</v>
      </c>
      <c r="F4551">
        <v>1593</v>
      </c>
      <c r="G4551" t="s">
        <v>22</v>
      </c>
      <c r="H4551" t="s">
        <v>17</v>
      </c>
      <c r="I4551">
        <v>1</v>
      </c>
      <c r="J4551">
        <v>261.79000000000002</v>
      </c>
      <c r="K4551">
        <v>0.27</v>
      </c>
      <c r="L4551">
        <f t="shared" si="428"/>
        <v>70.683300000000017</v>
      </c>
      <c r="M4551">
        <f t="shared" si="429"/>
        <v>261.79000000000002</v>
      </c>
      <c r="N4551" t="s">
        <v>16</v>
      </c>
      <c r="O4551" t="str">
        <f t="shared" si="430"/>
        <v>On Time Delivery</v>
      </c>
      <c r="P4551">
        <v>4</v>
      </c>
      <c r="Q4551" t="str">
        <f t="shared" si="431"/>
        <v>Good</v>
      </c>
      <c r="R4551">
        <v>3.8</v>
      </c>
      <c r="S4551">
        <v>191.11</v>
      </c>
    </row>
    <row r="4552" spans="1:19" x14ac:dyDescent="0.35">
      <c r="A4552">
        <v>14551</v>
      </c>
      <c r="B4552" s="1">
        <v>49112</v>
      </c>
      <c r="C4552">
        <f t="shared" si="426"/>
        <v>2034</v>
      </c>
      <c r="D4552">
        <f t="shared" si="427"/>
        <v>6</v>
      </c>
      <c r="E4552" t="str">
        <f>TEXT(Table2[[#This Row],[order_date]],"mmmm")</f>
        <v>June</v>
      </c>
      <c r="F4552">
        <v>1484</v>
      </c>
      <c r="G4552" t="s">
        <v>15</v>
      </c>
      <c r="H4552" t="s">
        <v>20</v>
      </c>
      <c r="I4552">
        <v>5</v>
      </c>
      <c r="J4552">
        <v>26.19</v>
      </c>
      <c r="K4552">
        <v>0.34</v>
      </c>
      <c r="L4552">
        <f t="shared" si="428"/>
        <v>8.9046000000000003</v>
      </c>
      <c r="M4552">
        <f t="shared" si="429"/>
        <v>130.95000000000002</v>
      </c>
      <c r="N4552" t="s">
        <v>18</v>
      </c>
      <c r="O4552" t="str">
        <f t="shared" si="430"/>
        <v>Early Delivery</v>
      </c>
      <c r="P4552">
        <v>1</v>
      </c>
      <c r="Q4552" t="str">
        <f t="shared" si="431"/>
        <v>Excellent</v>
      </c>
      <c r="R4552">
        <v>4.8</v>
      </c>
      <c r="S4552">
        <v>86.43</v>
      </c>
    </row>
    <row r="4553" spans="1:19" x14ac:dyDescent="0.35">
      <c r="A4553">
        <v>14552</v>
      </c>
      <c r="B4553" s="1">
        <v>49113</v>
      </c>
      <c r="C4553">
        <f t="shared" si="426"/>
        <v>2034</v>
      </c>
      <c r="D4553">
        <f t="shared" si="427"/>
        <v>6</v>
      </c>
      <c r="E4553" t="str">
        <f>TEXT(Table2[[#This Row],[order_date]],"mmmm")</f>
        <v>June</v>
      </c>
      <c r="F4553">
        <v>1658</v>
      </c>
      <c r="G4553" t="s">
        <v>12</v>
      </c>
      <c r="H4553" t="s">
        <v>20</v>
      </c>
      <c r="I4553">
        <v>2</v>
      </c>
      <c r="J4553">
        <v>591.53</v>
      </c>
      <c r="K4553">
        <v>0.12</v>
      </c>
      <c r="L4553">
        <f t="shared" si="428"/>
        <v>70.983599999999996</v>
      </c>
      <c r="M4553">
        <f t="shared" si="429"/>
        <v>1183.06</v>
      </c>
      <c r="N4553" t="s">
        <v>18</v>
      </c>
      <c r="O4553" t="str">
        <f t="shared" si="430"/>
        <v>Early Delivery</v>
      </c>
      <c r="P4553">
        <v>1</v>
      </c>
      <c r="Q4553" t="str">
        <f t="shared" si="431"/>
        <v>Excellent</v>
      </c>
      <c r="R4553">
        <v>4.2</v>
      </c>
      <c r="S4553">
        <v>1041.0899999999999</v>
      </c>
    </row>
    <row r="4554" spans="1:19" x14ac:dyDescent="0.35">
      <c r="A4554">
        <v>14553</v>
      </c>
      <c r="B4554" s="1">
        <v>49114</v>
      </c>
      <c r="C4554">
        <f t="shared" si="426"/>
        <v>2034</v>
      </c>
      <c r="D4554">
        <f t="shared" si="427"/>
        <v>6</v>
      </c>
      <c r="E4554" t="str">
        <f>TEXT(Table2[[#This Row],[order_date]],"mmmm")</f>
        <v>June</v>
      </c>
      <c r="F4554">
        <v>1750</v>
      </c>
      <c r="G4554" t="s">
        <v>19</v>
      </c>
      <c r="H4554" t="s">
        <v>21</v>
      </c>
      <c r="I4554">
        <v>1</v>
      </c>
      <c r="J4554">
        <v>229.76</v>
      </c>
      <c r="K4554">
        <v>0.23</v>
      </c>
      <c r="L4554">
        <f t="shared" si="428"/>
        <v>52.844799999999999</v>
      </c>
      <c r="M4554">
        <f t="shared" si="429"/>
        <v>229.76</v>
      </c>
      <c r="N4554" t="s">
        <v>16</v>
      </c>
      <c r="O4554" t="str">
        <f t="shared" si="430"/>
        <v>Delayed Delivery</v>
      </c>
      <c r="P4554">
        <v>7</v>
      </c>
      <c r="Q4554" t="str">
        <f t="shared" si="431"/>
        <v>Bad</v>
      </c>
      <c r="R4554">
        <v>2.1</v>
      </c>
      <c r="S4554">
        <v>176.92</v>
      </c>
    </row>
    <row r="4555" spans="1:19" x14ac:dyDescent="0.35">
      <c r="A4555">
        <v>14554</v>
      </c>
      <c r="B4555" s="1">
        <v>49115</v>
      </c>
      <c r="C4555">
        <f t="shared" si="426"/>
        <v>2034</v>
      </c>
      <c r="D4555">
        <f t="shared" si="427"/>
        <v>6</v>
      </c>
      <c r="E4555" t="str">
        <f>TEXT(Table2[[#This Row],[order_date]],"mmmm")</f>
        <v>June</v>
      </c>
      <c r="F4555">
        <v>1411</v>
      </c>
      <c r="G4555" t="s">
        <v>15</v>
      </c>
      <c r="H4555" t="s">
        <v>21</v>
      </c>
      <c r="I4555">
        <v>7</v>
      </c>
      <c r="J4555">
        <v>470.47</v>
      </c>
      <c r="K4555">
        <v>0.2</v>
      </c>
      <c r="L4555">
        <f t="shared" si="428"/>
        <v>94.094000000000008</v>
      </c>
      <c r="M4555">
        <f t="shared" si="429"/>
        <v>3293.29</v>
      </c>
      <c r="N4555" t="s">
        <v>14</v>
      </c>
      <c r="O4555" t="str">
        <f t="shared" si="430"/>
        <v>On Time Delivery</v>
      </c>
      <c r="P4555">
        <v>3</v>
      </c>
      <c r="Q4555" t="str">
        <f t="shared" si="431"/>
        <v>Excellent</v>
      </c>
      <c r="R4555">
        <v>4.3</v>
      </c>
      <c r="S4555">
        <v>2634.63</v>
      </c>
    </row>
    <row r="4556" spans="1:19" x14ac:dyDescent="0.35">
      <c r="A4556">
        <v>14555</v>
      </c>
      <c r="B4556" s="1">
        <v>49116</v>
      </c>
      <c r="C4556">
        <f t="shared" si="426"/>
        <v>2034</v>
      </c>
      <c r="D4556">
        <f t="shared" si="427"/>
        <v>6</v>
      </c>
      <c r="E4556" t="str">
        <f>TEXT(Table2[[#This Row],[order_date]],"mmmm")</f>
        <v>June</v>
      </c>
      <c r="F4556">
        <v>1935</v>
      </c>
      <c r="G4556" t="s">
        <v>12</v>
      </c>
      <c r="H4556" t="s">
        <v>21</v>
      </c>
      <c r="I4556">
        <v>5</v>
      </c>
      <c r="J4556">
        <v>205.5</v>
      </c>
      <c r="K4556">
        <v>0.27</v>
      </c>
      <c r="L4556">
        <f t="shared" si="428"/>
        <v>55.485000000000007</v>
      </c>
      <c r="M4556">
        <f t="shared" si="429"/>
        <v>1027.5</v>
      </c>
      <c r="N4556" t="s">
        <v>14</v>
      </c>
      <c r="O4556" t="str">
        <f t="shared" si="430"/>
        <v>Delayed Delivery</v>
      </c>
      <c r="P4556">
        <v>10</v>
      </c>
      <c r="Q4556" t="str">
        <f t="shared" si="431"/>
        <v>Good</v>
      </c>
      <c r="R4556">
        <v>2.6</v>
      </c>
      <c r="S4556">
        <v>750.08</v>
      </c>
    </row>
    <row r="4557" spans="1:19" x14ac:dyDescent="0.35">
      <c r="A4557">
        <v>14556</v>
      </c>
      <c r="B4557" s="1">
        <v>49117</v>
      </c>
      <c r="C4557">
        <f t="shared" si="426"/>
        <v>2034</v>
      </c>
      <c r="D4557">
        <f t="shared" si="427"/>
        <v>6</v>
      </c>
      <c r="E4557" t="str">
        <f>TEXT(Table2[[#This Row],[order_date]],"mmmm")</f>
        <v>June</v>
      </c>
      <c r="F4557">
        <v>1083</v>
      </c>
      <c r="G4557" t="s">
        <v>15</v>
      </c>
      <c r="H4557" t="s">
        <v>21</v>
      </c>
      <c r="I4557">
        <v>2</v>
      </c>
      <c r="J4557">
        <v>292.88</v>
      </c>
      <c r="K4557">
        <v>0.3</v>
      </c>
      <c r="L4557">
        <f t="shared" si="428"/>
        <v>87.86399999999999</v>
      </c>
      <c r="M4557">
        <f t="shared" si="429"/>
        <v>585.76</v>
      </c>
      <c r="N4557" t="s">
        <v>16</v>
      </c>
      <c r="O4557" t="str">
        <f t="shared" si="430"/>
        <v>Delayed Delivery</v>
      </c>
      <c r="P4557">
        <v>9</v>
      </c>
      <c r="Q4557" t="str">
        <f t="shared" si="431"/>
        <v>Bad</v>
      </c>
      <c r="R4557">
        <v>1.7</v>
      </c>
      <c r="S4557">
        <v>410.03</v>
      </c>
    </row>
    <row r="4558" spans="1:19" x14ac:dyDescent="0.35">
      <c r="A4558">
        <v>14557</v>
      </c>
      <c r="B4558" s="1">
        <v>49118</v>
      </c>
      <c r="C4558">
        <f t="shared" si="426"/>
        <v>2034</v>
      </c>
      <c r="D4558">
        <f t="shared" si="427"/>
        <v>6</v>
      </c>
      <c r="E4558" t="str">
        <f>TEXT(Table2[[#This Row],[order_date]],"mmmm")</f>
        <v>June</v>
      </c>
      <c r="F4558">
        <v>1112</v>
      </c>
      <c r="G4558" t="s">
        <v>15</v>
      </c>
      <c r="H4558" t="s">
        <v>20</v>
      </c>
      <c r="I4558">
        <v>7</v>
      </c>
      <c r="J4558">
        <v>242.25</v>
      </c>
      <c r="K4558">
        <v>0.21</v>
      </c>
      <c r="L4558">
        <f t="shared" si="428"/>
        <v>50.872499999999995</v>
      </c>
      <c r="M4558">
        <f t="shared" si="429"/>
        <v>1695.75</v>
      </c>
      <c r="N4558" t="s">
        <v>18</v>
      </c>
      <c r="O4558" t="str">
        <f t="shared" si="430"/>
        <v>Delayed Delivery</v>
      </c>
      <c r="P4558">
        <v>9</v>
      </c>
      <c r="Q4558" t="str">
        <f t="shared" si="431"/>
        <v>Good</v>
      </c>
      <c r="R4558">
        <v>2.8</v>
      </c>
      <c r="S4558">
        <v>1339.64</v>
      </c>
    </row>
    <row r="4559" spans="1:19" x14ac:dyDescent="0.35">
      <c r="A4559">
        <v>14558</v>
      </c>
      <c r="B4559" s="1">
        <v>49119</v>
      </c>
      <c r="C4559">
        <f t="shared" si="426"/>
        <v>2034</v>
      </c>
      <c r="D4559">
        <f t="shared" si="427"/>
        <v>6</v>
      </c>
      <c r="E4559" t="str">
        <f>TEXT(Table2[[#This Row],[order_date]],"mmmm")</f>
        <v>June</v>
      </c>
      <c r="F4559">
        <v>1736</v>
      </c>
      <c r="G4559" t="s">
        <v>19</v>
      </c>
      <c r="H4559" t="s">
        <v>17</v>
      </c>
      <c r="I4559">
        <v>6</v>
      </c>
      <c r="J4559">
        <v>215.39</v>
      </c>
      <c r="K4559">
        <v>0.28999999999999998</v>
      </c>
      <c r="L4559">
        <f t="shared" si="428"/>
        <v>62.46309999999999</v>
      </c>
      <c r="M4559">
        <f t="shared" si="429"/>
        <v>1292.3399999999999</v>
      </c>
      <c r="N4559" t="s">
        <v>16</v>
      </c>
      <c r="O4559" t="str">
        <f t="shared" si="430"/>
        <v>Delayed Delivery</v>
      </c>
      <c r="P4559">
        <v>10</v>
      </c>
      <c r="Q4559" t="str">
        <f t="shared" si="431"/>
        <v>Good</v>
      </c>
      <c r="R4559">
        <v>3.3</v>
      </c>
      <c r="S4559">
        <v>917.56</v>
      </c>
    </row>
    <row r="4560" spans="1:19" x14ac:dyDescent="0.35">
      <c r="A4560">
        <v>14559</v>
      </c>
      <c r="B4560" s="1">
        <v>49120</v>
      </c>
      <c r="C4560">
        <f t="shared" si="426"/>
        <v>2034</v>
      </c>
      <c r="D4560">
        <f t="shared" si="427"/>
        <v>6</v>
      </c>
      <c r="E4560" t="str">
        <f>TEXT(Table2[[#This Row],[order_date]],"mmmm")</f>
        <v>June</v>
      </c>
      <c r="F4560">
        <v>1331</v>
      </c>
      <c r="G4560" t="s">
        <v>19</v>
      </c>
      <c r="H4560" t="s">
        <v>17</v>
      </c>
      <c r="I4560">
        <v>1</v>
      </c>
      <c r="J4560">
        <v>27.78</v>
      </c>
      <c r="K4560">
        <v>0.11</v>
      </c>
      <c r="L4560">
        <f t="shared" si="428"/>
        <v>3.0558000000000001</v>
      </c>
      <c r="M4560">
        <f t="shared" si="429"/>
        <v>27.78</v>
      </c>
      <c r="N4560" t="s">
        <v>18</v>
      </c>
      <c r="O4560" t="str">
        <f t="shared" si="430"/>
        <v>Delayed Delivery</v>
      </c>
      <c r="P4560">
        <v>11</v>
      </c>
      <c r="Q4560" t="str">
        <f t="shared" si="431"/>
        <v>Excellent</v>
      </c>
      <c r="R4560">
        <v>4.0999999999999996</v>
      </c>
      <c r="S4560">
        <v>24.72</v>
      </c>
    </row>
    <row r="4561" spans="1:19" x14ac:dyDescent="0.35">
      <c r="A4561">
        <v>14560</v>
      </c>
      <c r="B4561" s="1">
        <v>49121</v>
      </c>
      <c r="C4561">
        <f t="shared" si="426"/>
        <v>2034</v>
      </c>
      <c r="D4561">
        <f t="shared" si="427"/>
        <v>6</v>
      </c>
      <c r="E4561" t="str">
        <f>TEXT(Table2[[#This Row],[order_date]],"mmmm")</f>
        <v>June</v>
      </c>
      <c r="F4561">
        <v>1377</v>
      </c>
      <c r="G4561" t="s">
        <v>19</v>
      </c>
      <c r="H4561" t="s">
        <v>21</v>
      </c>
      <c r="I4561">
        <v>5</v>
      </c>
      <c r="J4561">
        <v>225.61</v>
      </c>
      <c r="K4561">
        <v>0.08</v>
      </c>
      <c r="L4561">
        <f t="shared" si="428"/>
        <v>18.0488</v>
      </c>
      <c r="M4561">
        <f t="shared" si="429"/>
        <v>1128.0500000000002</v>
      </c>
      <c r="N4561" t="s">
        <v>16</v>
      </c>
      <c r="O4561" t="str">
        <f t="shared" si="430"/>
        <v>Delayed Delivery</v>
      </c>
      <c r="P4561">
        <v>9</v>
      </c>
      <c r="Q4561" t="str">
        <f t="shared" si="431"/>
        <v>Bad</v>
      </c>
      <c r="R4561">
        <v>2.4</v>
      </c>
      <c r="S4561">
        <v>1037.81</v>
      </c>
    </row>
    <row r="4562" spans="1:19" x14ac:dyDescent="0.35">
      <c r="A4562">
        <v>14561</v>
      </c>
      <c r="B4562" s="1">
        <v>49122</v>
      </c>
      <c r="C4562">
        <f t="shared" si="426"/>
        <v>2034</v>
      </c>
      <c r="D4562">
        <f t="shared" si="427"/>
        <v>6</v>
      </c>
      <c r="E4562" t="str">
        <f>TEXT(Table2[[#This Row],[order_date]],"mmmm")</f>
        <v>June</v>
      </c>
      <c r="F4562">
        <v>1754</v>
      </c>
      <c r="G4562" t="s">
        <v>12</v>
      </c>
      <c r="H4562" t="s">
        <v>13</v>
      </c>
      <c r="I4562">
        <v>4</v>
      </c>
      <c r="J4562">
        <v>535.35</v>
      </c>
      <c r="K4562">
        <v>0.15</v>
      </c>
      <c r="L4562">
        <f t="shared" si="428"/>
        <v>80.302499999999995</v>
      </c>
      <c r="M4562">
        <f t="shared" si="429"/>
        <v>2141.4</v>
      </c>
      <c r="N4562" t="s">
        <v>16</v>
      </c>
      <c r="O4562" t="str">
        <f t="shared" si="430"/>
        <v>Early Delivery</v>
      </c>
      <c r="P4562">
        <v>1</v>
      </c>
      <c r="Q4562" t="str">
        <f t="shared" si="431"/>
        <v>Bad</v>
      </c>
      <c r="R4562">
        <v>1.6</v>
      </c>
      <c r="S4562">
        <v>1820.19</v>
      </c>
    </row>
    <row r="4563" spans="1:19" x14ac:dyDescent="0.35">
      <c r="A4563">
        <v>14562</v>
      </c>
      <c r="B4563" s="1">
        <v>49123</v>
      </c>
      <c r="C4563">
        <f t="shared" si="426"/>
        <v>2034</v>
      </c>
      <c r="D4563">
        <f t="shared" si="427"/>
        <v>6</v>
      </c>
      <c r="E4563" t="str">
        <f>TEXT(Table2[[#This Row],[order_date]],"mmmm")</f>
        <v>June</v>
      </c>
      <c r="F4563">
        <v>1654</v>
      </c>
      <c r="G4563" t="s">
        <v>19</v>
      </c>
      <c r="H4563" t="s">
        <v>20</v>
      </c>
      <c r="I4563">
        <v>6</v>
      </c>
      <c r="J4563">
        <v>418.88</v>
      </c>
      <c r="K4563">
        <v>0.24</v>
      </c>
      <c r="L4563">
        <f t="shared" si="428"/>
        <v>100.5312</v>
      </c>
      <c r="M4563">
        <f t="shared" si="429"/>
        <v>2513.2799999999997</v>
      </c>
      <c r="N4563" t="s">
        <v>18</v>
      </c>
      <c r="O4563" t="str">
        <f t="shared" si="430"/>
        <v>On Time Delivery</v>
      </c>
      <c r="P4563">
        <v>4</v>
      </c>
      <c r="Q4563" t="str">
        <f t="shared" si="431"/>
        <v>Bad</v>
      </c>
      <c r="R4563">
        <v>1.4</v>
      </c>
      <c r="S4563">
        <v>1910.09</v>
      </c>
    </row>
    <row r="4564" spans="1:19" x14ac:dyDescent="0.35">
      <c r="A4564">
        <v>14563</v>
      </c>
      <c r="B4564" s="1">
        <v>49124</v>
      </c>
      <c r="C4564">
        <f t="shared" si="426"/>
        <v>2034</v>
      </c>
      <c r="D4564">
        <f t="shared" si="427"/>
        <v>6</v>
      </c>
      <c r="E4564" t="str">
        <f>TEXT(Table2[[#This Row],[order_date]],"mmmm")</f>
        <v>June</v>
      </c>
      <c r="F4564">
        <v>1040</v>
      </c>
      <c r="G4564" t="s">
        <v>15</v>
      </c>
      <c r="H4564" t="s">
        <v>17</v>
      </c>
      <c r="I4564">
        <v>2</v>
      </c>
      <c r="J4564">
        <v>100.07</v>
      </c>
      <c r="K4564">
        <v>7.0000000000000007E-2</v>
      </c>
      <c r="L4564">
        <f t="shared" si="428"/>
        <v>7.0049000000000001</v>
      </c>
      <c r="M4564">
        <f t="shared" si="429"/>
        <v>200.14</v>
      </c>
      <c r="N4564" t="s">
        <v>14</v>
      </c>
      <c r="O4564" t="str">
        <f t="shared" si="430"/>
        <v>Early Delivery</v>
      </c>
      <c r="P4564">
        <v>1</v>
      </c>
      <c r="Q4564" t="str">
        <f t="shared" si="431"/>
        <v>Bad</v>
      </c>
      <c r="R4564">
        <v>1.4</v>
      </c>
      <c r="S4564">
        <v>186.13</v>
      </c>
    </row>
    <row r="4565" spans="1:19" x14ac:dyDescent="0.35">
      <c r="A4565">
        <v>14564</v>
      </c>
      <c r="B4565" s="1">
        <v>49125</v>
      </c>
      <c r="C4565">
        <f t="shared" si="426"/>
        <v>2034</v>
      </c>
      <c r="D4565">
        <f t="shared" si="427"/>
        <v>6</v>
      </c>
      <c r="E4565" t="str">
        <f>TEXT(Table2[[#This Row],[order_date]],"mmmm")</f>
        <v>June</v>
      </c>
      <c r="F4565">
        <v>1934</v>
      </c>
      <c r="G4565" t="s">
        <v>22</v>
      </c>
      <c r="H4565" t="s">
        <v>21</v>
      </c>
      <c r="I4565">
        <v>4</v>
      </c>
      <c r="J4565">
        <v>360.83</v>
      </c>
      <c r="K4565">
        <v>0.24</v>
      </c>
      <c r="L4565">
        <f t="shared" si="428"/>
        <v>86.599199999999996</v>
      </c>
      <c r="M4565">
        <f t="shared" si="429"/>
        <v>1443.32</v>
      </c>
      <c r="N4565" t="s">
        <v>16</v>
      </c>
      <c r="O4565" t="str">
        <f t="shared" si="430"/>
        <v>Early Delivery</v>
      </c>
      <c r="P4565">
        <v>1</v>
      </c>
      <c r="Q4565" t="str">
        <f t="shared" si="431"/>
        <v>Excellent</v>
      </c>
      <c r="R4565">
        <v>4.8</v>
      </c>
      <c r="S4565">
        <v>1096.92</v>
      </c>
    </row>
    <row r="4566" spans="1:19" x14ac:dyDescent="0.35">
      <c r="A4566">
        <v>14565</v>
      </c>
      <c r="B4566" s="1">
        <v>49126</v>
      </c>
      <c r="C4566">
        <f t="shared" si="426"/>
        <v>2034</v>
      </c>
      <c r="D4566">
        <f t="shared" si="427"/>
        <v>7</v>
      </c>
      <c r="E4566" t="str">
        <f>TEXT(Table2[[#This Row],[order_date]],"mmmm")</f>
        <v>July</v>
      </c>
      <c r="F4566">
        <v>1769</v>
      </c>
      <c r="G4566" t="s">
        <v>19</v>
      </c>
      <c r="H4566" t="s">
        <v>13</v>
      </c>
      <c r="I4566">
        <v>3</v>
      </c>
      <c r="J4566">
        <v>536.96</v>
      </c>
      <c r="K4566">
        <v>0.14000000000000001</v>
      </c>
      <c r="L4566">
        <f t="shared" si="428"/>
        <v>75.174400000000006</v>
      </c>
      <c r="M4566">
        <f t="shared" si="429"/>
        <v>1610.88</v>
      </c>
      <c r="N4566" t="s">
        <v>16</v>
      </c>
      <c r="O4566" t="str">
        <f t="shared" si="430"/>
        <v>Delayed Delivery</v>
      </c>
      <c r="P4566">
        <v>9</v>
      </c>
      <c r="Q4566" t="str">
        <f t="shared" si="431"/>
        <v>Excellent</v>
      </c>
      <c r="R4566">
        <v>4.8</v>
      </c>
      <c r="S4566">
        <v>1385.36</v>
      </c>
    </row>
    <row r="4567" spans="1:19" x14ac:dyDescent="0.35">
      <c r="A4567">
        <v>14566</v>
      </c>
      <c r="B4567" s="1">
        <v>49127</v>
      </c>
      <c r="C4567">
        <f t="shared" si="426"/>
        <v>2034</v>
      </c>
      <c r="D4567">
        <f t="shared" si="427"/>
        <v>7</v>
      </c>
      <c r="E4567" t="str">
        <f>TEXT(Table2[[#This Row],[order_date]],"mmmm")</f>
        <v>July</v>
      </c>
      <c r="F4567">
        <v>1958</v>
      </c>
      <c r="G4567" t="s">
        <v>15</v>
      </c>
      <c r="H4567" t="s">
        <v>13</v>
      </c>
      <c r="I4567">
        <v>6</v>
      </c>
      <c r="J4567">
        <v>424.52</v>
      </c>
      <c r="K4567">
        <v>0.28000000000000003</v>
      </c>
      <c r="L4567">
        <f t="shared" si="428"/>
        <v>118.8656</v>
      </c>
      <c r="M4567">
        <f t="shared" si="429"/>
        <v>2547.12</v>
      </c>
      <c r="N4567" t="s">
        <v>16</v>
      </c>
      <c r="O4567" t="str">
        <f t="shared" si="430"/>
        <v>Delayed Delivery</v>
      </c>
      <c r="P4567">
        <v>5</v>
      </c>
      <c r="Q4567" t="str">
        <f t="shared" si="431"/>
        <v>Excellent</v>
      </c>
      <c r="R4567">
        <v>4.9000000000000004</v>
      </c>
      <c r="S4567">
        <v>1833.93</v>
      </c>
    </row>
    <row r="4568" spans="1:19" x14ac:dyDescent="0.35">
      <c r="A4568">
        <v>14567</v>
      </c>
      <c r="B4568" s="1">
        <v>49128</v>
      </c>
      <c r="C4568">
        <f t="shared" si="426"/>
        <v>2034</v>
      </c>
      <c r="D4568">
        <f t="shared" si="427"/>
        <v>7</v>
      </c>
      <c r="E4568" t="str">
        <f>TEXT(Table2[[#This Row],[order_date]],"mmmm")</f>
        <v>July</v>
      </c>
      <c r="F4568">
        <v>1796</v>
      </c>
      <c r="G4568" t="s">
        <v>22</v>
      </c>
      <c r="H4568" t="s">
        <v>21</v>
      </c>
      <c r="I4568">
        <v>6</v>
      </c>
      <c r="J4568">
        <v>101.98</v>
      </c>
      <c r="K4568">
        <v>0.01</v>
      </c>
      <c r="L4568">
        <f t="shared" si="428"/>
        <v>1.0198</v>
      </c>
      <c r="M4568">
        <f t="shared" si="429"/>
        <v>611.88</v>
      </c>
      <c r="N4568" t="s">
        <v>18</v>
      </c>
      <c r="O4568" t="str">
        <f t="shared" si="430"/>
        <v>Early Delivery</v>
      </c>
      <c r="P4568">
        <v>1</v>
      </c>
      <c r="Q4568" t="str">
        <f t="shared" si="431"/>
        <v>Bad</v>
      </c>
      <c r="R4568">
        <v>2.2000000000000002</v>
      </c>
      <c r="S4568">
        <v>605.76</v>
      </c>
    </row>
    <row r="4569" spans="1:19" x14ac:dyDescent="0.35">
      <c r="A4569">
        <v>14568</v>
      </c>
      <c r="B4569" s="1">
        <v>49129</v>
      </c>
      <c r="C4569">
        <f t="shared" si="426"/>
        <v>2034</v>
      </c>
      <c r="D4569">
        <f t="shared" si="427"/>
        <v>7</v>
      </c>
      <c r="E4569" t="str">
        <f>TEXT(Table2[[#This Row],[order_date]],"mmmm")</f>
        <v>July</v>
      </c>
      <c r="F4569">
        <v>1104</v>
      </c>
      <c r="G4569" t="s">
        <v>12</v>
      </c>
      <c r="H4569" t="s">
        <v>20</v>
      </c>
      <c r="I4569">
        <v>5</v>
      </c>
      <c r="J4569">
        <v>522.67999999999995</v>
      </c>
      <c r="K4569">
        <v>0.23</v>
      </c>
      <c r="L4569">
        <f t="shared" si="428"/>
        <v>120.21639999999999</v>
      </c>
      <c r="M4569">
        <f t="shared" si="429"/>
        <v>2613.3999999999996</v>
      </c>
      <c r="N4569" t="s">
        <v>18</v>
      </c>
      <c r="O4569" t="str">
        <f t="shared" si="430"/>
        <v>Delayed Delivery</v>
      </c>
      <c r="P4569">
        <v>11</v>
      </c>
      <c r="Q4569" t="str">
        <f t="shared" si="431"/>
        <v>Bad</v>
      </c>
      <c r="R4569">
        <v>1.8</v>
      </c>
      <c r="S4569">
        <v>2012.32</v>
      </c>
    </row>
    <row r="4570" spans="1:19" x14ac:dyDescent="0.35">
      <c r="A4570">
        <v>14569</v>
      </c>
      <c r="B4570" s="1">
        <v>49130</v>
      </c>
      <c r="C4570">
        <f t="shared" si="426"/>
        <v>2034</v>
      </c>
      <c r="D4570">
        <f t="shared" si="427"/>
        <v>7</v>
      </c>
      <c r="E4570" t="str">
        <f>TEXT(Table2[[#This Row],[order_date]],"mmmm")</f>
        <v>July</v>
      </c>
      <c r="F4570">
        <v>1201</v>
      </c>
      <c r="G4570" t="s">
        <v>15</v>
      </c>
      <c r="H4570" t="s">
        <v>17</v>
      </c>
      <c r="I4570">
        <v>5</v>
      </c>
      <c r="J4570">
        <v>191.4</v>
      </c>
      <c r="K4570">
        <v>0.23</v>
      </c>
      <c r="L4570">
        <f t="shared" si="428"/>
        <v>44.022000000000006</v>
      </c>
      <c r="M4570">
        <f t="shared" si="429"/>
        <v>957</v>
      </c>
      <c r="N4570" t="s">
        <v>18</v>
      </c>
      <c r="O4570" t="str">
        <f t="shared" si="430"/>
        <v>On Time Delivery</v>
      </c>
      <c r="P4570">
        <v>3</v>
      </c>
      <c r="Q4570" t="str">
        <f t="shared" si="431"/>
        <v>Excellent</v>
      </c>
      <c r="R4570">
        <v>4.9000000000000004</v>
      </c>
      <c r="S4570">
        <v>736.89</v>
      </c>
    </row>
    <row r="4571" spans="1:19" x14ac:dyDescent="0.35">
      <c r="A4571">
        <v>14570</v>
      </c>
      <c r="B4571" s="1">
        <v>49131</v>
      </c>
      <c r="C4571">
        <f t="shared" si="426"/>
        <v>2034</v>
      </c>
      <c r="D4571">
        <f t="shared" si="427"/>
        <v>7</v>
      </c>
      <c r="E4571" t="str">
        <f>TEXT(Table2[[#This Row],[order_date]],"mmmm")</f>
        <v>July</v>
      </c>
      <c r="F4571">
        <v>1449</v>
      </c>
      <c r="G4571" t="s">
        <v>22</v>
      </c>
      <c r="H4571" t="s">
        <v>13</v>
      </c>
      <c r="I4571">
        <v>2</v>
      </c>
      <c r="J4571">
        <v>280.63</v>
      </c>
      <c r="K4571">
        <v>0.33</v>
      </c>
      <c r="L4571">
        <f t="shared" si="428"/>
        <v>92.607900000000001</v>
      </c>
      <c r="M4571">
        <f t="shared" si="429"/>
        <v>561.26</v>
      </c>
      <c r="N4571" t="s">
        <v>18</v>
      </c>
      <c r="O4571" t="str">
        <f t="shared" si="430"/>
        <v>Delayed Delivery</v>
      </c>
      <c r="P4571">
        <v>7</v>
      </c>
      <c r="Q4571" t="str">
        <f t="shared" si="431"/>
        <v>Excellent</v>
      </c>
      <c r="R4571">
        <v>5</v>
      </c>
      <c r="S4571">
        <v>376.04</v>
      </c>
    </row>
    <row r="4572" spans="1:19" x14ac:dyDescent="0.35">
      <c r="A4572">
        <v>14571</v>
      </c>
      <c r="B4572" s="1">
        <v>49132</v>
      </c>
      <c r="C4572">
        <f t="shared" si="426"/>
        <v>2034</v>
      </c>
      <c r="D4572">
        <f t="shared" si="427"/>
        <v>7</v>
      </c>
      <c r="E4572" t="str">
        <f>TEXT(Table2[[#This Row],[order_date]],"mmmm")</f>
        <v>July</v>
      </c>
      <c r="F4572">
        <v>1818</v>
      </c>
      <c r="G4572" t="s">
        <v>19</v>
      </c>
      <c r="H4572" t="s">
        <v>17</v>
      </c>
      <c r="I4572">
        <v>6</v>
      </c>
      <c r="J4572">
        <v>322.79000000000002</v>
      </c>
      <c r="K4572">
        <v>0.25</v>
      </c>
      <c r="L4572">
        <f t="shared" si="428"/>
        <v>80.697500000000005</v>
      </c>
      <c r="M4572">
        <f t="shared" si="429"/>
        <v>1936.7400000000002</v>
      </c>
      <c r="N4572" t="s">
        <v>18</v>
      </c>
      <c r="O4572" t="str">
        <f t="shared" si="430"/>
        <v>On Time Delivery</v>
      </c>
      <c r="P4572">
        <v>2</v>
      </c>
      <c r="Q4572" t="str">
        <f t="shared" si="431"/>
        <v>Bad</v>
      </c>
      <c r="R4572">
        <v>1.3</v>
      </c>
      <c r="S4572">
        <v>1452.56</v>
      </c>
    </row>
    <row r="4573" spans="1:19" x14ac:dyDescent="0.35">
      <c r="A4573">
        <v>14572</v>
      </c>
      <c r="B4573" s="1">
        <v>49133</v>
      </c>
      <c r="C4573">
        <f t="shared" si="426"/>
        <v>2034</v>
      </c>
      <c r="D4573">
        <f t="shared" si="427"/>
        <v>7</v>
      </c>
      <c r="E4573" t="str">
        <f>TEXT(Table2[[#This Row],[order_date]],"mmmm")</f>
        <v>July</v>
      </c>
      <c r="F4573">
        <v>1842</v>
      </c>
      <c r="G4573" t="s">
        <v>12</v>
      </c>
      <c r="H4573" t="s">
        <v>17</v>
      </c>
      <c r="I4573">
        <v>5</v>
      </c>
      <c r="J4573">
        <v>512.54999999999995</v>
      </c>
      <c r="K4573">
        <v>0.28000000000000003</v>
      </c>
      <c r="L4573">
        <f t="shared" si="428"/>
        <v>143.51400000000001</v>
      </c>
      <c r="M4573">
        <f t="shared" si="429"/>
        <v>2562.75</v>
      </c>
      <c r="N4573" t="s">
        <v>18</v>
      </c>
      <c r="O4573" t="str">
        <f t="shared" si="430"/>
        <v>On Time Delivery</v>
      </c>
      <c r="P4573">
        <v>4</v>
      </c>
      <c r="Q4573" t="str">
        <f t="shared" si="431"/>
        <v>Excellent</v>
      </c>
      <c r="R4573">
        <v>4</v>
      </c>
      <c r="S4573">
        <v>1845.18</v>
      </c>
    </row>
    <row r="4574" spans="1:19" x14ac:dyDescent="0.35">
      <c r="A4574">
        <v>14573</v>
      </c>
      <c r="B4574" s="1">
        <v>49134</v>
      </c>
      <c r="C4574">
        <f t="shared" si="426"/>
        <v>2034</v>
      </c>
      <c r="D4574">
        <f t="shared" si="427"/>
        <v>7</v>
      </c>
      <c r="E4574" t="str">
        <f>TEXT(Table2[[#This Row],[order_date]],"mmmm")</f>
        <v>July</v>
      </c>
      <c r="F4574">
        <v>1972</v>
      </c>
      <c r="G4574" t="s">
        <v>19</v>
      </c>
      <c r="H4574" t="s">
        <v>13</v>
      </c>
      <c r="I4574">
        <v>3</v>
      </c>
      <c r="J4574">
        <v>559.99</v>
      </c>
      <c r="K4574">
        <v>0.32</v>
      </c>
      <c r="L4574">
        <f t="shared" si="428"/>
        <v>179.1968</v>
      </c>
      <c r="M4574">
        <f t="shared" si="429"/>
        <v>1679.97</v>
      </c>
      <c r="N4574" t="s">
        <v>18</v>
      </c>
      <c r="O4574" t="str">
        <f t="shared" si="430"/>
        <v>On Time Delivery</v>
      </c>
      <c r="P4574">
        <v>2</v>
      </c>
      <c r="Q4574" t="str">
        <f t="shared" si="431"/>
        <v>Bad</v>
      </c>
      <c r="R4574">
        <v>2.2000000000000002</v>
      </c>
      <c r="S4574">
        <v>1142.3800000000001</v>
      </c>
    </row>
    <row r="4575" spans="1:19" x14ac:dyDescent="0.35">
      <c r="A4575">
        <v>14574</v>
      </c>
      <c r="B4575" s="1">
        <v>49135</v>
      </c>
      <c r="C4575">
        <f t="shared" si="426"/>
        <v>2034</v>
      </c>
      <c r="D4575">
        <f t="shared" si="427"/>
        <v>7</v>
      </c>
      <c r="E4575" t="str">
        <f>TEXT(Table2[[#This Row],[order_date]],"mmmm")</f>
        <v>July</v>
      </c>
      <c r="F4575">
        <v>1265</v>
      </c>
      <c r="G4575" t="s">
        <v>22</v>
      </c>
      <c r="H4575" t="s">
        <v>21</v>
      </c>
      <c r="I4575">
        <v>7</v>
      </c>
      <c r="J4575">
        <v>558.85</v>
      </c>
      <c r="K4575">
        <v>0.24</v>
      </c>
      <c r="L4575">
        <f t="shared" si="428"/>
        <v>134.124</v>
      </c>
      <c r="M4575">
        <f t="shared" si="429"/>
        <v>3911.9500000000003</v>
      </c>
      <c r="N4575" t="s">
        <v>18</v>
      </c>
      <c r="O4575" t="str">
        <f t="shared" si="430"/>
        <v>Delayed Delivery</v>
      </c>
      <c r="P4575">
        <v>9</v>
      </c>
      <c r="Q4575" t="str">
        <f t="shared" si="431"/>
        <v>Excellent</v>
      </c>
      <c r="R4575">
        <v>4.5999999999999996</v>
      </c>
      <c r="S4575">
        <v>2973.08</v>
      </c>
    </row>
    <row r="4576" spans="1:19" x14ac:dyDescent="0.35">
      <c r="A4576">
        <v>14575</v>
      </c>
      <c r="B4576" s="1">
        <v>49136</v>
      </c>
      <c r="C4576">
        <f t="shared" si="426"/>
        <v>2034</v>
      </c>
      <c r="D4576">
        <f t="shared" si="427"/>
        <v>7</v>
      </c>
      <c r="E4576" t="str">
        <f>TEXT(Table2[[#This Row],[order_date]],"mmmm")</f>
        <v>July</v>
      </c>
      <c r="F4576">
        <v>1909</v>
      </c>
      <c r="G4576" t="s">
        <v>19</v>
      </c>
      <c r="H4576" t="s">
        <v>13</v>
      </c>
      <c r="I4576">
        <v>7</v>
      </c>
      <c r="J4576">
        <v>19.649999999999999</v>
      </c>
      <c r="K4576">
        <v>0.1</v>
      </c>
      <c r="L4576">
        <f t="shared" si="428"/>
        <v>1.9649999999999999</v>
      </c>
      <c r="M4576">
        <f t="shared" si="429"/>
        <v>137.54999999999998</v>
      </c>
      <c r="N4576" t="s">
        <v>14</v>
      </c>
      <c r="O4576" t="str">
        <f t="shared" si="430"/>
        <v>Delayed Delivery</v>
      </c>
      <c r="P4576">
        <v>9</v>
      </c>
      <c r="Q4576" t="str">
        <f t="shared" si="431"/>
        <v>Bad</v>
      </c>
      <c r="R4576">
        <v>1.4</v>
      </c>
      <c r="S4576">
        <v>123.79</v>
      </c>
    </row>
    <row r="4577" spans="1:19" x14ac:dyDescent="0.35">
      <c r="A4577">
        <v>14576</v>
      </c>
      <c r="B4577" s="1">
        <v>49137</v>
      </c>
      <c r="C4577">
        <f t="shared" si="426"/>
        <v>2034</v>
      </c>
      <c r="D4577">
        <f t="shared" si="427"/>
        <v>7</v>
      </c>
      <c r="E4577" t="str">
        <f>TEXT(Table2[[#This Row],[order_date]],"mmmm")</f>
        <v>July</v>
      </c>
      <c r="F4577">
        <v>1209</v>
      </c>
      <c r="G4577" t="s">
        <v>12</v>
      </c>
      <c r="H4577" t="s">
        <v>13</v>
      </c>
      <c r="I4577">
        <v>7</v>
      </c>
      <c r="J4577">
        <v>554.29999999999995</v>
      </c>
      <c r="K4577">
        <v>0.3</v>
      </c>
      <c r="L4577">
        <f t="shared" si="428"/>
        <v>166.29</v>
      </c>
      <c r="M4577">
        <f t="shared" si="429"/>
        <v>3880.0999999999995</v>
      </c>
      <c r="N4577" t="s">
        <v>16</v>
      </c>
      <c r="O4577" t="str">
        <f t="shared" si="430"/>
        <v>Delayed Delivery</v>
      </c>
      <c r="P4577">
        <v>7</v>
      </c>
      <c r="Q4577" t="str">
        <f t="shared" si="431"/>
        <v>Excellent</v>
      </c>
      <c r="R4577">
        <v>4.5999999999999996</v>
      </c>
      <c r="S4577">
        <v>2716.07</v>
      </c>
    </row>
    <row r="4578" spans="1:19" x14ac:dyDescent="0.35">
      <c r="A4578">
        <v>14577</v>
      </c>
      <c r="B4578" s="1">
        <v>49138</v>
      </c>
      <c r="C4578">
        <f t="shared" si="426"/>
        <v>2034</v>
      </c>
      <c r="D4578">
        <f t="shared" si="427"/>
        <v>7</v>
      </c>
      <c r="E4578" t="str">
        <f>TEXT(Table2[[#This Row],[order_date]],"mmmm")</f>
        <v>July</v>
      </c>
      <c r="F4578">
        <v>1562</v>
      </c>
      <c r="G4578" t="s">
        <v>22</v>
      </c>
      <c r="H4578" t="s">
        <v>20</v>
      </c>
      <c r="I4578">
        <v>5</v>
      </c>
      <c r="J4578">
        <v>46.82</v>
      </c>
      <c r="K4578">
        <v>0.26</v>
      </c>
      <c r="L4578">
        <f t="shared" si="428"/>
        <v>12.173200000000001</v>
      </c>
      <c r="M4578">
        <f t="shared" si="429"/>
        <v>234.1</v>
      </c>
      <c r="N4578" t="s">
        <v>16</v>
      </c>
      <c r="O4578" t="str">
        <f t="shared" si="430"/>
        <v>Delayed Delivery</v>
      </c>
      <c r="P4578">
        <v>7</v>
      </c>
      <c r="Q4578" t="str">
        <f t="shared" si="431"/>
        <v>Bad</v>
      </c>
      <c r="R4578">
        <v>1</v>
      </c>
      <c r="S4578">
        <v>173.23</v>
      </c>
    </row>
    <row r="4579" spans="1:19" x14ac:dyDescent="0.35">
      <c r="A4579">
        <v>14578</v>
      </c>
      <c r="B4579" s="1">
        <v>49139</v>
      </c>
      <c r="C4579">
        <f t="shared" si="426"/>
        <v>2034</v>
      </c>
      <c r="D4579">
        <f t="shared" si="427"/>
        <v>7</v>
      </c>
      <c r="E4579" t="str">
        <f>TEXT(Table2[[#This Row],[order_date]],"mmmm")</f>
        <v>July</v>
      </c>
      <c r="F4579">
        <v>1117</v>
      </c>
      <c r="G4579" t="s">
        <v>22</v>
      </c>
      <c r="H4579" t="s">
        <v>17</v>
      </c>
      <c r="I4579">
        <v>6</v>
      </c>
      <c r="J4579">
        <v>170.48</v>
      </c>
      <c r="K4579">
        <v>0.15</v>
      </c>
      <c r="L4579">
        <f t="shared" si="428"/>
        <v>25.571999999999999</v>
      </c>
      <c r="M4579">
        <f t="shared" si="429"/>
        <v>1022.8799999999999</v>
      </c>
      <c r="N4579" t="s">
        <v>16</v>
      </c>
      <c r="O4579" t="str">
        <f t="shared" si="430"/>
        <v>On Time Delivery</v>
      </c>
      <c r="P4579">
        <v>2</v>
      </c>
      <c r="Q4579" t="str">
        <f t="shared" si="431"/>
        <v>Good</v>
      </c>
      <c r="R4579">
        <v>3.1</v>
      </c>
      <c r="S4579">
        <v>869.45</v>
      </c>
    </row>
    <row r="4580" spans="1:19" x14ac:dyDescent="0.35">
      <c r="A4580">
        <v>14579</v>
      </c>
      <c r="B4580" s="1">
        <v>49140</v>
      </c>
      <c r="C4580">
        <f t="shared" si="426"/>
        <v>2034</v>
      </c>
      <c r="D4580">
        <f t="shared" si="427"/>
        <v>7</v>
      </c>
      <c r="E4580" t="str">
        <f>TEXT(Table2[[#This Row],[order_date]],"mmmm")</f>
        <v>July</v>
      </c>
      <c r="F4580">
        <v>1712</v>
      </c>
      <c r="G4580" t="s">
        <v>19</v>
      </c>
      <c r="H4580" t="s">
        <v>21</v>
      </c>
      <c r="I4580">
        <v>7</v>
      </c>
      <c r="J4580">
        <v>316.27</v>
      </c>
      <c r="K4580">
        <v>0.25</v>
      </c>
      <c r="L4580">
        <f t="shared" si="428"/>
        <v>79.067499999999995</v>
      </c>
      <c r="M4580">
        <f t="shared" si="429"/>
        <v>2213.89</v>
      </c>
      <c r="N4580" t="s">
        <v>14</v>
      </c>
      <c r="O4580" t="str">
        <f t="shared" si="430"/>
        <v>Delayed Delivery</v>
      </c>
      <c r="P4580">
        <v>10</v>
      </c>
      <c r="Q4580" t="str">
        <f t="shared" si="431"/>
        <v>Bad</v>
      </c>
      <c r="R4580">
        <v>2.2999999999999998</v>
      </c>
      <c r="S4580">
        <v>1660.42</v>
      </c>
    </row>
    <row r="4581" spans="1:19" x14ac:dyDescent="0.35">
      <c r="A4581">
        <v>14580</v>
      </c>
      <c r="B4581" s="1">
        <v>49141</v>
      </c>
      <c r="C4581">
        <f t="shared" si="426"/>
        <v>2034</v>
      </c>
      <c r="D4581">
        <f t="shared" si="427"/>
        <v>7</v>
      </c>
      <c r="E4581" t="str">
        <f>TEXT(Table2[[#This Row],[order_date]],"mmmm")</f>
        <v>July</v>
      </c>
      <c r="F4581">
        <v>1376</v>
      </c>
      <c r="G4581" t="s">
        <v>15</v>
      </c>
      <c r="H4581" t="s">
        <v>17</v>
      </c>
      <c r="I4581">
        <v>1</v>
      </c>
      <c r="J4581">
        <v>295.76</v>
      </c>
      <c r="K4581">
        <v>0.3</v>
      </c>
      <c r="L4581">
        <f t="shared" si="428"/>
        <v>88.727999999999994</v>
      </c>
      <c r="M4581">
        <f t="shared" si="429"/>
        <v>295.76</v>
      </c>
      <c r="N4581" t="s">
        <v>16</v>
      </c>
      <c r="O4581" t="str">
        <f t="shared" si="430"/>
        <v>Delayed Delivery</v>
      </c>
      <c r="P4581">
        <v>8</v>
      </c>
      <c r="Q4581" t="str">
        <f t="shared" si="431"/>
        <v>Good</v>
      </c>
      <c r="R4581">
        <v>2.7</v>
      </c>
      <c r="S4581">
        <v>207.03</v>
      </c>
    </row>
    <row r="4582" spans="1:19" x14ac:dyDescent="0.35">
      <c r="A4582">
        <v>14581</v>
      </c>
      <c r="B4582" s="1">
        <v>49142</v>
      </c>
      <c r="C4582">
        <f t="shared" si="426"/>
        <v>2034</v>
      </c>
      <c r="D4582">
        <f t="shared" si="427"/>
        <v>7</v>
      </c>
      <c r="E4582" t="str">
        <f>TEXT(Table2[[#This Row],[order_date]],"mmmm")</f>
        <v>July</v>
      </c>
      <c r="F4582">
        <v>1550</v>
      </c>
      <c r="G4582" t="s">
        <v>15</v>
      </c>
      <c r="H4582" t="s">
        <v>13</v>
      </c>
      <c r="I4582">
        <v>4</v>
      </c>
      <c r="J4582">
        <v>368.76</v>
      </c>
      <c r="K4582">
        <v>0.34</v>
      </c>
      <c r="L4582">
        <f t="shared" si="428"/>
        <v>125.3784</v>
      </c>
      <c r="M4582">
        <f t="shared" si="429"/>
        <v>1475.04</v>
      </c>
      <c r="N4582" t="s">
        <v>16</v>
      </c>
      <c r="O4582" t="str">
        <f t="shared" si="430"/>
        <v>Early Delivery</v>
      </c>
      <c r="P4582">
        <v>1</v>
      </c>
      <c r="Q4582" t="str">
        <f t="shared" si="431"/>
        <v>Good</v>
      </c>
      <c r="R4582">
        <v>2.7</v>
      </c>
      <c r="S4582">
        <v>973.53</v>
      </c>
    </row>
    <row r="4583" spans="1:19" x14ac:dyDescent="0.35">
      <c r="A4583">
        <v>14582</v>
      </c>
      <c r="B4583" s="1">
        <v>49143</v>
      </c>
      <c r="C4583">
        <f t="shared" si="426"/>
        <v>2034</v>
      </c>
      <c r="D4583">
        <f t="shared" si="427"/>
        <v>7</v>
      </c>
      <c r="E4583" t="str">
        <f>TEXT(Table2[[#This Row],[order_date]],"mmmm")</f>
        <v>July</v>
      </c>
      <c r="F4583">
        <v>1539</v>
      </c>
      <c r="G4583" t="s">
        <v>22</v>
      </c>
      <c r="H4583" t="s">
        <v>21</v>
      </c>
      <c r="I4583">
        <v>6</v>
      </c>
      <c r="J4583">
        <v>295.48</v>
      </c>
      <c r="K4583">
        <v>0.33</v>
      </c>
      <c r="L4583">
        <f t="shared" si="428"/>
        <v>97.508400000000009</v>
      </c>
      <c r="M4583">
        <f t="shared" si="429"/>
        <v>1772.88</v>
      </c>
      <c r="N4583" t="s">
        <v>14</v>
      </c>
      <c r="O4583" t="str">
        <f t="shared" si="430"/>
        <v>Delayed Delivery</v>
      </c>
      <c r="P4583">
        <v>8</v>
      </c>
      <c r="Q4583" t="str">
        <f t="shared" si="431"/>
        <v>Good</v>
      </c>
      <c r="R4583">
        <v>3.6</v>
      </c>
      <c r="S4583">
        <v>1187.83</v>
      </c>
    </row>
    <row r="4584" spans="1:19" x14ac:dyDescent="0.35">
      <c r="A4584">
        <v>14583</v>
      </c>
      <c r="B4584" s="1">
        <v>49144</v>
      </c>
      <c r="C4584">
        <f t="shared" si="426"/>
        <v>2034</v>
      </c>
      <c r="D4584">
        <f t="shared" si="427"/>
        <v>7</v>
      </c>
      <c r="E4584" t="str">
        <f>TEXT(Table2[[#This Row],[order_date]],"mmmm")</f>
        <v>July</v>
      </c>
      <c r="F4584">
        <v>1770</v>
      </c>
      <c r="G4584" t="s">
        <v>19</v>
      </c>
      <c r="H4584" t="s">
        <v>21</v>
      </c>
      <c r="I4584">
        <v>3</v>
      </c>
      <c r="J4584">
        <v>561.61</v>
      </c>
      <c r="K4584">
        <v>0.11</v>
      </c>
      <c r="L4584">
        <f t="shared" si="428"/>
        <v>61.777100000000004</v>
      </c>
      <c r="M4584">
        <f t="shared" si="429"/>
        <v>1684.83</v>
      </c>
      <c r="N4584" t="s">
        <v>14</v>
      </c>
      <c r="O4584" t="str">
        <f t="shared" si="430"/>
        <v>Delayed Delivery</v>
      </c>
      <c r="P4584">
        <v>5</v>
      </c>
      <c r="Q4584" t="str">
        <f t="shared" si="431"/>
        <v>Bad</v>
      </c>
      <c r="R4584">
        <v>1.1000000000000001</v>
      </c>
      <c r="S4584">
        <v>1499.5</v>
      </c>
    </row>
    <row r="4585" spans="1:19" x14ac:dyDescent="0.35">
      <c r="A4585">
        <v>14584</v>
      </c>
      <c r="B4585" s="1">
        <v>49145</v>
      </c>
      <c r="C4585">
        <f t="shared" si="426"/>
        <v>2034</v>
      </c>
      <c r="D4585">
        <f t="shared" si="427"/>
        <v>7</v>
      </c>
      <c r="E4585" t="str">
        <f>TEXT(Table2[[#This Row],[order_date]],"mmmm")</f>
        <v>July</v>
      </c>
      <c r="F4585">
        <v>1083</v>
      </c>
      <c r="G4585" t="s">
        <v>12</v>
      </c>
      <c r="H4585" t="s">
        <v>21</v>
      </c>
      <c r="I4585">
        <v>6</v>
      </c>
      <c r="J4585">
        <v>155.72</v>
      </c>
      <c r="K4585">
        <v>0.15</v>
      </c>
      <c r="L4585">
        <f t="shared" si="428"/>
        <v>23.358000000000001</v>
      </c>
      <c r="M4585">
        <f t="shared" si="429"/>
        <v>934.31999999999994</v>
      </c>
      <c r="N4585" t="s">
        <v>14</v>
      </c>
      <c r="O4585" t="str">
        <f t="shared" si="430"/>
        <v>On Time Delivery</v>
      </c>
      <c r="P4585">
        <v>4</v>
      </c>
      <c r="Q4585" t="str">
        <f t="shared" si="431"/>
        <v>Good</v>
      </c>
      <c r="R4585">
        <v>3.8</v>
      </c>
      <c r="S4585">
        <v>794.17</v>
      </c>
    </row>
    <row r="4586" spans="1:19" x14ac:dyDescent="0.35">
      <c r="A4586">
        <v>14585</v>
      </c>
      <c r="B4586" s="1">
        <v>49146</v>
      </c>
      <c r="C4586">
        <f t="shared" si="426"/>
        <v>2034</v>
      </c>
      <c r="D4586">
        <f t="shared" si="427"/>
        <v>7</v>
      </c>
      <c r="E4586" t="str">
        <f>TEXT(Table2[[#This Row],[order_date]],"mmmm")</f>
        <v>July</v>
      </c>
      <c r="F4586">
        <v>1453</v>
      </c>
      <c r="G4586" t="s">
        <v>12</v>
      </c>
      <c r="H4586" t="s">
        <v>21</v>
      </c>
      <c r="I4586">
        <v>3</v>
      </c>
      <c r="J4586">
        <v>175.3</v>
      </c>
      <c r="K4586">
        <v>0.04</v>
      </c>
      <c r="L4586">
        <f t="shared" si="428"/>
        <v>7.0120000000000005</v>
      </c>
      <c r="M4586">
        <f t="shared" si="429"/>
        <v>525.90000000000009</v>
      </c>
      <c r="N4586" t="s">
        <v>16</v>
      </c>
      <c r="O4586" t="str">
        <f t="shared" si="430"/>
        <v>Delayed Delivery</v>
      </c>
      <c r="P4586">
        <v>10</v>
      </c>
      <c r="Q4586" t="str">
        <f t="shared" si="431"/>
        <v>Bad</v>
      </c>
      <c r="R4586">
        <v>1.1000000000000001</v>
      </c>
      <c r="S4586">
        <v>504.86</v>
      </c>
    </row>
    <row r="4587" spans="1:19" x14ac:dyDescent="0.35">
      <c r="A4587">
        <v>14586</v>
      </c>
      <c r="B4587" s="1">
        <v>49147</v>
      </c>
      <c r="C4587">
        <f t="shared" si="426"/>
        <v>2034</v>
      </c>
      <c r="D4587">
        <f t="shared" si="427"/>
        <v>7</v>
      </c>
      <c r="E4587" t="str">
        <f>TEXT(Table2[[#This Row],[order_date]],"mmmm")</f>
        <v>July</v>
      </c>
      <c r="F4587">
        <v>1666</v>
      </c>
      <c r="G4587" t="s">
        <v>19</v>
      </c>
      <c r="H4587" t="s">
        <v>20</v>
      </c>
      <c r="I4587">
        <v>6</v>
      </c>
      <c r="J4587">
        <v>553.63</v>
      </c>
      <c r="K4587">
        <v>0.09</v>
      </c>
      <c r="L4587">
        <f t="shared" si="428"/>
        <v>49.826699999999995</v>
      </c>
      <c r="M4587">
        <f t="shared" si="429"/>
        <v>3321.7799999999997</v>
      </c>
      <c r="N4587" t="s">
        <v>14</v>
      </c>
      <c r="O4587" t="str">
        <f t="shared" si="430"/>
        <v>On Time Delivery</v>
      </c>
      <c r="P4587">
        <v>2</v>
      </c>
      <c r="Q4587" t="str">
        <f t="shared" si="431"/>
        <v>Bad</v>
      </c>
      <c r="R4587">
        <v>1.7</v>
      </c>
      <c r="S4587">
        <v>3022.82</v>
      </c>
    </row>
    <row r="4588" spans="1:19" x14ac:dyDescent="0.35">
      <c r="A4588">
        <v>14587</v>
      </c>
      <c r="B4588" s="1">
        <v>49148</v>
      </c>
      <c r="C4588">
        <f t="shared" si="426"/>
        <v>2034</v>
      </c>
      <c r="D4588">
        <f t="shared" si="427"/>
        <v>7</v>
      </c>
      <c r="E4588" t="str">
        <f>TEXT(Table2[[#This Row],[order_date]],"mmmm")</f>
        <v>July</v>
      </c>
      <c r="F4588">
        <v>1628</v>
      </c>
      <c r="G4588" t="s">
        <v>22</v>
      </c>
      <c r="H4588" t="s">
        <v>21</v>
      </c>
      <c r="I4588">
        <v>7</v>
      </c>
      <c r="J4588">
        <v>59.89</v>
      </c>
      <c r="K4588">
        <v>0.31</v>
      </c>
      <c r="L4588">
        <f t="shared" si="428"/>
        <v>18.565899999999999</v>
      </c>
      <c r="M4588">
        <f t="shared" si="429"/>
        <v>419.23</v>
      </c>
      <c r="N4588" t="s">
        <v>16</v>
      </c>
      <c r="O4588" t="str">
        <f t="shared" si="430"/>
        <v>On Time Delivery</v>
      </c>
      <c r="P4588">
        <v>3</v>
      </c>
      <c r="Q4588" t="str">
        <f t="shared" si="431"/>
        <v>Good</v>
      </c>
      <c r="R4588">
        <v>3.4</v>
      </c>
      <c r="S4588">
        <v>289.27</v>
      </c>
    </row>
    <row r="4589" spans="1:19" x14ac:dyDescent="0.35">
      <c r="A4589">
        <v>14588</v>
      </c>
      <c r="B4589" s="1">
        <v>49149</v>
      </c>
      <c r="C4589">
        <f t="shared" si="426"/>
        <v>2034</v>
      </c>
      <c r="D4589">
        <f t="shared" si="427"/>
        <v>7</v>
      </c>
      <c r="E4589" t="str">
        <f>TEXT(Table2[[#This Row],[order_date]],"mmmm")</f>
        <v>July</v>
      </c>
      <c r="F4589">
        <v>1513</v>
      </c>
      <c r="G4589" t="s">
        <v>15</v>
      </c>
      <c r="H4589" t="s">
        <v>13</v>
      </c>
      <c r="I4589">
        <v>4</v>
      </c>
      <c r="J4589">
        <v>371.59</v>
      </c>
      <c r="K4589">
        <v>0.13</v>
      </c>
      <c r="L4589">
        <f t="shared" si="428"/>
        <v>48.306699999999999</v>
      </c>
      <c r="M4589">
        <f t="shared" si="429"/>
        <v>1486.36</v>
      </c>
      <c r="N4589" t="s">
        <v>16</v>
      </c>
      <c r="O4589" t="str">
        <f t="shared" si="430"/>
        <v>Delayed Delivery</v>
      </c>
      <c r="P4589">
        <v>10</v>
      </c>
      <c r="Q4589" t="str">
        <f t="shared" si="431"/>
        <v>Bad</v>
      </c>
      <c r="R4589">
        <v>1.3</v>
      </c>
      <c r="S4589">
        <v>1293.1300000000001</v>
      </c>
    </row>
    <row r="4590" spans="1:19" x14ac:dyDescent="0.35">
      <c r="A4590">
        <v>14589</v>
      </c>
      <c r="B4590" s="1">
        <v>49150</v>
      </c>
      <c r="C4590">
        <f t="shared" si="426"/>
        <v>2034</v>
      </c>
      <c r="D4590">
        <f t="shared" si="427"/>
        <v>7</v>
      </c>
      <c r="E4590" t="str">
        <f>TEXT(Table2[[#This Row],[order_date]],"mmmm")</f>
        <v>July</v>
      </c>
      <c r="F4590">
        <v>1604</v>
      </c>
      <c r="G4590" t="s">
        <v>15</v>
      </c>
      <c r="H4590" t="s">
        <v>20</v>
      </c>
      <c r="I4590">
        <v>4</v>
      </c>
      <c r="J4590">
        <v>413.82</v>
      </c>
      <c r="K4590">
        <v>0.22</v>
      </c>
      <c r="L4590">
        <f t="shared" si="428"/>
        <v>91.040400000000005</v>
      </c>
      <c r="M4590">
        <f t="shared" si="429"/>
        <v>1655.28</v>
      </c>
      <c r="N4590" t="s">
        <v>16</v>
      </c>
      <c r="O4590" t="str">
        <f t="shared" si="430"/>
        <v>On Time Delivery</v>
      </c>
      <c r="P4590">
        <v>2</v>
      </c>
      <c r="Q4590" t="str">
        <f t="shared" si="431"/>
        <v>Excellent</v>
      </c>
      <c r="R4590">
        <v>5</v>
      </c>
      <c r="S4590">
        <v>1291.1199999999999</v>
      </c>
    </row>
    <row r="4591" spans="1:19" x14ac:dyDescent="0.35">
      <c r="A4591">
        <v>14590</v>
      </c>
      <c r="B4591" s="1">
        <v>49151</v>
      </c>
      <c r="C4591">
        <f t="shared" si="426"/>
        <v>2034</v>
      </c>
      <c r="D4591">
        <f t="shared" si="427"/>
        <v>7</v>
      </c>
      <c r="E4591" t="str">
        <f>TEXT(Table2[[#This Row],[order_date]],"mmmm")</f>
        <v>July</v>
      </c>
      <c r="F4591">
        <v>1677</v>
      </c>
      <c r="G4591" t="s">
        <v>19</v>
      </c>
      <c r="H4591" t="s">
        <v>13</v>
      </c>
      <c r="I4591">
        <v>3</v>
      </c>
      <c r="J4591">
        <v>310.74</v>
      </c>
      <c r="K4591">
        <v>0.23</v>
      </c>
      <c r="L4591">
        <f t="shared" si="428"/>
        <v>71.470200000000006</v>
      </c>
      <c r="M4591">
        <f t="shared" si="429"/>
        <v>932.22</v>
      </c>
      <c r="N4591" t="s">
        <v>18</v>
      </c>
      <c r="O4591" t="str">
        <f t="shared" si="430"/>
        <v>Delayed Delivery</v>
      </c>
      <c r="P4591">
        <v>11</v>
      </c>
      <c r="Q4591" t="str">
        <f t="shared" si="431"/>
        <v>Excellent</v>
      </c>
      <c r="R4591">
        <v>4.0999999999999996</v>
      </c>
      <c r="S4591">
        <v>717.81</v>
      </c>
    </row>
    <row r="4592" spans="1:19" x14ac:dyDescent="0.35">
      <c r="A4592">
        <v>14591</v>
      </c>
      <c r="B4592" s="1">
        <v>49152</v>
      </c>
      <c r="C4592">
        <f t="shared" si="426"/>
        <v>2034</v>
      </c>
      <c r="D4592">
        <f t="shared" si="427"/>
        <v>7</v>
      </c>
      <c r="E4592" t="str">
        <f>TEXT(Table2[[#This Row],[order_date]],"mmmm")</f>
        <v>July</v>
      </c>
      <c r="F4592">
        <v>1386</v>
      </c>
      <c r="G4592" t="s">
        <v>15</v>
      </c>
      <c r="H4592" t="s">
        <v>13</v>
      </c>
      <c r="I4592">
        <v>6</v>
      </c>
      <c r="J4592">
        <v>421.13</v>
      </c>
      <c r="K4592">
        <v>0.27</v>
      </c>
      <c r="L4592">
        <f t="shared" si="428"/>
        <v>113.7051</v>
      </c>
      <c r="M4592">
        <f t="shared" si="429"/>
        <v>2526.7799999999997</v>
      </c>
      <c r="N4592" t="s">
        <v>16</v>
      </c>
      <c r="O4592" t="str">
        <f t="shared" si="430"/>
        <v>On Time Delivery</v>
      </c>
      <c r="P4592">
        <v>4</v>
      </c>
      <c r="Q4592" t="str">
        <f t="shared" si="431"/>
        <v>Good</v>
      </c>
      <c r="R4592">
        <v>3.8</v>
      </c>
      <c r="S4592">
        <v>1844.55</v>
      </c>
    </row>
    <row r="4593" spans="1:19" x14ac:dyDescent="0.35">
      <c r="A4593">
        <v>14592</v>
      </c>
      <c r="B4593" s="1">
        <v>49153</v>
      </c>
      <c r="C4593">
        <f t="shared" si="426"/>
        <v>2034</v>
      </c>
      <c r="D4593">
        <f t="shared" si="427"/>
        <v>7</v>
      </c>
      <c r="E4593" t="str">
        <f>TEXT(Table2[[#This Row],[order_date]],"mmmm")</f>
        <v>July</v>
      </c>
      <c r="F4593">
        <v>1911</v>
      </c>
      <c r="G4593" t="s">
        <v>22</v>
      </c>
      <c r="H4593" t="s">
        <v>17</v>
      </c>
      <c r="I4593">
        <v>4</v>
      </c>
      <c r="J4593">
        <v>116.06</v>
      </c>
      <c r="K4593">
        <v>0.06</v>
      </c>
      <c r="L4593">
        <f t="shared" si="428"/>
        <v>6.9635999999999996</v>
      </c>
      <c r="M4593">
        <f t="shared" si="429"/>
        <v>464.24</v>
      </c>
      <c r="N4593" t="s">
        <v>18</v>
      </c>
      <c r="O4593" t="str">
        <f t="shared" si="430"/>
        <v>On Time Delivery</v>
      </c>
      <c r="P4593">
        <v>3</v>
      </c>
      <c r="Q4593" t="str">
        <f t="shared" si="431"/>
        <v>Bad</v>
      </c>
      <c r="R4593">
        <v>2.1</v>
      </c>
      <c r="S4593">
        <v>436.39</v>
      </c>
    </row>
    <row r="4594" spans="1:19" x14ac:dyDescent="0.35">
      <c r="A4594">
        <v>14593</v>
      </c>
      <c r="B4594" s="1">
        <v>49154</v>
      </c>
      <c r="C4594">
        <f t="shared" si="426"/>
        <v>2034</v>
      </c>
      <c r="D4594">
        <f t="shared" si="427"/>
        <v>7</v>
      </c>
      <c r="E4594" t="str">
        <f>TEXT(Table2[[#This Row],[order_date]],"mmmm")</f>
        <v>July</v>
      </c>
      <c r="F4594">
        <v>1349</v>
      </c>
      <c r="G4594" t="s">
        <v>15</v>
      </c>
      <c r="H4594" t="s">
        <v>21</v>
      </c>
      <c r="I4594">
        <v>2</v>
      </c>
      <c r="J4594">
        <v>513.79</v>
      </c>
      <c r="K4594">
        <v>0.11</v>
      </c>
      <c r="L4594">
        <f t="shared" si="428"/>
        <v>56.5169</v>
      </c>
      <c r="M4594">
        <f t="shared" si="429"/>
        <v>1027.58</v>
      </c>
      <c r="N4594" t="s">
        <v>14</v>
      </c>
      <c r="O4594" t="str">
        <f t="shared" si="430"/>
        <v>Delayed Delivery</v>
      </c>
      <c r="P4594">
        <v>5</v>
      </c>
      <c r="Q4594" t="str">
        <f t="shared" si="431"/>
        <v>Bad</v>
      </c>
      <c r="R4594">
        <v>1.2</v>
      </c>
      <c r="S4594">
        <v>914.55</v>
      </c>
    </row>
    <row r="4595" spans="1:19" x14ac:dyDescent="0.35">
      <c r="A4595">
        <v>14594</v>
      </c>
      <c r="B4595" s="1">
        <v>49155</v>
      </c>
      <c r="C4595">
        <f t="shared" si="426"/>
        <v>2034</v>
      </c>
      <c r="D4595">
        <f t="shared" si="427"/>
        <v>7</v>
      </c>
      <c r="E4595" t="str">
        <f>TEXT(Table2[[#This Row],[order_date]],"mmmm")</f>
        <v>July</v>
      </c>
      <c r="F4595">
        <v>1295</v>
      </c>
      <c r="G4595" t="s">
        <v>15</v>
      </c>
      <c r="H4595" t="s">
        <v>21</v>
      </c>
      <c r="I4595">
        <v>6</v>
      </c>
      <c r="J4595">
        <v>96.92</v>
      </c>
      <c r="K4595">
        <v>0.16</v>
      </c>
      <c r="L4595">
        <f t="shared" si="428"/>
        <v>15.507200000000001</v>
      </c>
      <c r="M4595">
        <f t="shared" si="429"/>
        <v>581.52</v>
      </c>
      <c r="N4595" t="s">
        <v>16</v>
      </c>
      <c r="O4595" t="str">
        <f t="shared" si="430"/>
        <v>Delayed Delivery</v>
      </c>
      <c r="P4595">
        <v>7</v>
      </c>
      <c r="Q4595" t="str">
        <f t="shared" si="431"/>
        <v>Excellent</v>
      </c>
      <c r="R4595">
        <v>4.9000000000000004</v>
      </c>
      <c r="S4595">
        <v>488.48</v>
      </c>
    </row>
    <row r="4596" spans="1:19" x14ac:dyDescent="0.35">
      <c r="A4596">
        <v>14595</v>
      </c>
      <c r="B4596" s="1">
        <v>49156</v>
      </c>
      <c r="C4596">
        <f t="shared" si="426"/>
        <v>2034</v>
      </c>
      <c r="D4596">
        <f t="shared" si="427"/>
        <v>7</v>
      </c>
      <c r="E4596" t="str">
        <f>TEXT(Table2[[#This Row],[order_date]],"mmmm")</f>
        <v>July</v>
      </c>
      <c r="F4596">
        <v>1257</v>
      </c>
      <c r="G4596" t="s">
        <v>22</v>
      </c>
      <c r="H4596" t="s">
        <v>13</v>
      </c>
      <c r="I4596">
        <v>4</v>
      </c>
      <c r="J4596">
        <v>249.48</v>
      </c>
      <c r="K4596">
        <v>0.13</v>
      </c>
      <c r="L4596">
        <f t="shared" si="428"/>
        <v>32.432400000000001</v>
      </c>
      <c r="M4596">
        <f t="shared" si="429"/>
        <v>997.92</v>
      </c>
      <c r="N4596" t="s">
        <v>16</v>
      </c>
      <c r="O4596" t="str">
        <f t="shared" si="430"/>
        <v>Delayed Delivery</v>
      </c>
      <c r="P4596">
        <v>9</v>
      </c>
      <c r="Q4596" t="str">
        <f t="shared" si="431"/>
        <v>Bad</v>
      </c>
      <c r="R4596">
        <v>1.6</v>
      </c>
      <c r="S4596">
        <v>868.19</v>
      </c>
    </row>
    <row r="4597" spans="1:19" x14ac:dyDescent="0.35">
      <c r="A4597">
        <v>14596</v>
      </c>
      <c r="B4597" s="1">
        <v>49157</v>
      </c>
      <c r="C4597">
        <f t="shared" si="426"/>
        <v>2034</v>
      </c>
      <c r="D4597">
        <f t="shared" si="427"/>
        <v>8</v>
      </c>
      <c r="E4597" t="str">
        <f>TEXT(Table2[[#This Row],[order_date]],"mmmm")</f>
        <v>August</v>
      </c>
      <c r="F4597">
        <v>1080</v>
      </c>
      <c r="G4597" t="s">
        <v>22</v>
      </c>
      <c r="H4597" t="s">
        <v>21</v>
      </c>
      <c r="I4597">
        <v>1</v>
      </c>
      <c r="J4597">
        <v>59.03</v>
      </c>
      <c r="K4597">
        <v>0.34</v>
      </c>
      <c r="L4597">
        <f t="shared" si="428"/>
        <v>20.070200000000003</v>
      </c>
      <c r="M4597">
        <f t="shared" si="429"/>
        <v>59.03</v>
      </c>
      <c r="N4597" t="s">
        <v>16</v>
      </c>
      <c r="O4597" t="str">
        <f t="shared" si="430"/>
        <v>Delayed Delivery</v>
      </c>
      <c r="P4597">
        <v>5</v>
      </c>
      <c r="Q4597" t="str">
        <f t="shared" si="431"/>
        <v>Excellent</v>
      </c>
      <c r="R4597">
        <v>4.3</v>
      </c>
      <c r="S4597">
        <v>38.96</v>
      </c>
    </row>
    <row r="4598" spans="1:19" x14ac:dyDescent="0.35">
      <c r="A4598">
        <v>14597</v>
      </c>
      <c r="B4598" s="1">
        <v>49158</v>
      </c>
      <c r="C4598">
        <f t="shared" si="426"/>
        <v>2034</v>
      </c>
      <c r="D4598">
        <f t="shared" si="427"/>
        <v>8</v>
      </c>
      <c r="E4598" t="str">
        <f>TEXT(Table2[[#This Row],[order_date]],"mmmm")</f>
        <v>August</v>
      </c>
      <c r="F4598">
        <v>1936</v>
      </c>
      <c r="G4598" t="s">
        <v>19</v>
      </c>
      <c r="H4598" t="s">
        <v>20</v>
      </c>
      <c r="I4598">
        <v>1</v>
      </c>
      <c r="J4598">
        <v>333.95</v>
      </c>
      <c r="K4598">
        <v>0.28999999999999998</v>
      </c>
      <c r="L4598">
        <f t="shared" si="428"/>
        <v>96.845499999999987</v>
      </c>
      <c r="M4598">
        <f t="shared" si="429"/>
        <v>333.95</v>
      </c>
      <c r="N4598" t="s">
        <v>14</v>
      </c>
      <c r="O4598" t="str">
        <f t="shared" si="430"/>
        <v>Delayed Delivery</v>
      </c>
      <c r="P4598">
        <v>8</v>
      </c>
      <c r="Q4598" t="str">
        <f t="shared" si="431"/>
        <v>Bad</v>
      </c>
      <c r="R4598">
        <v>1.8</v>
      </c>
      <c r="S4598">
        <v>237.1</v>
      </c>
    </row>
    <row r="4599" spans="1:19" x14ac:dyDescent="0.35">
      <c r="A4599">
        <v>14598</v>
      </c>
      <c r="B4599" s="1">
        <v>49159</v>
      </c>
      <c r="C4599">
        <f t="shared" si="426"/>
        <v>2034</v>
      </c>
      <c r="D4599">
        <f t="shared" si="427"/>
        <v>8</v>
      </c>
      <c r="E4599" t="str">
        <f>TEXT(Table2[[#This Row],[order_date]],"mmmm")</f>
        <v>August</v>
      </c>
      <c r="F4599">
        <v>1267</v>
      </c>
      <c r="G4599" t="s">
        <v>12</v>
      </c>
      <c r="H4599" t="s">
        <v>17</v>
      </c>
      <c r="I4599">
        <v>2</v>
      </c>
      <c r="J4599">
        <v>406.8</v>
      </c>
      <c r="K4599">
        <v>0.17</v>
      </c>
      <c r="L4599">
        <f t="shared" si="428"/>
        <v>69.156000000000006</v>
      </c>
      <c r="M4599">
        <f t="shared" si="429"/>
        <v>813.6</v>
      </c>
      <c r="N4599" t="s">
        <v>16</v>
      </c>
      <c r="O4599" t="str">
        <f t="shared" si="430"/>
        <v>On Time Delivery</v>
      </c>
      <c r="P4599">
        <v>2</v>
      </c>
      <c r="Q4599" t="str">
        <f t="shared" si="431"/>
        <v>Good</v>
      </c>
      <c r="R4599">
        <v>2.5</v>
      </c>
      <c r="S4599">
        <v>675.29</v>
      </c>
    </row>
    <row r="4600" spans="1:19" x14ac:dyDescent="0.35">
      <c r="A4600">
        <v>14599</v>
      </c>
      <c r="B4600" s="1">
        <v>49160</v>
      </c>
      <c r="C4600">
        <f t="shared" si="426"/>
        <v>2034</v>
      </c>
      <c r="D4600">
        <f t="shared" si="427"/>
        <v>8</v>
      </c>
      <c r="E4600" t="str">
        <f>TEXT(Table2[[#This Row],[order_date]],"mmmm")</f>
        <v>August</v>
      </c>
      <c r="F4600">
        <v>1418</v>
      </c>
      <c r="G4600" t="s">
        <v>15</v>
      </c>
      <c r="H4600" t="s">
        <v>21</v>
      </c>
      <c r="I4600">
        <v>4</v>
      </c>
      <c r="J4600">
        <v>565.61</v>
      </c>
      <c r="K4600">
        <v>0.31</v>
      </c>
      <c r="L4600">
        <f t="shared" si="428"/>
        <v>175.3391</v>
      </c>
      <c r="M4600">
        <f t="shared" si="429"/>
        <v>2262.44</v>
      </c>
      <c r="N4600" t="s">
        <v>16</v>
      </c>
      <c r="O4600" t="str">
        <f t="shared" si="430"/>
        <v>Delayed Delivery</v>
      </c>
      <c r="P4600">
        <v>6</v>
      </c>
      <c r="Q4600" t="str">
        <f t="shared" si="431"/>
        <v>Good</v>
      </c>
      <c r="R4600">
        <v>3.8</v>
      </c>
      <c r="S4600">
        <v>1561.08</v>
      </c>
    </row>
    <row r="4601" spans="1:19" x14ac:dyDescent="0.35">
      <c r="A4601">
        <v>14600</v>
      </c>
      <c r="B4601" s="1">
        <v>49161</v>
      </c>
      <c r="C4601">
        <f t="shared" si="426"/>
        <v>2034</v>
      </c>
      <c r="D4601">
        <f t="shared" si="427"/>
        <v>8</v>
      </c>
      <c r="E4601" t="str">
        <f>TEXT(Table2[[#This Row],[order_date]],"mmmm")</f>
        <v>August</v>
      </c>
      <c r="F4601">
        <v>1234</v>
      </c>
      <c r="G4601" t="s">
        <v>19</v>
      </c>
      <c r="H4601" t="s">
        <v>21</v>
      </c>
      <c r="I4601">
        <v>1</v>
      </c>
      <c r="J4601">
        <v>447.51</v>
      </c>
      <c r="K4601">
        <v>0.12</v>
      </c>
      <c r="L4601">
        <f t="shared" si="428"/>
        <v>53.7012</v>
      </c>
      <c r="M4601">
        <f t="shared" si="429"/>
        <v>447.51</v>
      </c>
      <c r="N4601" t="s">
        <v>16</v>
      </c>
      <c r="O4601" t="str">
        <f t="shared" si="430"/>
        <v>Delayed Delivery</v>
      </c>
      <c r="P4601">
        <v>8</v>
      </c>
      <c r="Q4601" t="str">
        <f t="shared" si="431"/>
        <v>Excellent</v>
      </c>
      <c r="R4601">
        <v>4.8</v>
      </c>
      <c r="S4601">
        <v>393.81</v>
      </c>
    </row>
    <row r="4602" spans="1:19" x14ac:dyDescent="0.35">
      <c r="A4602">
        <v>14601</v>
      </c>
      <c r="B4602" s="1">
        <v>49162</v>
      </c>
      <c r="C4602">
        <f t="shared" si="426"/>
        <v>2034</v>
      </c>
      <c r="D4602">
        <f t="shared" si="427"/>
        <v>8</v>
      </c>
      <c r="E4602" t="str">
        <f>TEXT(Table2[[#This Row],[order_date]],"mmmm")</f>
        <v>August</v>
      </c>
      <c r="F4602">
        <v>1832</v>
      </c>
      <c r="G4602" t="s">
        <v>19</v>
      </c>
      <c r="H4602" t="s">
        <v>20</v>
      </c>
      <c r="I4602">
        <v>7</v>
      </c>
      <c r="J4602">
        <v>331.55</v>
      </c>
      <c r="K4602">
        <v>0.28000000000000003</v>
      </c>
      <c r="L4602">
        <f t="shared" si="428"/>
        <v>92.834000000000017</v>
      </c>
      <c r="M4602">
        <f t="shared" si="429"/>
        <v>2320.85</v>
      </c>
      <c r="N4602" t="s">
        <v>14</v>
      </c>
      <c r="O4602" t="str">
        <f t="shared" si="430"/>
        <v>Delayed Delivery</v>
      </c>
      <c r="P4602">
        <v>9</v>
      </c>
      <c r="Q4602" t="str">
        <f t="shared" si="431"/>
        <v>Bad</v>
      </c>
      <c r="R4602">
        <v>1.1000000000000001</v>
      </c>
      <c r="S4602">
        <v>1671.01</v>
      </c>
    </row>
    <row r="4603" spans="1:19" x14ac:dyDescent="0.35">
      <c r="A4603">
        <v>14602</v>
      </c>
      <c r="B4603" s="1">
        <v>49163</v>
      </c>
      <c r="C4603">
        <f t="shared" si="426"/>
        <v>2034</v>
      </c>
      <c r="D4603">
        <f t="shared" si="427"/>
        <v>8</v>
      </c>
      <c r="E4603" t="str">
        <f>TEXT(Table2[[#This Row],[order_date]],"mmmm")</f>
        <v>August</v>
      </c>
      <c r="F4603">
        <v>1310</v>
      </c>
      <c r="G4603" t="s">
        <v>15</v>
      </c>
      <c r="H4603" t="s">
        <v>17</v>
      </c>
      <c r="I4603">
        <v>6</v>
      </c>
      <c r="J4603">
        <v>560.58000000000004</v>
      </c>
      <c r="K4603">
        <v>0.08</v>
      </c>
      <c r="L4603">
        <f t="shared" si="428"/>
        <v>44.846400000000003</v>
      </c>
      <c r="M4603">
        <f t="shared" si="429"/>
        <v>3363.4800000000005</v>
      </c>
      <c r="N4603" t="s">
        <v>16</v>
      </c>
      <c r="O4603" t="str">
        <f t="shared" si="430"/>
        <v>Delayed Delivery</v>
      </c>
      <c r="P4603">
        <v>11</v>
      </c>
      <c r="Q4603" t="str">
        <f t="shared" si="431"/>
        <v>Bad</v>
      </c>
      <c r="R4603">
        <v>2</v>
      </c>
      <c r="S4603">
        <v>3094.4</v>
      </c>
    </row>
    <row r="4604" spans="1:19" x14ac:dyDescent="0.35">
      <c r="A4604">
        <v>14603</v>
      </c>
      <c r="B4604" s="1">
        <v>49164</v>
      </c>
      <c r="C4604">
        <f t="shared" si="426"/>
        <v>2034</v>
      </c>
      <c r="D4604">
        <f t="shared" si="427"/>
        <v>8</v>
      </c>
      <c r="E4604" t="str">
        <f>TEXT(Table2[[#This Row],[order_date]],"mmmm")</f>
        <v>August</v>
      </c>
      <c r="F4604">
        <v>1812</v>
      </c>
      <c r="G4604" t="s">
        <v>12</v>
      </c>
      <c r="H4604" t="s">
        <v>20</v>
      </c>
      <c r="I4604">
        <v>5</v>
      </c>
      <c r="J4604">
        <v>294.89</v>
      </c>
      <c r="K4604">
        <v>0.27</v>
      </c>
      <c r="L4604">
        <f t="shared" si="428"/>
        <v>79.6203</v>
      </c>
      <c r="M4604">
        <f t="shared" si="429"/>
        <v>1474.4499999999998</v>
      </c>
      <c r="N4604" t="s">
        <v>16</v>
      </c>
      <c r="O4604" t="str">
        <f t="shared" si="430"/>
        <v>On Time Delivery</v>
      </c>
      <c r="P4604">
        <v>4</v>
      </c>
      <c r="Q4604" t="str">
        <f t="shared" si="431"/>
        <v>Excellent</v>
      </c>
      <c r="R4604">
        <v>4.0999999999999996</v>
      </c>
      <c r="S4604">
        <v>1076.3499999999999</v>
      </c>
    </row>
    <row r="4605" spans="1:19" x14ac:dyDescent="0.35">
      <c r="A4605">
        <v>14604</v>
      </c>
      <c r="B4605" s="1">
        <v>49165</v>
      </c>
      <c r="C4605">
        <f t="shared" si="426"/>
        <v>2034</v>
      </c>
      <c r="D4605">
        <f t="shared" si="427"/>
        <v>8</v>
      </c>
      <c r="E4605" t="str">
        <f>TEXT(Table2[[#This Row],[order_date]],"mmmm")</f>
        <v>August</v>
      </c>
      <c r="F4605">
        <v>1974</v>
      </c>
      <c r="G4605" t="s">
        <v>15</v>
      </c>
      <c r="H4605" t="s">
        <v>13</v>
      </c>
      <c r="I4605">
        <v>4</v>
      </c>
      <c r="J4605">
        <v>343.31</v>
      </c>
      <c r="K4605">
        <v>0.16</v>
      </c>
      <c r="L4605">
        <f t="shared" si="428"/>
        <v>54.929600000000001</v>
      </c>
      <c r="M4605">
        <f t="shared" si="429"/>
        <v>1373.24</v>
      </c>
      <c r="N4605" t="s">
        <v>16</v>
      </c>
      <c r="O4605" t="str">
        <f t="shared" si="430"/>
        <v>On Time Delivery</v>
      </c>
      <c r="P4605">
        <v>4</v>
      </c>
      <c r="Q4605" t="str">
        <f t="shared" si="431"/>
        <v>Bad</v>
      </c>
      <c r="R4605">
        <v>1.7</v>
      </c>
      <c r="S4605">
        <v>1153.52</v>
      </c>
    </row>
    <row r="4606" spans="1:19" x14ac:dyDescent="0.35">
      <c r="A4606">
        <v>14605</v>
      </c>
      <c r="B4606" s="1">
        <v>49166</v>
      </c>
      <c r="C4606">
        <f t="shared" si="426"/>
        <v>2034</v>
      </c>
      <c r="D4606">
        <f t="shared" si="427"/>
        <v>8</v>
      </c>
      <c r="E4606" t="str">
        <f>TEXT(Table2[[#This Row],[order_date]],"mmmm")</f>
        <v>August</v>
      </c>
      <c r="F4606">
        <v>1985</v>
      </c>
      <c r="G4606" t="s">
        <v>22</v>
      </c>
      <c r="H4606" t="s">
        <v>13</v>
      </c>
      <c r="I4606">
        <v>2</v>
      </c>
      <c r="J4606">
        <v>363.72</v>
      </c>
      <c r="K4606">
        <v>0.04</v>
      </c>
      <c r="L4606">
        <f t="shared" si="428"/>
        <v>14.548800000000002</v>
      </c>
      <c r="M4606">
        <f t="shared" si="429"/>
        <v>727.44</v>
      </c>
      <c r="N4606" t="s">
        <v>14</v>
      </c>
      <c r="O4606" t="str">
        <f t="shared" si="430"/>
        <v>Delayed Delivery</v>
      </c>
      <c r="P4606">
        <v>7</v>
      </c>
      <c r="Q4606" t="str">
        <f t="shared" si="431"/>
        <v>Bad</v>
      </c>
      <c r="R4606">
        <v>1.4</v>
      </c>
      <c r="S4606">
        <v>698.34</v>
      </c>
    </row>
    <row r="4607" spans="1:19" x14ac:dyDescent="0.35">
      <c r="A4607">
        <v>14606</v>
      </c>
      <c r="B4607" s="1">
        <v>49167</v>
      </c>
      <c r="C4607">
        <f t="shared" si="426"/>
        <v>2034</v>
      </c>
      <c r="D4607">
        <f t="shared" si="427"/>
        <v>8</v>
      </c>
      <c r="E4607" t="str">
        <f>TEXT(Table2[[#This Row],[order_date]],"mmmm")</f>
        <v>August</v>
      </c>
      <c r="F4607">
        <v>1356</v>
      </c>
      <c r="G4607" t="s">
        <v>19</v>
      </c>
      <c r="H4607" t="s">
        <v>21</v>
      </c>
      <c r="I4607">
        <v>4</v>
      </c>
      <c r="J4607">
        <v>254.84</v>
      </c>
      <c r="K4607">
        <v>0.1</v>
      </c>
      <c r="L4607">
        <f t="shared" si="428"/>
        <v>25.484000000000002</v>
      </c>
      <c r="M4607">
        <f t="shared" si="429"/>
        <v>1019.36</v>
      </c>
      <c r="N4607" t="s">
        <v>16</v>
      </c>
      <c r="O4607" t="str">
        <f t="shared" si="430"/>
        <v>On Time Delivery</v>
      </c>
      <c r="P4607">
        <v>4</v>
      </c>
      <c r="Q4607" t="str">
        <f t="shared" si="431"/>
        <v>Bad</v>
      </c>
      <c r="R4607">
        <v>1.2</v>
      </c>
      <c r="S4607">
        <v>917.42</v>
      </c>
    </row>
    <row r="4608" spans="1:19" x14ac:dyDescent="0.35">
      <c r="A4608">
        <v>14607</v>
      </c>
      <c r="B4608" s="1">
        <v>49168</v>
      </c>
      <c r="C4608">
        <f t="shared" si="426"/>
        <v>2034</v>
      </c>
      <c r="D4608">
        <f t="shared" si="427"/>
        <v>8</v>
      </c>
      <c r="E4608" t="str">
        <f>TEXT(Table2[[#This Row],[order_date]],"mmmm")</f>
        <v>August</v>
      </c>
      <c r="F4608">
        <v>1212</v>
      </c>
      <c r="G4608" t="s">
        <v>15</v>
      </c>
      <c r="H4608" t="s">
        <v>17</v>
      </c>
      <c r="I4608">
        <v>3</v>
      </c>
      <c r="J4608">
        <v>505.51</v>
      </c>
      <c r="K4608">
        <v>0.14000000000000001</v>
      </c>
      <c r="L4608">
        <f t="shared" si="428"/>
        <v>70.7714</v>
      </c>
      <c r="M4608">
        <f t="shared" si="429"/>
        <v>1516.53</v>
      </c>
      <c r="N4608" t="s">
        <v>18</v>
      </c>
      <c r="O4608" t="str">
        <f t="shared" si="430"/>
        <v>Delayed Delivery</v>
      </c>
      <c r="P4608">
        <v>5</v>
      </c>
      <c r="Q4608" t="str">
        <f t="shared" si="431"/>
        <v>Good</v>
      </c>
      <c r="R4608">
        <v>3</v>
      </c>
      <c r="S4608">
        <v>1304.22</v>
      </c>
    </row>
    <row r="4609" spans="1:19" x14ac:dyDescent="0.35">
      <c r="A4609">
        <v>14608</v>
      </c>
      <c r="B4609" s="1">
        <v>49169</v>
      </c>
      <c r="C4609">
        <f t="shared" si="426"/>
        <v>2034</v>
      </c>
      <c r="D4609">
        <f t="shared" si="427"/>
        <v>8</v>
      </c>
      <c r="E4609" t="str">
        <f>TEXT(Table2[[#This Row],[order_date]],"mmmm")</f>
        <v>August</v>
      </c>
      <c r="F4609">
        <v>1573</v>
      </c>
      <c r="G4609" t="s">
        <v>12</v>
      </c>
      <c r="H4609" t="s">
        <v>13</v>
      </c>
      <c r="I4609">
        <v>3</v>
      </c>
      <c r="J4609">
        <v>123.33</v>
      </c>
      <c r="K4609">
        <v>0.26</v>
      </c>
      <c r="L4609">
        <f t="shared" si="428"/>
        <v>32.065800000000003</v>
      </c>
      <c r="M4609">
        <f t="shared" si="429"/>
        <v>369.99</v>
      </c>
      <c r="N4609" t="s">
        <v>16</v>
      </c>
      <c r="O4609" t="str">
        <f t="shared" si="430"/>
        <v>On Time Delivery</v>
      </c>
      <c r="P4609">
        <v>2</v>
      </c>
      <c r="Q4609" t="str">
        <f t="shared" si="431"/>
        <v>Excellent</v>
      </c>
      <c r="R4609">
        <v>4.0999999999999996</v>
      </c>
      <c r="S4609">
        <v>273.79000000000002</v>
      </c>
    </row>
    <row r="4610" spans="1:19" x14ac:dyDescent="0.35">
      <c r="A4610">
        <v>14609</v>
      </c>
      <c r="B4610" s="1">
        <v>49170</v>
      </c>
      <c r="C4610">
        <f t="shared" si="426"/>
        <v>2034</v>
      </c>
      <c r="D4610">
        <f t="shared" si="427"/>
        <v>8</v>
      </c>
      <c r="E4610" t="str">
        <f>TEXT(Table2[[#This Row],[order_date]],"mmmm")</f>
        <v>August</v>
      </c>
      <c r="F4610">
        <v>1048</v>
      </c>
      <c r="G4610" t="s">
        <v>22</v>
      </c>
      <c r="H4610" t="s">
        <v>20</v>
      </c>
      <c r="I4610">
        <v>1</v>
      </c>
      <c r="J4610">
        <v>339.58</v>
      </c>
      <c r="K4610">
        <v>0.03</v>
      </c>
      <c r="L4610">
        <f t="shared" si="428"/>
        <v>10.187399999999998</v>
      </c>
      <c r="M4610">
        <f t="shared" si="429"/>
        <v>339.58</v>
      </c>
      <c r="N4610" t="s">
        <v>14</v>
      </c>
      <c r="O4610" t="str">
        <f t="shared" si="430"/>
        <v>On Time Delivery</v>
      </c>
      <c r="P4610">
        <v>2</v>
      </c>
      <c r="Q4610" t="str">
        <f t="shared" si="431"/>
        <v>Excellent</v>
      </c>
      <c r="R4610">
        <v>4.8</v>
      </c>
      <c r="S4610">
        <v>329.39</v>
      </c>
    </row>
    <row r="4611" spans="1:19" x14ac:dyDescent="0.35">
      <c r="A4611">
        <v>14610</v>
      </c>
      <c r="B4611" s="1">
        <v>49171</v>
      </c>
      <c r="C4611">
        <f t="shared" ref="C4611:C4674" si="432">YEAR(B4611)</f>
        <v>2034</v>
      </c>
      <c r="D4611">
        <f t="shared" ref="D4611:D4674" si="433">MONTH(B4611)</f>
        <v>8</v>
      </c>
      <c r="E4611" t="str">
        <f>TEXT(Table2[[#This Row],[order_date]],"mmmm")</f>
        <v>August</v>
      </c>
      <c r="F4611">
        <v>1126</v>
      </c>
      <c r="G4611" t="s">
        <v>19</v>
      </c>
      <c r="H4611" t="s">
        <v>13</v>
      </c>
      <c r="I4611">
        <v>3</v>
      </c>
      <c r="J4611">
        <v>437.51</v>
      </c>
      <c r="K4611">
        <v>0.23</v>
      </c>
      <c r="L4611">
        <f t="shared" ref="L4611:L4674" si="434">J4611*K4611</f>
        <v>100.62730000000001</v>
      </c>
      <c r="M4611">
        <f t="shared" ref="M4611:M4674" si="435">(J4611*I4611)</f>
        <v>1312.53</v>
      </c>
      <c r="N4611" t="s">
        <v>18</v>
      </c>
      <c r="O4611" t="str">
        <f t="shared" ref="O4611:O4674" si="436">IF(P4611&lt;2,"Early Delivery",IF(P4611&lt;5,"On Time Delivery","Delayed Delivery"))</f>
        <v>Delayed Delivery</v>
      </c>
      <c r="P4611">
        <v>11</v>
      </c>
      <c r="Q4611" t="str">
        <f t="shared" ref="Q4611:Q4674" si="437">IF(R4611&lt;2.5,"Bad",IF(R4611 &lt;4,"Good","Excellent"))</f>
        <v>Bad</v>
      </c>
      <c r="R4611">
        <v>2.1</v>
      </c>
      <c r="S4611">
        <v>1010.65</v>
      </c>
    </row>
    <row r="4612" spans="1:19" x14ac:dyDescent="0.35">
      <c r="A4612">
        <v>14611</v>
      </c>
      <c r="B4612" s="1">
        <v>49172</v>
      </c>
      <c r="C4612">
        <f t="shared" si="432"/>
        <v>2034</v>
      </c>
      <c r="D4612">
        <f t="shared" si="433"/>
        <v>8</v>
      </c>
      <c r="E4612" t="str">
        <f>TEXT(Table2[[#This Row],[order_date]],"mmmm")</f>
        <v>August</v>
      </c>
      <c r="F4612">
        <v>1222</v>
      </c>
      <c r="G4612" t="s">
        <v>15</v>
      </c>
      <c r="H4612" t="s">
        <v>13</v>
      </c>
      <c r="I4612">
        <v>2</v>
      </c>
      <c r="J4612">
        <v>543.83000000000004</v>
      </c>
      <c r="K4612">
        <v>0.25</v>
      </c>
      <c r="L4612">
        <f t="shared" si="434"/>
        <v>135.95750000000001</v>
      </c>
      <c r="M4612">
        <f t="shared" si="435"/>
        <v>1087.6600000000001</v>
      </c>
      <c r="N4612" t="s">
        <v>18</v>
      </c>
      <c r="O4612" t="str">
        <f t="shared" si="436"/>
        <v>Delayed Delivery</v>
      </c>
      <c r="P4612">
        <v>10</v>
      </c>
      <c r="Q4612" t="str">
        <f t="shared" si="437"/>
        <v>Bad</v>
      </c>
      <c r="R4612">
        <v>1.5</v>
      </c>
      <c r="S4612">
        <v>815.75</v>
      </c>
    </row>
    <row r="4613" spans="1:19" x14ac:dyDescent="0.35">
      <c r="A4613">
        <v>14612</v>
      </c>
      <c r="B4613" s="1">
        <v>49173</v>
      </c>
      <c r="C4613">
        <f t="shared" si="432"/>
        <v>2034</v>
      </c>
      <c r="D4613">
        <f t="shared" si="433"/>
        <v>8</v>
      </c>
      <c r="E4613" t="str">
        <f>TEXT(Table2[[#This Row],[order_date]],"mmmm")</f>
        <v>August</v>
      </c>
      <c r="F4613">
        <v>1920</v>
      </c>
      <c r="G4613" t="s">
        <v>19</v>
      </c>
      <c r="H4613" t="s">
        <v>20</v>
      </c>
      <c r="I4613">
        <v>1</v>
      </c>
      <c r="J4613">
        <v>532.09</v>
      </c>
      <c r="K4613">
        <v>0.23</v>
      </c>
      <c r="L4613">
        <f t="shared" si="434"/>
        <v>122.38070000000002</v>
      </c>
      <c r="M4613">
        <f t="shared" si="435"/>
        <v>532.09</v>
      </c>
      <c r="N4613" t="s">
        <v>16</v>
      </c>
      <c r="O4613" t="str">
        <f t="shared" si="436"/>
        <v>Delayed Delivery</v>
      </c>
      <c r="P4613">
        <v>5</v>
      </c>
      <c r="Q4613" t="str">
        <f t="shared" si="437"/>
        <v>Good</v>
      </c>
      <c r="R4613">
        <v>2.6</v>
      </c>
      <c r="S4613">
        <v>409.71</v>
      </c>
    </row>
    <row r="4614" spans="1:19" x14ac:dyDescent="0.35">
      <c r="A4614">
        <v>14613</v>
      </c>
      <c r="B4614" s="1">
        <v>49174</v>
      </c>
      <c r="C4614">
        <f t="shared" si="432"/>
        <v>2034</v>
      </c>
      <c r="D4614">
        <f t="shared" si="433"/>
        <v>8</v>
      </c>
      <c r="E4614" t="str">
        <f>TEXT(Table2[[#This Row],[order_date]],"mmmm")</f>
        <v>August</v>
      </c>
      <c r="F4614">
        <v>1278</v>
      </c>
      <c r="G4614" t="s">
        <v>15</v>
      </c>
      <c r="H4614" t="s">
        <v>21</v>
      </c>
      <c r="I4614">
        <v>2</v>
      </c>
      <c r="J4614">
        <v>312.61</v>
      </c>
      <c r="K4614">
        <v>0.27</v>
      </c>
      <c r="L4614">
        <f t="shared" si="434"/>
        <v>84.404700000000005</v>
      </c>
      <c r="M4614">
        <f t="shared" si="435"/>
        <v>625.22</v>
      </c>
      <c r="N4614" t="s">
        <v>16</v>
      </c>
      <c r="O4614" t="str">
        <f t="shared" si="436"/>
        <v>Delayed Delivery</v>
      </c>
      <c r="P4614">
        <v>10</v>
      </c>
      <c r="Q4614" t="str">
        <f t="shared" si="437"/>
        <v>Bad</v>
      </c>
      <c r="R4614">
        <v>1.2</v>
      </c>
      <c r="S4614">
        <v>456.41</v>
      </c>
    </row>
    <row r="4615" spans="1:19" x14ac:dyDescent="0.35">
      <c r="A4615">
        <v>14614</v>
      </c>
      <c r="B4615" s="1">
        <v>49175</v>
      </c>
      <c r="C4615">
        <f t="shared" si="432"/>
        <v>2034</v>
      </c>
      <c r="D4615">
        <f t="shared" si="433"/>
        <v>8</v>
      </c>
      <c r="E4615" t="str">
        <f>TEXT(Table2[[#This Row],[order_date]],"mmmm")</f>
        <v>August</v>
      </c>
      <c r="F4615">
        <v>1407</v>
      </c>
      <c r="G4615" t="s">
        <v>22</v>
      </c>
      <c r="H4615" t="s">
        <v>17</v>
      </c>
      <c r="I4615">
        <v>6</v>
      </c>
      <c r="J4615">
        <v>391.25</v>
      </c>
      <c r="K4615">
        <v>0.06</v>
      </c>
      <c r="L4615">
        <f t="shared" si="434"/>
        <v>23.474999999999998</v>
      </c>
      <c r="M4615">
        <f t="shared" si="435"/>
        <v>2347.5</v>
      </c>
      <c r="N4615" t="s">
        <v>16</v>
      </c>
      <c r="O4615" t="str">
        <f t="shared" si="436"/>
        <v>Delayed Delivery</v>
      </c>
      <c r="P4615">
        <v>10</v>
      </c>
      <c r="Q4615" t="str">
        <f t="shared" si="437"/>
        <v>Bad</v>
      </c>
      <c r="R4615">
        <v>2.2999999999999998</v>
      </c>
      <c r="S4615">
        <v>2206.65</v>
      </c>
    </row>
    <row r="4616" spans="1:19" x14ac:dyDescent="0.35">
      <c r="A4616">
        <v>14615</v>
      </c>
      <c r="B4616" s="1">
        <v>49176</v>
      </c>
      <c r="C4616">
        <f t="shared" si="432"/>
        <v>2034</v>
      </c>
      <c r="D4616">
        <f t="shared" si="433"/>
        <v>8</v>
      </c>
      <c r="E4616" t="str">
        <f>TEXT(Table2[[#This Row],[order_date]],"mmmm")</f>
        <v>August</v>
      </c>
      <c r="F4616">
        <v>1504</v>
      </c>
      <c r="G4616" t="s">
        <v>22</v>
      </c>
      <c r="H4616" t="s">
        <v>21</v>
      </c>
      <c r="I4616">
        <v>2</v>
      </c>
      <c r="J4616">
        <v>245.63</v>
      </c>
      <c r="K4616">
        <v>0.21</v>
      </c>
      <c r="L4616">
        <f t="shared" si="434"/>
        <v>51.582299999999996</v>
      </c>
      <c r="M4616">
        <f t="shared" si="435"/>
        <v>491.26</v>
      </c>
      <c r="N4616" t="s">
        <v>18</v>
      </c>
      <c r="O4616" t="str">
        <f t="shared" si="436"/>
        <v>On Time Delivery</v>
      </c>
      <c r="P4616">
        <v>2</v>
      </c>
      <c r="Q4616" t="str">
        <f t="shared" si="437"/>
        <v>Good</v>
      </c>
      <c r="R4616">
        <v>3.6</v>
      </c>
      <c r="S4616">
        <v>388.1</v>
      </c>
    </row>
    <row r="4617" spans="1:19" x14ac:dyDescent="0.35">
      <c r="A4617">
        <v>14616</v>
      </c>
      <c r="B4617" s="1">
        <v>49177</v>
      </c>
      <c r="C4617">
        <f t="shared" si="432"/>
        <v>2034</v>
      </c>
      <c r="D4617">
        <f t="shared" si="433"/>
        <v>8</v>
      </c>
      <c r="E4617" t="str">
        <f>TEXT(Table2[[#This Row],[order_date]],"mmmm")</f>
        <v>August</v>
      </c>
      <c r="F4617">
        <v>1293</v>
      </c>
      <c r="G4617" t="s">
        <v>19</v>
      </c>
      <c r="H4617" t="s">
        <v>20</v>
      </c>
      <c r="I4617">
        <v>3</v>
      </c>
      <c r="J4617">
        <v>288.88</v>
      </c>
      <c r="K4617">
        <v>0.33</v>
      </c>
      <c r="L4617">
        <f t="shared" si="434"/>
        <v>95.330399999999997</v>
      </c>
      <c r="M4617">
        <f t="shared" si="435"/>
        <v>866.64</v>
      </c>
      <c r="N4617" t="s">
        <v>14</v>
      </c>
      <c r="O4617" t="str">
        <f t="shared" si="436"/>
        <v>Delayed Delivery</v>
      </c>
      <c r="P4617">
        <v>6</v>
      </c>
      <c r="Q4617" t="str">
        <f t="shared" si="437"/>
        <v>Bad</v>
      </c>
      <c r="R4617">
        <v>1.7</v>
      </c>
      <c r="S4617">
        <v>580.65</v>
      </c>
    </row>
    <row r="4618" spans="1:19" x14ac:dyDescent="0.35">
      <c r="A4618">
        <v>14617</v>
      </c>
      <c r="B4618" s="1">
        <v>49178</v>
      </c>
      <c r="C4618">
        <f t="shared" si="432"/>
        <v>2034</v>
      </c>
      <c r="D4618">
        <f t="shared" si="433"/>
        <v>8</v>
      </c>
      <c r="E4618" t="str">
        <f>TEXT(Table2[[#This Row],[order_date]],"mmmm")</f>
        <v>August</v>
      </c>
      <c r="F4618">
        <v>1795</v>
      </c>
      <c r="G4618" t="s">
        <v>12</v>
      </c>
      <c r="H4618" t="s">
        <v>13</v>
      </c>
      <c r="I4618">
        <v>6</v>
      </c>
      <c r="J4618">
        <v>545.16999999999996</v>
      </c>
      <c r="K4618">
        <v>0.21</v>
      </c>
      <c r="L4618">
        <f t="shared" si="434"/>
        <v>114.48569999999999</v>
      </c>
      <c r="M4618">
        <f t="shared" si="435"/>
        <v>3271.0199999999995</v>
      </c>
      <c r="N4618" t="s">
        <v>16</v>
      </c>
      <c r="O4618" t="str">
        <f t="shared" si="436"/>
        <v>Delayed Delivery</v>
      </c>
      <c r="P4618">
        <v>6</v>
      </c>
      <c r="Q4618" t="str">
        <f t="shared" si="437"/>
        <v>Good</v>
      </c>
      <c r="R4618">
        <v>3.5</v>
      </c>
      <c r="S4618">
        <v>2584.11</v>
      </c>
    </row>
    <row r="4619" spans="1:19" x14ac:dyDescent="0.35">
      <c r="A4619">
        <v>14618</v>
      </c>
      <c r="B4619" s="1">
        <v>49179</v>
      </c>
      <c r="C4619">
        <f t="shared" si="432"/>
        <v>2034</v>
      </c>
      <c r="D4619">
        <f t="shared" si="433"/>
        <v>8</v>
      </c>
      <c r="E4619" t="str">
        <f>TEXT(Table2[[#This Row],[order_date]],"mmmm")</f>
        <v>August</v>
      </c>
      <c r="F4619">
        <v>1276</v>
      </c>
      <c r="G4619" t="s">
        <v>15</v>
      </c>
      <c r="H4619" t="s">
        <v>17</v>
      </c>
      <c r="I4619">
        <v>3</v>
      </c>
      <c r="J4619">
        <v>559.46</v>
      </c>
      <c r="K4619">
        <v>0.21</v>
      </c>
      <c r="L4619">
        <f t="shared" si="434"/>
        <v>117.48660000000001</v>
      </c>
      <c r="M4619">
        <f t="shared" si="435"/>
        <v>1678.38</v>
      </c>
      <c r="N4619" t="s">
        <v>14</v>
      </c>
      <c r="O4619" t="str">
        <f t="shared" si="436"/>
        <v>Delayed Delivery</v>
      </c>
      <c r="P4619">
        <v>8</v>
      </c>
      <c r="Q4619" t="str">
        <f t="shared" si="437"/>
        <v>Excellent</v>
      </c>
      <c r="R4619">
        <v>4.9000000000000004</v>
      </c>
      <c r="S4619">
        <v>1325.92</v>
      </c>
    </row>
    <row r="4620" spans="1:19" x14ac:dyDescent="0.35">
      <c r="A4620">
        <v>14619</v>
      </c>
      <c r="B4620" s="1">
        <v>49180</v>
      </c>
      <c r="C4620">
        <f t="shared" si="432"/>
        <v>2034</v>
      </c>
      <c r="D4620">
        <f t="shared" si="433"/>
        <v>8</v>
      </c>
      <c r="E4620" t="str">
        <f>TEXT(Table2[[#This Row],[order_date]],"mmmm")</f>
        <v>August</v>
      </c>
      <c r="F4620">
        <v>1437</v>
      </c>
      <c r="G4620" t="s">
        <v>15</v>
      </c>
      <c r="H4620" t="s">
        <v>21</v>
      </c>
      <c r="I4620">
        <v>2</v>
      </c>
      <c r="J4620">
        <v>538.82000000000005</v>
      </c>
      <c r="K4620">
        <v>0.26</v>
      </c>
      <c r="L4620">
        <f t="shared" si="434"/>
        <v>140.09320000000002</v>
      </c>
      <c r="M4620">
        <f t="shared" si="435"/>
        <v>1077.6400000000001</v>
      </c>
      <c r="N4620" t="s">
        <v>16</v>
      </c>
      <c r="O4620" t="str">
        <f t="shared" si="436"/>
        <v>Early Delivery</v>
      </c>
      <c r="P4620">
        <v>1</v>
      </c>
      <c r="Q4620" t="str">
        <f t="shared" si="437"/>
        <v>Excellent</v>
      </c>
      <c r="R4620">
        <v>4.5</v>
      </c>
      <c r="S4620">
        <v>797.45</v>
      </c>
    </row>
    <row r="4621" spans="1:19" x14ac:dyDescent="0.35">
      <c r="A4621">
        <v>14620</v>
      </c>
      <c r="B4621" s="1">
        <v>49181</v>
      </c>
      <c r="C4621">
        <f t="shared" si="432"/>
        <v>2034</v>
      </c>
      <c r="D4621">
        <f t="shared" si="433"/>
        <v>8</v>
      </c>
      <c r="E4621" t="str">
        <f>TEXT(Table2[[#This Row],[order_date]],"mmmm")</f>
        <v>August</v>
      </c>
      <c r="F4621">
        <v>1106</v>
      </c>
      <c r="G4621" t="s">
        <v>15</v>
      </c>
      <c r="H4621" t="s">
        <v>20</v>
      </c>
      <c r="I4621">
        <v>3</v>
      </c>
      <c r="J4621">
        <v>95.95</v>
      </c>
      <c r="K4621">
        <v>0.12</v>
      </c>
      <c r="L4621">
        <f t="shared" si="434"/>
        <v>11.513999999999999</v>
      </c>
      <c r="M4621">
        <f t="shared" si="435"/>
        <v>287.85000000000002</v>
      </c>
      <c r="N4621" t="s">
        <v>14</v>
      </c>
      <c r="O4621" t="str">
        <f t="shared" si="436"/>
        <v>Delayed Delivery</v>
      </c>
      <c r="P4621">
        <v>7</v>
      </c>
      <c r="Q4621" t="str">
        <f t="shared" si="437"/>
        <v>Bad</v>
      </c>
      <c r="R4621">
        <v>2.4</v>
      </c>
      <c r="S4621">
        <v>253.31</v>
      </c>
    </row>
    <row r="4622" spans="1:19" x14ac:dyDescent="0.35">
      <c r="A4622">
        <v>14621</v>
      </c>
      <c r="B4622" s="1">
        <v>49182</v>
      </c>
      <c r="C4622">
        <f t="shared" si="432"/>
        <v>2034</v>
      </c>
      <c r="D4622">
        <f t="shared" si="433"/>
        <v>8</v>
      </c>
      <c r="E4622" t="str">
        <f>TEXT(Table2[[#This Row],[order_date]],"mmmm")</f>
        <v>August</v>
      </c>
      <c r="F4622">
        <v>1657</v>
      </c>
      <c r="G4622" t="s">
        <v>15</v>
      </c>
      <c r="H4622" t="s">
        <v>13</v>
      </c>
      <c r="I4622">
        <v>3</v>
      </c>
      <c r="J4622">
        <v>512.29999999999995</v>
      </c>
      <c r="K4622">
        <v>0.25</v>
      </c>
      <c r="L4622">
        <f t="shared" si="434"/>
        <v>128.07499999999999</v>
      </c>
      <c r="M4622">
        <f t="shared" si="435"/>
        <v>1536.8999999999999</v>
      </c>
      <c r="N4622" t="s">
        <v>16</v>
      </c>
      <c r="O4622" t="str">
        <f t="shared" si="436"/>
        <v>Delayed Delivery</v>
      </c>
      <c r="P4622">
        <v>7</v>
      </c>
      <c r="Q4622" t="str">
        <f t="shared" si="437"/>
        <v>Good</v>
      </c>
      <c r="R4622">
        <v>2.7</v>
      </c>
      <c r="S4622">
        <v>1152.68</v>
      </c>
    </row>
    <row r="4623" spans="1:19" x14ac:dyDescent="0.35">
      <c r="A4623">
        <v>14622</v>
      </c>
      <c r="B4623" s="1">
        <v>49183</v>
      </c>
      <c r="C4623">
        <f t="shared" si="432"/>
        <v>2034</v>
      </c>
      <c r="D4623">
        <f t="shared" si="433"/>
        <v>8</v>
      </c>
      <c r="E4623" t="str">
        <f>TEXT(Table2[[#This Row],[order_date]],"mmmm")</f>
        <v>August</v>
      </c>
      <c r="F4623">
        <v>1419</v>
      </c>
      <c r="G4623" t="s">
        <v>15</v>
      </c>
      <c r="H4623" t="s">
        <v>13</v>
      </c>
      <c r="I4623">
        <v>3</v>
      </c>
      <c r="J4623">
        <v>569.79</v>
      </c>
      <c r="K4623">
        <v>0.32</v>
      </c>
      <c r="L4623">
        <f t="shared" si="434"/>
        <v>182.33279999999999</v>
      </c>
      <c r="M4623">
        <f t="shared" si="435"/>
        <v>1709.37</v>
      </c>
      <c r="N4623" t="s">
        <v>16</v>
      </c>
      <c r="O4623" t="str">
        <f t="shared" si="436"/>
        <v>Delayed Delivery</v>
      </c>
      <c r="P4623">
        <v>9</v>
      </c>
      <c r="Q4623" t="str">
        <f t="shared" si="437"/>
        <v>Good</v>
      </c>
      <c r="R4623">
        <v>2.7</v>
      </c>
      <c r="S4623">
        <v>1162.3699999999999</v>
      </c>
    </row>
    <row r="4624" spans="1:19" x14ac:dyDescent="0.35">
      <c r="A4624">
        <v>14623</v>
      </c>
      <c r="B4624" s="1">
        <v>49184</v>
      </c>
      <c r="C4624">
        <f t="shared" si="432"/>
        <v>2034</v>
      </c>
      <c r="D4624">
        <f t="shared" si="433"/>
        <v>8</v>
      </c>
      <c r="E4624" t="str">
        <f>TEXT(Table2[[#This Row],[order_date]],"mmmm")</f>
        <v>August</v>
      </c>
      <c r="F4624">
        <v>1610</v>
      </c>
      <c r="G4624" t="s">
        <v>15</v>
      </c>
      <c r="H4624" t="s">
        <v>21</v>
      </c>
      <c r="I4624">
        <v>4</v>
      </c>
      <c r="J4624">
        <v>226.33</v>
      </c>
      <c r="K4624">
        <v>0</v>
      </c>
      <c r="L4624">
        <f t="shared" si="434"/>
        <v>0</v>
      </c>
      <c r="M4624">
        <f t="shared" si="435"/>
        <v>905.32</v>
      </c>
      <c r="N4624" t="s">
        <v>18</v>
      </c>
      <c r="O4624" t="str">
        <f t="shared" si="436"/>
        <v>On Time Delivery</v>
      </c>
      <c r="P4624">
        <v>4</v>
      </c>
      <c r="Q4624" t="str">
        <f t="shared" si="437"/>
        <v>Excellent</v>
      </c>
      <c r="R4624">
        <v>4.4000000000000004</v>
      </c>
      <c r="S4624">
        <v>905.32</v>
      </c>
    </row>
    <row r="4625" spans="1:19" x14ac:dyDescent="0.35">
      <c r="A4625">
        <v>14624</v>
      </c>
      <c r="B4625" s="1">
        <v>49185</v>
      </c>
      <c r="C4625">
        <f t="shared" si="432"/>
        <v>2034</v>
      </c>
      <c r="D4625">
        <f t="shared" si="433"/>
        <v>8</v>
      </c>
      <c r="E4625" t="str">
        <f>TEXT(Table2[[#This Row],[order_date]],"mmmm")</f>
        <v>August</v>
      </c>
      <c r="F4625">
        <v>1428</v>
      </c>
      <c r="G4625" t="s">
        <v>15</v>
      </c>
      <c r="H4625" t="s">
        <v>20</v>
      </c>
      <c r="I4625">
        <v>6</v>
      </c>
      <c r="J4625">
        <v>318.41000000000003</v>
      </c>
      <c r="K4625">
        <v>0.3</v>
      </c>
      <c r="L4625">
        <f t="shared" si="434"/>
        <v>95.52300000000001</v>
      </c>
      <c r="M4625">
        <f t="shared" si="435"/>
        <v>1910.46</v>
      </c>
      <c r="N4625" t="s">
        <v>18</v>
      </c>
      <c r="O4625" t="str">
        <f t="shared" si="436"/>
        <v>Delayed Delivery</v>
      </c>
      <c r="P4625">
        <v>7</v>
      </c>
      <c r="Q4625" t="str">
        <f t="shared" si="437"/>
        <v>Excellent</v>
      </c>
      <c r="R4625">
        <v>5</v>
      </c>
      <c r="S4625">
        <v>1337.32</v>
      </c>
    </row>
    <row r="4626" spans="1:19" x14ac:dyDescent="0.35">
      <c r="A4626">
        <v>14625</v>
      </c>
      <c r="B4626" s="1">
        <v>49186</v>
      </c>
      <c r="C4626">
        <f t="shared" si="432"/>
        <v>2034</v>
      </c>
      <c r="D4626">
        <f t="shared" si="433"/>
        <v>8</v>
      </c>
      <c r="E4626" t="str">
        <f>TEXT(Table2[[#This Row],[order_date]],"mmmm")</f>
        <v>August</v>
      </c>
      <c r="F4626">
        <v>1374</v>
      </c>
      <c r="G4626" t="s">
        <v>19</v>
      </c>
      <c r="H4626" t="s">
        <v>13</v>
      </c>
      <c r="I4626">
        <v>6</v>
      </c>
      <c r="J4626">
        <v>470.77</v>
      </c>
      <c r="K4626">
        <v>0.08</v>
      </c>
      <c r="L4626">
        <f t="shared" si="434"/>
        <v>37.6616</v>
      </c>
      <c r="M4626">
        <f t="shared" si="435"/>
        <v>2824.62</v>
      </c>
      <c r="N4626" t="s">
        <v>18</v>
      </c>
      <c r="O4626" t="str">
        <f t="shared" si="436"/>
        <v>Delayed Delivery</v>
      </c>
      <c r="P4626">
        <v>6</v>
      </c>
      <c r="Q4626" t="str">
        <f t="shared" si="437"/>
        <v>Excellent</v>
      </c>
      <c r="R4626">
        <v>4.3</v>
      </c>
      <c r="S4626">
        <v>2598.65</v>
      </c>
    </row>
    <row r="4627" spans="1:19" x14ac:dyDescent="0.35">
      <c r="A4627">
        <v>14626</v>
      </c>
      <c r="B4627" s="1">
        <v>49187</v>
      </c>
      <c r="C4627">
        <f t="shared" si="432"/>
        <v>2034</v>
      </c>
      <c r="D4627">
        <f t="shared" si="433"/>
        <v>8</v>
      </c>
      <c r="E4627" t="str">
        <f>TEXT(Table2[[#This Row],[order_date]],"mmmm")</f>
        <v>August</v>
      </c>
      <c r="F4627">
        <v>1072</v>
      </c>
      <c r="G4627" t="s">
        <v>22</v>
      </c>
      <c r="H4627" t="s">
        <v>13</v>
      </c>
      <c r="I4627">
        <v>7</v>
      </c>
      <c r="J4627">
        <v>343.82</v>
      </c>
      <c r="K4627">
        <v>0.16</v>
      </c>
      <c r="L4627">
        <f t="shared" si="434"/>
        <v>55.011200000000002</v>
      </c>
      <c r="M4627">
        <f t="shared" si="435"/>
        <v>2406.7399999999998</v>
      </c>
      <c r="N4627" t="s">
        <v>18</v>
      </c>
      <c r="O4627" t="str">
        <f t="shared" si="436"/>
        <v>On Time Delivery</v>
      </c>
      <c r="P4627">
        <v>4</v>
      </c>
      <c r="Q4627" t="str">
        <f t="shared" si="437"/>
        <v>Good</v>
      </c>
      <c r="R4627">
        <v>3.2</v>
      </c>
      <c r="S4627">
        <v>2021.66</v>
      </c>
    </row>
    <row r="4628" spans="1:19" x14ac:dyDescent="0.35">
      <c r="A4628">
        <v>14627</v>
      </c>
      <c r="B4628" s="1">
        <v>49188</v>
      </c>
      <c r="C4628">
        <f t="shared" si="432"/>
        <v>2034</v>
      </c>
      <c r="D4628">
        <f t="shared" si="433"/>
        <v>9</v>
      </c>
      <c r="E4628" t="str">
        <f>TEXT(Table2[[#This Row],[order_date]],"mmmm")</f>
        <v>September</v>
      </c>
      <c r="F4628">
        <v>1948</v>
      </c>
      <c r="G4628" t="s">
        <v>15</v>
      </c>
      <c r="H4628" t="s">
        <v>17</v>
      </c>
      <c r="I4628">
        <v>6</v>
      </c>
      <c r="J4628">
        <v>596.19000000000005</v>
      </c>
      <c r="K4628">
        <v>0.3</v>
      </c>
      <c r="L4628">
        <f t="shared" si="434"/>
        <v>178.857</v>
      </c>
      <c r="M4628">
        <f t="shared" si="435"/>
        <v>3577.1400000000003</v>
      </c>
      <c r="N4628" t="s">
        <v>18</v>
      </c>
      <c r="O4628" t="str">
        <f t="shared" si="436"/>
        <v>Delayed Delivery</v>
      </c>
      <c r="P4628">
        <v>10</v>
      </c>
      <c r="Q4628" t="str">
        <f t="shared" si="437"/>
        <v>Bad</v>
      </c>
      <c r="R4628">
        <v>1.4</v>
      </c>
      <c r="S4628">
        <v>2504</v>
      </c>
    </row>
    <row r="4629" spans="1:19" x14ac:dyDescent="0.35">
      <c r="A4629">
        <v>14628</v>
      </c>
      <c r="B4629" s="1">
        <v>49189</v>
      </c>
      <c r="C4629">
        <f t="shared" si="432"/>
        <v>2034</v>
      </c>
      <c r="D4629">
        <f t="shared" si="433"/>
        <v>9</v>
      </c>
      <c r="E4629" t="str">
        <f>TEXT(Table2[[#This Row],[order_date]],"mmmm")</f>
        <v>September</v>
      </c>
      <c r="F4629">
        <v>1997</v>
      </c>
      <c r="G4629" t="s">
        <v>19</v>
      </c>
      <c r="H4629" t="s">
        <v>13</v>
      </c>
      <c r="I4629">
        <v>7</v>
      </c>
      <c r="J4629">
        <v>281.58999999999997</v>
      </c>
      <c r="K4629">
        <v>0.28999999999999998</v>
      </c>
      <c r="L4629">
        <f t="shared" si="434"/>
        <v>81.66109999999999</v>
      </c>
      <c r="M4629">
        <f t="shared" si="435"/>
        <v>1971.1299999999999</v>
      </c>
      <c r="N4629" t="s">
        <v>16</v>
      </c>
      <c r="O4629" t="str">
        <f t="shared" si="436"/>
        <v>Delayed Delivery</v>
      </c>
      <c r="P4629">
        <v>8</v>
      </c>
      <c r="Q4629" t="str">
        <f t="shared" si="437"/>
        <v>Excellent</v>
      </c>
      <c r="R4629">
        <v>4.8</v>
      </c>
      <c r="S4629">
        <v>1399.5</v>
      </c>
    </row>
    <row r="4630" spans="1:19" x14ac:dyDescent="0.35">
      <c r="A4630">
        <v>14629</v>
      </c>
      <c r="B4630" s="1">
        <v>49190</v>
      </c>
      <c r="C4630">
        <f t="shared" si="432"/>
        <v>2034</v>
      </c>
      <c r="D4630">
        <f t="shared" si="433"/>
        <v>9</v>
      </c>
      <c r="E4630" t="str">
        <f>TEXT(Table2[[#This Row],[order_date]],"mmmm")</f>
        <v>September</v>
      </c>
      <c r="F4630">
        <v>1633</v>
      </c>
      <c r="G4630" t="s">
        <v>22</v>
      </c>
      <c r="H4630" t="s">
        <v>21</v>
      </c>
      <c r="I4630">
        <v>2</v>
      </c>
      <c r="J4630">
        <v>432.66</v>
      </c>
      <c r="K4630">
        <v>0.31</v>
      </c>
      <c r="L4630">
        <f t="shared" si="434"/>
        <v>134.12460000000002</v>
      </c>
      <c r="M4630">
        <f t="shared" si="435"/>
        <v>865.32</v>
      </c>
      <c r="N4630" t="s">
        <v>16</v>
      </c>
      <c r="O4630" t="str">
        <f t="shared" si="436"/>
        <v>On Time Delivery</v>
      </c>
      <c r="P4630">
        <v>3</v>
      </c>
      <c r="Q4630" t="str">
        <f t="shared" si="437"/>
        <v>Excellent</v>
      </c>
      <c r="R4630">
        <v>4.4000000000000004</v>
      </c>
      <c r="S4630">
        <v>597.07000000000005</v>
      </c>
    </row>
    <row r="4631" spans="1:19" x14ac:dyDescent="0.35">
      <c r="A4631">
        <v>14630</v>
      </c>
      <c r="B4631" s="1">
        <v>49191</v>
      </c>
      <c r="C4631">
        <f t="shared" si="432"/>
        <v>2034</v>
      </c>
      <c r="D4631">
        <f t="shared" si="433"/>
        <v>9</v>
      </c>
      <c r="E4631" t="str">
        <f>TEXT(Table2[[#This Row],[order_date]],"mmmm")</f>
        <v>September</v>
      </c>
      <c r="F4631">
        <v>1029</v>
      </c>
      <c r="G4631" t="s">
        <v>12</v>
      </c>
      <c r="H4631" t="s">
        <v>20</v>
      </c>
      <c r="I4631">
        <v>7</v>
      </c>
      <c r="J4631">
        <v>478.67</v>
      </c>
      <c r="K4631">
        <v>0.33</v>
      </c>
      <c r="L4631">
        <f t="shared" si="434"/>
        <v>157.96110000000002</v>
      </c>
      <c r="M4631">
        <f t="shared" si="435"/>
        <v>3350.69</v>
      </c>
      <c r="N4631" t="s">
        <v>16</v>
      </c>
      <c r="O4631" t="str">
        <f t="shared" si="436"/>
        <v>Delayed Delivery</v>
      </c>
      <c r="P4631">
        <v>8</v>
      </c>
      <c r="Q4631" t="str">
        <f t="shared" si="437"/>
        <v>Excellent</v>
      </c>
      <c r="R4631">
        <v>4.4000000000000004</v>
      </c>
      <c r="S4631">
        <v>2244.96</v>
      </c>
    </row>
    <row r="4632" spans="1:19" x14ac:dyDescent="0.35">
      <c r="A4632">
        <v>14631</v>
      </c>
      <c r="B4632" s="1">
        <v>49192</v>
      </c>
      <c r="C4632">
        <f t="shared" si="432"/>
        <v>2034</v>
      </c>
      <c r="D4632">
        <f t="shared" si="433"/>
        <v>9</v>
      </c>
      <c r="E4632" t="str">
        <f>TEXT(Table2[[#This Row],[order_date]],"mmmm")</f>
        <v>September</v>
      </c>
      <c r="F4632">
        <v>1187</v>
      </c>
      <c r="G4632" t="s">
        <v>12</v>
      </c>
      <c r="H4632" t="s">
        <v>20</v>
      </c>
      <c r="I4632">
        <v>7</v>
      </c>
      <c r="J4632">
        <v>304.05</v>
      </c>
      <c r="K4632">
        <v>0.16</v>
      </c>
      <c r="L4632">
        <f t="shared" si="434"/>
        <v>48.648000000000003</v>
      </c>
      <c r="M4632">
        <f t="shared" si="435"/>
        <v>2128.35</v>
      </c>
      <c r="N4632" t="s">
        <v>18</v>
      </c>
      <c r="O4632" t="str">
        <f t="shared" si="436"/>
        <v>Delayed Delivery</v>
      </c>
      <c r="P4632">
        <v>5</v>
      </c>
      <c r="Q4632" t="str">
        <f t="shared" si="437"/>
        <v>Good</v>
      </c>
      <c r="R4632">
        <v>2.6</v>
      </c>
      <c r="S4632">
        <v>1787.81</v>
      </c>
    </row>
    <row r="4633" spans="1:19" x14ac:dyDescent="0.35">
      <c r="A4633">
        <v>14632</v>
      </c>
      <c r="B4633" s="1">
        <v>49193</v>
      </c>
      <c r="C4633">
        <f t="shared" si="432"/>
        <v>2034</v>
      </c>
      <c r="D4633">
        <f t="shared" si="433"/>
        <v>9</v>
      </c>
      <c r="E4633" t="str">
        <f>TEXT(Table2[[#This Row],[order_date]],"mmmm")</f>
        <v>September</v>
      </c>
      <c r="F4633">
        <v>1363</v>
      </c>
      <c r="G4633" t="s">
        <v>15</v>
      </c>
      <c r="H4633" t="s">
        <v>17</v>
      </c>
      <c r="I4633">
        <v>5</v>
      </c>
      <c r="J4633">
        <v>516.34</v>
      </c>
      <c r="K4633">
        <v>0.23</v>
      </c>
      <c r="L4633">
        <f t="shared" si="434"/>
        <v>118.75820000000002</v>
      </c>
      <c r="M4633">
        <f t="shared" si="435"/>
        <v>2581.7000000000003</v>
      </c>
      <c r="N4633" t="s">
        <v>18</v>
      </c>
      <c r="O4633" t="str">
        <f t="shared" si="436"/>
        <v>On Time Delivery</v>
      </c>
      <c r="P4633">
        <v>4</v>
      </c>
      <c r="Q4633" t="str">
        <f t="shared" si="437"/>
        <v>Good</v>
      </c>
      <c r="R4633">
        <v>2.8</v>
      </c>
      <c r="S4633">
        <v>1987.91</v>
      </c>
    </row>
    <row r="4634" spans="1:19" x14ac:dyDescent="0.35">
      <c r="A4634">
        <v>14633</v>
      </c>
      <c r="B4634" s="1">
        <v>49194</v>
      </c>
      <c r="C4634">
        <f t="shared" si="432"/>
        <v>2034</v>
      </c>
      <c r="D4634">
        <f t="shared" si="433"/>
        <v>9</v>
      </c>
      <c r="E4634" t="str">
        <f>TEXT(Table2[[#This Row],[order_date]],"mmmm")</f>
        <v>September</v>
      </c>
      <c r="F4634">
        <v>1865</v>
      </c>
      <c r="G4634" t="s">
        <v>19</v>
      </c>
      <c r="H4634" t="s">
        <v>20</v>
      </c>
      <c r="I4634">
        <v>2</v>
      </c>
      <c r="J4634">
        <v>334.5</v>
      </c>
      <c r="K4634">
        <v>0.14000000000000001</v>
      </c>
      <c r="L4634">
        <f t="shared" si="434"/>
        <v>46.830000000000005</v>
      </c>
      <c r="M4634">
        <f t="shared" si="435"/>
        <v>669</v>
      </c>
      <c r="N4634" t="s">
        <v>18</v>
      </c>
      <c r="O4634" t="str">
        <f t="shared" si="436"/>
        <v>On Time Delivery</v>
      </c>
      <c r="P4634">
        <v>3</v>
      </c>
      <c r="Q4634" t="str">
        <f t="shared" si="437"/>
        <v>Bad</v>
      </c>
      <c r="R4634">
        <v>1.5</v>
      </c>
      <c r="S4634">
        <v>575.34</v>
      </c>
    </row>
    <row r="4635" spans="1:19" x14ac:dyDescent="0.35">
      <c r="A4635">
        <v>14634</v>
      </c>
      <c r="B4635" s="1">
        <v>49195</v>
      </c>
      <c r="C4635">
        <f t="shared" si="432"/>
        <v>2034</v>
      </c>
      <c r="D4635">
        <f t="shared" si="433"/>
        <v>9</v>
      </c>
      <c r="E4635" t="str">
        <f>TEXT(Table2[[#This Row],[order_date]],"mmmm")</f>
        <v>September</v>
      </c>
      <c r="F4635">
        <v>1799</v>
      </c>
      <c r="G4635" t="s">
        <v>15</v>
      </c>
      <c r="H4635" t="s">
        <v>21</v>
      </c>
      <c r="I4635">
        <v>6</v>
      </c>
      <c r="J4635">
        <v>255.82</v>
      </c>
      <c r="K4635">
        <v>0.12</v>
      </c>
      <c r="L4635">
        <f t="shared" si="434"/>
        <v>30.698399999999999</v>
      </c>
      <c r="M4635">
        <f t="shared" si="435"/>
        <v>1534.92</v>
      </c>
      <c r="N4635" t="s">
        <v>18</v>
      </c>
      <c r="O4635" t="str">
        <f t="shared" si="436"/>
        <v>Delayed Delivery</v>
      </c>
      <c r="P4635">
        <v>10</v>
      </c>
      <c r="Q4635" t="str">
        <f t="shared" si="437"/>
        <v>Excellent</v>
      </c>
      <c r="R4635">
        <v>4.8</v>
      </c>
      <c r="S4635">
        <v>1350.73</v>
      </c>
    </row>
    <row r="4636" spans="1:19" x14ac:dyDescent="0.35">
      <c r="A4636">
        <v>14635</v>
      </c>
      <c r="B4636" s="1">
        <v>49196</v>
      </c>
      <c r="C4636">
        <f t="shared" si="432"/>
        <v>2034</v>
      </c>
      <c r="D4636">
        <f t="shared" si="433"/>
        <v>9</v>
      </c>
      <c r="E4636" t="str">
        <f>TEXT(Table2[[#This Row],[order_date]],"mmmm")</f>
        <v>September</v>
      </c>
      <c r="F4636">
        <v>1450</v>
      </c>
      <c r="G4636" t="s">
        <v>19</v>
      </c>
      <c r="H4636" t="s">
        <v>13</v>
      </c>
      <c r="I4636">
        <v>1</v>
      </c>
      <c r="J4636">
        <v>78.08</v>
      </c>
      <c r="K4636">
        <v>0.15</v>
      </c>
      <c r="L4636">
        <f t="shared" si="434"/>
        <v>11.712</v>
      </c>
      <c r="M4636">
        <f t="shared" si="435"/>
        <v>78.08</v>
      </c>
      <c r="N4636" t="s">
        <v>16</v>
      </c>
      <c r="O4636" t="str">
        <f t="shared" si="436"/>
        <v>Delayed Delivery</v>
      </c>
      <c r="P4636">
        <v>7</v>
      </c>
      <c r="Q4636" t="str">
        <f t="shared" si="437"/>
        <v>Excellent</v>
      </c>
      <c r="R4636">
        <v>4.8</v>
      </c>
      <c r="S4636">
        <v>66.37</v>
      </c>
    </row>
    <row r="4637" spans="1:19" x14ac:dyDescent="0.35">
      <c r="A4637">
        <v>14636</v>
      </c>
      <c r="B4637" s="1">
        <v>49197</v>
      </c>
      <c r="C4637">
        <f t="shared" si="432"/>
        <v>2034</v>
      </c>
      <c r="D4637">
        <f t="shared" si="433"/>
        <v>9</v>
      </c>
      <c r="E4637" t="str">
        <f>TEXT(Table2[[#This Row],[order_date]],"mmmm")</f>
        <v>September</v>
      </c>
      <c r="F4637">
        <v>1194</v>
      </c>
      <c r="G4637" t="s">
        <v>12</v>
      </c>
      <c r="H4637" t="s">
        <v>17</v>
      </c>
      <c r="I4637">
        <v>3</v>
      </c>
      <c r="J4637">
        <v>245.15</v>
      </c>
      <c r="K4637">
        <v>0.26</v>
      </c>
      <c r="L4637">
        <f t="shared" si="434"/>
        <v>63.739000000000004</v>
      </c>
      <c r="M4637">
        <f t="shared" si="435"/>
        <v>735.45</v>
      </c>
      <c r="N4637" t="s">
        <v>18</v>
      </c>
      <c r="O4637" t="str">
        <f t="shared" si="436"/>
        <v>Delayed Delivery</v>
      </c>
      <c r="P4637">
        <v>7</v>
      </c>
      <c r="Q4637" t="str">
        <f t="shared" si="437"/>
        <v>Bad</v>
      </c>
      <c r="R4637">
        <v>2</v>
      </c>
      <c r="S4637">
        <v>544.23</v>
      </c>
    </row>
    <row r="4638" spans="1:19" x14ac:dyDescent="0.35">
      <c r="A4638">
        <v>14637</v>
      </c>
      <c r="B4638" s="1">
        <v>49198</v>
      </c>
      <c r="C4638">
        <f t="shared" si="432"/>
        <v>2034</v>
      </c>
      <c r="D4638">
        <f t="shared" si="433"/>
        <v>9</v>
      </c>
      <c r="E4638" t="str">
        <f>TEXT(Table2[[#This Row],[order_date]],"mmmm")</f>
        <v>September</v>
      </c>
      <c r="F4638">
        <v>1155</v>
      </c>
      <c r="G4638" t="s">
        <v>19</v>
      </c>
      <c r="H4638" t="s">
        <v>20</v>
      </c>
      <c r="I4638">
        <v>3</v>
      </c>
      <c r="J4638">
        <v>444.35</v>
      </c>
      <c r="K4638">
        <v>0.18</v>
      </c>
      <c r="L4638">
        <f t="shared" si="434"/>
        <v>79.983000000000004</v>
      </c>
      <c r="M4638">
        <f t="shared" si="435"/>
        <v>1333.0500000000002</v>
      </c>
      <c r="N4638" t="s">
        <v>16</v>
      </c>
      <c r="O4638" t="str">
        <f t="shared" si="436"/>
        <v>Delayed Delivery</v>
      </c>
      <c r="P4638">
        <v>6</v>
      </c>
      <c r="Q4638" t="str">
        <f t="shared" si="437"/>
        <v>Good</v>
      </c>
      <c r="R4638">
        <v>3.8</v>
      </c>
      <c r="S4638">
        <v>1093.0999999999999</v>
      </c>
    </row>
    <row r="4639" spans="1:19" x14ac:dyDescent="0.35">
      <c r="A4639">
        <v>14638</v>
      </c>
      <c r="B4639" s="1">
        <v>49199</v>
      </c>
      <c r="C4639">
        <f t="shared" si="432"/>
        <v>2034</v>
      </c>
      <c r="D4639">
        <f t="shared" si="433"/>
        <v>9</v>
      </c>
      <c r="E4639" t="str">
        <f>TEXT(Table2[[#This Row],[order_date]],"mmmm")</f>
        <v>September</v>
      </c>
      <c r="F4639">
        <v>1171</v>
      </c>
      <c r="G4639" t="s">
        <v>19</v>
      </c>
      <c r="H4639" t="s">
        <v>17</v>
      </c>
      <c r="I4639">
        <v>5</v>
      </c>
      <c r="J4639">
        <v>553.95000000000005</v>
      </c>
      <c r="K4639">
        <v>0.28000000000000003</v>
      </c>
      <c r="L4639">
        <f t="shared" si="434"/>
        <v>155.10600000000002</v>
      </c>
      <c r="M4639">
        <f t="shared" si="435"/>
        <v>2769.75</v>
      </c>
      <c r="N4639" t="s">
        <v>18</v>
      </c>
      <c r="O4639" t="str">
        <f t="shared" si="436"/>
        <v>On Time Delivery</v>
      </c>
      <c r="P4639">
        <v>3</v>
      </c>
      <c r="Q4639" t="str">
        <f t="shared" si="437"/>
        <v>Bad</v>
      </c>
      <c r="R4639">
        <v>1.8</v>
      </c>
      <c r="S4639">
        <v>1994.22</v>
      </c>
    </row>
    <row r="4640" spans="1:19" x14ac:dyDescent="0.35">
      <c r="A4640">
        <v>14639</v>
      </c>
      <c r="B4640" s="1">
        <v>49200</v>
      </c>
      <c r="C4640">
        <f t="shared" si="432"/>
        <v>2034</v>
      </c>
      <c r="D4640">
        <f t="shared" si="433"/>
        <v>9</v>
      </c>
      <c r="E4640" t="str">
        <f>TEXT(Table2[[#This Row],[order_date]],"mmmm")</f>
        <v>September</v>
      </c>
      <c r="F4640">
        <v>1846</v>
      </c>
      <c r="G4640" t="s">
        <v>15</v>
      </c>
      <c r="H4640" t="s">
        <v>17</v>
      </c>
      <c r="I4640">
        <v>1</v>
      </c>
      <c r="J4640">
        <v>162.22999999999999</v>
      </c>
      <c r="K4640">
        <v>0.26</v>
      </c>
      <c r="L4640">
        <f t="shared" si="434"/>
        <v>42.1798</v>
      </c>
      <c r="M4640">
        <f t="shared" si="435"/>
        <v>162.22999999999999</v>
      </c>
      <c r="N4640" t="s">
        <v>16</v>
      </c>
      <c r="O4640" t="str">
        <f t="shared" si="436"/>
        <v>Delayed Delivery</v>
      </c>
      <c r="P4640">
        <v>9</v>
      </c>
      <c r="Q4640" t="str">
        <f t="shared" si="437"/>
        <v>Good</v>
      </c>
      <c r="R4640">
        <v>2.6</v>
      </c>
      <c r="S4640">
        <v>120.05</v>
      </c>
    </row>
    <row r="4641" spans="1:19" x14ac:dyDescent="0.35">
      <c r="A4641">
        <v>14640</v>
      </c>
      <c r="B4641" s="1">
        <v>49201</v>
      </c>
      <c r="C4641">
        <f t="shared" si="432"/>
        <v>2034</v>
      </c>
      <c r="D4641">
        <f t="shared" si="433"/>
        <v>9</v>
      </c>
      <c r="E4641" t="str">
        <f>TEXT(Table2[[#This Row],[order_date]],"mmmm")</f>
        <v>September</v>
      </c>
      <c r="F4641">
        <v>1040</v>
      </c>
      <c r="G4641" t="s">
        <v>15</v>
      </c>
      <c r="H4641" t="s">
        <v>20</v>
      </c>
      <c r="I4641">
        <v>4</v>
      </c>
      <c r="J4641">
        <v>222.81</v>
      </c>
      <c r="K4641">
        <v>0.01</v>
      </c>
      <c r="L4641">
        <f t="shared" si="434"/>
        <v>2.2281</v>
      </c>
      <c r="M4641">
        <f t="shared" si="435"/>
        <v>891.24</v>
      </c>
      <c r="N4641" t="s">
        <v>18</v>
      </c>
      <c r="O4641" t="str">
        <f t="shared" si="436"/>
        <v>Delayed Delivery</v>
      </c>
      <c r="P4641">
        <v>11</v>
      </c>
      <c r="Q4641" t="str">
        <f t="shared" si="437"/>
        <v>Bad</v>
      </c>
      <c r="R4641">
        <v>2.2000000000000002</v>
      </c>
      <c r="S4641">
        <v>882.33</v>
      </c>
    </row>
    <row r="4642" spans="1:19" x14ac:dyDescent="0.35">
      <c r="A4642">
        <v>14641</v>
      </c>
      <c r="B4642" s="1">
        <v>49202</v>
      </c>
      <c r="C4642">
        <f t="shared" si="432"/>
        <v>2034</v>
      </c>
      <c r="D4642">
        <f t="shared" si="433"/>
        <v>9</v>
      </c>
      <c r="E4642" t="str">
        <f>TEXT(Table2[[#This Row],[order_date]],"mmmm")</f>
        <v>September</v>
      </c>
      <c r="F4642">
        <v>1062</v>
      </c>
      <c r="G4642" t="s">
        <v>22</v>
      </c>
      <c r="H4642" t="s">
        <v>17</v>
      </c>
      <c r="I4642">
        <v>7</v>
      </c>
      <c r="J4642">
        <v>105.07</v>
      </c>
      <c r="K4642">
        <v>0.22</v>
      </c>
      <c r="L4642">
        <f t="shared" si="434"/>
        <v>23.115399999999998</v>
      </c>
      <c r="M4642">
        <f t="shared" si="435"/>
        <v>735.49</v>
      </c>
      <c r="N4642" t="s">
        <v>18</v>
      </c>
      <c r="O4642" t="str">
        <f t="shared" si="436"/>
        <v>On Time Delivery</v>
      </c>
      <c r="P4642">
        <v>2</v>
      </c>
      <c r="Q4642" t="str">
        <f t="shared" si="437"/>
        <v>Good</v>
      </c>
      <c r="R4642">
        <v>2.6</v>
      </c>
      <c r="S4642">
        <v>573.67999999999995</v>
      </c>
    </row>
    <row r="4643" spans="1:19" x14ac:dyDescent="0.35">
      <c r="A4643">
        <v>14642</v>
      </c>
      <c r="B4643" s="1">
        <v>49203</v>
      </c>
      <c r="C4643">
        <f t="shared" si="432"/>
        <v>2034</v>
      </c>
      <c r="D4643">
        <f t="shared" si="433"/>
        <v>9</v>
      </c>
      <c r="E4643" t="str">
        <f>TEXT(Table2[[#This Row],[order_date]],"mmmm")</f>
        <v>September</v>
      </c>
      <c r="F4643">
        <v>1022</v>
      </c>
      <c r="G4643" t="s">
        <v>15</v>
      </c>
      <c r="H4643" t="s">
        <v>20</v>
      </c>
      <c r="I4643">
        <v>2</v>
      </c>
      <c r="J4643">
        <v>419.07</v>
      </c>
      <c r="K4643">
        <v>0.15</v>
      </c>
      <c r="L4643">
        <f t="shared" si="434"/>
        <v>62.860499999999995</v>
      </c>
      <c r="M4643">
        <f t="shared" si="435"/>
        <v>838.14</v>
      </c>
      <c r="N4643" t="s">
        <v>16</v>
      </c>
      <c r="O4643" t="str">
        <f t="shared" si="436"/>
        <v>On Time Delivery</v>
      </c>
      <c r="P4643">
        <v>3</v>
      </c>
      <c r="Q4643" t="str">
        <f t="shared" si="437"/>
        <v>Bad</v>
      </c>
      <c r="R4643">
        <v>2.2000000000000002</v>
      </c>
      <c r="S4643">
        <v>712.42</v>
      </c>
    </row>
    <row r="4644" spans="1:19" x14ac:dyDescent="0.35">
      <c r="A4644">
        <v>14643</v>
      </c>
      <c r="B4644" s="1">
        <v>49204</v>
      </c>
      <c r="C4644">
        <f t="shared" si="432"/>
        <v>2034</v>
      </c>
      <c r="D4644">
        <f t="shared" si="433"/>
        <v>9</v>
      </c>
      <c r="E4644" t="str">
        <f>TEXT(Table2[[#This Row],[order_date]],"mmmm")</f>
        <v>September</v>
      </c>
      <c r="F4644">
        <v>1359</v>
      </c>
      <c r="G4644" t="s">
        <v>19</v>
      </c>
      <c r="H4644" t="s">
        <v>21</v>
      </c>
      <c r="I4644">
        <v>4</v>
      </c>
      <c r="J4644">
        <v>576.71</v>
      </c>
      <c r="K4644">
        <v>0.16</v>
      </c>
      <c r="L4644">
        <f t="shared" si="434"/>
        <v>92.273600000000002</v>
      </c>
      <c r="M4644">
        <f t="shared" si="435"/>
        <v>2306.84</v>
      </c>
      <c r="N4644" t="s">
        <v>18</v>
      </c>
      <c r="O4644" t="str">
        <f t="shared" si="436"/>
        <v>Early Delivery</v>
      </c>
      <c r="P4644">
        <v>1</v>
      </c>
      <c r="Q4644" t="str">
        <f t="shared" si="437"/>
        <v>Bad</v>
      </c>
      <c r="R4644">
        <v>2.4</v>
      </c>
      <c r="S4644">
        <v>1937.75</v>
      </c>
    </row>
    <row r="4645" spans="1:19" x14ac:dyDescent="0.35">
      <c r="A4645">
        <v>14644</v>
      </c>
      <c r="B4645" s="1">
        <v>49205</v>
      </c>
      <c r="C4645">
        <f t="shared" si="432"/>
        <v>2034</v>
      </c>
      <c r="D4645">
        <f t="shared" si="433"/>
        <v>9</v>
      </c>
      <c r="E4645" t="str">
        <f>TEXT(Table2[[#This Row],[order_date]],"mmmm")</f>
        <v>September</v>
      </c>
      <c r="F4645">
        <v>1074</v>
      </c>
      <c r="G4645" t="s">
        <v>19</v>
      </c>
      <c r="H4645" t="s">
        <v>20</v>
      </c>
      <c r="I4645">
        <v>1</v>
      </c>
      <c r="J4645">
        <v>389.96</v>
      </c>
      <c r="K4645">
        <v>0.28999999999999998</v>
      </c>
      <c r="L4645">
        <f t="shared" si="434"/>
        <v>113.08839999999999</v>
      </c>
      <c r="M4645">
        <f t="shared" si="435"/>
        <v>389.96</v>
      </c>
      <c r="N4645" t="s">
        <v>16</v>
      </c>
      <c r="O4645" t="str">
        <f t="shared" si="436"/>
        <v>Delayed Delivery</v>
      </c>
      <c r="P4645">
        <v>7</v>
      </c>
      <c r="Q4645" t="str">
        <f t="shared" si="437"/>
        <v>Excellent</v>
      </c>
      <c r="R4645">
        <v>4.2</v>
      </c>
      <c r="S4645">
        <v>276.87</v>
      </c>
    </row>
    <row r="4646" spans="1:19" x14ac:dyDescent="0.35">
      <c r="A4646">
        <v>14645</v>
      </c>
      <c r="B4646" s="1">
        <v>49206</v>
      </c>
      <c r="C4646">
        <f t="shared" si="432"/>
        <v>2034</v>
      </c>
      <c r="D4646">
        <f t="shared" si="433"/>
        <v>9</v>
      </c>
      <c r="E4646" t="str">
        <f>TEXT(Table2[[#This Row],[order_date]],"mmmm")</f>
        <v>September</v>
      </c>
      <c r="F4646">
        <v>1559</v>
      </c>
      <c r="G4646" t="s">
        <v>15</v>
      </c>
      <c r="H4646" t="s">
        <v>13</v>
      </c>
      <c r="I4646">
        <v>5</v>
      </c>
      <c r="J4646">
        <v>375.99</v>
      </c>
      <c r="K4646">
        <v>0.19</v>
      </c>
      <c r="L4646">
        <f t="shared" si="434"/>
        <v>71.438100000000006</v>
      </c>
      <c r="M4646">
        <f t="shared" si="435"/>
        <v>1879.95</v>
      </c>
      <c r="N4646" t="s">
        <v>16</v>
      </c>
      <c r="O4646" t="str">
        <f t="shared" si="436"/>
        <v>On Time Delivery</v>
      </c>
      <c r="P4646">
        <v>2</v>
      </c>
      <c r="Q4646" t="str">
        <f t="shared" si="437"/>
        <v>Bad</v>
      </c>
      <c r="R4646">
        <v>2.2000000000000002</v>
      </c>
      <c r="S4646">
        <v>1522.76</v>
      </c>
    </row>
    <row r="4647" spans="1:19" x14ac:dyDescent="0.35">
      <c r="A4647">
        <v>14646</v>
      </c>
      <c r="B4647" s="1">
        <v>49207</v>
      </c>
      <c r="C4647">
        <f t="shared" si="432"/>
        <v>2034</v>
      </c>
      <c r="D4647">
        <f t="shared" si="433"/>
        <v>9</v>
      </c>
      <c r="E4647" t="str">
        <f>TEXT(Table2[[#This Row],[order_date]],"mmmm")</f>
        <v>September</v>
      </c>
      <c r="F4647">
        <v>1671</v>
      </c>
      <c r="G4647" t="s">
        <v>19</v>
      </c>
      <c r="H4647" t="s">
        <v>20</v>
      </c>
      <c r="I4647">
        <v>1</v>
      </c>
      <c r="J4647">
        <v>338.79</v>
      </c>
      <c r="K4647">
        <v>0.31</v>
      </c>
      <c r="L4647">
        <f t="shared" si="434"/>
        <v>105.0249</v>
      </c>
      <c r="M4647">
        <f t="shared" si="435"/>
        <v>338.79</v>
      </c>
      <c r="N4647" t="s">
        <v>18</v>
      </c>
      <c r="O4647" t="str">
        <f t="shared" si="436"/>
        <v>Delayed Delivery</v>
      </c>
      <c r="P4647">
        <v>10</v>
      </c>
      <c r="Q4647" t="str">
        <f t="shared" si="437"/>
        <v>Excellent</v>
      </c>
      <c r="R4647">
        <v>4.3</v>
      </c>
      <c r="S4647">
        <v>233.77</v>
      </c>
    </row>
    <row r="4648" spans="1:19" x14ac:dyDescent="0.35">
      <c r="A4648">
        <v>14647</v>
      </c>
      <c r="B4648" s="1">
        <v>49208</v>
      </c>
      <c r="C4648">
        <f t="shared" si="432"/>
        <v>2034</v>
      </c>
      <c r="D4648">
        <f t="shared" si="433"/>
        <v>9</v>
      </c>
      <c r="E4648" t="str">
        <f>TEXT(Table2[[#This Row],[order_date]],"mmmm")</f>
        <v>September</v>
      </c>
      <c r="F4648">
        <v>1824</v>
      </c>
      <c r="G4648" t="s">
        <v>15</v>
      </c>
      <c r="H4648" t="s">
        <v>13</v>
      </c>
      <c r="I4648">
        <v>5</v>
      </c>
      <c r="J4648">
        <v>66.75</v>
      </c>
      <c r="K4648">
        <v>0.25</v>
      </c>
      <c r="L4648">
        <f t="shared" si="434"/>
        <v>16.6875</v>
      </c>
      <c r="M4648">
        <f t="shared" si="435"/>
        <v>333.75</v>
      </c>
      <c r="N4648" t="s">
        <v>14</v>
      </c>
      <c r="O4648" t="str">
        <f t="shared" si="436"/>
        <v>Delayed Delivery</v>
      </c>
      <c r="P4648">
        <v>8</v>
      </c>
      <c r="Q4648" t="str">
        <f t="shared" si="437"/>
        <v>Good</v>
      </c>
      <c r="R4648">
        <v>3.3</v>
      </c>
      <c r="S4648">
        <v>250.31</v>
      </c>
    </row>
    <row r="4649" spans="1:19" x14ac:dyDescent="0.35">
      <c r="A4649">
        <v>14648</v>
      </c>
      <c r="B4649" s="1">
        <v>49209</v>
      </c>
      <c r="C4649">
        <f t="shared" si="432"/>
        <v>2034</v>
      </c>
      <c r="D4649">
        <f t="shared" si="433"/>
        <v>9</v>
      </c>
      <c r="E4649" t="str">
        <f>TEXT(Table2[[#This Row],[order_date]],"mmmm")</f>
        <v>September</v>
      </c>
      <c r="F4649">
        <v>1117</v>
      </c>
      <c r="G4649" t="s">
        <v>15</v>
      </c>
      <c r="H4649" t="s">
        <v>17</v>
      </c>
      <c r="I4649">
        <v>4</v>
      </c>
      <c r="J4649">
        <v>441.76</v>
      </c>
      <c r="K4649">
        <v>0.19</v>
      </c>
      <c r="L4649">
        <f t="shared" si="434"/>
        <v>83.934399999999997</v>
      </c>
      <c r="M4649">
        <f t="shared" si="435"/>
        <v>1767.04</v>
      </c>
      <c r="N4649" t="s">
        <v>16</v>
      </c>
      <c r="O4649" t="str">
        <f t="shared" si="436"/>
        <v>Delayed Delivery</v>
      </c>
      <c r="P4649">
        <v>9</v>
      </c>
      <c r="Q4649" t="str">
        <f t="shared" si="437"/>
        <v>Excellent</v>
      </c>
      <c r="R4649">
        <v>4.0999999999999996</v>
      </c>
      <c r="S4649">
        <v>1431.3</v>
      </c>
    </row>
    <row r="4650" spans="1:19" x14ac:dyDescent="0.35">
      <c r="A4650">
        <v>14649</v>
      </c>
      <c r="B4650" s="1">
        <v>49210</v>
      </c>
      <c r="C4650">
        <f t="shared" si="432"/>
        <v>2034</v>
      </c>
      <c r="D4650">
        <f t="shared" si="433"/>
        <v>9</v>
      </c>
      <c r="E4650" t="str">
        <f>TEXT(Table2[[#This Row],[order_date]],"mmmm")</f>
        <v>September</v>
      </c>
      <c r="F4650">
        <v>1611</v>
      </c>
      <c r="G4650" t="s">
        <v>22</v>
      </c>
      <c r="H4650" t="s">
        <v>20</v>
      </c>
      <c r="I4650">
        <v>4</v>
      </c>
      <c r="J4650">
        <v>367.2</v>
      </c>
      <c r="K4650">
        <v>0.26</v>
      </c>
      <c r="L4650">
        <f t="shared" si="434"/>
        <v>95.471999999999994</v>
      </c>
      <c r="M4650">
        <f t="shared" si="435"/>
        <v>1468.8</v>
      </c>
      <c r="N4650" t="s">
        <v>16</v>
      </c>
      <c r="O4650" t="str">
        <f t="shared" si="436"/>
        <v>Delayed Delivery</v>
      </c>
      <c r="P4650">
        <v>11</v>
      </c>
      <c r="Q4650" t="str">
        <f t="shared" si="437"/>
        <v>Excellent</v>
      </c>
      <c r="R4650">
        <v>4.7</v>
      </c>
      <c r="S4650">
        <v>1086.9100000000001</v>
      </c>
    </row>
    <row r="4651" spans="1:19" x14ac:dyDescent="0.35">
      <c r="A4651">
        <v>14650</v>
      </c>
      <c r="B4651" s="1">
        <v>49211</v>
      </c>
      <c r="C4651">
        <f t="shared" si="432"/>
        <v>2034</v>
      </c>
      <c r="D4651">
        <f t="shared" si="433"/>
        <v>9</v>
      </c>
      <c r="E4651" t="str">
        <f>TEXT(Table2[[#This Row],[order_date]],"mmmm")</f>
        <v>September</v>
      </c>
      <c r="F4651">
        <v>1379</v>
      </c>
      <c r="G4651" t="s">
        <v>12</v>
      </c>
      <c r="H4651" t="s">
        <v>13</v>
      </c>
      <c r="I4651">
        <v>1</v>
      </c>
      <c r="J4651">
        <v>401.96</v>
      </c>
      <c r="K4651">
        <v>0.01</v>
      </c>
      <c r="L4651">
        <f t="shared" si="434"/>
        <v>4.0195999999999996</v>
      </c>
      <c r="M4651">
        <f t="shared" si="435"/>
        <v>401.96</v>
      </c>
      <c r="N4651" t="s">
        <v>18</v>
      </c>
      <c r="O4651" t="str">
        <f t="shared" si="436"/>
        <v>On Time Delivery</v>
      </c>
      <c r="P4651">
        <v>2</v>
      </c>
      <c r="Q4651" t="str">
        <f t="shared" si="437"/>
        <v>Bad</v>
      </c>
      <c r="R4651">
        <v>1.6</v>
      </c>
      <c r="S4651">
        <v>397.94</v>
      </c>
    </row>
    <row r="4652" spans="1:19" x14ac:dyDescent="0.35">
      <c r="A4652">
        <v>14651</v>
      </c>
      <c r="B4652" s="1">
        <v>49212</v>
      </c>
      <c r="C4652">
        <f t="shared" si="432"/>
        <v>2034</v>
      </c>
      <c r="D4652">
        <f t="shared" si="433"/>
        <v>9</v>
      </c>
      <c r="E4652" t="str">
        <f>TEXT(Table2[[#This Row],[order_date]],"mmmm")</f>
        <v>September</v>
      </c>
      <c r="F4652">
        <v>1928</v>
      </c>
      <c r="G4652" t="s">
        <v>12</v>
      </c>
      <c r="H4652" t="s">
        <v>20</v>
      </c>
      <c r="I4652">
        <v>1</v>
      </c>
      <c r="J4652">
        <v>540.79999999999995</v>
      </c>
      <c r="K4652">
        <v>0.01</v>
      </c>
      <c r="L4652">
        <f t="shared" si="434"/>
        <v>5.4079999999999995</v>
      </c>
      <c r="M4652">
        <f t="shared" si="435"/>
        <v>540.79999999999995</v>
      </c>
      <c r="N4652" t="s">
        <v>18</v>
      </c>
      <c r="O4652" t="str">
        <f t="shared" si="436"/>
        <v>Delayed Delivery</v>
      </c>
      <c r="P4652">
        <v>6</v>
      </c>
      <c r="Q4652" t="str">
        <f t="shared" si="437"/>
        <v>Bad</v>
      </c>
      <c r="R4652">
        <v>2.4</v>
      </c>
      <c r="S4652">
        <v>535.39</v>
      </c>
    </row>
    <row r="4653" spans="1:19" x14ac:dyDescent="0.35">
      <c r="A4653">
        <v>14652</v>
      </c>
      <c r="B4653" s="1">
        <v>49213</v>
      </c>
      <c r="C4653">
        <f t="shared" si="432"/>
        <v>2034</v>
      </c>
      <c r="D4653">
        <f t="shared" si="433"/>
        <v>9</v>
      </c>
      <c r="E4653" t="str">
        <f>TEXT(Table2[[#This Row],[order_date]],"mmmm")</f>
        <v>September</v>
      </c>
      <c r="F4653">
        <v>1919</v>
      </c>
      <c r="G4653" t="s">
        <v>12</v>
      </c>
      <c r="H4653" t="s">
        <v>20</v>
      </c>
      <c r="I4653">
        <v>7</v>
      </c>
      <c r="J4653">
        <v>473.62</v>
      </c>
      <c r="K4653">
        <v>0.03</v>
      </c>
      <c r="L4653">
        <f t="shared" si="434"/>
        <v>14.208599999999999</v>
      </c>
      <c r="M4653">
        <f t="shared" si="435"/>
        <v>3315.34</v>
      </c>
      <c r="N4653" t="s">
        <v>16</v>
      </c>
      <c r="O4653" t="str">
        <f t="shared" si="436"/>
        <v>Delayed Delivery</v>
      </c>
      <c r="P4653">
        <v>11</v>
      </c>
      <c r="Q4653" t="str">
        <f t="shared" si="437"/>
        <v>Bad</v>
      </c>
      <c r="R4653">
        <v>1.2</v>
      </c>
      <c r="S4653">
        <v>3215.88</v>
      </c>
    </row>
    <row r="4654" spans="1:19" x14ac:dyDescent="0.35">
      <c r="A4654">
        <v>14653</v>
      </c>
      <c r="B4654" s="1">
        <v>49214</v>
      </c>
      <c r="C4654">
        <f t="shared" si="432"/>
        <v>2034</v>
      </c>
      <c r="D4654">
        <f t="shared" si="433"/>
        <v>9</v>
      </c>
      <c r="E4654" t="str">
        <f>TEXT(Table2[[#This Row],[order_date]],"mmmm")</f>
        <v>September</v>
      </c>
      <c r="F4654">
        <v>1678</v>
      </c>
      <c r="G4654" t="s">
        <v>19</v>
      </c>
      <c r="H4654" t="s">
        <v>20</v>
      </c>
      <c r="I4654">
        <v>3</v>
      </c>
      <c r="J4654">
        <v>471.84</v>
      </c>
      <c r="K4654">
        <v>0.15</v>
      </c>
      <c r="L4654">
        <f t="shared" si="434"/>
        <v>70.775999999999996</v>
      </c>
      <c r="M4654">
        <f t="shared" si="435"/>
        <v>1415.52</v>
      </c>
      <c r="N4654" t="s">
        <v>14</v>
      </c>
      <c r="O4654" t="str">
        <f t="shared" si="436"/>
        <v>Early Delivery</v>
      </c>
      <c r="P4654">
        <v>1</v>
      </c>
      <c r="Q4654" t="str">
        <f t="shared" si="437"/>
        <v>Good</v>
      </c>
      <c r="R4654">
        <v>2.6</v>
      </c>
      <c r="S4654">
        <v>1203.19</v>
      </c>
    </row>
    <row r="4655" spans="1:19" x14ac:dyDescent="0.35">
      <c r="A4655">
        <v>14654</v>
      </c>
      <c r="B4655" s="1">
        <v>49215</v>
      </c>
      <c r="C4655">
        <f t="shared" si="432"/>
        <v>2034</v>
      </c>
      <c r="D4655">
        <f t="shared" si="433"/>
        <v>9</v>
      </c>
      <c r="E4655" t="str">
        <f>TEXT(Table2[[#This Row],[order_date]],"mmmm")</f>
        <v>September</v>
      </c>
      <c r="F4655">
        <v>1289</v>
      </c>
      <c r="G4655" t="s">
        <v>19</v>
      </c>
      <c r="H4655" t="s">
        <v>21</v>
      </c>
      <c r="I4655">
        <v>5</v>
      </c>
      <c r="J4655">
        <v>557.4</v>
      </c>
      <c r="K4655">
        <v>0.08</v>
      </c>
      <c r="L4655">
        <f t="shared" si="434"/>
        <v>44.591999999999999</v>
      </c>
      <c r="M4655">
        <f t="shared" si="435"/>
        <v>2787</v>
      </c>
      <c r="N4655" t="s">
        <v>18</v>
      </c>
      <c r="O4655" t="str">
        <f t="shared" si="436"/>
        <v>Delayed Delivery</v>
      </c>
      <c r="P4655">
        <v>8</v>
      </c>
      <c r="Q4655" t="str">
        <f t="shared" si="437"/>
        <v>Bad</v>
      </c>
      <c r="R4655">
        <v>1.9</v>
      </c>
      <c r="S4655">
        <v>2564.04</v>
      </c>
    </row>
    <row r="4656" spans="1:19" x14ac:dyDescent="0.35">
      <c r="A4656">
        <v>14655</v>
      </c>
      <c r="B4656" s="1">
        <v>49216</v>
      </c>
      <c r="C4656">
        <f t="shared" si="432"/>
        <v>2034</v>
      </c>
      <c r="D4656">
        <f t="shared" si="433"/>
        <v>9</v>
      </c>
      <c r="E4656" t="str">
        <f>TEXT(Table2[[#This Row],[order_date]],"mmmm")</f>
        <v>September</v>
      </c>
      <c r="F4656">
        <v>1439</v>
      </c>
      <c r="G4656" t="s">
        <v>19</v>
      </c>
      <c r="H4656" t="s">
        <v>13</v>
      </c>
      <c r="I4656">
        <v>3</v>
      </c>
      <c r="J4656">
        <v>594.11</v>
      </c>
      <c r="K4656">
        <v>0.34</v>
      </c>
      <c r="L4656">
        <f t="shared" si="434"/>
        <v>201.99740000000003</v>
      </c>
      <c r="M4656">
        <f t="shared" si="435"/>
        <v>1782.33</v>
      </c>
      <c r="N4656" t="s">
        <v>16</v>
      </c>
      <c r="O4656" t="str">
        <f t="shared" si="436"/>
        <v>Delayed Delivery</v>
      </c>
      <c r="P4656">
        <v>5</v>
      </c>
      <c r="Q4656" t="str">
        <f t="shared" si="437"/>
        <v>Good</v>
      </c>
      <c r="R4656">
        <v>3.3</v>
      </c>
      <c r="S4656">
        <v>1176.3399999999999</v>
      </c>
    </row>
    <row r="4657" spans="1:19" x14ac:dyDescent="0.35">
      <c r="A4657">
        <v>14656</v>
      </c>
      <c r="B4657" s="1">
        <v>49217</v>
      </c>
      <c r="C4657">
        <f t="shared" si="432"/>
        <v>2034</v>
      </c>
      <c r="D4657">
        <f t="shared" si="433"/>
        <v>9</v>
      </c>
      <c r="E4657" t="str">
        <f>TEXT(Table2[[#This Row],[order_date]],"mmmm")</f>
        <v>September</v>
      </c>
      <c r="F4657">
        <v>1667</v>
      </c>
      <c r="G4657" t="s">
        <v>12</v>
      </c>
      <c r="H4657" t="s">
        <v>21</v>
      </c>
      <c r="I4657">
        <v>2</v>
      </c>
      <c r="J4657">
        <v>355.05</v>
      </c>
      <c r="K4657">
        <v>0.19</v>
      </c>
      <c r="L4657">
        <f t="shared" si="434"/>
        <v>67.459500000000006</v>
      </c>
      <c r="M4657">
        <f t="shared" si="435"/>
        <v>710.1</v>
      </c>
      <c r="N4657" t="s">
        <v>16</v>
      </c>
      <c r="O4657" t="str">
        <f t="shared" si="436"/>
        <v>Delayed Delivery</v>
      </c>
      <c r="P4657">
        <v>9</v>
      </c>
      <c r="Q4657" t="str">
        <f t="shared" si="437"/>
        <v>Excellent</v>
      </c>
      <c r="R4657">
        <v>4.0999999999999996</v>
      </c>
      <c r="S4657">
        <v>575.17999999999995</v>
      </c>
    </row>
    <row r="4658" spans="1:19" x14ac:dyDescent="0.35">
      <c r="A4658">
        <v>14657</v>
      </c>
      <c r="B4658" s="1">
        <v>49218</v>
      </c>
      <c r="C4658">
        <f t="shared" si="432"/>
        <v>2034</v>
      </c>
      <c r="D4658">
        <f t="shared" si="433"/>
        <v>10</v>
      </c>
      <c r="E4658" t="str">
        <f>TEXT(Table2[[#This Row],[order_date]],"mmmm")</f>
        <v>October</v>
      </c>
      <c r="F4658">
        <v>1932</v>
      </c>
      <c r="G4658" t="s">
        <v>12</v>
      </c>
      <c r="H4658" t="s">
        <v>21</v>
      </c>
      <c r="I4658">
        <v>2</v>
      </c>
      <c r="J4658">
        <v>78.7</v>
      </c>
      <c r="K4658">
        <v>0.23</v>
      </c>
      <c r="L4658">
        <f t="shared" si="434"/>
        <v>18.101000000000003</v>
      </c>
      <c r="M4658">
        <f t="shared" si="435"/>
        <v>157.4</v>
      </c>
      <c r="N4658" t="s">
        <v>18</v>
      </c>
      <c r="O4658" t="str">
        <f t="shared" si="436"/>
        <v>On Time Delivery</v>
      </c>
      <c r="P4658">
        <v>3</v>
      </c>
      <c r="Q4658" t="str">
        <f t="shared" si="437"/>
        <v>Good</v>
      </c>
      <c r="R4658">
        <v>2.9</v>
      </c>
      <c r="S4658">
        <v>121.2</v>
      </c>
    </row>
    <row r="4659" spans="1:19" x14ac:dyDescent="0.35">
      <c r="A4659">
        <v>14658</v>
      </c>
      <c r="B4659" s="1">
        <v>49219</v>
      </c>
      <c r="C4659">
        <f t="shared" si="432"/>
        <v>2034</v>
      </c>
      <c r="D4659">
        <f t="shared" si="433"/>
        <v>10</v>
      </c>
      <c r="E4659" t="str">
        <f>TEXT(Table2[[#This Row],[order_date]],"mmmm")</f>
        <v>October</v>
      </c>
      <c r="F4659">
        <v>1006</v>
      </c>
      <c r="G4659" t="s">
        <v>12</v>
      </c>
      <c r="H4659" t="s">
        <v>13</v>
      </c>
      <c r="I4659">
        <v>1</v>
      </c>
      <c r="J4659">
        <v>283.58999999999997</v>
      </c>
      <c r="K4659">
        <v>0.1</v>
      </c>
      <c r="L4659">
        <f t="shared" si="434"/>
        <v>28.358999999999998</v>
      </c>
      <c r="M4659">
        <f t="shared" si="435"/>
        <v>283.58999999999997</v>
      </c>
      <c r="N4659" t="s">
        <v>18</v>
      </c>
      <c r="O4659" t="str">
        <f t="shared" si="436"/>
        <v>On Time Delivery</v>
      </c>
      <c r="P4659">
        <v>2</v>
      </c>
      <c r="Q4659" t="str">
        <f t="shared" si="437"/>
        <v>Bad</v>
      </c>
      <c r="R4659">
        <v>2.2999999999999998</v>
      </c>
      <c r="S4659">
        <v>255.23</v>
      </c>
    </row>
    <row r="4660" spans="1:19" x14ac:dyDescent="0.35">
      <c r="A4660">
        <v>14659</v>
      </c>
      <c r="B4660" s="1">
        <v>49220</v>
      </c>
      <c r="C4660">
        <f t="shared" si="432"/>
        <v>2034</v>
      </c>
      <c r="D4660">
        <f t="shared" si="433"/>
        <v>10</v>
      </c>
      <c r="E4660" t="str">
        <f>TEXT(Table2[[#This Row],[order_date]],"mmmm")</f>
        <v>October</v>
      </c>
      <c r="F4660">
        <v>1195</v>
      </c>
      <c r="G4660" t="s">
        <v>19</v>
      </c>
      <c r="H4660" t="s">
        <v>20</v>
      </c>
      <c r="I4660">
        <v>4</v>
      </c>
      <c r="J4660">
        <v>475.75</v>
      </c>
      <c r="K4660">
        <v>0.11</v>
      </c>
      <c r="L4660">
        <f t="shared" si="434"/>
        <v>52.332500000000003</v>
      </c>
      <c r="M4660">
        <f t="shared" si="435"/>
        <v>1903</v>
      </c>
      <c r="N4660" t="s">
        <v>16</v>
      </c>
      <c r="O4660" t="str">
        <f t="shared" si="436"/>
        <v>Delayed Delivery</v>
      </c>
      <c r="P4660">
        <v>7</v>
      </c>
      <c r="Q4660" t="str">
        <f t="shared" si="437"/>
        <v>Bad</v>
      </c>
      <c r="R4660">
        <v>1.6</v>
      </c>
      <c r="S4660">
        <v>1693.67</v>
      </c>
    </row>
    <row r="4661" spans="1:19" x14ac:dyDescent="0.35">
      <c r="A4661">
        <v>14660</v>
      </c>
      <c r="B4661" s="1">
        <v>49221</v>
      </c>
      <c r="C4661">
        <f t="shared" si="432"/>
        <v>2034</v>
      </c>
      <c r="D4661">
        <f t="shared" si="433"/>
        <v>10</v>
      </c>
      <c r="E4661" t="str">
        <f>TEXT(Table2[[#This Row],[order_date]],"mmmm")</f>
        <v>October</v>
      </c>
      <c r="F4661">
        <v>1420</v>
      </c>
      <c r="G4661" t="s">
        <v>12</v>
      </c>
      <c r="H4661" t="s">
        <v>21</v>
      </c>
      <c r="I4661">
        <v>2</v>
      </c>
      <c r="J4661">
        <v>31.22</v>
      </c>
      <c r="K4661">
        <v>0.12</v>
      </c>
      <c r="L4661">
        <f t="shared" si="434"/>
        <v>3.7463999999999995</v>
      </c>
      <c r="M4661">
        <f t="shared" si="435"/>
        <v>62.44</v>
      </c>
      <c r="N4661" t="s">
        <v>14</v>
      </c>
      <c r="O4661" t="str">
        <f t="shared" si="436"/>
        <v>Delayed Delivery</v>
      </c>
      <c r="P4661">
        <v>11</v>
      </c>
      <c r="Q4661" t="str">
        <f t="shared" si="437"/>
        <v>Bad</v>
      </c>
      <c r="R4661">
        <v>1.1000000000000001</v>
      </c>
      <c r="S4661">
        <v>54.95</v>
      </c>
    </row>
    <row r="4662" spans="1:19" x14ac:dyDescent="0.35">
      <c r="A4662">
        <v>14661</v>
      </c>
      <c r="B4662" s="1">
        <v>49222</v>
      </c>
      <c r="C4662">
        <f t="shared" si="432"/>
        <v>2034</v>
      </c>
      <c r="D4662">
        <f t="shared" si="433"/>
        <v>10</v>
      </c>
      <c r="E4662" t="str">
        <f>TEXT(Table2[[#This Row],[order_date]],"mmmm")</f>
        <v>October</v>
      </c>
      <c r="F4662">
        <v>1567</v>
      </c>
      <c r="G4662" t="s">
        <v>15</v>
      </c>
      <c r="H4662" t="s">
        <v>21</v>
      </c>
      <c r="I4662">
        <v>2</v>
      </c>
      <c r="J4662">
        <v>48.28</v>
      </c>
      <c r="K4662">
        <v>0.24</v>
      </c>
      <c r="L4662">
        <f t="shared" si="434"/>
        <v>11.587199999999999</v>
      </c>
      <c r="M4662">
        <f t="shared" si="435"/>
        <v>96.56</v>
      </c>
      <c r="N4662" t="s">
        <v>16</v>
      </c>
      <c r="O4662" t="str">
        <f t="shared" si="436"/>
        <v>Delayed Delivery</v>
      </c>
      <c r="P4662">
        <v>7</v>
      </c>
      <c r="Q4662" t="str">
        <f t="shared" si="437"/>
        <v>Good</v>
      </c>
      <c r="R4662">
        <v>3.7</v>
      </c>
      <c r="S4662">
        <v>73.39</v>
      </c>
    </row>
    <row r="4663" spans="1:19" x14ac:dyDescent="0.35">
      <c r="A4663">
        <v>14662</v>
      </c>
      <c r="B4663" s="1">
        <v>49223</v>
      </c>
      <c r="C4663">
        <f t="shared" si="432"/>
        <v>2034</v>
      </c>
      <c r="D4663">
        <f t="shared" si="433"/>
        <v>10</v>
      </c>
      <c r="E4663" t="str">
        <f>TEXT(Table2[[#This Row],[order_date]],"mmmm")</f>
        <v>October</v>
      </c>
      <c r="F4663">
        <v>1832</v>
      </c>
      <c r="G4663" t="s">
        <v>19</v>
      </c>
      <c r="H4663" t="s">
        <v>21</v>
      </c>
      <c r="I4663">
        <v>3</v>
      </c>
      <c r="J4663">
        <v>54.29</v>
      </c>
      <c r="K4663">
        <v>0.17</v>
      </c>
      <c r="L4663">
        <f t="shared" si="434"/>
        <v>9.2293000000000003</v>
      </c>
      <c r="M4663">
        <f t="shared" si="435"/>
        <v>162.87</v>
      </c>
      <c r="N4663" t="s">
        <v>18</v>
      </c>
      <c r="O4663" t="str">
        <f t="shared" si="436"/>
        <v>Delayed Delivery</v>
      </c>
      <c r="P4663">
        <v>10</v>
      </c>
      <c r="Q4663" t="str">
        <f t="shared" si="437"/>
        <v>Bad</v>
      </c>
      <c r="R4663">
        <v>1.1000000000000001</v>
      </c>
      <c r="S4663">
        <v>135.18</v>
      </c>
    </row>
    <row r="4664" spans="1:19" x14ac:dyDescent="0.35">
      <c r="A4664">
        <v>14663</v>
      </c>
      <c r="B4664" s="1">
        <v>49224</v>
      </c>
      <c r="C4664">
        <f t="shared" si="432"/>
        <v>2034</v>
      </c>
      <c r="D4664">
        <f t="shared" si="433"/>
        <v>10</v>
      </c>
      <c r="E4664" t="str">
        <f>TEXT(Table2[[#This Row],[order_date]],"mmmm")</f>
        <v>October</v>
      </c>
      <c r="F4664">
        <v>1192</v>
      </c>
      <c r="G4664" t="s">
        <v>15</v>
      </c>
      <c r="H4664" t="s">
        <v>20</v>
      </c>
      <c r="I4664">
        <v>3</v>
      </c>
      <c r="J4664">
        <v>442.66</v>
      </c>
      <c r="K4664">
        <v>0.18</v>
      </c>
      <c r="L4664">
        <f t="shared" si="434"/>
        <v>79.678799999999995</v>
      </c>
      <c r="M4664">
        <f t="shared" si="435"/>
        <v>1327.98</v>
      </c>
      <c r="N4664" t="s">
        <v>16</v>
      </c>
      <c r="O4664" t="str">
        <f t="shared" si="436"/>
        <v>Delayed Delivery</v>
      </c>
      <c r="P4664">
        <v>5</v>
      </c>
      <c r="Q4664" t="str">
        <f t="shared" si="437"/>
        <v>Excellent</v>
      </c>
      <c r="R4664">
        <v>4.7</v>
      </c>
      <c r="S4664">
        <v>1088.94</v>
      </c>
    </row>
    <row r="4665" spans="1:19" x14ac:dyDescent="0.35">
      <c r="A4665">
        <v>14664</v>
      </c>
      <c r="B4665" s="1">
        <v>49225</v>
      </c>
      <c r="C4665">
        <f t="shared" si="432"/>
        <v>2034</v>
      </c>
      <c r="D4665">
        <f t="shared" si="433"/>
        <v>10</v>
      </c>
      <c r="E4665" t="str">
        <f>TEXT(Table2[[#This Row],[order_date]],"mmmm")</f>
        <v>October</v>
      </c>
      <c r="F4665">
        <v>1558</v>
      </c>
      <c r="G4665" t="s">
        <v>19</v>
      </c>
      <c r="H4665" t="s">
        <v>21</v>
      </c>
      <c r="I4665">
        <v>7</v>
      </c>
      <c r="J4665">
        <v>308.18</v>
      </c>
      <c r="K4665">
        <v>0.21</v>
      </c>
      <c r="L4665">
        <f t="shared" si="434"/>
        <v>64.717799999999997</v>
      </c>
      <c r="M4665">
        <f t="shared" si="435"/>
        <v>2157.2600000000002</v>
      </c>
      <c r="N4665" t="s">
        <v>14</v>
      </c>
      <c r="O4665" t="str">
        <f t="shared" si="436"/>
        <v>Delayed Delivery</v>
      </c>
      <c r="P4665">
        <v>7</v>
      </c>
      <c r="Q4665" t="str">
        <f t="shared" si="437"/>
        <v>Good</v>
      </c>
      <c r="R4665">
        <v>3.4</v>
      </c>
      <c r="S4665">
        <v>1704.24</v>
      </c>
    </row>
    <row r="4666" spans="1:19" x14ac:dyDescent="0.35">
      <c r="A4666">
        <v>14665</v>
      </c>
      <c r="B4666" s="1">
        <v>49226</v>
      </c>
      <c r="C4666">
        <f t="shared" si="432"/>
        <v>2034</v>
      </c>
      <c r="D4666">
        <f t="shared" si="433"/>
        <v>10</v>
      </c>
      <c r="E4666" t="str">
        <f>TEXT(Table2[[#This Row],[order_date]],"mmmm")</f>
        <v>October</v>
      </c>
      <c r="F4666">
        <v>1147</v>
      </c>
      <c r="G4666" t="s">
        <v>15</v>
      </c>
      <c r="H4666" t="s">
        <v>17</v>
      </c>
      <c r="I4666">
        <v>7</v>
      </c>
      <c r="J4666">
        <v>230.81</v>
      </c>
      <c r="K4666">
        <v>0.27</v>
      </c>
      <c r="L4666">
        <f t="shared" si="434"/>
        <v>62.318700000000007</v>
      </c>
      <c r="M4666">
        <f t="shared" si="435"/>
        <v>1615.67</v>
      </c>
      <c r="N4666" t="s">
        <v>18</v>
      </c>
      <c r="O4666" t="str">
        <f t="shared" si="436"/>
        <v>Delayed Delivery</v>
      </c>
      <c r="P4666">
        <v>6</v>
      </c>
      <c r="Q4666" t="str">
        <f t="shared" si="437"/>
        <v>Bad</v>
      </c>
      <c r="R4666">
        <v>2.4</v>
      </c>
      <c r="S4666">
        <v>1179.44</v>
      </c>
    </row>
    <row r="4667" spans="1:19" x14ac:dyDescent="0.35">
      <c r="A4667">
        <v>14666</v>
      </c>
      <c r="B4667" s="1">
        <v>49227</v>
      </c>
      <c r="C4667">
        <f t="shared" si="432"/>
        <v>2034</v>
      </c>
      <c r="D4667">
        <f t="shared" si="433"/>
        <v>10</v>
      </c>
      <c r="E4667" t="str">
        <f>TEXT(Table2[[#This Row],[order_date]],"mmmm")</f>
        <v>October</v>
      </c>
      <c r="F4667">
        <v>1786</v>
      </c>
      <c r="G4667" t="s">
        <v>19</v>
      </c>
      <c r="H4667" t="s">
        <v>13</v>
      </c>
      <c r="I4667">
        <v>2</v>
      </c>
      <c r="J4667">
        <v>76.790000000000006</v>
      </c>
      <c r="K4667">
        <v>0.03</v>
      </c>
      <c r="L4667">
        <f t="shared" si="434"/>
        <v>2.3037000000000001</v>
      </c>
      <c r="M4667">
        <f t="shared" si="435"/>
        <v>153.58000000000001</v>
      </c>
      <c r="N4667" t="s">
        <v>16</v>
      </c>
      <c r="O4667" t="str">
        <f t="shared" si="436"/>
        <v>Delayed Delivery</v>
      </c>
      <c r="P4667">
        <v>9</v>
      </c>
      <c r="Q4667" t="str">
        <f t="shared" si="437"/>
        <v>Bad</v>
      </c>
      <c r="R4667">
        <v>1.2</v>
      </c>
      <c r="S4667">
        <v>148.97</v>
      </c>
    </row>
    <row r="4668" spans="1:19" x14ac:dyDescent="0.35">
      <c r="A4668">
        <v>14667</v>
      </c>
      <c r="B4668" s="1">
        <v>49228</v>
      </c>
      <c r="C4668">
        <f t="shared" si="432"/>
        <v>2034</v>
      </c>
      <c r="D4668">
        <f t="shared" si="433"/>
        <v>10</v>
      </c>
      <c r="E4668" t="str">
        <f>TEXT(Table2[[#This Row],[order_date]],"mmmm")</f>
        <v>October</v>
      </c>
      <c r="F4668">
        <v>1668</v>
      </c>
      <c r="G4668" t="s">
        <v>15</v>
      </c>
      <c r="H4668" t="s">
        <v>17</v>
      </c>
      <c r="I4668">
        <v>1</v>
      </c>
      <c r="J4668">
        <v>443.36</v>
      </c>
      <c r="K4668">
        <v>0.27</v>
      </c>
      <c r="L4668">
        <f t="shared" si="434"/>
        <v>119.70720000000001</v>
      </c>
      <c r="M4668">
        <f t="shared" si="435"/>
        <v>443.36</v>
      </c>
      <c r="N4668" t="s">
        <v>14</v>
      </c>
      <c r="O4668" t="str">
        <f t="shared" si="436"/>
        <v>On Time Delivery</v>
      </c>
      <c r="P4668">
        <v>3</v>
      </c>
      <c r="Q4668" t="str">
        <f t="shared" si="437"/>
        <v>Good</v>
      </c>
      <c r="R4668">
        <v>2.7</v>
      </c>
      <c r="S4668">
        <v>323.64999999999998</v>
      </c>
    </row>
    <row r="4669" spans="1:19" x14ac:dyDescent="0.35">
      <c r="A4669">
        <v>14668</v>
      </c>
      <c r="B4669" s="1">
        <v>49229</v>
      </c>
      <c r="C4669">
        <f t="shared" si="432"/>
        <v>2034</v>
      </c>
      <c r="D4669">
        <f t="shared" si="433"/>
        <v>10</v>
      </c>
      <c r="E4669" t="str">
        <f>TEXT(Table2[[#This Row],[order_date]],"mmmm")</f>
        <v>October</v>
      </c>
      <c r="F4669">
        <v>1201</v>
      </c>
      <c r="G4669" t="s">
        <v>15</v>
      </c>
      <c r="H4669" t="s">
        <v>20</v>
      </c>
      <c r="I4669">
        <v>3</v>
      </c>
      <c r="J4669">
        <v>202.8</v>
      </c>
      <c r="K4669">
        <v>0.2</v>
      </c>
      <c r="L4669">
        <f t="shared" si="434"/>
        <v>40.56</v>
      </c>
      <c r="M4669">
        <f t="shared" si="435"/>
        <v>608.40000000000009</v>
      </c>
      <c r="N4669" t="s">
        <v>16</v>
      </c>
      <c r="O4669" t="str">
        <f t="shared" si="436"/>
        <v>On Time Delivery</v>
      </c>
      <c r="P4669">
        <v>4</v>
      </c>
      <c r="Q4669" t="str">
        <f t="shared" si="437"/>
        <v>Excellent</v>
      </c>
      <c r="R4669">
        <v>4.5</v>
      </c>
      <c r="S4669">
        <v>486.72</v>
      </c>
    </row>
    <row r="4670" spans="1:19" x14ac:dyDescent="0.35">
      <c r="A4670">
        <v>14669</v>
      </c>
      <c r="B4670" s="1">
        <v>49230</v>
      </c>
      <c r="C4670">
        <f t="shared" si="432"/>
        <v>2034</v>
      </c>
      <c r="D4670">
        <f t="shared" si="433"/>
        <v>10</v>
      </c>
      <c r="E4670" t="str">
        <f>TEXT(Table2[[#This Row],[order_date]],"mmmm")</f>
        <v>October</v>
      </c>
      <c r="F4670">
        <v>1443</v>
      </c>
      <c r="G4670" t="s">
        <v>12</v>
      </c>
      <c r="H4670" t="s">
        <v>21</v>
      </c>
      <c r="I4670">
        <v>2</v>
      </c>
      <c r="J4670">
        <v>170.21</v>
      </c>
      <c r="K4670">
        <v>0.23</v>
      </c>
      <c r="L4670">
        <f t="shared" si="434"/>
        <v>39.148300000000006</v>
      </c>
      <c r="M4670">
        <f t="shared" si="435"/>
        <v>340.42</v>
      </c>
      <c r="N4670" t="s">
        <v>18</v>
      </c>
      <c r="O4670" t="str">
        <f t="shared" si="436"/>
        <v>Delayed Delivery</v>
      </c>
      <c r="P4670">
        <v>9</v>
      </c>
      <c r="Q4670" t="str">
        <f t="shared" si="437"/>
        <v>Excellent</v>
      </c>
      <c r="R4670">
        <v>4.9000000000000004</v>
      </c>
      <c r="S4670">
        <v>262.12</v>
      </c>
    </row>
    <row r="4671" spans="1:19" x14ac:dyDescent="0.35">
      <c r="A4671">
        <v>14670</v>
      </c>
      <c r="B4671" s="1">
        <v>49231</v>
      </c>
      <c r="C4671">
        <f t="shared" si="432"/>
        <v>2034</v>
      </c>
      <c r="D4671">
        <f t="shared" si="433"/>
        <v>10</v>
      </c>
      <c r="E4671" t="str">
        <f>TEXT(Table2[[#This Row],[order_date]],"mmmm")</f>
        <v>October</v>
      </c>
      <c r="F4671">
        <v>1913</v>
      </c>
      <c r="G4671" t="s">
        <v>22</v>
      </c>
      <c r="H4671" t="s">
        <v>13</v>
      </c>
      <c r="I4671">
        <v>4</v>
      </c>
      <c r="J4671">
        <v>396.61</v>
      </c>
      <c r="K4671">
        <v>0.11</v>
      </c>
      <c r="L4671">
        <f t="shared" si="434"/>
        <v>43.627099999999999</v>
      </c>
      <c r="M4671">
        <f t="shared" si="435"/>
        <v>1586.44</v>
      </c>
      <c r="N4671" t="s">
        <v>14</v>
      </c>
      <c r="O4671" t="str">
        <f t="shared" si="436"/>
        <v>Delayed Delivery</v>
      </c>
      <c r="P4671">
        <v>10</v>
      </c>
      <c r="Q4671" t="str">
        <f t="shared" si="437"/>
        <v>Bad</v>
      </c>
      <c r="R4671">
        <v>1.3</v>
      </c>
      <c r="S4671">
        <v>1411.93</v>
      </c>
    </row>
    <row r="4672" spans="1:19" x14ac:dyDescent="0.35">
      <c r="A4672">
        <v>14671</v>
      </c>
      <c r="B4672" s="1">
        <v>49232</v>
      </c>
      <c r="C4672">
        <f t="shared" si="432"/>
        <v>2034</v>
      </c>
      <c r="D4672">
        <f t="shared" si="433"/>
        <v>10</v>
      </c>
      <c r="E4672" t="str">
        <f>TEXT(Table2[[#This Row],[order_date]],"mmmm")</f>
        <v>October</v>
      </c>
      <c r="F4672">
        <v>1987</v>
      </c>
      <c r="G4672" t="s">
        <v>15</v>
      </c>
      <c r="H4672" t="s">
        <v>21</v>
      </c>
      <c r="I4672">
        <v>3</v>
      </c>
      <c r="J4672">
        <v>342.02</v>
      </c>
      <c r="K4672">
        <v>0.14000000000000001</v>
      </c>
      <c r="L4672">
        <f t="shared" si="434"/>
        <v>47.882800000000003</v>
      </c>
      <c r="M4672">
        <f t="shared" si="435"/>
        <v>1026.06</v>
      </c>
      <c r="N4672" t="s">
        <v>18</v>
      </c>
      <c r="O4672" t="str">
        <f t="shared" si="436"/>
        <v>Delayed Delivery</v>
      </c>
      <c r="P4672">
        <v>8</v>
      </c>
      <c r="Q4672" t="str">
        <f t="shared" si="437"/>
        <v>Excellent</v>
      </c>
      <c r="R4672">
        <v>4.0999999999999996</v>
      </c>
      <c r="S4672">
        <v>882.41</v>
      </c>
    </row>
    <row r="4673" spans="1:19" x14ac:dyDescent="0.35">
      <c r="A4673">
        <v>14672</v>
      </c>
      <c r="B4673" s="1">
        <v>49233</v>
      </c>
      <c r="C4673">
        <f t="shared" si="432"/>
        <v>2034</v>
      </c>
      <c r="D4673">
        <f t="shared" si="433"/>
        <v>10</v>
      </c>
      <c r="E4673" t="str">
        <f>TEXT(Table2[[#This Row],[order_date]],"mmmm")</f>
        <v>October</v>
      </c>
      <c r="F4673">
        <v>1418</v>
      </c>
      <c r="G4673" t="s">
        <v>22</v>
      </c>
      <c r="H4673" t="s">
        <v>20</v>
      </c>
      <c r="I4673">
        <v>2</v>
      </c>
      <c r="J4673">
        <v>227.01</v>
      </c>
      <c r="K4673">
        <v>0.08</v>
      </c>
      <c r="L4673">
        <f t="shared" si="434"/>
        <v>18.160799999999998</v>
      </c>
      <c r="M4673">
        <f t="shared" si="435"/>
        <v>454.02</v>
      </c>
      <c r="N4673" t="s">
        <v>14</v>
      </c>
      <c r="O4673" t="str">
        <f t="shared" si="436"/>
        <v>Delayed Delivery</v>
      </c>
      <c r="P4673">
        <v>10</v>
      </c>
      <c r="Q4673" t="str">
        <f t="shared" si="437"/>
        <v>Bad</v>
      </c>
      <c r="R4673">
        <v>2</v>
      </c>
      <c r="S4673">
        <v>417.7</v>
      </c>
    </row>
    <row r="4674" spans="1:19" x14ac:dyDescent="0.35">
      <c r="A4674">
        <v>14673</v>
      </c>
      <c r="B4674" s="1">
        <v>49234</v>
      </c>
      <c r="C4674">
        <f t="shared" si="432"/>
        <v>2034</v>
      </c>
      <c r="D4674">
        <f t="shared" si="433"/>
        <v>10</v>
      </c>
      <c r="E4674" t="str">
        <f>TEXT(Table2[[#This Row],[order_date]],"mmmm")</f>
        <v>October</v>
      </c>
      <c r="F4674">
        <v>1426</v>
      </c>
      <c r="G4674" t="s">
        <v>12</v>
      </c>
      <c r="H4674" t="s">
        <v>13</v>
      </c>
      <c r="I4674">
        <v>7</v>
      </c>
      <c r="J4674">
        <v>390.27</v>
      </c>
      <c r="K4674">
        <v>0.34</v>
      </c>
      <c r="L4674">
        <f t="shared" si="434"/>
        <v>132.6918</v>
      </c>
      <c r="M4674">
        <f t="shared" si="435"/>
        <v>2731.89</v>
      </c>
      <c r="N4674" t="s">
        <v>14</v>
      </c>
      <c r="O4674" t="str">
        <f t="shared" si="436"/>
        <v>Delayed Delivery</v>
      </c>
      <c r="P4674">
        <v>6</v>
      </c>
      <c r="Q4674" t="str">
        <f t="shared" si="437"/>
        <v>Good</v>
      </c>
      <c r="R4674">
        <v>2.5</v>
      </c>
      <c r="S4674">
        <v>1803.05</v>
      </c>
    </row>
    <row r="4675" spans="1:19" x14ac:dyDescent="0.35">
      <c r="A4675">
        <v>14674</v>
      </c>
      <c r="B4675" s="1">
        <v>49235</v>
      </c>
      <c r="C4675">
        <f t="shared" ref="C4675:C4738" si="438">YEAR(B4675)</f>
        <v>2034</v>
      </c>
      <c r="D4675">
        <f t="shared" ref="D4675:D4738" si="439">MONTH(B4675)</f>
        <v>10</v>
      </c>
      <c r="E4675" t="str">
        <f>TEXT(Table2[[#This Row],[order_date]],"mmmm")</f>
        <v>October</v>
      </c>
      <c r="F4675">
        <v>1478</v>
      </c>
      <c r="G4675" t="s">
        <v>19</v>
      </c>
      <c r="H4675" t="s">
        <v>17</v>
      </c>
      <c r="I4675">
        <v>5</v>
      </c>
      <c r="J4675">
        <v>173.66</v>
      </c>
      <c r="K4675">
        <v>0.17</v>
      </c>
      <c r="L4675">
        <f t="shared" ref="L4675:L4738" si="440">J4675*K4675</f>
        <v>29.522200000000002</v>
      </c>
      <c r="M4675">
        <f t="shared" ref="M4675:M4738" si="441">(J4675*I4675)</f>
        <v>868.3</v>
      </c>
      <c r="N4675" t="s">
        <v>14</v>
      </c>
      <c r="O4675" t="str">
        <f t="shared" ref="O4675:O4738" si="442">IF(P4675&lt;2,"Early Delivery",IF(P4675&lt;5,"On Time Delivery","Delayed Delivery"))</f>
        <v>On Time Delivery</v>
      </c>
      <c r="P4675">
        <v>3</v>
      </c>
      <c r="Q4675" t="str">
        <f t="shared" ref="Q4675:Q4738" si="443">IF(R4675&lt;2.5,"Bad",IF(R4675 &lt;4,"Good","Excellent"))</f>
        <v>Good</v>
      </c>
      <c r="R4675">
        <v>3.2</v>
      </c>
      <c r="S4675">
        <v>720.69</v>
      </c>
    </row>
    <row r="4676" spans="1:19" x14ac:dyDescent="0.35">
      <c r="A4676">
        <v>14675</v>
      </c>
      <c r="B4676" s="1">
        <v>49236</v>
      </c>
      <c r="C4676">
        <f t="shared" si="438"/>
        <v>2034</v>
      </c>
      <c r="D4676">
        <f t="shared" si="439"/>
        <v>10</v>
      </c>
      <c r="E4676" t="str">
        <f>TEXT(Table2[[#This Row],[order_date]],"mmmm")</f>
        <v>October</v>
      </c>
      <c r="F4676">
        <v>1474</v>
      </c>
      <c r="G4676" t="s">
        <v>15</v>
      </c>
      <c r="H4676" t="s">
        <v>13</v>
      </c>
      <c r="I4676">
        <v>3</v>
      </c>
      <c r="J4676">
        <v>479.98</v>
      </c>
      <c r="K4676">
        <v>0.35</v>
      </c>
      <c r="L4676">
        <f t="shared" si="440"/>
        <v>167.99299999999999</v>
      </c>
      <c r="M4676">
        <f t="shared" si="441"/>
        <v>1439.94</v>
      </c>
      <c r="N4676" t="s">
        <v>16</v>
      </c>
      <c r="O4676" t="str">
        <f t="shared" si="442"/>
        <v>Delayed Delivery</v>
      </c>
      <c r="P4676">
        <v>9</v>
      </c>
      <c r="Q4676" t="str">
        <f t="shared" si="443"/>
        <v>Excellent</v>
      </c>
      <c r="R4676">
        <v>5</v>
      </c>
      <c r="S4676">
        <v>935.96</v>
      </c>
    </row>
    <row r="4677" spans="1:19" x14ac:dyDescent="0.35">
      <c r="A4677">
        <v>14676</v>
      </c>
      <c r="B4677" s="1">
        <v>49237</v>
      </c>
      <c r="C4677">
        <f t="shared" si="438"/>
        <v>2034</v>
      </c>
      <c r="D4677">
        <f t="shared" si="439"/>
        <v>10</v>
      </c>
      <c r="E4677" t="str">
        <f>TEXT(Table2[[#This Row],[order_date]],"mmmm")</f>
        <v>October</v>
      </c>
      <c r="F4677">
        <v>1125</v>
      </c>
      <c r="G4677" t="s">
        <v>19</v>
      </c>
      <c r="H4677" t="s">
        <v>21</v>
      </c>
      <c r="I4677">
        <v>5</v>
      </c>
      <c r="J4677">
        <v>149.15</v>
      </c>
      <c r="K4677">
        <v>0.17</v>
      </c>
      <c r="L4677">
        <f t="shared" si="440"/>
        <v>25.355500000000003</v>
      </c>
      <c r="M4677">
        <f t="shared" si="441"/>
        <v>745.75</v>
      </c>
      <c r="N4677" t="s">
        <v>16</v>
      </c>
      <c r="O4677" t="str">
        <f t="shared" si="442"/>
        <v>Delayed Delivery</v>
      </c>
      <c r="P4677">
        <v>9</v>
      </c>
      <c r="Q4677" t="str">
        <f t="shared" si="443"/>
        <v>Bad</v>
      </c>
      <c r="R4677">
        <v>1.8</v>
      </c>
      <c r="S4677">
        <v>618.97</v>
      </c>
    </row>
    <row r="4678" spans="1:19" x14ac:dyDescent="0.35">
      <c r="A4678">
        <v>14677</v>
      </c>
      <c r="B4678" s="1">
        <v>49238</v>
      </c>
      <c r="C4678">
        <f t="shared" si="438"/>
        <v>2034</v>
      </c>
      <c r="D4678">
        <f t="shared" si="439"/>
        <v>10</v>
      </c>
      <c r="E4678" t="str">
        <f>TEXT(Table2[[#This Row],[order_date]],"mmmm")</f>
        <v>October</v>
      </c>
      <c r="F4678">
        <v>1394</v>
      </c>
      <c r="G4678" t="s">
        <v>19</v>
      </c>
      <c r="H4678" t="s">
        <v>13</v>
      </c>
      <c r="I4678">
        <v>3</v>
      </c>
      <c r="J4678">
        <v>107.92</v>
      </c>
      <c r="K4678">
        <v>0.08</v>
      </c>
      <c r="L4678">
        <f t="shared" si="440"/>
        <v>8.6335999999999995</v>
      </c>
      <c r="M4678">
        <f t="shared" si="441"/>
        <v>323.76</v>
      </c>
      <c r="N4678" t="s">
        <v>18</v>
      </c>
      <c r="O4678" t="str">
        <f t="shared" si="442"/>
        <v>Delayed Delivery</v>
      </c>
      <c r="P4678">
        <v>11</v>
      </c>
      <c r="Q4678" t="str">
        <f t="shared" si="443"/>
        <v>Bad</v>
      </c>
      <c r="R4678">
        <v>1.5</v>
      </c>
      <c r="S4678">
        <v>297.86</v>
      </c>
    </row>
    <row r="4679" spans="1:19" x14ac:dyDescent="0.35">
      <c r="A4679">
        <v>14678</v>
      </c>
      <c r="B4679" s="1">
        <v>49239</v>
      </c>
      <c r="C4679">
        <f t="shared" si="438"/>
        <v>2034</v>
      </c>
      <c r="D4679">
        <f t="shared" si="439"/>
        <v>10</v>
      </c>
      <c r="E4679" t="str">
        <f>TEXT(Table2[[#This Row],[order_date]],"mmmm")</f>
        <v>October</v>
      </c>
      <c r="F4679">
        <v>1816</v>
      </c>
      <c r="G4679" t="s">
        <v>22</v>
      </c>
      <c r="H4679" t="s">
        <v>20</v>
      </c>
      <c r="I4679">
        <v>3</v>
      </c>
      <c r="J4679">
        <v>472.73</v>
      </c>
      <c r="K4679">
        <v>0.18</v>
      </c>
      <c r="L4679">
        <f t="shared" si="440"/>
        <v>85.091399999999993</v>
      </c>
      <c r="M4679">
        <f t="shared" si="441"/>
        <v>1418.19</v>
      </c>
      <c r="N4679" t="s">
        <v>18</v>
      </c>
      <c r="O4679" t="str">
        <f t="shared" si="442"/>
        <v>Delayed Delivery</v>
      </c>
      <c r="P4679">
        <v>6</v>
      </c>
      <c r="Q4679" t="str">
        <f t="shared" si="443"/>
        <v>Good</v>
      </c>
      <c r="R4679">
        <v>3.4</v>
      </c>
      <c r="S4679">
        <v>1162.92</v>
      </c>
    </row>
    <row r="4680" spans="1:19" x14ac:dyDescent="0.35">
      <c r="A4680">
        <v>14679</v>
      </c>
      <c r="B4680" s="1">
        <v>49240</v>
      </c>
      <c r="C4680">
        <f t="shared" si="438"/>
        <v>2034</v>
      </c>
      <c r="D4680">
        <f t="shared" si="439"/>
        <v>10</v>
      </c>
      <c r="E4680" t="str">
        <f>TEXT(Table2[[#This Row],[order_date]],"mmmm")</f>
        <v>October</v>
      </c>
      <c r="F4680">
        <v>1880</v>
      </c>
      <c r="G4680" t="s">
        <v>12</v>
      </c>
      <c r="H4680" t="s">
        <v>20</v>
      </c>
      <c r="I4680">
        <v>7</v>
      </c>
      <c r="J4680">
        <v>429.12</v>
      </c>
      <c r="K4680">
        <v>0.01</v>
      </c>
      <c r="L4680">
        <f t="shared" si="440"/>
        <v>4.2911999999999999</v>
      </c>
      <c r="M4680">
        <f t="shared" si="441"/>
        <v>3003.84</v>
      </c>
      <c r="N4680" t="s">
        <v>18</v>
      </c>
      <c r="O4680" t="str">
        <f t="shared" si="442"/>
        <v>On Time Delivery</v>
      </c>
      <c r="P4680">
        <v>2</v>
      </c>
      <c r="Q4680" t="str">
        <f t="shared" si="443"/>
        <v>Excellent</v>
      </c>
      <c r="R4680">
        <v>4.4000000000000004</v>
      </c>
      <c r="S4680">
        <v>2973.8</v>
      </c>
    </row>
    <row r="4681" spans="1:19" x14ac:dyDescent="0.35">
      <c r="A4681">
        <v>14680</v>
      </c>
      <c r="B4681" s="1">
        <v>49241</v>
      </c>
      <c r="C4681">
        <f t="shared" si="438"/>
        <v>2034</v>
      </c>
      <c r="D4681">
        <f t="shared" si="439"/>
        <v>10</v>
      </c>
      <c r="E4681" t="str">
        <f>TEXT(Table2[[#This Row],[order_date]],"mmmm")</f>
        <v>October</v>
      </c>
      <c r="F4681">
        <v>1805</v>
      </c>
      <c r="G4681" t="s">
        <v>19</v>
      </c>
      <c r="H4681" t="s">
        <v>13</v>
      </c>
      <c r="I4681">
        <v>6</v>
      </c>
      <c r="J4681">
        <v>121.84</v>
      </c>
      <c r="K4681">
        <v>0.32</v>
      </c>
      <c r="L4681">
        <f t="shared" si="440"/>
        <v>38.988800000000005</v>
      </c>
      <c r="M4681">
        <f t="shared" si="441"/>
        <v>731.04</v>
      </c>
      <c r="N4681" t="s">
        <v>16</v>
      </c>
      <c r="O4681" t="str">
        <f t="shared" si="442"/>
        <v>Delayed Delivery</v>
      </c>
      <c r="P4681">
        <v>7</v>
      </c>
      <c r="Q4681" t="str">
        <f t="shared" si="443"/>
        <v>Good</v>
      </c>
      <c r="R4681">
        <v>3.6</v>
      </c>
      <c r="S4681">
        <v>497.11</v>
      </c>
    </row>
    <row r="4682" spans="1:19" x14ac:dyDescent="0.35">
      <c r="A4682">
        <v>14681</v>
      </c>
      <c r="B4682" s="1">
        <v>49242</v>
      </c>
      <c r="C4682">
        <f t="shared" si="438"/>
        <v>2034</v>
      </c>
      <c r="D4682">
        <f t="shared" si="439"/>
        <v>10</v>
      </c>
      <c r="E4682" t="str">
        <f>TEXT(Table2[[#This Row],[order_date]],"mmmm")</f>
        <v>October</v>
      </c>
      <c r="F4682">
        <v>1575</v>
      </c>
      <c r="G4682" t="s">
        <v>22</v>
      </c>
      <c r="H4682" t="s">
        <v>20</v>
      </c>
      <c r="I4682">
        <v>6</v>
      </c>
      <c r="J4682">
        <v>83</v>
      </c>
      <c r="K4682">
        <v>0.28999999999999998</v>
      </c>
      <c r="L4682">
        <f t="shared" si="440"/>
        <v>24.069999999999997</v>
      </c>
      <c r="M4682">
        <f t="shared" si="441"/>
        <v>498</v>
      </c>
      <c r="N4682" t="s">
        <v>14</v>
      </c>
      <c r="O4682" t="str">
        <f t="shared" si="442"/>
        <v>Delayed Delivery</v>
      </c>
      <c r="P4682">
        <v>9</v>
      </c>
      <c r="Q4682" t="str">
        <f t="shared" si="443"/>
        <v>Bad</v>
      </c>
      <c r="R4682">
        <v>2.4</v>
      </c>
      <c r="S4682">
        <v>353.58</v>
      </c>
    </row>
    <row r="4683" spans="1:19" x14ac:dyDescent="0.35">
      <c r="A4683">
        <v>14682</v>
      </c>
      <c r="B4683" s="1">
        <v>49243</v>
      </c>
      <c r="C4683">
        <f t="shared" si="438"/>
        <v>2034</v>
      </c>
      <c r="D4683">
        <f t="shared" si="439"/>
        <v>10</v>
      </c>
      <c r="E4683" t="str">
        <f>TEXT(Table2[[#This Row],[order_date]],"mmmm")</f>
        <v>October</v>
      </c>
      <c r="F4683">
        <v>1324</v>
      </c>
      <c r="G4683" t="s">
        <v>12</v>
      </c>
      <c r="H4683" t="s">
        <v>20</v>
      </c>
      <c r="I4683">
        <v>5</v>
      </c>
      <c r="J4683">
        <v>505.46</v>
      </c>
      <c r="K4683">
        <v>0.25</v>
      </c>
      <c r="L4683">
        <f t="shared" si="440"/>
        <v>126.36499999999999</v>
      </c>
      <c r="M4683">
        <f t="shared" si="441"/>
        <v>2527.2999999999997</v>
      </c>
      <c r="N4683" t="s">
        <v>14</v>
      </c>
      <c r="O4683" t="str">
        <f t="shared" si="442"/>
        <v>Delayed Delivery</v>
      </c>
      <c r="P4683">
        <v>9</v>
      </c>
      <c r="Q4683" t="str">
        <f t="shared" si="443"/>
        <v>Excellent</v>
      </c>
      <c r="R4683">
        <v>4.9000000000000004</v>
      </c>
      <c r="S4683">
        <v>1895.48</v>
      </c>
    </row>
    <row r="4684" spans="1:19" x14ac:dyDescent="0.35">
      <c r="A4684">
        <v>14683</v>
      </c>
      <c r="B4684" s="1">
        <v>49244</v>
      </c>
      <c r="C4684">
        <f t="shared" si="438"/>
        <v>2034</v>
      </c>
      <c r="D4684">
        <f t="shared" si="439"/>
        <v>10</v>
      </c>
      <c r="E4684" t="str">
        <f>TEXT(Table2[[#This Row],[order_date]],"mmmm")</f>
        <v>October</v>
      </c>
      <c r="F4684">
        <v>1391</v>
      </c>
      <c r="G4684" t="s">
        <v>12</v>
      </c>
      <c r="H4684" t="s">
        <v>20</v>
      </c>
      <c r="I4684">
        <v>1</v>
      </c>
      <c r="J4684">
        <v>469.31</v>
      </c>
      <c r="K4684">
        <v>0.21</v>
      </c>
      <c r="L4684">
        <f t="shared" si="440"/>
        <v>98.555099999999996</v>
      </c>
      <c r="M4684">
        <f t="shared" si="441"/>
        <v>469.31</v>
      </c>
      <c r="N4684" t="s">
        <v>16</v>
      </c>
      <c r="O4684" t="str">
        <f t="shared" si="442"/>
        <v>On Time Delivery</v>
      </c>
      <c r="P4684">
        <v>3</v>
      </c>
      <c r="Q4684" t="str">
        <f t="shared" si="443"/>
        <v>Excellent</v>
      </c>
      <c r="R4684">
        <v>5</v>
      </c>
      <c r="S4684">
        <v>370.75</v>
      </c>
    </row>
    <row r="4685" spans="1:19" x14ac:dyDescent="0.35">
      <c r="A4685">
        <v>14684</v>
      </c>
      <c r="B4685" s="1">
        <v>49245</v>
      </c>
      <c r="C4685">
        <f t="shared" si="438"/>
        <v>2034</v>
      </c>
      <c r="D4685">
        <f t="shared" si="439"/>
        <v>10</v>
      </c>
      <c r="E4685" t="str">
        <f>TEXT(Table2[[#This Row],[order_date]],"mmmm")</f>
        <v>October</v>
      </c>
      <c r="F4685">
        <v>1929</v>
      </c>
      <c r="G4685" t="s">
        <v>19</v>
      </c>
      <c r="H4685" t="s">
        <v>17</v>
      </c>
      <c r="I4685">
        <v>2</v>
      </c>
      <c r="J4685">
        <v>206.45</v>
      </c>
      <c r="K4685">
        <v>0.2</v>
      </c>
      <c r="L4685">
        <f t="shared" si="440"/>
        <v>41.29</v>
      </c>
      <c r="M4685">
        <f t="shared" si="441"/>
        <v>412.9</v>
      </c>
      <c r="N4685" t="s">
        <v>16</v>
      </c>
      <c r="O4685" t="str">
        <f t="shared" si="442"/>
        <v>On Time Delivery</v>
      </c>
      <c r="P4685">
        <v>2</v>
      </c>
      <c r="Q4685" t="str">
        <f t="shared" si="443"/>
        <v>Excellent</v>
      </c>
      <c r="R4685">
        <v>4.0999999999999996</v>
      </c>
      <c r="S4685">
        <v>330.32</v>
      </c>
    </row>
    <row r="4686" spans="1:19" x14ac:dyDescent="0.35">
      <c r="A4686">
        <v>14685</v>
      </c>
      <c r="B4686" s="1">
        <v>49246</v>
      </c>
      <c r="C4686">
        <f t="shared" si="438"/>
        <v>2034</v>
      </c>
      <c r="D4686">
        <f t="shared" si="439"/>
        <v>10</v>
      </c>
      <c r="E4686" t="str">
        <f>TEXT(Table2[[#This Row],[order_date]],"mmmm")</f>
        <v>October</v>
      </c>
      <c r="F4686">
        <v>1687</v>
      </c>
      <c r="G4686" t="s">
        <v>12</v>
      </c>
      <c r="H4686" t="s">
        <v>21</v>
      </c>
      <c r="I4686">
        <v>1</v>
      </c>
      <c r="J4686">
        <v>400.05</v>
      </c>
      <c r="K4686">
        <v>0.35</v>
      </c>
      <c r="L4686">
        <f t="shared" si="440"/>
        <v>140.01749999999998</v>
      </c>
      <c r="M4686">
        <f t="shared" si="441"/>
        <v>400.05</v>
      </c>
      <c r="N4686" t="s">
        <v>16</v>
      </c>
      <c r="O4686" t="str">
        <f t="shared" si="442"/>
        <v>Delayed Delivery</v>
      </c>
      <c r="P4686">
        <v>5</v>
      </c>
      <c r="Q4686" t="str">
        <f t="shared" si="443"/>
        <v>Excellent</v>
      </c>
      <c r="R4686">
        <v>4.2</v>
      </c>
      <c r="S4686">
        <v>260.02999999999997</v>
      </c>
    </row>
    <row r="4687" spans="1:19" x14ac:dyDescent="0.35">
      <c r="A4687">
        <v>14686</v>
      </c>
      <c r="B4687" s="1">
        <v>49247</v>
      </c>
      <c r="C4687">
        <f t="shared" si="438"/>
        <v>2034</v>
      </c>
      <c r="D4687">
        <f t="shared" si="439"/>
        <v>10</v>
      </c>
      <c r="E4687" t="str">
        <f>TEXT(Table2[[#This Row],[order_date]],"mmmm")</f>
        <v>October</v>
      </c>
      <c r="F4687">
        <v>1627</v>
      </c>
      <c r="G4687" t="s">
        <v>19</v>
      </c>
      <c r="H4687" t="s">
        <v>20</v>
      </c>
      <c r="I4687">
        <v>1</v>
      </c>
      <c r="J4687">
        <v>87.63</v>
      </c>
      <c r="K4687">
        <v>0.1</v>
      </c>
      <c r="L4687">
        <f t="shared" si="440"/>
        <v>8.7629999999999999</v>
      </c>
      <c r="M4687">
        <f t="shared" si="441"/>
        <v>87.63</v>
      </c>
      <c r="N4687" t="s">
        <v>16</v>
      </c>
      <c r="O4687" t="str">
        <f t="shared" si="442"/>
        <v>Delayed Delivery</v>
      </c>
      <c r="P4687">
        <v>11</v>
      </c>
      <c r="Q4687" t="str">
        <f t="shared" si="443"/>
        <v>Excellent</v>
      </c>
      <c r="R4687">
        <v>4</v>
      </c>
      <c r="S4687">
        <v>78.87</v>
      </c>
    </row>
    <row r="4688" spans="1:19" x14ac:dyDescent="0.35">
      <c r="A4688">
        <v>14687</v>
      </c>
      <c r="B4688" s="1">
        <v>49248</v>
      </c>
      <c r="C4688">
        <f t="shared" si="438"/>
        <v>2034</v>
      </c>
      <c r="D4688">
        <f t="shared" si="439"/>
        <v>10</v>
      </c>
      <c r="E4688" t="str">
        <f>TEXT(Table2[[#This Row],[order_date]],"mmmm")</f>
        <v>October</v>
      </c>
      <c r="F4688">
        <v>1439</v>
      </c>
      <c r="G4688" t="s">
        <v>15</v>
      </c>
      <c r="H4688" t="s">
        <v>13</v>
      </c>
      <c r="I4688">
        <v>6</v>
      </c>
      <c r="J4688">
        <v>311.62</v>
      </c>
      <c r="K4688">
        <v>0.27</v>
      </c>
      <c r="L4688">
        <f t="shared" si="440"/>
        <v>84.137400000000014</v>
      </c>
      <c r="M4688">
        <f t="shared" si="441"/>
        <v>1869.72</v>
      </c>
      <c r="N4688" t="s">
        <v>18</v>
      </c>
      <c r="O4688" t="str">
        <f t="shared" si="442"/>
        <v>Delayed Delivery</v>
      </c>
      <c r="P4688">
        <v>10</v>
      </c>
      <c r="Q4688" t="str">
        <f t="shared" si="443"/>
        <v>Bad</v>
      </c>
      <c r="R4688">
        <v>2</v>
      </c>
      <c r="S4688">
        <v>1364.9</v>
      </c>
    </row>
    <row r="4689" spans="1:19" x14ac:dyDescent="0.35">
      <c r="A4689">
        <v>14688</v>
      </c>
      <c r="B4689" s="1">
        <v>49249</v>
      </c>
      <c r="C4689">
        <f t="shared" si="438"/>
        <v>2034</v>
      </c>
      <c r="D4689">
        <f t="shared" si="439"/>
        <v>11</v>
      </c>
      <c r="E4689" t="str">
        <f>TEXT(Table2[[#This Row],[order_date]],"mmmm")</f>
        <v>November</v>
      </c>
      <c r="F4689">
        <v>1203</v>
      </c>
      <c r="G4689" t="s">
        <v>19</v>
      </c>
      <c r="H4689" t="s">
        <v>20</v>
      </c>
      <c r="I4689">
        <v>2</v>
      </c>
      <c r="J4689">
        <v>25.96</v>
      </c>
      <c r="K4689">
        <v>0.2</v>
      </c>
      <c r="L4689">
        <f t="shared" si="440"/>
        <v>5.1920000000000002</v>
      </c>
      <c r="M4689">
        <f t="shared" si="441"/>
        <v>51.92</v>
      </c>
      <c r="N4689" t="s">
        <v>14</v>
      </c>
      <c r="O4689" t="str">
        <f t="shared" si="442"/>
        <v>Delayed Delivery</v>
      </c>
      <c r="P4689">
        <v>7</v>
      </c>
      <c r="Q4689" t="str">
        <f t="shared" si="443"/>
        <v>Bad</v>
      </c>
      <c r="R4689">
        <v>1.6</v>
      </c>
      <c r="S4689">
        <v>41.54</v>
      </c>
    </row>
    <row r="4690" spans="1:19" x14ac:dyDescent="0.35">
      <c r="A4690">
        <v>14689</v>
      </c>
      <c r="B4690" s="1">
        <v>49250</v>
      </c>
      <c r="C4690">
        <f t="shared" si="438"/>
        <v>2034</v>
      </c>
      <c r="D4690">
        <f t="shared" si="439"/>
        <v>11</v>
      </c>
      <c r="E4690" t="str">
        <f>TEXT(Table2[[#This Row],[order_date]],"mmmm")</f>
        <v>November</v>
      </c>
      <c r="F4690">
        <v>1485</v>
      </c>
      <c r="G4690" t="s">
        <v>19</v>
      </c>
      <c r="H4690" t="s">
        <v>17</v>
      </c>
      <c r="I4690">
        <v>6</v>
      </c>
      <c r="J4690">
        <v>244.09</v>
      </c>
      <c r="K4690">
        <v>0.34</v>
      </c>
      <c r="L4690">
        <f t="shared" si="440"/>
        <v>82.990600000000001</v>
      </c>
      <c r="M4690">
        <f t="shared" si="441"/>
        <v>1464.54</v>
      </c>
      <c r="N4690" t="s">
        <v>16</v>
      </c>
      <c r="O4690" t="str">
        <f t="shared" si="442"/>
        <v>On Time Delivery</v>
      </c>
      <c r="P4690">
        <v>3</v>
      </c>
      <c r="Q4690" t="str">
        <f t="shared" si="443"/>
        <v>Good</v>
      </c>
      <c r="R4690">
        <v>3.2</v>
      </c>
      <c r="S4690">
        <v>966.6</v>
      </c>
    </row>
    <row r="4691" spans="1:19" x14ac:dyDescent="0.35">
      <c r="A4691">
        <v>14690</v>
      </c>
      <c r="B4691" s="1">
        <v>49251</v>
      </c>
      <c r="C4691">
        <f t="shared" si="438"/>
        <v>2034</v>
      </c>
      <c r="D4691">
        <f t="shared" si="439"/>
        <v>11</v>
      </c>
      <c r="E4691" t="str">
        <f>TEXT(Table2[[#This Row],[order_date]],"mmmm")</f>
        <v>November</v>
      </c>
      <c r="F4691">
        <v>1832</v>
      </c>
      <c r="G4691" t="s">
        <v>22</v>
      </c>
      <c r="H4691" t="s">
        <v>13</v>
      </c>
      <c r="I4691">
        <v>6</v>
      </c>
      <c r="J4691">
        <v>58.78</v>
      </c>
      <c r="K4691">
        <v>0.28999999999999998</v>
      </c>
      <c r="L4691">
        <f t="shared" si="440"/>
        <v>17.046199999999999</v>
      </c>
      <c r="M4691">
        <f t="shared" si="441"/>
        <v>352.68</v>
      </c>
      <c r="N4691" t="s">
        <v>18</v>
      </c>
      <c r="O4691" t="str">
        <f t="shared" si="442"/>
        <v>On Time Delivery</v>
      </c>
      <c r="P4691">
        <v>4</v>
      </c>
      <c r="Q4691" t="str">
        <f t="shared" si="443"/>
        <v>Excellent</v>
      </c>
      <c r="R4691">
        <v>4.8</v>
      </c>
      <c r="S4691">
        <v>250.4</v>
      </c>
    </row>
    <row r="4692" spans="1:19" x14ac:dyDescent="0.35">
      <c r="A4692">
        <v>14691</v>
      </c>
      <c r="B4692" s="1">
        <v>49252</v>
      </c>
      <c r="C4692">
        <f t="shared" si="438"/>
        <v>2034</v>
      </c>
      <c r="D4692">
        <f t="shared" si="439"/>
        <v>11</v>
      </c>
      <c r="E4692" t="str">
        <f>TEXT(Table2[[#This Row],[order_date]],"mmmm")</f>
        <v>November</v>
      </c>
      <c r="F4692">
        <v>1030</v>
      </c>
      <c r="G4692" t="s">
        <v>15</v>
      </c>
      <c r="H4692" t="s">
        <v>21</v>
      </c>
      <c r="I4692">
        <v>7</v>
      </c>
      <c r="J4692">
        <v>292.95999999999998</v>
      </c>
      <c r="K4692">
        <v>0.35</v>
      </c>
      <c r="L4692">
        <f t="shared" si="440"/>
        <v>102.53599999999999</v>
      </c>
      <c r="M4692">
        <f t="shared" si="441"/>
        <v>2050.7199999999998</v>
      </c>
      <c r="N4692" t="s">
        <v>18</v>
      </c>
      <c r="O4692" t="str">
        <f t="shared" si="442"/>
        <v>Delayed Delivery</v>
      </c>
      <c r="P4692">
        <v>10</v>
      </c>
      <c r="Q4692" t="str">
        <f t="shared" si="443"/>
        <v>Excellent</v>
      </c>
      <c r="R4692">
        <v>4.5</v>
      </c>
      <c r="S4692">
        <v>1332.97</v>
      </c>
    </row>
    <row r="4693" spans="1:19" x14ac:dyDescent="0.35">
      <c r="A4693">
        <v>14692</v>
      </c>
      <c r="B4693" s="1">
        <v>49253</v>
      </c>
      <c r="C4693">
        <f t="shared" si="438"/>
        <v>2034</v>
      </c>
      <c r="D4693">
        <f t="shared" si="439"/>
        <v>11</v>
      </c>
      <c r="E4693" t="str">
        <f>TEXT(Table2[[#This Row],[order_date]],"mmmm")</f>
        <v>November</v>
      </c>
      <c r="F4693">
        <v>1387</v>
      </c>
      <c r="G4693" t="s">
        <v>19</v>
      </c>
      <c r="H4693" t="s">
        <v>13</v>
      </c>
      <c r="I4693">
        <v>6</v>
      </c>
      <c r="J4693">
        <v>261.68</v>
      </c>
      <c r="K4693">
        <v>0.21</v>
      </c>
      <c r="L4693">
        <f t="shared" si="440"/>
        <v>54.952799999999996</v>
      </c>
      <c r="M4693">
        <f t="shared" si="441"/>
        <v>1570.08</v>
      </c>
      <c r="N4693" t="s">
        <v>16</v>
      </c>
      <c r="O4693" t="str">
        <f t="shared" si="442"/>
        <v>On Time Delivery</v>
      </c>
      <c r="P4693">
        <v>2</v>
      </c>
      <c r="Q4693" t="str">
        <f t="shared" si="443"/>
        <v>Bad</v>
      </c>
      <c r="R4693">
        <v>1.4</v>
      </c>
      <c r="S4693">
        <v>1240.3599999999999</v>
      </c>
    </row>
    <row r="4694" spans="1:19" x14ac:dyDescent="0.35">
      <c r="A4694">
        <v>14693</v>
      </c>
      <c r="B4694" s="1">
        <v>49254</v>
      </c>
      <c r="C4694">
        <f t="shared" si="438"/>
        <v>2034</v>
      </c>
      <c r="D4694">
        <f t="shared" si="439"/>
        <v>11</v>
      </c>
      <c r="E4694" t="str">
        <f>TEXT(Table2[[#This Row],[order_date]],"mmmm")</f>
        <v>November</v>
      </c>
      <c r="F4694">
        <v>1624</v>
      </c>
      <c r="G4694" t="s">
        <v>19</v>
      </c>
      <c r="H4694" t="s">
        <v>13</v>
      </c>
      <c r="I4694">
        <v>4</v>
      </c>
      <c r="J4694">
        <v>274.97000000000003</v>
      </c>
      <c r="K4694">
        <v>7.0000000000000007E-2</v>
      </c>
      <c r="L4694">
        <f t="shared" si="440"/>
        <v>19.247900000000005</v>
      </c>
      <c r="M4694">
        <f t="shared" si="441"/>
        <v>1099.8800000000001</v>
      </c>
      <c r="N4694" t="s">
        <v>18</v>
      </c>
      <c r="O4694" t="str">
        <f t="shared" si="442"/>
        <v>Delayed Delivery</v>
      </c>
      <c r="P4694">
        <v>11</v>
      </c>
      <c r="Q4694" t="str">
        <f t="shared" si="443"/>
        <v>Bad</v>
      </c>
      <c r="R4694">
        <v>1.2</v>
      </c>
      <c r="S4694">
        <v>1022.89</v>
      </c>
    </row>
    <row r="4695" spans="1:19" x14ac:dyDescent="0.35">
      <c r="A4695">
        <v>14694</v>
      </c>
      <c r="B4695" s="1">
        <v>49255</v>
      </c>
      <c r="C4695">
        <f t="shared" si="438"/>
        <v>2034</v>
      </c>
      <c r="D4695">
        <f t="shared" si="439"/>
        <v>11</v>
      </c>
      <c r="E4695" t="str">
        <f>TEXT(Table2[[#This Row],[order_date]],"mmmm")</f>
        <v>November</v>
      </c>
      <c r="F4695">
        <v>1876</v>
      </c>
      <c r="G4695" t="s">
        <v>22</v>
      </c>
      <c r="H4695" t="s">
        <v>13</v>
      </c>
      <c r="I4695">
        <v>1</v>
      </c>
      <c r="J4695">
        <v>41.52</v>
      </c>
      <c r="K4695">
        <v>0.18</v>
      </c>
      <c r="L4695">
        <f t="shared" si="440"/>
        <v>7.4736000000000002</v>
      </c>
      <c r="M4695">
        <f t="shared" si="441"/>
        <v>41.52</v>
      </c>
      <c r="N4695" t="s">
        <v>18</v>
      </c>
      <c r="O4695" t="str">
        <f t="shared" si="442"/>
        <v>Delayed Delivery</v>
      </c>
      <c r="P4695">
        <v>10</v>
      </c>
      <c r="Q4695" t="str">
        <f t="shared" si="443"/>
        <v>Excellent</v>
      </c>
      <c r="R4695">
        <v>4.5</v>
      </c>
      <c r="S4695">
        <v>34.049999999999997</v>
      </c>
    </row>
    <row r="4696" spans="1:19" x14ac:dyDescent="0.35">
      <c r="A4696">
        <v>14695</v>
      </c>
      <c r="B4696" s="1">
        <v>49256</v>
      </c>
      <c r="C4696">
        <f t="shared" si="438"/>
        <v>2034</v>
      </c>
      <c r="D4696">
        <f t="shared" si="439"/>
        <v>11</v>
      </c>
      <c r="E4696" t="str">
        <f>TEXT(Table2[[#This Row],[order_date]],"mmmm")</f>
        <v>November</v>
      </c>
      <c r="F4696">
        <v>1433</v>
      </c>
      <c r="G4696" t="s">
        <v>19</v>
      </c>
      <c r="H4696" t="s">
        <v>13</v>
      </c>
      <c r="I4696">
        <v>7</v>
      </c>
      <c r="J4696">
        <v>226.55</v>
      </c>
      <c r="K4696">
        <v>0.25</v>
      </c>
      <c r="L4696">
        <f t="shared" si="440"/>
        <v>56.637500000000003</v>
      </c>
      <c r="M4696">
        <f t="shared" si="441"/>
        <v>1585.8500000000001</v>
      </c>
      <c r="N4696" t="s">
        <v>14</v>
      </c>
      <c r="O4696" t="str">
        <f t="shared" si="442"/>
        <v>On Time Delivery</v>
      </c>
      <c r="P4696">
        <v>2</v>
      </c>
      <c r="Q4696" t="str">
        <f t="shared" si="443"/>
        <v>Good</v>
      </c>
      <c r="R4696">
        <v>3.5</v>
      </c>
      <c r="S4696">
        <v>1189.3900000000001</v>
      </c>
    </row>
    <row r="4697" spans="1:19" x14ac:dyDescent="0.35">
      <c r="A4697">
        <v>14696</v>
      </c>
      <c r="B4697" s="1">
        <v>49257</v>
      </c>
      <c r="C4697">
        <f t="shared" si="438"/>
        <v>2034</v>
      </c>
      <c r="D4697">
        <f t="shared" si="439"/>
        <v>11</v>
      </c>
      <c r="E4697" t="str">
        <f>TEXT(Table2[[#This Row],[order_date]],"mmmm")</f>
        <v>November</v>
      </c>
      <c r="F4697">
        <v>1836</v>
      </c>
      <c r="G4697" t="s">
        <v>22</v>
      </c>
      <c r="H4697" t="s">
        <v>20</v>
      </c>
      <c r="I4697">
        <v>7</v>
      </c>
      <c r="J4697">
        <v>457.54</v>
      </c>
      <c r="K4697">
        <v>0.27</v>
      </c>
      <c r="L4697">
        <f t="shared" si="440"/>
        <v>123.53580000000001</v>
      </c>
      <c r="M4697">
        <f t="shared" si="441"/>
        <v>3202.78</v>
      </c>
      <c r="N4697" t="s">
        <v>18</v>
      </c>
      <c r="O4697" t="str">
        <f t="shared" si="442"/>
        <v>Delayed Delivery</v>
      </c>
      <c r="P4697">
        <v>7</v>
      </c>
      <c r="Q4697" t="str">
        <f t="shared" si="443"/>
        <v>Bad</v>
      </c>
      <c r="R4697">
        <v>2.2000000000000002</v>
      </c>
      <c r="S4697">
        <v>2338.0300000000002</v>
      </c>
    </row>
    <row r="4698" spans="1:19" x14ac:dyDescent="0.35">
      <c r="A4698">
        <v>14697</v>
      </c>
      <c r="B4698" s="1">
        <v>49258</v>
      </c>
      <c r="C4698">
        <f t="shared" si="438"/>
        <v>2034</v>
      </c>
      <c r="D4698">
        <f t="shared" si="439"/>
        <v>11</v>
      </c>
      <c r="E4698" t="str">
        <f>TEXT(Table2[[#This Row],[order_date]],"mmmm")</f>
        <v>November</v>
      </c>
      <c r="F4698">
        <v>1925</v>
      </c>
      <c r="G4698" t="s">
        <v>19</v>
      </c>
      <c r="H4698" t="s">
        <v>21</v>
      </c>
      <c r="I4698">
        <v>1</v>
      </c>
      <c r="J4698">
        <v>230.81</v>
      </c>
      <c r="K4698">
        <v>0</v>
      </c>
      <c r="L4698">
        <f t="shared" si="440"/>
        <v>0</v>
      </c>
      <c r="M4698">
        <f t="shared" si="441"/>
        <v>230.81</v>
      </c>
      <c r="N4698" t="s">
        <v>18</v>
      </c>
      <c r="O4698" t="str">
        <f t="shared" si="442"/>
        <v>On Time Delivery</v>
      </c>
      <c r="P4698">
        <v>2</v>
      </c>
      <c r="Q4698" t="str">
        <f t="shared" si="443"/>
        <v>Good</v>
      </c>
      <c r="R4698">
        <v>3.2</v>
      </c>
      <c r="S4698">
        <v>230.81</v>
      </c>
    </row>
    <row r="4699" spans="1:19" x14ac:dyDescent="0.35">
      <c r="A4699">
        <v>14698</v>
      </c>
      <c r="B4699" s="1">
        <v>49259</v>
      </c>
      <c r="C4699">
        <f t="shared" si="438"/>
        <v>2034</v>
      </c>
      <c r="D4699">
        <f t="shared" si="439"/>
        <v>11</v>
      </c>
      <c r="E4699" t="str">
        <f>TEXT(Table2[[#This Row],[order_date]],"mmmm")</f>
        <v>November</v>
      </c>
      <c r="F4699">
        <v>1375</v>
      </c>
      <c r="G4699" t="s">
        <v>19</v>
      </c>
      <c r="H4699" t="s">
        <v>20</v>
      </c>
      <c r="I4699">
        <v>7</v>
      </c>
      <c r="J4699">
        <v>433.38</v>
      </c>
      <c r="K4699">
        <v>0.18</v>
      </c>
      <c r="L4699">
        <f t="shared" si="440"/>
        <v>78.008399999999995</v>
      </c>
      <c r="M4699">
        <f t="shared" si="441"/>
        <v>3033.66</v>
      </c>
      <c r="N4699" t="s">
        <v>16</v>
      </c>
      <c r="O4699" t="str">
        <f t="shared" si="442"/>
        <v>Early Delivery</v>
      </c>
      <c r="P4699">
        <v>1</v>
      </c>
      <c r="Q4699" t="str">
        <f t="shared" si="443"/>
        <v>Bad</v>
      </c>
      <c r="R4699">
        <v>1.9</v>
      </c>
      <c r="S4699">
        <v>2487.6</v>
      </c>
    </row>
    <row r="4700" spans="1:19" x14ac:dyDescent="0.35">
      <c r="A4700">
        <v>14699</v>
      </c>
      <c r="B4700" s="1">
        <v>49260</v>
      </c>
      <c r="C4700">
        <f t="shared" si="438"/>
        <v>2034</v>
      </c>
      <c r="D4700">
        <f t="shared" si="439"/>
        <v>11</v>
      </c>
      <c r="E4700" t="str">
        <f>TEXT(Table2[[#This Row],[order_date]],"mmmm")</f>
        <v>November</v>
      </c>
      <c r="F4700">
        <v>1343</v>
      </c>
      <c r="G4700" t="s">
        <v>15</v>
      </c>
      <c r="H4700" t="s">
        <v>17</v>
      </c>
      <c r="I4700">
        <v>1</v>
      </c>
      <c r="J4700">
        <v>231.15</v>
      </c>
      <c r="K4700">
        <v>0.08</v>
      </c>
      <c r="L4700">
        <f t="shared" si="440"/>
        <v>18.492000000000001</v>
      </c>
      <c r="M4700">
        <f t="shared" si="441"/>
        <v>231.15</v>
      </c>
      <c r="N4700" t="s">
        <v>16</v>
      </c>
      <c r="O4700" t="str">
        <f t="shared" si="442"/>
        <v>On Time Delivery</v>
      </c>
      <c r="P4700">
        <v>4</v>
      </c>
      <c r="Q4700" t="str">
        <f t="shared" si="443"/>
        <v>Excellent</v>
      </c>
      <c r="R4700">
        <v>4.8</v>
      </c>
      <c r="S4700">
        <v>212.66</v>
      </c>
    </row>
    <row r="4701" spans="1:19" x14ac:dyDescent="0.35">
      <c r="A4701">
        <v>14700</v>
      </c>
      <c r="B4701" s="1">
        <v>49261</v>
      </c>
      <c r="C4701">
        <f t="shared" si="438"/>
        <v>2034</v>
      </c>
      <c r="D4701">
        <f t="shared" si="439"/>
        <v>11</v>
      </c>
      <c r="E4701" t="str">
        <f>TEXT(Table2[[#This Row],[order_date]],"mmmm")</f>
        <v>November</v>
      </c>
      <c r="F4701">
        <v>1442</v>
      </c>
      <c r="G4701" t="s">
        <v>15</v>
      </c>
      <c r="H4701" t="s">
        <v>17</v>
      </c>
      <c r="I4701">
        <v>4</v>
      </c>
      <c r="J4701">
        <v>262.60000000000002</v>
      </c>
      <c r="K4701">
        <v>0.31</v>
      </c>
      <c r="L4701">
        <f t="shared" si="440"/>
        <v>81.406000000000006</v>
      </c>
      <c r="M4701">
        <f t="shared" si="441"/>
        <v>1050.4000000000001</v>
      </c>
      <c r="N4701" t="s">
        <v>16</v>
      </c>
      <c r="O4701" t="str">
        <f t="shared" si="442"/>
        <v>Delayed Delivery</v>
      </c>
      <c r="P4701">
        <v>6</v>
      </c>
      <c r="Q4701" t="str">
        <f t="shared" si="443"/>
        <v>Excellent</v>
      </c>
      <c r="R4701">
        <v>4.3</v>
      </c>
      <c r="S4701">
        <v>724.78</v>
      </c>
    </row>
    <row r="4702" spans="1:19" x14ac:dyDescent="0.35">
      <c r="A4702">
        <v>14701</v>
      </c>
      <c r="B4702" s="1">
        <v>49262</v>
      </c>
      <c r="C4702">
        <f t="shared" si="438"/>
        <v>2034</v>
      </c>
      <c r="D4702">
        <f t="shared" si="439"/>
        <v>11</v>
      </c>
      <c r="E4702" t="str">
        <f>TEXT(Table2[[#This Row],[order_date]],"mmmm")</f>
        <v>November</v>
      </c>
      <c r="F4702">
        <v>1578</v>
      </c>
      <c r="G4702" t="s">
        <v>15</v>
      </c>
      <c r="H4702" t="s">
        <v>13</v>
      </c>
      <c r="I4702">
        <v>3</v>
      </c>
      <c r="J4702">
        <v>344.88</v>
      </c>
      <c r="K4702">
        <v>0.05</v>
      </c>
      <c r="L4702">
        <f t="shared" si="440"/>
        <v>17.244</v>
      </c>
      <c r="M4702">
        <f t="shared" si="441"/>
        <v>1034.6399999999999</v>
      </c>
      <c r="N4702" t="s">
        <v>16</v>
      </c>
      <c r="O4702" t="str">
        <f t="shared" si="442"/>
        <v>Delayed Delivery</v>
      </c>
      <c r="P4702">
        <v>10</v>
      </c>
      <c r="Q4702" t="str">
        <f t="shared" si="443"/>
        <v>Excellent</v>
      </c>
      <c r="R4702">
        <v>4.8</v>
      </c>
      <c r="S4702">
        <v>982.91</v>
      </c>
    </row>
    <row r="4703" spans="1:19" x14ac:dyDescent="0.35">
      <c r="A4703">
        <v>14702</v>
      </c>
      <c r="B4703" s="1">
        <v>49263</v>
      </c>
      <c r="C4703">
        <f t="shared" si="438"/>
        <v>2034</v>
      </c>
      <c r="D4703">
        <f t="shared" si="439"/>
        <v>11</v>
      </c>
      <c r="E4703" t="str">
        <f>TEXT(Table2[[#This Row],[order_date]],"mmmm")</f>
        <v>November</v>
      </c>
      <c r="F4703">
        <v>1074</v>
      </c>
      <c r="G4703" t="s">
        <v>19</v>
      </c>
      <c r="H4703" t="s">
        <v>20</v>
      </c>
      <c r="I4703">
        <v>7</v>
      </c>
      <c r="J4703">
        <v>571.15</v>
      </c>
      <c r="K4703">
        <v>0.23</v>
      </c>
      <c r="L4703">
        <f t="shared" si="440"/>
        <v>131.36449999999999</v>
      </c>
      <c r="M4703">
        <f t="shared" si="441"/>
        <v>3998.0499999999997</v>
      </c>
      <c r="N4703" t="s">
        <v>16</v>
      </c>
      <c r="O4703" t="str">
        <f t="shared" si="442"/>
        <v>Delayed Delivery</v>
      </c>
      <c r="P4703">
        <v>10</v>
      </c>
      <c r="Q4703" t="str">
        <f t="shared" si="443"/>
        <v>Bad</v>
      </c>
      <c r="R4703">
        <v>1.7</v>
      </c>
      <c r="S4703">
        <v>3078.5</v>
      </c>
    </row>
    <row r="4704" spans="1:19" x14ac:dyDescent="0.35">
      <c r="A4704">
        <v>14703</v>
      </c>
      <c r="B4704" s="1">
        <v>49264</v>
      </c>
      <c r="C4704">
        <f t="shared" si="438"/>
        <v>2034</v>
      </c>
      <c r="D4704">
        <f t="shared" si="439"/>
        <v>11</v>
      </c>
      <c r="E4704" t="str">
        <f>TEXT(Table2[[#This Row],[order_date]],"mmmm")</f>
        <v>November</v>
      </c>
      <c r="F4704">
        <v>1556</v>
      </c>
      <c r="G4704" t="s">
        <v>12</v>
      </c>
      <c r="H4704" t="s">
        <v>20</v>
      </c>
      <c r="I4704">
        <v>5</v>
      </c>
      <c r="J4704">
        <v>78.680000000000007</v>
      </c>
      <c r="K4704">
        <v>0.09</v>
      </c>
      <c r="L4704">
        <f t="shared" si="440"/>
        <v>7.0811999999999999</v>
      </c>
      <c r="M4704">
        <f t="shared" si="441"/>
        <v>393.40000000000003</v>
      </c>
      <c r="N4704" t="s">
        <v>16</v>
      </c>
      <c r="O4704" t="str">
        <f t="shared" si="442"/>
        <v>On Time Delivery</v>
      </c>
      <c r="P4704">
        <v>4</v>
      </c>
      <c r="Q4704" t="str">
        <f t="shared" si="443"/>
        <v>Excellent</v>
      </c>
      <c r="R4704">
        <v>4.4000000000000004</v>
      </c>
      <c r="S4704">
        <v>357.99</v>
      </c>
    </row>
    <row r="4705" spans="1:19" x14ac:dyDescent="0.35">
      <c r="A4705">
        <v>14704</v>
      </c>
      <c r="B4705" s="1">
        <v>49265</v>
      </c>
      <c r="C4705">
        <f t="shared" si="438"/>
        <v>2034</v>
      </c>
      <c r="D4705">
        <f t="shared" si="439"/>
        <v>11</v>
      </c>
      <c r="E4705" t="str">
        <f>TEXT(Table2[[#This Row],[order_date]],"mmmm")</f>
        <v>November</v>
      </c>
      <c r="F4705">
        <v>1771</v>
      </c>
      <c r="G4705" t="s">
        <v>15</v>
      </c>
      <c r="H4705" t="s">
        <v>21</v>
      </c>
      <c r="I4705">
        <v>5</v>
      </c>
      <c r="J4705">
        <v>34.25</v>
      </c>
      <c r="K4705">
        <v>0.12</v>
      </c>
      <c r="L4705">
        <f t="shared" si="440"/>
        <v>4.1099999999999994</v>
      </c>
      <c r="M4705">
        <f t="shared" si="441"/>
        <v>171.25</v>
      </c>
      <c r="N4705" t="s">
        <v>18</v>
      </c>
      <c r="O4705" t="str">
        <f t="shared" si="442"/>
        <v>Early Delivery</v>
      </c>
      <c r="P4705">
        <v>1</v>
      </c>
      <c r="Q4705" t="str">
        <f t="shared" si="443"/>
        <v>Good</v>
      </c>
      <c r="R4705">
        <v>3.2</v>
      </c>
      <c r="S4705">
        <v>150.69999999999999</v>
      </c>
    </row>
    <row r="4706" spans="1:19" x14ac:dyDescent="0.35">
      <c r="A4706">
        <v>14705</v>
      </c>
      <c r="B4706" s="1">
        <v>49266</v>
      </c>
      <c r="C4706">
        <f t="shared" si="438"/>
        <v>2034</v>
      </c>
      <c r="D4706">
        <f t="shared" si="439"/>
        <v>11</v>
      </c>
      <c r="E4706" t="str">
        <f>TEXT(Table2[[#This Row],[order_date]],"mmmm")</f>
        <v>November</v>
      </c>
      <c r="F4706">
        <v>1665</v>
      </c>
      <c r="G4706" t="s">
        <v>19</v>
      </c>
      <c r="H4706" t="s">
        <v>21</v>
      </c>
      <c r="I4706">
        <v>4</v>
      </c>
      <c r="J4706">
        <v>370.65</v>
      </c>
      <c r="K4706">
        <v>0.33</v>
      </c>
      <c r="L4706">
        <f t="shared" si="440"/>
        <v>122.3145</v>
      </c>
      <c r="M4706">
        <f t="shared" si="441"/>
        <v>1482.6</v>
      </c>
      <c r="N4706" t="s">
        <v>18</v>
      </c>
      <c r="O4706" t="str">
        <f t="shared" si="442"/>
        <v>Early Delivery</v>
      </c>
      <c r="P4706">
        <v>1</v>
      </c>
      <c r="Q4706" t="str">
        <f t="shared" si="443"/>
        <v>Bad</v>
      </c>
      <c r="R4706">
        <v>2.2999999999999998</v>
      </c>
      <c r="S4706">
        <v>993.34</v>
      </c>
    </row>
    <row r="4707" spans="1:19" x14ac:dyDescent="0.35">
      <c r="A4707">
        <v>14706</v>
      </c>
      <c r="B4707" s="1">
        <v>49267</v>
      </c>
      <c r="C4707">
        <f t="shared" si="438"/>
        <v>2034</v>
      </c>
      <c r="D4707">
        <f t="shared" si="439"/>
        <v>11</v>
      </c>
      <c r="E4707" t="str">
        <f>TEXT(Table2[[#This Row],[order_date]],"mmmm")</f>
        <v>November</v>
      </c>
      <c r="F4707">
        <v>1154</v>
      </c>
      <c r="G4707" t="s">
        <v>15</v>
      </c>
      <c r="H4707" t="s">
        <v>21</v>
      </c>
      <c r="I4707">
        <v>1</v>
      </c>
      <c r="J4707">
        <v>570.22</v>
      </c>
      <c r="K4707">
        <v>0.08</v>
      </c>
      <c r="L4707">
        <f t="shared" si="440"/>
        <v>45.617600000000003</v>
      </c>
      <c r="M4707">
        <f t="shared" si="441"/>
        <v>570.22</v>
      </c>
      <c r="N4707" t="s">
        <v>16</v>
      </c>
      <c r="O4707" t="str">
        <f t="shared" si="442"/>
        <v>Delayed Delivery</v>
      </c>
      <c r="P4707">
        <v>9</v>
      </c>
      <c r="Q4707" t="str">
        <f t="shared" si="443"/>
        <v>Good</v>
      </c>
      <c r="R4707">
        <v>2.9</v>
      </c>
      <c r="S4707">
        <v>524.6</v>
      </c>
    </row>
    <row r="4708" spans="1:19" x14ac:dyDescent="0.35">
      <c r="A4708">
        <v>14707</v>
      </c>
      <c r="B4708" s="1">
        <v>49268</v>
      </c>
      <c r="C4708">
        <f t="shared" si="438"/>
        <v>2034</v>
      </c>
      <c r="D4708">
        <f t="shared" si="439"/>
        <v>11</v>
      </c>
      <c r="E4708" t="str">
        <f>TEXT(Table2[[#This Row],[order_date]],"mmmm")</f>
        <v>November</v>
      </c>
      <c r="F4708">
        <v>1429</v>
      </c>
      <c r="G4708" t="s">
        <v>12</v>
      </c>
      <c r="H4708" t="s">
        <v>20</v>
      </c>
      <c r="I4708">
        <v>5</v>
      </c>
      <c r="J4708">
        <v>593.99</v>
      </c>
      <c r="K4708">
        <v>0.03</v>
      </c>
      <c r="L4708">
        <f t="shared" si="440"/>
        <v>17.819700000000001</v>
      </c>
      <c r="M4708">
        <f t="shared" si="441"/>
        <v>2969.95</v>
      </c>
      <c r="N4708" t="s">
        <v>16</v>
      </c>
      <c r="O4708" t="str">
        <f t="shared" si="442"/>
        <v>Early Delivery</v>
      </c>
      <c r="P4708">
        <v>1</v>
      </c>
      <c r="Q4708" t="str">
        <f t="shared" si="443"/>
        <v>Excellent</v>
      </c>
      <c r="R4708">
        <v>4.8</v>
      </c>
      <c r="S4708">
        <v>2880.85</v>
      </c>
    </row>
    <row r="4709" spans="1:19" x14ac:dyDescent="0.35">
      <c r="A4709">
        <v>14708</v>
      </c>
      <c r="B4709" s="1">
        <v>49269</v>
      </c>
      <c r="C4709">
        <f t="shared" si="438"/>
        <v>2034</v>
      </c>
      <c r="D4709">
        <f t="shared" si="439"/>
        <v>11</v>
      </c>
      <c r="E4709" t="str">
        <f>TEXT(Table2[[#This Row],[order_date]],"mmmm")</f>
        <v>November</v>
      </c>
      <c r="F4709">
        <v>1362</v>
      </c>
      <c r="G4709" t="s">
        <v>19</v>
      </c>
      <c r="H4709" t="s">
        <v>21</v>
      </c>
      <c r="I4709">
        <v>4</v>
      </c>
      <c r="J4709">
        <v>298.24</v>
      </c>
      <c r="K4709">
        <v>0.02</v>
      </c>
      <c r="L4709">
        <f t="shared" si="440"/>
        <v>5.9648000000000003</v>
      </c>
      <c r="M4709">
        <f t="shared" si="441"/>
        <v>1192.96</v>
      </c>
      <c r="N4709" t="s">
        <v>18</v>
      </c>
      <c r="O4709" t="str">
        <f t="shared" si="442"/>
        <v>Delayed Delivery</v>
      </c>
      <c r="P4709">
        <v>7</v>
      </c>
      <c r="Q4709" t="str">
        <f t="shared" si="443"/>
        <v>Good</v>
      </c>
      <c r="R4709">
        <v>3.8</v>
      </c>
      <c r="S4709">
        <v>1169.0999999999999</v>
      </c>
    </row>
    <row r="4710" spans="1:19" x14ac:dyDescent="0.35">
      <c r="A4710">
        <v>14709</v>
      </c>
      <c r="B4710" s="1">
        <v>49270</v>
      </c>
      <c r="C4710">
        <f t="shared" si="438"/>
        <v>2034</v>
      </c>
      <c r="D4710">
        <f t="shared" si="439"/>
        <v>11</v>
      </c>
      <c r="E4710" t="str">
        <f>TEXT(Table2[[#This Row],[order_date]],"mmmm")</f>
        <v>November</v>
      </c>
      <c r="F4710">
        <v>1447</v>
      </c>
      <c r="G4710" t="s">
        <v>19</v>
      </c>
      <c r="H4710" t="s">
        <v>21</v>
      </c>
      <c r="I4710">
        <v>6</v>
      </c>
      <c r="J4710">
        <v>288.83</v>
      </c>
      <c r="K4710">
        <v>0.18</v>
      </c>
      <c r="L4710">
        <f t="shared" si="440"/>
        <v>51.989399999999996</v>
      </c>
      <c r="M4710">
        <f t="shared" si="441"/>
        <v>1732.98</v>
      </c>
      <c r="N4710" t="s">
        <v>16</v>
      </c>
      <c r="O4710" t="str">
        <f t="shared" si="442"/>
        <v>Delayed Delivery</v>
      </c>
      <c r="P4710">
        <v>11</v>
      </c>
      <c r="Q4710" t="str">
        <f t="shared" si="443"/>
        <v>Bad</v>
      </c>
      <c r="R4710">
        <v>2.4</v>
      </c>
      <c r="S4710">
        <v>1421.04</v>
      </c>
    </row>
    <row r="4711" spans="1:19" x14ac:dyDescent="0.35">
      <c r="A4711">
        <v>14710</v>
      </c>
      <c r="B4711" s="1">
        <v>49271</v>
      </c>
      <c r="C4711">
        <f t="shared" si="438"/>
        <v>2034</v>
      </c>
      <c r="D4711">
        <f t="shared" si="439"/>
        <v>11</v>
      </c>
      <c r="E4711" t="str">
        <f>TEXT(Table2[[#This Row],[order_date]],"mmmm")</f>
        <v>November</v>
      </c>
      <c r="F4711">
        <v>1986</v>
      </c>
      <c r="G4711" t="s">
        <v>22</v>
      </c>
      <c r="H4711" t="s">
        <v>21</v>
      </c>
      <c r="I4711">
        <v>2</v>
      </c>
      <c r="J4711">
        <v>392.3</v>
      </c>
      <c r="K4711">
        <v>0.22</v>
      </c>
      <c r="L4711">
        <f t="shared" si="440"/>
        <v>86.305999999999997</v>
      </c>
      <c r="M4711">
        <f t="shared" si="441"/>
        <v>784.6</v>
      </c>
      <c r="N4711" t="s">
        <v>16</v>
      </c>
      <c r="O4711" t="str">
        <f t="shared" si="442"/>
        <v>Delayed Delivery</v>
      </c>
      <c r="P4711">
        <v>7</v>
      </c>
      <c r="Q4711" t="str">
        <f t="shared" si="443"/>
        <v>Excellent</v>
      </c>
      <c r="R4711">
        <v>5</v>
      </c>
      <c r="S4711">
        <v>611.99</v>
      </c>
    </row>
    <row r="4712" spans="1:19" x14ac:dyDescent="0.35">
      <c r="A4712">
        <v>14711</v>
      </c>
      <c r="B4712" s="1">
        <v>49272</v>
      </c>
      <c r="C4712">
        <f t="shared" si="438"/>
        <v>2034</v>
      </c>
      <c r="D4712">
        <f t="shared" si="439"/>
        <v>11</v>
      </c>
      <c r="E4712" t="str">
        <f>TEXT(Table2[[#This Row],[order_date]],"mmmm")</f>
        <v>November</v>
      </c>
      <c r="F4712">
        <v>1233</v>
      </c>
      <c r="G4712" t="s">
        <v>15</v>
      </c>
      <c r="H4712" t="s">
        <v>13</v>
      </c>
      <c r="I4712">
        <v>5</v>
      </c>
      <c r="J4712">
        <v>340.05</v>
      </c>
      <c r="K4712">
        <v>0.11</v>
      </c>
      <c r="L4712">
        <f t="shared" si="440"/>
        <v>37.405500000000004</v>
      </c>
      <c r="M4712">
        <f t="shared" si="441"/>
        <v>1700.25</v>
      </c>
      <c r="N4712" t="s">
        <v>18</v>
      </c>
      <c r="O4712" t="str">
        <f t="shared" si="442"/>
        <v>Early Delivery</v>
      </c>
      <c r="P4712">
        <v>1</v>
      </c>
      <c r="Q4712" t="str">
        <f t="shared" si="443"/>
        <v>Bad</v>
      </c>
      <c r="R4712">
        <v>2.4</v>
      </c>
      <c r="S4712">
        <v>1513.22</v>
      </c>
    </row>
    <row r="4713" spans="1:19" x14ac:dyDescent="0.35">
      <c r="A4713">
        <v>14712</v>
      </c>
      <c r="B4713" s="1">
        <v>49273</v>
      </c>
      <c r="C4713">
        <f t="shared" si="438"/>
        <v>2034</v>
      </c>
      <c r="D4713">
        <f t="shared" si="439"/>
        <v>11</v>
      </c>
      <c r="E4713" t="str">
        <f>TEXT(Table2[[#This Row],[order_date]],"mmmm")</f>
        <v>November</v>
      </c>
      <c r="F4713">
        <v>1562</v>
      </c>
      <c r="G4713" t="s">
        <v>15</v>
      </c>
      <c r="H4713" t="s">
        <v>17</v>
      </c>
      <c r="I4713">
        <v>2</v>
      </c>
      <c r="J4713">
        <v>385.94</v>
      </c>
      <c r="K4713">
        <v>0.24</v>
      </c>
      <c r="L4713">
        <f t="shared" si="440"/>
        <v>92.625599999999991</v>
      </c>
      <c r="M4713">
        <f t="shared" si="441"/>
        <v>771.88</v>
      </c>
      <c r="N4713" t="s">
        <v>16</v>
      </c>
      <c r="O4713" t="str">
        <f t="shared" si="442"/>
        <v>Early Delivery</v>
      </c>
      <c r="P4713">
        <v>1</v>
      </c>
      <c r="Q4713" t="str">
        <f t="shared" si="443"/>
        <v>Excellent</v>
      </c>
      <c r="R4713">
        <v>4.3</v>
      </c>
      <c r="S4713">
        <v>586.63</v>
      </c>
    </row>
    <row r="4714" spans="1:19" x14ac:dyDescent="0.35">
      <c r="A4714">
        <v>14713</v>
      </c>
      <c r="B4714" s="1">
        <v>49274</v>
      </c>
      <c r="C4714">
        <f t="shared" si="438"/>
        <v>2034</v>
      </c>
      <c r="D4714">
        <f t="shared" si="439"/>
        <v>11</v>
      </c>
      <c r="E4714" t="str">
        <f>TEXT(Table2[[#This Row],[order_date]],"mmmm")</f>
        <v>November</v>
      </c>
      <c r="F4714">
        <v>1817</v>
      </c>
      <c r="G4714" t="s">
        <v>19</v>
      </c>
      <c r="H4714" t="s">
        <v>17</v>
      </c>
      <c r="I4714">
        <v>1</v>
      </c>
      <c r="J4714">
        <v>526.29</v>
      </c>
      <c r="K4714">
        <v>0.02</v>
      </c>
      <c r="L4714">
        <f t="shared" si="440"/>
        <v>10.5258</v>
      </c>
      <c r="M4714">
        <f t="shared" si="441"/>
        <v>526.29</v>
      </c>
      <c r="N4714" t="s">
        <v>16</v>
      </c>
      <c r="O4714" t="str">
        <f t="shared" si="442"/>
        <v>Delayed Delivery</v>
      </c>
      <c r="P4714">
        <v>6</v>
      </c>
      <c r="Q4714" t="str">
        <f t="shared" si="443"/>
        <v>Excellent</v>
      </c>
      <c r="R4714">
        <v>4.0999999999999996</v>
      </c>
      <c r="S4714">
        <v>515.76</v>
      </c>
    </row>
    <row r="4715" spans="1:19" x14ac:dyDescent="0.35">
      <c r="A4715">
        <v>14714</v>
      </c>
      <c r="B4715" s="1">
        <v>49275</v>
      </c>
      <c r="C4715">
        <f t="shared" si="438"/>
        <v>2034</v>
      </c>
      <c r="D4715">
        <f t="shared" si="439"/>
        <v>11</v>
      </c>
      <c r="E4715" t="str">
        <f>TEXT(Table2[[#This Row],[order_date]],"mmmm")</f>
        <v>November</v>
      </c>
      <c r="F4715">
        <v>1261</v>
      </c>
      <c r="G4715" t="s">
        <v>19</v>
      </c>
      <c r="H4715" t="s">
        <v>20</v>
      </c>
      <c r="I4715">
        <v>5</v>
      </c>
      <c r="J4715">
        <v>451.59</v>
      </c>
      <c r="K4715">
        <v>0.3</v>
      </c>
      <c r="L4715">
        <f t="shared" si="440"/>
        <v>135.47699999999998</v>
      </c>
      <c r="M4715">
        <f t="shared" si="441"/>
        <v>2257.9499999999998</v>
      </c>
      <c r="N4715" t="s">
        <v>16</v>
      </c>
      <c r="O4715" t="str">
        <f t="shared" si="442"/>
        <v>Delayed Delivery</v>
      </c>
      <c r="P4715">
        <v>8</v>
      </c>
      <c r="Q4715" t="str">
        <f t="shared" si="443"/>
        <v>Good</v>
      </c>
      <c r="R4715">
        <v>3.9</v>
      </c>
      <c r="S4715">
        <v>1580.56</v>
      </c>
    </row>
    <row r="4716" spans="1:19" x14ac:dyDescent="0.35">
      <c r="A4716">
        <v>14715</v>
      </c>
      <c r="B4716" s="1">
        <v>49276</v>
      </c>
      <c r="C4716">
        <f t="shared" si="438"/>
        <v>2034</v>
      </c>
      <c r="D4716">
        <f t="shared" si="439"/>
        <v>11</v>
      </c>
      <c r="E4716" t="str">
        <f>TEXT(Table2[[#This Row],[order_date]],"mmmm")</f>
        <v>November</v>
      </c>
      <c r="F4716">
        <v>1826</v>
      </c>
      <c r="G4716" t="s">
        <v>15</v>
      </c>
      <c r="H4716" t="s">
        <v>20</v>
      </c>
      <c r="I4716">
        <v>4</v>
      </c>
      <c r="J4716">
        <v>305.67</v>
      </c>
      <c r="K4716">
        <v>0.28999999999999998</v>
      </c>
      <c r="L4716">
        <f t="shared" si="440"/>
        <v>88.644300000000001</v>
      </c>
      <c r="M4716">
        <f t="shared" si="441"/>
        <v>1222.68</v>
      </c>
      <c r="N4716" t="s">
        <v>16</v>
      </c>
      <c r="O4716" t="str">
        <f t="shared" si="442"/>
        <v>Delayed Delivery</v>
      </c>
      <c r="P4716">
        <v>7</v>
      </c>
      <c r="Q4716" t="str">
        <f t="shared" si="443"/>
        <v>Good</v>
      </c>
      <c r="R4716">
        <v>3.7</v>
      </c>
      <c r="S4716">
        <v>868.1</v>
      </c>
    </row>
    <row r="4717" spans="1:19" x14ac:dyDescent="0.35">
      <c r="A4717">
        <v>14716</v>
      </c>
      <c r="B4717" s="1">
        <v>49277</v>
      </c>
      <c r="C4717">
        <f t="shared" si="438"/>
        <v>2034</v>
      </c>
      <c r="D4717">
        <f t="shared" si="439"/>
        <v>11</v>
      </c>
      <c r="E4717" t="str">
        <f>TEXT(Table2[[#This Row],[order_date]],"mmmm")</f>
        <v>November</v>
      </c>
      <c r="F4717">
        <v>1124</v>
      </c>
      <c r="G4717" t="s">
        <v>19</v>
      </c>
      <c r="H4717" t="s">
        <v>13</v>
      </c>
      <c r="I4717">
        <v>3</v>
      </c>
      <c r="J4717">
        <v>285.19</v>
      </c>
      <c r="K4717">
        <v>0.34</v>
      </c>
      <c r="L4717">
        <f t="shared" si="440"/>
        <v>96.964600000000004</v>
      </c>
      <c r="M4717">
        <f t="shared" si="441"/>
        <v>855.56999999999994</v>
      </c>
      <c r="N4717" t="s">
        <v>14</v>
      </c>
      <c r="O4717" t="str">
        <f t="shared" si="442"/>
        <v>Delayed Delivery</v>
      </c>
      <c r="P4717">
        <v>6</v>
      </c>
      <c r="Q4717" t="str">
        <f t="shared" si="443"/>
        <v>Bad</v>
      </c>
      <c r="R4717">
        <v>1.4</v>
      </c>
      <c r="S4717">
        <v>564.67999999999995</v>
      </c>
    </row>
    <row r="4718" spans="1:19" x14ac:dyDescent="0.35">
      <c r="A4718">
        <v>14717</v>
      </c>
      <c r="B4718" s="1">
        <v>49278</v>
      </c>
      <c r="C4718">
        <f t="shared" si="438"/>
        <v>2034</v>
      </c>
      <c r="D4718">
        <f t="shared" si="439"/>
        <v>11</v>
      </c>
      <c r="E4718" t="str">
        <f>TEXT(Table2[[#This Row],[order_date]],"mmmm")</f>
        <v>November</v>
      </c>
      <c r="F4718">
        <v>1910</v>
      </c>
      <c r="G4718" t="s">
        <v>15</v>
      </c>
      <c r="H4718" t="s">
        <v>17</v>
      </c>
      <c r="I4718">
        <v>5</v>
      </c>
      <c r="J4718">
        <v>389.17</v>
      </c>
      <c r="K4718">
        <v>0.33</v>
      </c>
      <c r="L4718">
        <f t="shared" si="440"/>
        <v>128.42610000000002</v>
      </c>
      <c r="M4718">
        <f t="shared" si="441"/>
        <v>1945.8500000000001</v>
      </c>
      <c r="N4718" t="s">
        <v>16</v>
      </c>
      <c r="O4718" t="str">
        <f t="shared" si="442"/>
        <v>Delayed Delivery</v>
      </c>
      <c r="P4718">
        <v>10</v>
      </c>
      <c r="Q4718" t="str">
        <f t="shared" si="443"/>
        <v>Excellent</v>
      </c>
      <c r="R4718">
        <v>5</v>
      </c>
      <c r="S4718">
        <v>1303.72</v>
      </c>
    </row>
    <row r="4719" spans="1:19" x14ac:dyDescent="0.35">
      <c r="A4719">
        <v>14718</v>
      </c>
      <c r="B4719" s="1">
        <v>49279</v>
      </c>
      <c r="C4719">
        <f t="shared" si="438"/>
        <v>2034</v>
      </c>
      <c r="D4719">
        <f t="shared" si="439"/>
        <v>12</v>
      </c>
      <c r="E4719" t="str">
        <f>TEXT(Table2[[#This Row],[order_date]],"mmmm")</f>
        <v>December</v>
      </c>
      <c r="F4719">
        <v>1244</v>
      </c>
      <c r="G4719" t="s">
        <v>15</v>
      </c>
      <c r="H4719" t="s">
        <v>21</v>
      </c>
      <c r="I4719">
        <v>5</v>
      </c>
      <c r="J4719">
        <v>281.58999999999997</v>
      </c>
      <c r="K4719">
        <v>0.12</v>
      </c>
      <c r="L4719">
        <f t="shared" si="440"/>
        <v>33.790799999999997</v>
      </c>
      <c r="M4719">
        <f t="shared" si="441"/>
        <v>1407.9499999999998</v>
      </c>
      <c r="N4719" t="s">
        <v>18</v>
      </c>
      <c r="O4719" t="str">
        <f t="shared" si="442"/>
        <v>On Time Delivery</v>
      </c>
      <c r="P4719">
        <v>3</v>
      </c>
      <c r="Q4719" t="str">
        <f t="shared" si="443"/>
        <v>Bad</v>
      </c>
      <c r="R4719">
        <v>1.6</v>
      </c>
      <c r="S4719">
        <v>1239</v>
      </c>
    </row>
    <row r="4720" spans="1:19" x14ac:dyDescent="0.35">
      <c r="A4720">
        <v>14719</v>
      </c>
      <c r="B4720" s="1">
        <v>49280</v>
      </c>
      <c r="C4720">
        <f t="shared" si="438"/>
        <v>2034</v>
      </c>
      <c r="D4720">
        <f t="shared" si="439"/>
        <v>12</v>
      </c>
      <c r="E4720" t="str">
        <f>TEXT(Table2[[#This Row],[order_date]],"mmmm")</f>
        <v>December</v>
      </c>
      <c r="F4720">
        <v>1541</v>
      </c>
      <c r="G4720" t="s">
        <v>19</v>
      </c>
      <c r="H4720" t="s">
        <v>21</v>
      </c>
      <c r="I4720">
        <v>5</v>
      </c>
      <c r="J4720">
        <v>282.8</v>
      </c>
      <c r="K4720">
        <v>0.14000000000000001</v>
      </c>
      <c r="L4720">
        <f t="shared" si="440"/>
        <v>39.592000000000006</v>
      </c>
      <c r="M4720">
        <f t="shared" si="441"/>
        <v>1414</v>
      </c>
      <c r="N4720" t="s">
        <v>18</v>
      </c>
      <c r="O4720" t="str">
        <f t="shared" si="442"/>
        <v>Delayed Delivery</v>
      </c>
      <c r="P4720">
        <v>11</v>
      </c>
      <c r="Q4720" t="str">
        <f t="shared" si="443"/>
        <v>Good</v>
      </c>
      <c r="R4720">
        <v>3.4</v>
      </c>
      <c r="S4720">
        <v>1216.04</v>
      </c>
    </row>
    <row r="4721" spans="1:19" x14ac:dyDescent="0.35">
      <c r="A4721">
        <v>14720</v>
      </c>
      <c r="B4721" s="1">
        <v>49281</v>
      </c>
      <c r="C4721">
        <f t="shared" si="438"/>
        <v>2034</v>
      </c>
      <c r="D4721">
        <f t="shared" si="439"/>
        <v>12</v>
      </c>
      <c r="E4721" t="str">
        <f>TEXT(Table2[[#This Row],[order_date]],"mmmm")</f>
        <v>December</v>
      </c>
      <c r="F4721">
        <v>1937</v>
      </c>
      <c r="G4721" t="s">
        <v>12</v>
      </c>
      <c r="H4721" t="s">
        <v>20</v>
      </c>
      <c r="I4721">
        <v>5</v>
      </c>
      <c r="J4721">
        <v>24.54</v>
      </c>
      <c r="K4721">
        <v>0.26</v>
      </c>
      <c r="L4721">
        <f t="shared" si="440"/>
        <v>6.3803999999999998</v>
      </c>
      <c r="M4721">
        <f t="shared" si="441"/>
        <v>122.69999999999999</v>
      </c>
      <c r="N4721" t="s">
        <v>16</v>
      </c>
      <c r="O4721" t="str">
        <f t="shared" si="442"/>
        <v>Delayed Delivery</v>
      </c>
      <c r="P4721">
        <v>7</v>
      </c>
      <c r="Q4721" t="str">
        <f t="shared" si="443"/>
        <v>Bad</v>
      </c>
      <c r="R4721">
        <v>2</v>
      </c>
      <c r="S4721">
        <v>90.8</v>
      </c>
    </row>
    <row r="4722" spans="1:19" x14ac:dyDescent="0.35">
      <c r="A4722">
        <v>14721</v>
      </c>
      <c r="B4722" s="1">
        <v>49282</v>
      </c>
      <c r="C4722">
        <f t="shared" si="438"/>
        <v>2034</v>
      </c>
      <c r="D4722">
        <f t="shared" si="439"/>
        <v>12</v>
      </c>
      <c r="E4722" t="str">
        <f>TEXT(Table2[[#This Row],[order_date]],"mmmm")</f>
        <v>December</v>
      </c>
      <c r="F4722">
        <v>1484</v>
      </c>
      <c r="G4722" t="s">
        <v>22</v>
      </c>
      <c r="H4722" t="s">
        <v>17</v>
      </c>
      <c r="I4722">
        <v>4</v>
      </c>
      <c r="J4722">
        <v>116.83</v>
      </c>
      <c r="K4722">
        <v>0.05</v>
      </c>
      <c r="L4722">
        <f t="shared" si="440"/>
        <v>5.8414999999999999</v>
      </c>
      <c r="M4722">
        <f t="shared" si="441"/>
        <v>467.32</v>
      </c>
      <c r="N4722" t="s">
        <v>16</v>
      </c>
      <c r="O4722" t="str">
        <f t="shared" si="442"/>
        <v>Delayed Delivery</v>
      </c>
      <c r="P4722">
        <v>6</v>
      </c>
      <c r="Q4722" t="str">
        <f t="shared" si="443"/>
        <v>Bad</v>
      </c>
      <c r="R4722">
        <v>1.7</v>
      </c>
      <c r="S4722">
        <v>443.95</v>
      </c>
    </row>
    <row r="4723" spans="1:19" x14ac:dyDescent="0.35">
      <c r="A4723">
        <v>14722</v>
      </c>
      <c r="B4723" s="1">
        <v>49283</v>
      </c>
      <c r="C4723">
        <f t="shared" si="438"/>
        <v>2034</v>
      </c>
      <c r="D4723">
        <f t="shared" si="439"/>
        <v>12</v>
      </c>
      <c r="E4723" t="str">
        <f>TEXT(Table2[[#This Row],[order_date]],"mmmm")</f>
        <v>December</v>
      </c>
      <c r="F4723">
        <v>1121</v>
      </c>
      <c r="G4723" t="s">
        <v>22</v>
      </c>
      <c r="H4723" t="s">
        <v>20</v>
      </c>
      <c r="I4723">
        <v>4</v>
      </c>
      <c r="J4723">
        <v>300.77999999999997</v>
      </c>
      <c r="K4723">
        <v>0.11</v>
      </c>
      <c r="L4723">
        <f t="shared" si="440"/>
        <v>33.085799999999999</v>
      </c>
      <c r="M4723">
        <f t="shared" si="441"/>
        <v>1203.1199999999999</v>
      </c>
      <c r="N4723" t="s">
        <v>14</v>
      </c>
      <c r="O4723" t="str">
        <f t="shared" si="442"/>
        <v>Delayed Delivery</v>
      </c>
      <c r="P4723">
        <v>8</v>
      </c>
      <c r="Q4723" t="str">
        <f t="shared" si="443"/>
        <v>Good</v>
      </c>
      <c r="R4723">
        <v>3.2</v>
      </c>
      <c r="S4723">
        <v>1070.78</v>
      </c>
    </row>
    <row r="4724" spans="1:19" x14ac:dyDescent="0.35">
      <c r="A4724">
        <v>14723</v>
      </c>
      <c r="B4724" s="1">
        <v>49284</v>
      </c>
      <c r="C4724">
        <f t="shared" si="438"/>
        <v>2034</v>
      </c>
      <c r="D4724">
        <f t="shared" si="439"/>
        <v>12</v>
      </c>
      <c r="E4724" t="str">
        <f>TEXT(Table2[[#This Row],[order_date]],"mmmm")</f>
        <v>December</v>
      </c>
      <c r="F4724">
        <v>1124</v>
      </c>
      <c r="G4724" t="s">
        <v>19</v>
      </c>
      <c r="H4724" t="s">
        <v>20</v>
      </c>
      <c r="I4724">
        <v>3</v>
      </c>
      <c r="J4724">
        <v>496.25</v>
      </c>
      <c r="K4724">
        <v>0.04</v>
      </c>
      <c r="L4724">
        <f t="shared" si="440"/>
        <v>19.850000000000001</v>
      </c>
      <c r="M4724">
        <f t="shared" si="441"/>
        <v>1488.75</v>
      </c>
      <c r="N4724" t="s">
        <v>14</v>
      </c>
      <c r="O4724" t="str">
        <f t="shared" si="442"/>
        <v>On Time Delivery</v>
      </c>
      <c r="P4724">
        <v>4</v>
      </c>
      <c r="Q4724" t="str">
        <f t="shared" si="443"/>
        <v>Excellent</v>
      </c>
      <c r="R4724">
        <v>4.3</v>
      </c>
      <c r="S4724">
        <v>1429.2</v>
      </c>
    </row>
    <row r="4725" spans="1:19" x14ac:dyDescent="0.35">
      <c r="A4725">
        <v>14724</v>
      </c>
      <c r="B4725" s="1">
        <v>49285</v>
      </c>
      <c r="C4725">
        <f t="shared" si="438"/>
        <v>2034</v>
      </c>
      <c r="D4725">
        <f t="shared" si="439"/>
        <v>12</v>
      </c>
      <c r="E4725" t="str">
        <f>TEXT(Table2[[#This Row],[order_date]],"mmmm")</f>
        <v>December</v>
      </c>
      <c r="F4725">
        <v>1548</v>
      </c>
      <c r="G4725" t="s">
        <v>19</v>
      </c>
      <c r="H4725" t="s">
        <v>21</v>
      </c>
      <c r="I4725">
        <v>4</v>
      </c>
      <c r="J4725">
        <v>178.06</v>
      </c>
      <c r="K4725">
        <v>0.16</v>
      </c>
      <c r="L4725">
        <f t="shared" si="440"/>
        <v>28.489599999999999</v>
      </c>
      <c r="M4725">
        <f t="shared" si="441"/>
        <v>712.24</v>
      </c>
      <c r="N4725" t="s">
        <v>16</v>
      </c>
      <c r="O4725" t="str">
        <f t="shared" si="442"/>
        <v>Delayed Delivery</v>
      </c>
      <c r="P4725">
        <v>9</v>
      </c>
      <c r="Q4725" t="str">
        <f t="shared" si="443"/>
        <v>Good</v>
      </c>
      <c r="R4725">
        <v>2.5</v>
      </c>
      <c r="S4725">
        <v>598.28</v>
      </c>
    </row>
    <row r="4726" spans="1:19" x14ac:dyDescent="0.35">
      <c r="A4726">
        <v>14725</v>
      </c>
      <c r="B4726" s="1">
        <v>49286</v>
      </c>
      <c r="C4726">
        <f t="shared" si="438"/>
        <v>2034</v>
      </c>
      <c r="D4726">
        <f t="shared" si="439"/>
        <v>12</v>
      </c>
      <c r="E4726" t="str">
        <f>TEXT(Table2[[#This Row],[order_date]],"mmmm")</f>
        <v>December</v>
      </c>
      <c r="F4726">
        <v>1169</v>
      </c>
      <c r="G4726" t="s">
        <v>15</v>
      </c>
      <c r="H4726" t="s">
        <v>21</v>
      </c>
      <c r="I4726">
        <v>4</v>
      </c>
      <c r="J4726">
        <v>320.75</v>
      </c>
      <c r="K4726">
        <v>0.19</v>
      </c>
      <c r="L4726">
        <f t="shared" si="440"/>
        <v>60.942500000000003</v>
      </c>
      <c r="M4726">
        <f t="shared" si="441"/>
        <v>1283</v>
      </c>
      <c r="N4726" t="s">
        <v>16</v>
      </c>
      <c r="O4726" t="str">
        <f t="shared" si="442"/>
        <v>Early Delivery</v>
      </c>
      <c r="P4726">
        <v>1</v>
      </c>
      <c r="Q4726" t="str">
        <f t="shared" si="443"/>
        <v>Bad</v>
      </c>
      <c r="R4726">
        <v>1.3</v>
      </c>
      <c r="S4726">
        <v>1039.23</v>
      </c>
    </row>
    <row r="4727" spans="1:19" x14ac:dyDescent="0.35">
      <c r="A4727">
        <v>14726</v>
      </c>
      <c r="B4727" s="1">
        <v>49287</v>
      </c>
      <c r="C4727">
        <f t="shared" si="438"/>
        <v>2034</v>
      </c>
      <c r="D4727">
        <f t="shared" si="439"/>
        <v>12</v>
      </c>
      <c r="E4727" t="str">
        <f>TEXT(Table2[[#This Row],[order_date]],"mmmm")</f>
        <v>December</v>
      </c>
      <c r="F4727">
        <v>1123</v>
      </c>
      <c r="G4727" t="s">
        <v>19</v>
      </c>
      <c r="H4727" t="s">
        <v>17</v>
      </c>
      <c r="I4727">
        <v>1</v>
      </c>
      <c r="J4727">
        <v>216.8</v>
      </c>
      <c r="K4727">
        <v>7.0000000000000007E-2</v>
      </c>
      <c r="L4727">
        <f t="shared" si="440"/>
        <v>15.176000000000002</v>
      </c>
      <c r="M4727">
        <f t="shared" si="441"/>
        <v>216.8</v>
      </c>
      <c r="N4727" t="s">
        <v>18</v>
      </c>
      <c r="O4727" t="str">
        <f t="shared" si="442"/>
        <v>Delayed Delivery</v>
      </c>
      <c r="P4727">
        <v>7</v>
      </c>
      <c r="Q4727" t="str">
        <f t="shared" si="443"/>
        <v>Good</v>
      </c>
      <c r="R4727">
        <v>3.5</v>
      </c>
      <c r="S4727">
        <v>201.62</v>
      </c>
    </row>
    <row r="4728" spans="1:19" x14ac:dyDescent="0.35">
      <c r="A4728">
        <v>14727</v>
      </c>
      <c r="B4728" s="1">
        <v>49288</v>
      </c>
      <c r="C4728">
        <f t="shared" si="438"/>
        <v>2034</v>
      </c>
      <c r="D4728">
        <f t="shared" si="439"/>
        <v>12</v>
      </c>
      <c r="E4728" t="str">
        <f>TEXT(Table2[[#This Row],[order_date]],"mmmm")</f>
        <v>December</v>
      </c>
      <c r="F4728">
        <v>1868</v>
      </c>
      <c r="G4728" t="s">
        <v>12</v>
      </c>
      <c r="H4728" t="s">
        <v>20</v>
      </c>
      <c r="I4728">
        <v>7</v>
      </c>
      <c r="J4728">
        <v>76.31</v>
      </c>
      <c r="K4728">
        <v>0.01</v>
      </c>
      <c r="L4728">
        <f t="shared" si="440"/>
        <v>0.7631</v>
      </c>
      <c r="M4728">
        <f t="shared" si="441"/>
        <v>534.17000000000007</v>
      </c>
      <c r="N4728" t="s">
        <v>16</v>
      </c>
      <c r="O4728" t="str">
        <f t="shared" si="442"/>
        <v>Delayed Delivery</v>
      </c>
      <c r="P4728">
        <v>9</v>
      </c>
      <c r="Q4728" t="str">
        <f t="shared" si="443"/>
        <v>Excellent</v>
      </c>
      <c r="R4728">
        <v>4.0999999999999996</v>
      </c>
      <c r="S4728">
        <v>528.83000000000004</v>
      </c>
    </row>
    <row r="4729" spans="1:19" x14ac:dyDescent="0.35">
      <c r="A4729">
        <v>14728</v>
      </c>
      <c r="B4729" s="1">
        <v>49289</v>
      </c>
      <c r="C4729">
        <f t="shared" si="438"/>
        <v>2034</v>
      </c>
      <c r="D4729">
        <f t="shared" si="439"/>
        <v>12</v>
      </c>
      <c r="E4729" t="str">
        <f>TEXT(Table2[[#This Row],[order_date]],"mmmm")</f>
        <v>December</v>
      </c>
      <c r="F4729">
        <v>1034</v>
      </c>
      <c r="G4729" t="s">
        <v>19</v>
      </c>
      <c r="H4729" t="s">
        <v>13</v>
      </c>
      <c r="I4729">
        <v>1</v>
      </c>
      <c r="J4729">
        <v>575.6</v>
      </c>
      <c r="K4729">
        <v>0.25</v>
      </c>
      <c r="L4729">
        <f t="shared" si="440"/>
        <v>143.9</v>
      </c>
      <c r="M4729">
        <f t="shared" si="441"/>
        <v>575.6</v>
      </c>
      <c r="N4729" t="s">
        <v>16</v>
      </c>
      <c r="O4729" t="str">
        <f t="shared" si="442"/>
        <v>Delayed Delivery</v>
      </c>
      <c r="P4729">
        <v>10</v>
      </c>
      <c r="Q4729" t="str">
        <f t="shared" si="443"/>
        <v>Bad</v>
      </c>
      <c r="R4729">
        <v>2.2000000000000002</v>
      </c>
      <c r="S4729">
        <v>431.7</v>
      </c>
    </row>
    <row r="4730" spans="1:19" x14ac:dyDescent="0.35">
      <c r="A4730">
        <v>14729</v>
      </c>
      <c r="B4730" s="1">
        <v>49290</v>
      </c>
      <c r="C4730">
        <f t="shared" si="438"/>
        <v>2034</v>
      </c>
      <c r="D4730">
        <f t="shared" si="439"/>
        <v>12</v>
      </c>
      <c r="E4730" t="str">
        <f>TEXT(Table2[[#This Row],[order_date]],"mmmm")</f>
        <v>December</v>
      </c>
      <c r="F4730">
        <v>1086</v>
      </c>
      <c r="G4730" t="s">
        <v>15</v>
      </c>
      <c r="H4730" t="s">
        <v>17</v>
      </c>
      <c r="I4730">
        <v>7</v>
      </c>
      <c r="J4730">
        <v>514.98</v>
      </c>
      <c r="K4730">
        <v>0.01</v>
      </c>
      <c r="L4730">
        <f t="shared" si="440"/>
        <v>5.1497999999999999</v>
      </c>
      <c r="M4730">
        <f t="shared" si="441"/>
        <v>3604.86</v>
      </c>
      <c r="N4730" t="s">
        <v>16</v>
      </c>
      <c r="O4730" t="str">
        <f t="shared" si="442"/>
        <v>Early Delivery</v>
      </c>
      <c r="P4730">
        <v>1</v>
      </c>
      <c r="Q4730" t="str">
        <f t="shared" si="443"/>
        <v>Good</v>
      </c>
      <c r="R4730">
        <v>3.8</v>
      </c>
      <c r="S4730">
        <v>3568.81</v>
      </c>
    </row>
    <row r="4731" spans="1:19" x14ac:dyDescent="0.35">
      <c r="A4731">
        <v>14730</v>
      </c>
      <c r="B4731" s="1">
        <v>49291</v>
      </c>
      <c r="C4731">
        <f t="shared" si="438"/>
        <v>2034</v>
      </c>
      <c r="D4731">
        <f t="shared" si="439"/>
        <v>12</v>
      </c>
      <c r="E4731" t="str">
        <f>TEXT(Table2[[#This Row],[order_date]],"mmmm")</f>
        <v>December</v>
      </c>
      <c r="F4731">
        <v>1645</v>
      </c>
      <c r="G4731" t="s">
        <v>15</v>
      </c>
      <c r="H4731" t="s">
        <v>20</v>
      </c>
      <c r="I4731">
        <v>2</v>
      </c>
      <c r="J4731">
        <v>60.92</v>
      </c>
      <c r="K4731">
        <v>0.34</v>
      </c>
      <c r="L4731">
        <f t="shared" si="440"/>
        <v>20.712800000000001</v>
      </c>
      <c r="M4731">
        <f t="shared" si="441"/>
        <v>121.84</v>
      </c>
      <c r="N4731" t="s">
        <v>16</v>
      </c>
      <c r="O4731" t="str">
        <f t="shared" si="442"/>
        <v>Delayed Delivery</v>
      </c>
      <c r="P4731">
        <v>10</v>
      </c>
      <c r="Q4731" t="str">
        <f t="shared" si="443"/>
        <v>Bad</v>
      </c>
      <c r="R4731">
        <v>1.3</v>
      </c>
      <c r="S4731">
        <v>80.41</v>
      </c>
    </row>
    <row r="4732" spans="1:19" x14ac:dyDescent="0.35">
      <c r="A4732">
        <v>14731</v>
      </c>
      <c r="B4732" s="1">
        <v>49292</v>
      </c>
      <c r="C4732">
        <f t="shared" si="438"/>
        <v>2034</v>
      </c>
      <c r="D4732">
        <f t="shared" si="439"/>
        <v>12</v>
      </c>
      <c r="E4732" t="str">
        <f>TEXT(Table2[[#This Row],[order_date]],"mmmm")</f>
        <v>December</v>
      </c>
      <c r="F4732">
        <v>1707</v>
      </c>
      <c r="G4732" t="s">
        <v>15</v>
      </c>
      <c r="H4732" t="s">
        <v>17</v>
      </c>
      <c r="I4732">
        <v>3</v>
      </c>
      <c r="J4732">
        <v>436.08</v>
      </c>
      <c r="K4732">
        <v>0.08</v>
      </c>
      <c r="L4732">
        <f t="shared" si="440"/>
        <v>34.886400000000002</v>
      </c>
      <c r="M4732">
        <f t="shared" si="441"/>
        <v>1308.24</v>
      </c>
      <c r="N4732" t="s">
        <v>16</v>
      </c>
      <c r="O4732" t="str">
        <f t="shared" si="442"/>
        <v>On Time Delivery</v>
      </c>
      <c r="P4732">
        <v>3</v>
      </c>
      <c r="Q4732" t="str">
        <f t="shared" si="443"/>
        <v>Bad</v>
      </c>
      <c r="R4732">
        <v>2.4</v>
      </c>
      <c r="S4732">
        <v>1203.58</v>
      </c>
    </row>
    <row r="4733" spans="1:19" x14ac:dyDescent="0.35">
      <c r="A4733">
        <v>14732</v>
      </c>
      <c r="B4733" s="1">
        <v>49293</v>
      </c>
      <c r="C4733">
        <f t="shared" si="438"/>
        <v>2034</v>
      </c>
      <c r="D4733">
        <f t="shared" si="439"/>
        <v>12</v>
      </c>
      <c r="E4733" t="str">
        <f>TEXT(Table2[[#This Row],[order_date]],"mmmm")</f>
        <v>December</v>
      </c>
      <c r="F4733">
        <v>1785</v>
      </c>
      <c r="G4733" t="s">
        <v>19</v>
      </c>
      <c r="H4733" t="s">
        <v>17</v>
      </c>
      <c r="I4733">
        <v>7</v>
      </c>
      <c r="J4733">
        <v>218.33</v>
      </c>
      <c r="K4733">
        <v>0.23</v>
      </c>
      <c r="L4733">
        <f t="shared" si="440"/>
        <v>50.215900000000005</v>
      </c>
      <c r="M4733">
        <f t="shared" si="441"/>
        <v>1528.3100000000002</v>
      </c>
      <c r="N4733" t="s">
        <v>18</v>
      </c>
      <c r="O4733" t="str">
        <f t="shared" si="442"/>
        <v>Delayed Delivery</v>
      </c>
      <c r="P4733">
        <v>7</v>
      </c>
      <c r="Q4733" t="str">
        <f t="shared" si="443"/>
        <v>Good</v>
      </c>
      <c r="R4733">
        <v>2.9</v>
      </c>
      <c r="S4733">
        <v>1176.8</v>
      </c>
    </row>
    <row r="4734" spans="1:19" x14ac:dyDescent="0.35">
      <c r="A4734">
        <v>14733</v>
      </c>
      <c r="B4734" s="1">
        <v>49294</v>
      </c>
      <c r="C4734">
        <f t="shared" si="438"/>
        <v>2034</v>
      </c>
      <c r="D4734">
        <f t="shared" si="439"/>
        <v>12</v>
      </c>
      <c r="E4734" t="str">
        <f>TEXT(Table2[[#This Row],[order_date]],"mmmm")</f>
        <v>December</v>
      </c>
      <c r="F4734">
        <v>1200</v>
      </c>
      <c r="G4734" t="s">
        <v>15</v>
      </c>
      <c r="H4734" t="s">
        <v>17</v>
      </c>
      <c r="I4734">
        <v>1</v>
      </c>
      <c r="J4734">
        <v>596.99</v>
      </c>
      <c r="K4734">
        <v>0.15</v>
      </c>
      <c r="L4734">
        <f t="shared" si="440"/>
        <v>89.548500000000004</v>
      </c>
      <c r="M4734">
        <f t="shared" si="441"/>
        <v>596.99</v>
      </c>
      <c r="N4734" t="s">
        <v>18</v>
      </c>
      <c r="O4734" t="str">
        <f t="shared" si="442"/>
        <v>Delayed Delivery</v>
      </c>
      <c r="P4734">
        <v>9</v>
      </c>
      <c r="Q4734" t="str">
        <f t="shared" si="443"/>
        <v>Excellent</v>
      </c>
      <c r="R4734">
        <v>4.0999999999999996</v>
      </c>
      <c r="S4734">
        <v>507.44</v>
      </c>
    </row>
    <row r="4735" spans="1:19" x14ac:dyDescent="0.35">
      <c r="A4735">
        <v>14734</v>
      </c>
      <c r="B4735" s="1">
        <v>49295</v>
      </c>
      <c r="C4735">
        <f t="shared" si="438"/>
        <v>2034</v>
      </c>
      <c r="D4735">
        <f t="shared" si="439"/>
        <v>12</v>
      </c>
      <c r="E4735" t="str">
        <f>TEXT(Table2[[#This Row],[order_date]],"mmmm")</f>
        <v>December</v>
      </c>
      <c r="F4735">
        <v>1368</v>
      </c>
      <c r="G4735" t="s">
        <v>19</v>
      </c>
      <c r="H4735" t="s">
        <v>13</v>
      </c>
      <c r="I4735">
        <v>3</v>
      </c>
      <c r="J4735">
        <v>191.9</v>
      </c>
      <c r="K4735">
        <v>0.02</v>
      </c>
      <c r="L4735">
        <f t="shared" si="440"/>
        <v>3.8380000000000001</v>
      </c>
      <c r="M4735">
        <f t="shared" si="441"/>
        <v>575.70000000000005</v>
      </c>
      <c r="N4735" t="s">
        <v>18</v>
      </c>
      <c r="O4735" t="str">
        <f t="shared" si="442"/>
        <v>Early Delivery</v>
      </c>
      <c r="P4735">
        <v>1</v>
      </c>
      <c r="Q4735" t="str">
        <f t="shared" si="443"/>
        <v>Bad</v>
      </c>
      <c r="R4735">
        <v>2.4</v>
      </c>
      <c r="S4735">
        <v>564.19000000000005</v>
      </c>
    </row>
    <row r="4736" spans="1:19" x14ac:dyDescent="0.35">
      <c r="A4736">
        <v>14735</v>
      </c>
      <c r="B4736" s="1">
        <v>49296</v>
      </c>
      <c r="C4736">
        <f t="shared" si="438"/>
        <v>2034</v>
      </c>
      <c r="D4736">
        <f t="shared" si="439"/>
        <v>12</v>
      </c>
      <c r="E4736" t="str">
        <f>TEXT(Table2[[#This Row],[order_date]],"mmmm")</f>
        <v>December</v>
      </c>
      <c r="F4736">
        <v>1796</v>
      </c>
      <c r="G4736" t="s">
        <v>12</v>
      </c>
      <c r="H4736" t="s">
        <v>13</v>
      </c>
      <c r="I4736">
        <v>3</v>
      </c>
      <c r="J4736">
        <v>154.66</v>
      </c>
      <c r="K4736">
        <v>0.17</v>
      </c>
      <c r="L4736">
        <f t="shared" si="440"/>
        <v>26.292200000000001</v>
      </c>
      <c r="M4736">
        <f t="shared" si="441"/>
        <v>463.98</v>
      </c>
      <c r="N4736" t="s">
        <v>16</v>
      </c>
      <c r="O4736" t="str">
        <f t="shared" si="442"/>
        <v>Delayed Delivery</v>
      </c>
      <c r="P4736">
        <v>6</v>
      </c>
      <c r="Q4736" t="str">
        <f t="shared" si="443"/>
        <v>Good</v>
      </c>
      <c r="R4736">
        <v>2.8</v>
      </c>
      <c r="S4736">
        <v>385.1</v>
      </c>
    </row>
    <row r="4737" spans="1:19" x14ac:dyDescent="0.35">
      <c r="A4737">
        <v>14736</v>
      </c>
      <c r="B4737" s="1">
        <v>49297</v>
      </c>
      <c r="C4737">
        <f t="shared" si="438"/>
        <v>2034</v>
      </c>
      <c r="D4737">
        <f t="shared" si="439"/>
        <v>12</v>
      </c>
      <c r="E4737" t="str">
        <f>TEXT(Table2[[#This Row],[order_date]],"mmmm")</f>
        <v>December</v>
      </c>
      <c r="F4737">
        <v>1076</v>
      </c>
      <c r="G4737" t="s">
        <v>19</v>
      </c>
      <c r="H4737" t="s">
        <v>21</v>
      </c>
      <c r="I4737">
        <v>5</v>
      </c>
      <c r="J4737">
        <v>347.22</v>
      </c>
      <c r="K4737">
        <v>0.18</v>
      </c>
      <c r="L4737">
        <f t="shared" si="440"/>
        <v>62.499600000000001</v>
      </c>
      <c r="M4737">
        <f t="shared" si="441"/>
        <v>1736.1000000000001</v>
      </c>
      <c r="N4737" t="s">
        <v>16</v>
      </c>
      <c r="O4737" t="str">
        <f t="shared" si="442"/>
        <v>Delayed Delivery</v>
      </c>
      <c r="P4737">
        <v>11</v>
      </c>
      <c r="Q4737" t="str">
        <f t="shared" si="443"/>
        <v>Good</v>
      </c>
      <c r="R4737">
        <v>3.5</v>
      </c>
      <c r="S4737">
        <v>1423.6</v>
      </c>
    </row>
    <row r="4738" spans="1:19" x14ac:dyDescent="0.35">
      <c r="A4738">
        <v>14737</v>
      </c>
      <c r="B4738" s="1">
        <v>49298</v>
      </c>
      <c r="C4738">
        <f t="shared" si="438"/>
        <v>2034</v>
      </c>
      <c r="D4738">
        <f t="shared" si="439"/>
        <v>12</v>
      </c>
      <c r="E4738" t="str">
        <f>TEXT(Table2[[#This Row],[order_date]],"mmmm")</f>
        <v>December</v>
      </c>
      <c r="F4738">
        <v>1058</v>
      </c>
      <c r="G4738" t="s">
        <v>12</v>
      </c>
      <c r="H4738" t="s">
        <v>21</v>
      </c>
      <c r="I4738">
        <v>6</v>
      </c>
      <c r="J4738">
        <v>503.55</v>
      </c>
      <c r="K4738">
        <v>0.3</v>
      </c>
      <c r="L4738">
        <f t="shared" si="440"/>
        <v>151.065</v>
      </c>
      <c r="M4738">
        <f t="shared" si="441"/>
        <v>3021.3</v>
      </c>
      <c r="N4738" t="s">
        <v>18</v>
      </c>
      <c r="O4738" t="str">
        <f t="shared" si="442"/>
        <v>On Time Delivery</v>
      </c>
      <c r="P4738">
        <v>2</v>
      </c>
      <c r="Q4738" t="str">
        <f t="shared" si="443"/>
        <v>Good</v>
      </c>
      <c r="R4738">
        <v>3.5</v>
      </c>
      <c r="S4738">
        <v>2114.91</v>
      </c>
    </row>
    <row r="4739" spans="1:19" x14ac:dyDescent="0.35">
      <c r="A4739">
        <v>14738</v>
      </c>
      <c r="B4739" s="1">
        <v>49299</v>
      </c>
      <c r="C4739">
        <f t="shared" ref="C4739:C4802" si="444">YEAR(B4739)</f>
        <v>2034</v>
      </c>
      <c r="D4739">
        <f t="shared" ref="D4739:D4802" si="445">MONTH(B4739)</f>
        <v>12</v>
      </c>
      <c r="E4739" t="str">
        <f>TEXT(Table2[[#This Row],[order_date]],"mmmm")</f>
        <v>December</v>
      </c>
      <c r="F4739">
        <v>1430</v>
      </c>
      <c r="G4739" t="s">
        <v>22</v>
      </c>
      <c r="H4739" t="s">
        <v>20</v>
      </c>
      <c r="I4739">
        <v>6</v>
      </c>
      <c r="J4739">
        <v>127.62</v>
      </c>
      <c r="K4739">
        <v>0.26</v>
      </c>
      <c r="L4739">
        <f t="shared" ref="L4739:L4802" si="446">J4739*K4739</f>
        <v>33.181200000000004</v>
      </c>
      <c r="M4739">
        <f t="shared" ref="M4739:M4802" si="447">(J4739*I4739)</f>
        <v>765.72</v>
      </c>
      <c r="N4739" t="s">
        <v>16</v>
      </c>
      <c r="O4739" t="str">
        <f t="shared" ref="O4739:O4802" si="448">IF(P4739&lt;2,"Early Delivery",IF(P4739&lt;5,"On Time Delivery","Delayed Delivery"))</f>
        <v>Delayed Delivery</v>
      </c>
      <c r="P4739">
        <v>5</v>
      </c>
      <c r="Q4739" t="str">
        <f t="shared" ref="Q4739:Q4802" si="449">IF(R4739&lt;2.5,"Bad",IF(R4739 &lt;4,"Good","Excellent"))</f>
        <v>Good</v>
      </c>
      <c r="R4739">
        <v>3.1</v>
      </c>
      <c r="S4739">
        <v>566.63</v>
      </c>
    </row>
    <row r="4740" spans="1:19" x14ac:dyDescent="0.35">
      <c r="A4740">
        <v>14739</v>
      </c>
      <c r="B4740" s="1">
        <v>49300</v>
      </c>
      <c r="C4740">
        <f t="shared" si="444"/>
        <v>2034</v>
      </c>
      <c r="D4740">
        <f t="shared" si="445"/>
        <v>12</v>
      </c>
      <c r="E4740" t="str">
        <f>TEXT(Table2[[#This Row],[order_date]],"mmmm")</f>
        <v>December</v>
      </c>
      <c r="F4740">
        <v>1637</v>
      </c>
      <c r="G4740" t="s">
        <v>19</v>
      </c>
      <c r="H4740" t="s">
        <v>17</v>
      </c>
      <c r="I4740">
        <v>6</v>
      </c>
      <c r="J4740">
        <v>430</v>
      </c>
      <c r="K4740">
        <v>0.03</v>
      </c>
      <c r="L4740">
        <f t="shared" si="446"/>
        <v>12.9</v>
      </c>
      <c r="M4740">
        <f t="shared" si="447"/>
        <v>2580</v>
      </c>
      <c r="N4740" t="s">
        <v>16</v>
      </c>
      <c r="O4740" t="str">
        <f t="shared" si="448"/>
        <v>Delayed Delivery</v>
      </c>
      <c r="P4740">
        <v>7</v>
      </c>
      <c r="Q4740" t="str">
        <f t="shared" si="449"/>
        <v>Bad</v>
      </c>
      <c r="R4740">
        <v>2.2999999999999998</v>
      </c>
      <c r="S4740">
        <v>2502.6</v>
      </c>
    </row>
    <row r="4741" spans="1:19" x14ac:dyDescent="0.35">
      <c r="A4741">
        <v>14740</v>
      </c>
      <c r="B4741" s="1">
        <v>49301</v>
      </c>
      <c r="C4741">
        <f t="shared" si="444"/>
        <v>2034</v>
      </c>
      <c r="D4741">
        <f t="shared" si="445"/>
        <v>12</v>
      </c>
      <c r="E4741" t="str">
        <f>TEXT(Table2[[#This Row],[order_date]],"mmmm")</f>
        <v>December</v>
      </c>
      <c r="F4741">
        <v>1499</v>
      </c>
      <c r="G4741" t="s">
        <v>22</v>
      </c>
      <c r="H4741" t="s">
        <v>20</v>
      </c>
      <c r="I4741">
        <v>3</v>
      </c>
      <c r="J4741">
        <v>50.92</v>
      </c>
      <c r="K4741">
        <v>7.0000000000000007E-2</v>
      </c>
      <c r="L4741">
        <f t="shared" si="446"/>
        <v>3.5644000000000005</v>
      </c>
      <c r="M4741">
        <f t="shared" si="447"/>
        <v>152.76</v>
      </c>
      <c r="N4741" t="s">
        <v>16</v>
      </c>
      <c r="O4741" t="str">
        <f t="shared" si="448"/>
        <v>Delayed Delivery</v>
      </c>
      <c r="P4741">
        <v>7</v>
      </c>
      <c r="Q4741" t="str">
        <f t="shared" si="449"/>
        <v>Good</v>
      </c>
      <c r="R4741">
        <v>3.7</v>
      </c>
      <c r="S4741">
        <v>142.07</v>
      </c>
    </row>
    <row r="4742" spans="1:19" x14ac:dyDescent="0.35">
      <c r="A4742">
        <v>14741</v>
      </c>
      <c r="B4742" s="1">
        <v>49302</v>
      </c>
      <c r="C4742">
        <f t="shared" si="444"/>
        <v>2034</v>
      </c>
      <c r="D4742">
        <f t="shared" si="445"/>
        <v>12</v>
      </c>
      <c r="E4742" t="str">
        <f>TEXT(Table2[[#This Row],[order_date]],"mmmm")</f>
        <v>December</v>
      </c>
      <c r="F4742">
        <v>1912</v>
      </c>
      <c r="G4742" t="s">
        <v>19</v>
      </c>
      <c r="H4742" t="s">
        <v>21</v>
      </c>
      <c r="I4742">
        <v>5</v>
      </c>
      <c r="J4742">
        <v>552.58000000000004</v>
      </c>
      <c r="K4742">
        <v>0.11</v>
      </c>
      <c r="L4742">
        <f t="shared" si="446"/>
        <v>60.783800000000006</v>
      </c>
      <c r="M4742">
        <f t="shared" si="447"/>
        <v>2762.9</v>
      </c>
      <c r="N4742" t="s">
        <v>16</v>
      </c>
      <c r="O4742" t="str">
        <f t="shared" si="448"/>
        <v>Delayed Delivery</v>
      </c>
      <c r="P4742">
        <v>10</v>
      </c>
      <c r="Q4742" t="str">
        <f t="shared" si="449"/>
        <v>Excellent</v>
      </c>
      <c r="R4742">
        <v>4.3</v>
      </c>
      <c r="S4742">
        <v>2458.98</v>
      </c>
    </row>
    <row r="4743" spans="1:19" x14ac:dyDescent="0.35">
      <c r="A4743">
        <v>14742</v>
      </c>
      <c r="B4743" s="1">
        <v>49303</v>
      </c>
      <c r="C4743">
        <f t="shared" si="444"/>
        <v>2034</v>
      </c>
      <c r="D4743">
        <f t="shared" si="445"/>
        <v>12</v>
      </c>
      <c r="E4743" t="str">
        <f>TEXT(Table2[[#This Row],[order_date]],"mmmm")</f>
        <v>December</v>
      </c>
      <c r="F4743">
        <v>1108</v>
      </c>
      <c r="G4743" t="s">
        <v>12</v>
      </c>
      <c r="H4743" t="s">
        <v>13</v>
      </c>
      <c r="I4743">
        <v>2</v>
      </c>
      <c r="J4743">
        <v>62.43</v>
      </c>
      <c r="K4743">
        <v>0.04</v>
      </c>
      <c r="L4743">
        <f t="shared" si="446"/>
        <v>2.4971999999999999</v>
      </c>
      <c r="M4743">
        <f t="shared" si="447"/>
        <v>124.86</v>
      </c>
      <c r="N4743" t="s">
        <v>14</v>
      </c>
      <c r="O4743" t="str">
        <f t="shared" si="448"/>
        <v>Delayed Delivery</v>
      </c>
      <c r="P4743">
        <v>7</v>
      </c>
      <c r="Q4743" t="str">
        <f t="shared" si="449"/>
        <v>Bad</v>
      </c>
      <c r="R4743">
        <v>1.6</v>
      </c>
      <c r="S4743">
        <v>119.87</v>
      </c>
    </row>
    <row r="4744" spans="1:19" x14ac:dyDescent="0.35">
      <c r="A4744">
        <v>14743</v>
      </c>
      <c r="B4744" s="1">
        <v>49304</v>
      </c>
      <c r="C4744">
        <f t="shared" si="444"/>
        <v>2034</v>
      </c>
      <c r="D4744">
        <f t="shared" si="445"/>
        <v>12</v>
      </c>
      <c r="E4744" t="str">
        <f>TEXT(Table2[[#This Row],[order_date]],"mmmm")</f>
        <v>December</v>
      </c>
      <c r="F4744">
        <v>1735</v>
      </c>
      <c r="G4744" t="s">
        <v>15</v>
      </c>
      <c r="H4744" t="s">
        <v>21</v>
      </c>
      <c r="I4744">
        <v>2</v>
      </c>
      <c r="J4744">
        <v>549.83000000000004</v>
      </c>
      <c r="K4744">
        <v>0.16</v>
      </c>
      <c r="L4744">
        <f t="shared" si="446"/>
        <v>87.972800000000007</v>
      </c>
      <c r="M4744">
        <f t="shared" si="447"/>
        <v>1099.6600000000001</v>
      </c>
      <c r="N4744" t="s">
        <v>18</v>
      </c>
      <c r="O4744" t="str">
        <f t="shared" si="448"/>
        <v>On Time Delivery</v>
      </c>
      <c r="P4744">
        <v>4</v>
      </c>
      <c r="Q4744" t="str">
        <f t="shared" si="449"/>
        <v>Bad</v>
      </c>
      <c r="R4744">
        <v>2.4</v>
      </c>
      <c r="S4744">
        <v>923.71</v>
      </c>
    </row>
    <row r="4745" spans="1:19" x14ac:dyDescent="0.35">
      <c r="A4745">
        <v>14744</v>
      </c>
      <c r="B4745" s="1">
        <v>49305</v>
      </c>
      <c r="C4745">
        <f t="shared" si="444"/>
        <v>2034</v>
      </c>
      <c r="D4745">
        <f t="shared" si="445"/>
        <v>12</v>
      </c>
      <c r="E4745" t="str">
        <f>TEXT(Table2[[#This Row],[order_date]],"mmmm")</f>
        <v>December</v>
      </c>
      <c r="F4745">
        <v>1277</v>
      </c>
      <c r="G4745" t="s">
        <v>19</v>
      </c>
      <c r="H4745" t="s">
        <v>20</v>
      </c>
      <c r="I4745">
        <v>6</v>
      </c>
      <c r="J4745">
        <v>302.12</v>
      </c>
      <c r="K4745">
        <v>0.34</v>
      </c>
      <c r="L4745">
        <f t="shared" si="446"/>
        <v>102.72080000000001</v>
      </c>
      <c r="M4745">
        <f t="shared" si="447"/>
        <v>1812.72</v>
      </c>
      <c r="N4745" t="s">
        <v>16</v>
      </c>
      <c r="O4745" t="str">
        <f t="shared" si="448"/>
        <v>Delayed Delivery</v>
      </c>
      <c r="P4745">
        <v>6</v>
      </c>
      <c r="Q4745" t="str">
        <f t="shared" si="449"/>
        <v>Good</v>
      </c>
      <c r="R4745">
        <v>3.7</v>
      </c>
      <c r="S4745">
        <v>1196.4000000000001</v>
      </c>
    </row>
    <row r="4746" spans="1:19" x14ac:dyDescent="0.35">
      <c r="A4746">
        <v>14745</v>
      </c>
      <c r="B4746" s="1">
        <v>49306</v>
      </c>
      <c r="C4746">
        <f t="shared" si="444"/>
        <v>2034</v>
      </c>
      <c r="D4746">
        <f t="shared" si="445"/>
        <v>12</v>
      </c>
      <c r="E4746" t="str">
        <f>TEXT(Table2[[#This Row],[order_date]],"mmmm")</f>
        <v>December</v>
      </c>
      <c r="F4746">
        <v>1067</v>
      </c>
      <c r="G4746" t="s">
        <v>15</v>
      </c>
      <c r="H4746" t="s">
        <v>21</v>
      </c>
      <c r="I4746">
        <v>2</v>
      </c>
      <c r="J4746">
        <v>277.13</v>
      </c>
      <c r="K4746">
        <v>0.18</v>
      </c>
      <c r="L4746">
        <f t="shared" si="446"/>
        <v>49.883399999999995</v>
      </c>
      <c r="M4746">
        <f t="shared" si="447"/>
        <v>554.26</v>
      </c>
      <c r="N4746" t="s">
        <v>18</v>
      </c>
      <c r="O4746" t="str">
        <f t="shared" si="448"/>
        <v>Delayed Delivery</v>
      </c>
      <c r="P4746">
        <v>11</v>
      </c>
      <c r="Q4746" t="str">
        <f t="shared" si="449"/>
        <v>Excellent</v>
      </c>
      <c r="R4746">
        <v>4</v>
      </c>
      <c r="S4746">
        <v>454.49</v>
      </c>
    </row>
    <row r="4747" spans="1:19" x14ac:dyDescent="0.35">
      <c r="A4747">
        <v>14746</v>
      </c>
      <c r="B4747" s="1">
        <v>49307</v>
      </c>
      <c r="C4747">
        <f t="shared" si="444"/>
        <v>2034</v>
      </c>
      <c r="D4747">
        <f t="shared" si="445"/>
        <v>12</v>
      </c>
      <c r="E4747" t="str">
        <f>TEXT(Table2[[#This Row],[order_date]],"mmmm")</f>
        <v>December</v>
      </c>
      <c r="F4747">
        <v>1068</v>
      </c>
      <c r="G4747" t="s">
        <v>19</v>
      </c>
      <c r="H4747" t="s">
        <v>20</v>
      </c>
      <c r="I4747">
        <v>5</v>
      </c>
      <c r="J4747">
        <v>584.38</v>
      </c>
      <c r="K4747">
        <v>0.26</v>
      </c>
      <c r="L4747">
        <f t="shared" si="446"/>
        <v>151.93880000000001</v>
      </c>
      <c r="M4747">
        <f t="shared" si="447"/>
        <v>2921.9</v>
      </c>
      <c r="N4747" t="s">
        <v>16</v>
      </c>
      <c r="O4747" t="str">
        <f t="shared" si="448"/>
        <v>Delayed Delivery</v>
      </c>
      <c r="P4747">
        <v>10</v>
      </c>
      <c r="Q4747" t="str">
        <f t="shared" si="449"/>
        <v>Excellent</v>
      </c>
      <c r="R4747">
        <v>4.0999999999999996</v>
      </c>
      <c r="S4747">
        <v>2162.21</v>
      </c>
    </row>
    <row r="4748" spans="1:19" x14ac:dyDescent="0.35">
      <c r="A4748">
        <v>14747</v>
      </c>
      <c r="B4748" s="1">
        <v>49308</v>
      </c>
      <c r="C4748">
        <f t="shared" si="444"/>
        <v>2034</v>
      </c>
      <c r="D4748">
        <f t="shared" si="445"/>
        <v>12</v>
      </c>
      <c r="E4748" t="str">
        <f>TEXT(Table2[[#This Row],[order_date]],"mmmm")</f>
        <v>December</v>
      </c>
      <c r="F4748">
        <v>1164</v>
      </c>
      <c r="G4748" t="s">
        <v>12</v>
      </c>
      <c r="H4748" t="s">
        <v>20</v>
      </c>
      <c r="I4748">
        <v>6</v>
      </c>
      <c r="J4748">
        <v>594.37</v>
      </c>
      <c r="K4748">
        <v>0.24</v>
      </c>
      <c r="L4748">
        <f t="shared" si="446"/>
        <v>142.64879999999999</v>
      </c>
      <c r="M4748">
        <f t="shared" si="447"/>
        <v>3566.2200000000003</v>
      </c>
      <c r="N4748" t="s">
        <v>16</v>
      </c>
      <c r="O4748" t="str">
        <f t="shared" si="448"/>
        <v>Delayed Delivery</v>
      </c>
      <c r="P4748">
        <v>6</v>
      </c>
      <c r="Q4748" t="str">
        <f t="shared" si="449"/>
        <v>Good</v>
      </c>
      <c r="R4748">
        <v>3.6</v>
      </c>
      <c r="S4748">
        <v>2710.33</v>
      </c>
    </row>
    <row r="4749" spans="1:19" x14ac:dyDescent="0.35">
      <c r="A4749">
        <v>14748</v>
      </c>
      <c r="B4749" s="1">
        <v>49309</v>
      </c>
      <c r="C4749">
        <f t="shared" si="444"/>
        <v>2034</v>
      </c>
      <c r="D4749">
        <f t="shared" si="445"/>
        <v>12</v>
      </c>
      <c r="E4749" t="str">
        <f>TEXT(Table2[[#This Row],[order_date]],"mmmm")</f>
        <v>December</v>
      </c>
      <c r="F4749">
        <v>1488</v>
      </c>
      <c r="G4749" t="s">
        <v>19</v>
      </c>
      <c r="H4749" t="s">
        <v>20</v>
      </c>
      <c r="I4749">
        <v>7</v>
      </c>
      <c r="J4749">
        <v>395.35</v>
      </c>
      <c r="K4749">
        <v>0.3</v>
      </c>
      <c r="L4749">
        <f t="shared" si="446"/>
        <v>118.605</v>
      </c>
      <c r="M4749">
        <f t="shared" si="447"/>
        <v>2767.4500000000003</v>
      </c>
      <c r="N4749" t="s">
        <v>16</v>
      </c>
      <c r="O4749" t="str">
        <f t="shared" si="448"/>
        <v>Delayed Delivery</v>
      </c>
      <c r="P4749">
        <v>7</v>
      </c>
      <c r="Q4749" t="str">
        <f t="shared" si="449"/>
        <v>Good</v>
      </c>
      <c r="R4749">
        <v>2.9</v>
      </c>
      <c r="S4749">
        <v>1937.22</v>
      </c>
    </row>
    <row r="4750" spans="1:19" x14ac:dyDescent="0.35">
      <c r="A4750">
        <v>14749</v>
      </c>
      <c r="B4750" s="1">
        <v>49310</v>
      </c>
      <c r="C4750">
        <f t="shared" si="444"/>
        <v>2035</v>
      </c>
      <c r="D4750">
        <f t="shared" si="445"/>
        <v>1</v>
      </c>
      <c r="E4750" t="str">
        <f>TEXT(Table2[[#This Row],[order_date]],"mmmm")</f>
        <v>January</v>
      </c>
      <c r="F4750">
        <v>1304</v>
      </c>
      <c r="G4750" t="s">
        <v>22</v>
      </c>
      <c r="H4750" t="s">
        <v>20</v>
      </c>
      <c r="I4750">
        <v>7</v>
      </c>
      <c r="J4750">
        <v>89.36</v>
      </c>
      <c r="K4750">
        <v>0.08</v>
      </c>
      <c r="L4750">
        <f t="shared" si="446"/>
        <v>7.1488000000000005</v>
      </c>
      <c r="M4750">
        <f t="shared" si="447"/>
        <v>625.52</v>
      </c>
      <c r="N4750" t="s">
        <v>18</v>
      </c>
      <c r="O4750" t="str">
        <f t="shared" si="448"/>
        <v>Delayed Delivery</v>
      </c>
      <c r="P4750">
        <v>9</v>
      </c>
      <c r="Q4750" t="str">
        <f t="shared" si="449"/>
        <v>Good</v>
      </c>
      <c r="R4750">
        <v>3.6</v>
      </c>
      <c r="S4750">
        <v>575.48</v>
      </c>
    </row>
    <row r="4751" spans="1:19" x14ac:dyDescent="0.35">
      <c r="A4751">
        <v>14750</v>
      </c>
      <c r="B4751" s="1">
        <v>49311</v>
      </c>
      <c r="C4751">
        <f t="shared" si="444"/>
        <v>2035</v>
      </c>
      <c r="D4751">
        <f t="shared" si="445"/>
        <v>1</v>
      </c>
      <c r="E4751" t="str">
        <f>TEXT(Table2[[#This Row],[order_date]],"mmmm")</f>
        <v>January</v>
      </c>
      <c r="F4751">
        <v>1908</v>
      </c>
      <c r="G4751" t="s">
        <v>15</v>
      </c>
      <c r="H4751" t="s">
        <v>21</v>
      </c>
      <c r="I4751">
        <v>5</v>
      </c>
      <c r="J4751">
        <v>311.11</v>
      </c>
      <c r="K4751">
        <v>0.26</v>
      </c>
      <c r="L4751">
        <f t="shared" si="446"/>
        <v>80.888600000000011</v>
      </c>
      <c r="M4751">
        <f t="shared" si="447"/>
        <v>1555.5500000000002</v>
      </c>
      <c r="N4751" t="s">
        <v>16</v>
      </c>
      <c r="O4751" t="str">
        <f t="shared" si="448"/>
        <v>Delayed Delivery</v>
      </c>
      <c r="P4751">
        <v>6</v>
      </c>
      <c r="Q4751" t="str">
        <f t="shared" si="449"/>
        <v>Bad</v>
      </c>
      <c r="R4751">
        <v>1.5</v>
      </c>
      <c r="S4751">
        <v>1151.1099999999999</v>
      </c>
    </row>
    <row r="4752" spans="1:19" x14ac:dyDescent="0.35">
      <c r="A4752">
        <v>14751</v>
      </c>
      <c r="B4752" s="1">
        <v>49312</v>
      </c>
      <c r="C4752">
        <f t="shared" si="444"/>
        <v>2035</v>
      </c>
      <c r="D4752">
        <f t="shared" si="445"/>
        <v>1</v>
      </c>
      <c r="E4752" t="str">
        <f>TEXT(Table2[[#This Row],[order_date]],"mmmm")</f>
        <v>January</v>
      </c>
      <c r="F4752">
        <v>1673</v>
      </c>
      <c r="G4752" t="s">
        <v>12</v>
      </c>
      <c r="H4752" t="s">
        <v>20</v>
      </c>
      <c r="I4752">
        <v>2</v>
      </c>
      <c r="J4752">
        <v>324.56</v>
      </c>
      <c r="K4752">
        <v>0.31</v>
      </c>
      <c r="L4752">
        <f t="shared" si="446"/>
        <v>100.61360000000001</v>
      </c>
      <c r="M4752">
        <f t="shared" si="447"/>
        <v>649.12</v>
      </c>
      <c r="N4752" t="s">
        <v>16</v>
      </c>
      <c r="O4752" t="str">
        <f t="shared" si="448"/>
        <v>Delayed Delivery</v>
      </c>
      <c r="P4752">
        <v>10</v>
      </c>
      <c r="Q4752" t="str">
        <f t="shared" si="449"/>
        <v>Bad</v>
      </c>
      <c r="R4752">
        <v>1.8</v>
      </c>
      <c r="S4752">
        <v>447.89</v>
      </c>
    </row>
    <row r="4753" spans="1:19" x14ac:dyDescent="0.35">
      <c r="A4753">
        <v>14752</v>
      </c>
      <c r="B4753" s="1">
        <v>49313</v>
      </c>
      <c r="C4753">
        <f t="shared" si="444"/>
        <v>2035</v>
      </c>
      <c r="D4753">
        <f t="shared" si="445"/>
        <v>1</v>
      </c>
      <c r="E4753" t="str">
        <f>TEXT(Table2[[#This Row],[order_date]],"mmmm")</f>
        <v>January</v>
      </c>
      <c r="F4753">
        <v>1364</v>
      </c>
      <c r="G4753" t="s">
        <v>19</v>
      </c>
      <c r="H4753" t="s">
        <v>20</v>
      </c>
      <c r="I4753">
        <v>6</v>
      </c>
      <c r="J4753">
        <v>315.95</v>
      </c>
      <c r="K4753">
        <v>0.06</v>
      </c>
      <c r="L4753">
        <f t="shared" si="446"/>
        <v>18.956999999999997</v>
      </c>
      <c r="M4753">
        <f t="shared" si="447"/>
        <v>1895.6999999999998</v>
      </c>
      <c r="N4753" t="s">
        <v>16</v>
      </c>
      <c r="O4753" t="str">
        <f t="shared" si="448"/>
        <v>Early Delivery</v>
      </c>
      <c r="P4753">
        <v>1</v>
      </c>
      <c r="Q4753" t="str">
        <f t="shared" si="449"/>
        <v>Excellent</v>
      </c>
      <c r="R4753">
        <v>4.7</v>
      </c>
      <c r="S4753">
        <v>1781.96</v>
      </c>
    </row>
    <row r="4754" spans="1:19" x14ac:dyDescent="0.35">
      <c r="A4754">
        <v>14753</v>
      </c>
      <c r="B4754" s="1">
        <v>49314</v>
      </c>
      <c r="C4754">
        <f t="shared" si="444"/>
        <v>2035</v>
      </c>
      <c r="D4754">
        <f t="shared" si="445"/>
        <v>1</v>
      </c>
      <c r="E4754" t="str">
        <f>TEXT(Table2[[#This Row],[order_date]],"mmmm")</f>
        <v>January</v>
      </c>
      <c r="F4754">
        <v>1853</v>
      </c>
      <c r="G4754" t="s">
        <v>15</v>
      </c>
      <c r="H4754" t="s">
        <v>17</v>
      </c>
      <c r="I4754">
        <v>7</v>
      </c>
      <c r="J4754">
        <v>348.15</v>
      </c>
      <c r="K4754">
        <v>0.12</v>
      </c>
      <c r="L4754">
        <f t="shared" si="446"/>
        <v>41.777999999999999</v>
      </c>
      <c r="M4754">
        <f t="shared" si="447"/>
        <v>2437.0499999999997</v>
      </c>
      <c r="N4754" t="s">
        <v>16</v>
      </c>
      <c r="O4754" t="str">
        <f t="shared" si="448"/>
        <v>Delayed Delivery</v>
      </c>
      <c r="P4754">
        <v>8</v>
      </c>
      <c r="Q4754" t="str">
        <f t="shared" si="449"/>
        <v>Excellent</v>
      </c>
      <c r="R4754">
        <v>4.7</v>
      </c>
      <c r="S4754">
        <v>2144.6</v>
      </c>
    </row>
    <row r="4755" spans="1:19" x14ac:dyDescent="0.35">
      <c r="A4755">
        <v>14754</v>
      </c>
      <c r="B4755" s="1">
        <v>49315</v>
      </c>
      <c r="C4755">
        <f t="shared" si="444"/>
        <v>2035</v>
      </c>
      <c r="D4755">
        <f t="shared" si="445"/>
        <v>1</v>
      </c>
      <c r="E4755" t="str">
        <f>TEXT(Table2[[#This Row],[order_date]],"mmmm")</f>
        <v>January</v>
      </c>
      <c r="F4755">
        <v>1820</v>
      </c>
      <c r="G4755" t="s">
        <v>15</v>
      </c>
      <c r="H4755" t="s">
        <v>20</v>
      </c>
      <c r="I4755">
        <v>5</v>
      </c>
      <c r="J4755">
        <v>25.95</v>
      </c>
      <c r="K4755">
        <v>0.34</v>
      </c>
      <c r="L4755">
        <f t="shared" si="446"/>
        <v>8.8230000000000004</v>
      </c>
      <c r="M4755">
        <f t="shared" si="447"/>
        <v>129.75</v>
      </c>
      <c r="N4755" t="s">
        <v>18</v>
      </c>
      <c r="O4755" t="str">
        <f t="shared" si="448"/>
        <v>On Time Delivery</v>
      </c>
      <c r="P4755">
        <v>2</v>
      </c>
      <c r="Q4755" t="str">
        <f t="shared" si="449"/>
        <v>Good</v>
      </c>
      <c r="R4755">
        <v>3.9</v>
      </c>
      <c r="S4755">
        <v>85.64</v>
      </c>
    </row>
    <row r="4756" spans="1:19" x14ac:dyDescent="0.35">
      <c r="A4756">
        <v>14755</v>
      </c>
      <c r="B4756" s="1">
        <v>49316</v>
      </c>
      <c r="C4756">
        <f t="shared" si="444"/>
        <v>2035</v>
      </c>
      <c r="D4756">
        <f t="shared" si="445"/>
        <v>1</v>
      </c>
      <c r="E4756" t="str">
        <f>TEXT(Table2[[#This Row],[order_date]],"mmmm")</f>
        <v>January</v>
      </c>
      <c r="F4756">
        <v>1378</v>
      </c>
      <c r="G4756" t="s">
        <v>22</v>
      </c>
      <c r="H4756" t="s">
        <v>21</v>
      </c>
      <c r="I4756">
        <v>4</v>
      </c>
      <c r="J4756">
        <v>431.07</v>
      </c>
      <c r="K4756">
        <v>0.27</v>
      </c>
      <c r="L4756">
        <f t="shared" si="446"/>
        <v>116.38890000000001</v>
      </c>
      <c r="M4756">
        <f t="shared" si="447"/>
        <v>1724.28</v>
      </c>
      <c r="N4756" t="s">
        <v>14</v>
      </c>
      <c r="O4756" t="str">
        <f t="shared" si="448"/>
        <v>On Time Delivery</v>
      </c>
      <c r="P4756">
        <v>3</v>
      </c>
      <c r="Q4756" t="str">
        <f t="shared" si="449"/>
        <v>Bad</v>
      </c>
      <c r="R4756">
        <v>2.2999999999999998</v>
      </c>
      <c r="S4756">
        <v>1258.72</v>
      </c>
    </row>
    <row r="4757" spans="1:19" x14ac:dyDescent="0.35">
      <c r="A4757">
        <v>14756</v>
      </c>
      <c r="B4757" s="1">
        <v>49317</v>
      </c>
      <c r="C4757">
        <f t="shared" si="444"/>
        <v>2035</v>
      </c>
      <c r="D4757">
        <f t="shared" si="445"/>
        <v>1</v>
      </c>
      <c r="E4757" t="str">
        <f>TEXT(Table2[[#This Row],[order_date]],"mmmm")</f>
        <v>January</v>
      </c>
      <c r="F4757">
        <v>1342</v>
      </c>
      <c r="G4757" t="s">
        <v>19</v>
      </c>
      <c r="H4757" t="s">
        <v>20</v>
      </c>
      <c r="I4757">
        <v>7</v>
      </c>
      <c r="J4757">
        <v>431.75</v>
      </c>
      <c r="K4757">
        <v>0.1</v>
      </c>
      <c r="L4757">
        <f t="shared" si="446"/>
        <v>43.175000000000004</v>
      </c>
      <c r="M4757">
        <f t="shared" si="447"/>
        <v>3022.25</v>
      </c>
      <c r="N4757" t="s">
        <v>18</v>
      </c>
      <c r="O4757" t="str">
        <f t="shared" si="448"/>
        <v>Delayed Delivery</v>
      </c>
      <c r="P4757">
        <v>5</v>
      </c>
      <c r="Q4757" t="str">
        <f t="shared" si="449"/>
        <v>Good</v>
      </c>
      <c r="R4757">
        <v>3.6</v>
      </c>
      <c r="S4757">
        <v>2720.02</v>
      </c>
    </row>
    <row r="4758" spans="1:19" x14ac:dyDescent="0.35">
      <c r="A4758">
        <v>14757</v>
      </c>
      <c r="B4758" s="1">
        <v>49318</v>
      </c>
      <c r="C4758">
        <f t="shared" si="444"/>
        <v>2035</v>
      </c>
      <c r="D4758">
        <f t="shared" si="445"/>
        <v>1</v>
      </c>
      <c r="E4758" t="str">
        <f>TEXT(Table2[[#This Row],[order_date]],"mmmm")</f>
        <v>January</v>
      </c>
      <c r="F4758">
        <v>1946</v>
      </c>
      <c r="G4758" t="s">
        <v>19</v>
      </c>
      <c r="H4758" t="s">
        <v>13</v>
      </c>
      <c r="I4758">
        <v>4</v>
      </c>
      <c r="J4758">
        <v>82.55</v>
      </c>
      <c r="K4758">
        <v>0.2</v>
      </c>
      <c r="L4758">
        <f t="shared" si="446"/>
        <v>16.510000000000002</v>
      </c>
      <c r="M4758">
        <f t="shared" si="447"/>
        <v>330.2</v>
      </c>
      <c r="N4758" t="s">
        <v>18</v>
      </c>
      <c r="O4758" t="str">
        <f t="shared" si="448"/>
        <v>Delayed Delivery</v>
      </c>
      <c r="P4758">
        <v>6</v>
      </c>
      <c r="Q4758" t="str">
        <f t="shared" si="449"/>
        <v>Good</v>
      </c>
      <c r="R4758">
        <v>3.8</v>
      </c>
      <c r="S4758">
        <v>264.16000000000003</v>
      </c>
    </row>
    <row r="4759" spans="1:19" x14ac:dyDescent="0.35">
      <c r="A4759">
        <v>14758</v>
      </c>
      <c r="B4759" s="1">
        <v>49319</v>
      </c>
      <c r="C4759">
        <f t="shared" si="444"/>
        <v>2035</v>
      </c>
      <c r="D4759">
        <f t="shared" si="445"/>
        <v>1</v>
      </c>
      <c r="E4759" t="str">
        <f>TEXT(Table2[[#This Row],[order_date]],"mmmm")</f>
        <v>January</v>
      </c>
      <c r="F4759">
        <v>1898</v>
      </c>
      <c r="G4759" t="s">
        <v>19</v>
      </c>
      <c r="H4759" t="s">
        <v>13</v>
      </c>
      <c r="I4759">
        <v>5</v>
      </c>
      <c r="J4759">
        <v>348.59</v>
      </c>
      <c r="K4759">
        <v>0.14000000000000001</v>
      </c>
      <c r="L4759">
        <f t="shared" si="446"/>
        <v>48.802599999999998</v>
      </c>
      <c r="M4759">
        <f t="shared" si="447"/>
        <v>1742.9499999999998</v>
      </c>
      <c r="N4759" t="s">
        <v>14</v>
      </c>
      <c r="O4759" t="str">
        <f t="shared" si="448"/>
        <v>Delayed Delivery</v>
      </c>
      <c r="P4759">
        <v>7</v>
      </c>
      <c r="Q4759" t="str">
        <f t="shared" si="449"/>
        <v>Good</v>
      </c>
      <c r="R4759">
        <v>3.1</v>
      </c>
      <c r="S4759">
        <v>1498.94</v>
      </c>
    </row>
    <row r="4760" spans="1:19" x14ac:dyDescent="0.35">
      <c r="A4760">
        <v>14759</v>
      </c>
      <c r="B4760" s="1">
        <v>49320</v>
      </c>
      <c r="C4760">
        <f t="shared" si="444"/>
        <v>2035</v>
      </c>
      <c r="D4760">
        <f t="shared" si="445"/>
        <v>1</v>
      </c>
      <c r="E4760" t="str">
        <f>TEXT(Table2[[#This Row],[order_date]],"mmmm")</f>
        <v>January</v>
      </c>
      <c r="F4760">
        <v>1553</v>
      </c>
      <c r="G4760" t="s">
        <v>22</v>
      </c>
      <c r="H4760" t="s">
        <v>20</v>
      </c>
      <c r="I4760">
        <v>5</v>
      </c>
      <c r="J4760">
        <v>347.49</v>
      </c>
      <c r="K4760">
        <v>0.17</v>
      </c>
      <c r="L4760">
        <f t="shared" si="446"/>
        <v>59.073300000000003</v>
      </c>
      <c r="M4760">
        <f t="shared" si="447"/>
        <v>1737.45</v>
      </c>
      <c r="N4760" t="s">
        <v>16</v>
      </c>
      <c r="O4760" t="str">
        <f t="shared" si="448"/>
        <v>On Time Delivery</v>
      </c>
      <c r="P4760">
        <v>4</v>
      </c>
      <c r="Q4760" t="str">
        <f t="shared" si="449"/>
        <v>Excellent</v>
      </c>
      <c r="R4760">
        <v>4</v>
      </c>
      <c r="S4760">
        <v>1442.08</v>
      </c>
    </row>
    <row r="4761" spans="1:19" x14ac:dyDescent="0.35">
      <c r="A4761">
        <v>14760</v>
      </c>
      <c r="B4761" s="1">
        <v>49321</v>
      </c>
      <c r="C4761">
        <f t="shared" si="444"/>
        <v>2035</v>
      </c>
      <c r="D4761">
        <f t="shared" si="445"/>
        <v>1</v>
      </c>
      <c r="E4761" t="str">
        <f>TEXT(Table2[[#This Row],[order_date]],"mmmm")</f>
        <v>January</v>
      </c>
      <c r="F4761">
        <v>1353</v>
      </c>
      <c r="G4761" t="s">
        <v>19</v>
      </c>
      <c r="H4761" t="s">
        <v>13</v>
      </c>
      <c r="I4761">
        <v>1</v>
      </c>
      <c r="J4761">
        <v>414.23</v>
      </c>
      <c r="K4761">
        <v>0.12</v>
      </c>
      <c r="L4761">
        <f t="shared" si="446"/>
        <v>49.707599999999999</v>
      </c>
      <c r="M4761">
        <f t="shared" si="447"/>
        <v>414.23</v>
      </c>
      <c r="N4761" t="s">
        <v>16</v>
      </c>
      <c r="O4761" t="str">
        <f t="shared" si="448"/>
        <v>On Time Delivery</v>
      </c>
      <c r="P4761">
        <v>3</v>
      </c>
      <c r="Q4761" t="str">
        <f t="shared" si="449"/>
        <v>Bad</v>
      </c>
      <c r="R4761">
        <v>1.1000000000000001</v>
      </c>
      <c r="S4761">
        <v>364.52</v>
      </c>
    </row>
    <row r="4762" spans="1:19" x14ac:dyDescent="0.35">
      <c r="A4762">
        <v>14761</v>
      </c>
      <c r="B4762" s="1">
        <v>49322</v>
      </c>
      <c r="C4762">
        <f t="shared" si="444"/>
        <v>2035</v>
      </c>
      <c r="D4762">
        <f t="shared" si="445"/>
        <v>1</v>
      </c>
      <c r="E4762" t="str">
        <f>TEXT(Table2[[#This Row],[order_date]],"mmmm")</f>
        <v>January</v>
      </c>
      <c r="F4762">
        <v>1415</v>
      </c>
      <c r="G4762" t="s">
        <v>15</v>
      </c>
      <c r="H4762" t="s">
        <v>13</v>
      </c>
      <c r="I4762">
        <v>7</v>
      </c>
      <c r="J4762">
        <v>64.959999999999994</v>
      </c>
      <c r="K4762">
        <v>0.1</v>
      </c>
      <c r="L4762">
        <f t="shared" si="446"/>
        <v>6.4959999999999996</v>
      </c>
      <c r="M4762">
        <f t="shared" si="447"/>
        <v>454.71999999999997</v>
      </c>
      <c r="N4762" t="s">
        <v>16</v>
      </c>
      <c r="O4762" t="str">
        <f t="shared" si="448"/>
        <v>Delayed Delivery</v>
      </c>
      <c r="P4762">
        <v>9</v>
      </c>
      <c r="Q4762" t="str">
        <f t="shared" si="449"/>
        <v>Bad</v>
      </c>
      <c r="R4762">
        <v>2</v>
      </c>
      <c r="S4762">
        <v>409.25</v>
      </c>
    </row>
    <row r="4763" spans="1:19" x14ac:dyDescent="0.35">
      <c r="A4763">
        <v>14762</v>
      </c>
      <c r="B4763" s="1">
        <v>49323</v>
      </c>
      <c r="C4763">
        <f t="shared" si="444"/>
        <v>2035</v>
      </c>
      <c r="D4763">
        <f t="shared" si="445"/>
        <v>1</v>
      </c>
      <c r="E4763" t="str">
        <f>TEXT(Table2[[#This Row],[order_date]],"mmmm")</f>
        <v>January</v>
      </c>
      <c r="F4763">
        <v>1108</v>
      </c>
      <c r="G4763" t="s">
        <v>19</v>
      </c>
      <c r="H4763" t="s">
        <v>21</v>
      </c>
      <c r="I4763">
        <v>1</v>
      </c>
      <c r="J4763">
        <v>381.5</v>
      </c>
      <c r="K4763">
        <v>0.24</v>
      </c>
      <c r="L4763">
        <f t="shared" si="446"/>
        <v>91.56</v>
      </c>
      <c r="M4763">
        <f t="shared" si="447"/>
        <v>381.5</v>
      </c>
      <c r="N4763" t="s">
        <v>16</v>
      </c>
      <c r="O4763" t="str">
        <f t="shared" si="448"/>
        <v>On Time Delivery</v>
      </c>
      <c r="P4763">
        <v>4</v>
      </c>
      <c r="Q4763" t="str">
        <f t="shared" si="449"/>
        <v>Excellent</v>
      </c>
      <c r="R4763">
        <v>4.2</v>
      </c>
      <c r="S4763">
        <v>289.94</v>
      </c>
    </row>
    <row r="4764" spans="1:19" x14ac:dyDescent="0.35">
      <c r="A4764">
        <v>14763</v>
      </c>
      <c r="B4764" s="1">
        <v>49324</v>
      </c>
      <c r="C4764">
        <f t="shared" si="444"/>
        <v>2035</v>
      </c>
      <c r="D4764">
        <f t="shared" si="445"/>
        <v>1</v>
      </c>
      <c r="E4764" t="str">
        <f>TEXT(Table2[[#This Row],[order_date]],"mmmm")</f>
        <v>January</v>
      </c>
      <c r="F4764">
        <v>1562</v>
      </c>
      <c r="G4764" t="s">
        <v>12</v>
      </c>
      <c r="H4764" t="s">
        <v>17</v>
      </c>
      <c r="I4764">
        <v>3</v>
      </c>
      <c r="J4764">
        <v>179.24</v>
      </c>
      <c r="K4764">
        <v>0.27</v>
      </c>
      <c r="L4764">
        <f t="shared" si="446"/>
        <v>48.394800000000004</v>
      </c>
      <c r="M4764">
        <f t="shared" si="447"/>
        <v>537.72</v>
      </c>
      <c r="N4764" t="s">
        <v>16</v>
      </c>
      <c r="O4764" t="str">
        <f t="shared" si="448"/>
        <v>Delayed Delivery</v>
      </c>
      <c r="P4764">
        <v>9</v>
      </c>
      <c r="Q4764" t="str">
        <f t="shared" si="449"/>
        <v>Excellent</v>
      </c>
      <c r="R4764">
        <v>4.8</v>
      </c>
      <c r="S4764">
        <v>392.54</v>
      </c>
    </row>
    <row r="4765" spans="1:19" x14ac:dyDescent="0.35">
      <c r="A4765">
        <v>14764</v>
      </c>
      <c r="B4765" s="1">
        <v>49325</v>
      </c>
      <c r="C4765">
        <f t="shared" si="444"/>
        <v>2035</v>
      </c>
      <c r="D4765">
        <f t="shared" si="445"/>
        <v>1</v>
      </c>
      <c r="E4765" t="str">
        <f>TEXT(Table2[[#This Row],[order_date]],"mmmm")</f>
        <v>January</v>
      </c>
      <c r="F4765">
        <v>1761</v>
      </c>
      <c r="G4765" t="s">
        <v>12</v>
      </c>
      <c r="H4765" t="s">
        <v>13</v>
      </c>
      <c r="I4765">
        <v>7</v>
      </c>
      <c r="J4765">
        <v>311.60000000000002</v>
      </c>
      <c r="K4765">
        <v>0.31</v>
      </c>
      <c r="L4765">
        <f t="shared" si="446"/>
        <v>96.596000000000004</v>
      </c>
      <c r="M4765">
        <f t="shared" si="447"/>
        <v>2181.2000000000003</v>
      </c>
      <c r="N4765" t="s">
        <v>16</v>
      </c>
      <c r="O4765" t="str">
        <f t="shared" si="448"/>
        <v>Delayed Delivery</v>
      </c>
      <c r="P4765">
        <v>9</v>
      </c>
      <c r="Q4765" t="str">
        <f t="shared" si="449"/>
        <v>Excellent</v>
      </c>
      <c r="R4765">
        <v>4.5</v>
      </c>
      <c r="S4765">
        <v>1505.03</v>
      </c>
    </row>
    <row r="4766" spans="1:19" x14ac:dyDescent="0.35">
      <c r="A4766">
        <v>14765</v>
      </c>
      <c r="B4766" s="1">
        <v>49326</v>
      </c>
      <c r="C4766">
        <f t="shared" si="444"/>
        <v>2035</v>
      </c>
      <c r="D4766">
        <f t="shared" si="445"/>
        <v>1</v>
      </c>
      <c r="E4766" t="str">
        <f>TEXT(Table2[[#This Row],[order_date]],"mmmm")</f>
        <v>January</v>
      </c>
      <c r="F4766">
        <v>1496</v>
      </c>
      <c r="G4766" t="s">
        <v>15</v>
      </c>
      <c r="H4766" t="s">
        <v>13</v>
      </c>
      <c r="I4766">
        <v>6</v>
      </c>
      <c r="J4766">
        <v>467.39</v>
      </c>
      <c r="K4766">
        <v>0.05</v>
      </c>
      <c r="L4766">
        <f t="shared" si="446"/>
        <v>23.369500000000002</v>
      </c>
      <c r="M4766">
        <f t="shared" si="447"/>
        <v>2804.34</v>
      </c>
      <c r="N4766" t="s">
        <v>16</v>
      </c>
      <c r="O4766" t="str">
        <f t="shared" si="448"/>
        <v>Delayed Delivery</v>
      </c>
      <c r="P4766">
        <v>11</v>
      </c>
      <c r="Q4766" t="str">
        <f t="shared" si="449"/>
        <v>Good</v>
      </c>
      <c r="R4766">
        <v>3.9</v>
      </c>
      <c r="S4766">
        <v>2664.12</v>
      </c>
    </row>
    <row r="4767" spans="1:19" x14ac:dyDescent="0.35">
      <c r="A4767">
        <v>14766</v>
      </c>
      <c r="B4767" s="1">
        <v>49327</v>
      </c>
      <c r="C4767">
        <f t="shared" si="444"/>
        <v>2035</v>
      </c>
      <c r="D4767">
        <f t="shared" si="445"/>
        <v>1</v>
      </c>
      <c r="E4767" t="str">
        <f>TEXT(Table2[[#This Row],[order_date]],"mmmm")</f>
        <v>January</v>
      </c>
      <c r="F4767">
        <v>1340</v>
      </c>
      <c r="G4767" t="s">
        <v>15</v>
      </c>
      <c r="H4767" t="s">
        <v>17</v>
      </c>
      <c r="I4767">
        <v>3</v>
      </c>
      <c r="J4767">
        <v>427.8</v>
      </c>
      <c r="K4767">
        <v>0.28999999999999998</v>
      </c>
      <c r="L4767">
        <f t="shared" si="446"/>
        <v>124.062</v>
      </c>
      <c r="M4767">
        <f t="shared" si="447"/>
        <v>1283.4000000000001</v>
      </c>
      <c r="N4767" t="s">
        <v>18</v>
      </c>
      <c r="O4767" t="str">
        <f t="shared" si="448"/>
        <v>On Time Delivery</v>
      </c>
      <c r="P4767">
        <v>3</v>
      </c>
      <c r="Q4767" t="str">
        <f t="shared" si="449"/>
        <v>Bad</v>
      </c>
      <c r="R4767">
        <v>1.7</v>
      </c>
      <c r="S4767">
        <v>911.21</v>
      </c>
    </row>
    <row r="4768" spans="1:19" x14ac:dyDescent="0.35">
      <c r="A4768">
        <v>14767</v>
      </c>
      <c r="B4768" s="1">
        <v>49328</v>
      </c>
      <c r="C4768">
        <f t="shared" si="444"/>
        <v>2035</v>
      </c>
      <c r="D4768">
        <f t="shared" si="445"/>
        <v>1</v>
      </c>
      <c r="E4768" t="str">
        <f>TEXT(Table2[[#This Row],[order_date]],"mmmm")</f>
        <v>January</v>
      </c>
      <c r="F4768">
        <v>1941</v>
      </c>
      <c r="G4768" t="s">
        <v>19</v>
      </c>
      <c r="H4768" t="s">
        <v>17</v>
      </c>
      <c r="I4768">
        <v>3</v>
      </c>
      <c r="J4768">
        <v>84.56</v>
      </c>
      <c r="K4768">
        <v>0.09</v>
      </c>
      <c r="L4768">
        <f t="shared" si="446"/>
        <v>7.6104000000000003</v>
      </c>
      <c r="M4768">
        <f t="shared" si="447"/>
        <v>253.68</v>
      </c>
      <c r="N4768" t="s">
        <v>14</v>
      </c>
      <c r="O4768" t="str">
        <f t="shared" si="448"/>
        <v>On Time Delivery</v>
      </c>
      <c r="P4768">
        <v>3</v>
      </c>
      <c r="Q4768" t="str">
        <f t="shared" si="449"/>
        <v>Good</v>
      </c>
      <c r="R4768">
        <v>2.5</v>
      </c>
      <c r="S4768">
        <v>230.85</v>
      </c>
    </row>
    <row r="4769" spans="1:19" x14ac:dyDescent="0.35">
      <c r="A4769">
        <v>14768</v>
      </c>
      <c r="B4769" s="1">
        <v>49329</v>
      </c>
      <c r="C4769">
        <f t="shared" si="444"/>
        <v>2035</v>
      </c>
      <c r="D4769">
        <f t="shared" si="445"/>
        <v>1</v>
      </c>
      <c r="E4769" t="str">
        <f>TEXT(Table2[[#This Row],[order_date]],"mmmm")</f>
        <v>January</v>
      </c>
      <c r="F4769">
        <v>1382</v>
      </c>
      <c r="G4769" t="s">
        <v>19</v>
      </c>
      <c r="H4769" t="s">
        <v>13</v>
      </c>
      <c r="I4769">
        <v>2</v>
      </c>
      <c r="J4769">
        <v>360.84</v>
      </c>
      <c r="K4769">
        <v>0.15</v>
      </c>
      <c r="L4769">
        <f t="shared" si="446"/>
        <v>54.125999999999998</v>
      </c>
      <c r="M4769">
        <f t="shared" si="447"/>
        <v>721.68</v>
      </c>
      <c r="N4769" t="s">
        <v>16</v>
      </c>
      <c r="O4769" t="str">
        <f t="shared" si="448"/>
        <v>Delayed Delivery</v>
      </c>
      <c r="P4769">
        <v>11</v>
      </c>
      <c r="Q4769" t="str">
        <f t="shared" si="449"/>
        <v>Bad</v>
      </c>
      <c r="R4769">
        <v>1.2</v>
      </c>
      <c r="S4769">
        <v>613.42999999999995</v>
      </c>
    </row>
    <row r="4770" spans="1:19" x14ac:dyDescent="0.35">
      <c r="A4770">
        <v>14769</v>
      </c>
      <c r="B4770" s="1">
        <v>49330</v>
      </c>
      <c r="C4770">
        <f t="shared" si="444"/>
        <v>2035</v>
      </c>
      <c r="D4770">
        <f t="shared" si="445"/>
        <v>1</v>
      </c>
      <c r="E4770" t="str">
        <f>TEXT(Table2[[#This Row],[order_date]],"mmmm")</f>
        <v>January</v>
      </c>
      <c r="F4770">
        <v>1532</v>
      </c>
      <c r="G4770" t="s">
        <v>19</v>
      </c>
      <c r="H4770" t="s">
        <v>20</v>
      </c>
      <c r="I4770">
        <v>4</v>
      </c>
      <c r="J4770">
        <v>581.92999999999995</v>
      </c>
      <c r="K4770">
        <v>0.32</v>
      </c>
      <c r="L4770">
        <f t="shared" si="446"/>
        <v>186.21759999999998</v>
      </c>
      <c r="M4770">
        <f t="shared" si="447"/>
        <v>2327.7199999999998</v>
      </c>
      <c r="N4770" t="s">
        <v>16</v>
      </c>
      <c r="O4770" t="str">
        <f t="shared" si="448"/>
        <v>Delayed Delivery</v>
      </c>
      <c r="P4770">
        <v>8</v>
      </c>
      <c r="Q4770" t="str">
        <f t="shared" si="449"/>
        <v>Good</v>
      </c>
      <c r="R4770">
        <v>3.6</v>
      </c>
      <c r="S4770">
        <v>1582.85</v>
      </c>
    </row>
    <row r="4771" spans="1:19" x14ac:dyDescent="0.35">
      <c r="A4771">
        <v>14770</v>
      </c>
      <c r="B4771" s="1">
        <v>49331</v>
      </c>
      <c r="C4771">
        <f t="shared" si="444"/>
        <v>2035</v>
      </c>
      <c r="D4771">
        <f t="shared" si="445"/>
        <v>1</v>
      </c>
      <c r="E4771" t="str">
        <f>TEXT(Table2[[#This Row],[order_date]],"mmmm")</f>
        <v>January</v>
      </c>
      <c r="F4771">
        <v>1299</v>
      </c>
      <c r="G4771" t="s">
        <v>22</v>
      </c>
      <c r="H4771" t="s">
        <v>13</v>
      </c>
      <c r="I4771">
        <v>2</v>
      </c>
      <c r="J4771">
        <v>106.71</v>
      </c>
      <c r="K4771">
        <v>0.16</v>
      </c>
      <c r="L4771">
        <f t="shared" si="446"/>
        <v>17.073599999999999</v>
      </c>
      <c r="M4771">
        <f t="shared" si="447"/>
        <v>213.42</v>
      </c>
      <c r="N4771" t="s">
        <v>18</v>
      </c>
      <c r="O4771" t="str">
        <f t="shared" si="448"/>
        <v>Early Delivery</v>
      </c>
      <c r="P4771">
        <v>1</v>
      </c>
      <c r="Q4771" t="str">
        <f t="shared" si="449"/>
        <v>Good</v>
      </c>
      <c r="R4771">
        <v>2.8</v>
      </c>
      <c r="S4771">
        <v>179.27</v>
      </c>
    </row>
    <row r="4772" spans="1:19" x14ac:dyDescent="0.35">
      <c r="A4772">
        <v>14771</v>
      </c>
      <c r="B4772" s="1">
        <v>49332</v>
      </c>
      <c r="C4772">
        <f t="shared" si="444"/>
        <v>2035</v>
      </c>
      <c r="D4772">
        <f t="shared" si="445"/>
        <v>1</v>
      </c>
      <c r="E4772" t="str">
        <f>TEXT(Table2[[#This Row],[order_date]],"mmmm")</f>
        <v>January</v>
      </c>
      <c r="F4772">
        <v>1138</v>
      </c>
      <c r="G4772" t="s">
        <v>15</v>
      </c>
      <c r="H4772" t="s">
        <v>20</v>
      </c>
      <c r="I4772">
        <v>6</v>
      </c>
      <c r="J4772">
        <v>513.95000000000005</v>
      </c>
      <c r="K4772">
        <v>7.0000000000000007E-2</v>
      </c>
      <c r="L4772">
        <f t="shared" si="446"/>
        <v>35.976500000000009</v>
      </c>
      <c r="M4772">
        <f t="shared" si="447"/>
        <v>3083.7000000000003</v>
      </c>
      <c r="N4772" t="s">
        <v>16</v>
      </c>
      <c r="O4772" t="str">
        <f t="shared" si="448"/>
        <v>Delayed Delivery</v>
      </c>
      <c r="P4772">
        <v>6</v>
      </c>
      <c r="Q4772" t="str">
        <f t="shared" si="449"/>
        <v>Good</v>
      </c>
      <c r="R4772">
        <v>3.3</v>
      </c>
      <c r="S4772">
        <v>2867.84</v>
      </c>
    </row>
    <row r="4773" spans="1:19" x14ac:dyDescent="0.35">
      <c r="A4773">
        <v>14772</v>
      </c>
      <c r="B4773" s="1">
        <v>49333</v>
      </c>
      <c r="C4773">
        <f t="shared" si="444"/>
        <v>2035</v>
      </c>
      <c r="D4773">
        <f t="shared" si="445"/>
        <v>1</v>
      </c>
      <c r="E4773" t="str">
        <f>TEXT(Table2[[#This Row],[order_date]],"mmmm")</f>
        <v>January</v>
      </c>
      <c r="F4773">
        <v>1358</v>
      </c>
      <c r="G4773" t="s">
        <v>12</v>
      </c>
      <c r="H4773" t="s">
        <v>20</v>
      </c>
      <c r="I4773">
        <v>5</v>
      </c>
      <c r="J4773">
        <v>425.99</v>
      </c>
      <c r="K4773">
        <v>0.06</v>
      </c>
      <c r="L4773">
        <f t="shared" si="446"/>
        <v>25.5594</v>
      </c>
      <c r="M4773">
        <f t="shared" si="447"/>
        <v>2129.9499999999998</v>
      </c>
      <c r="N4773" t="s">
        <v>16</v>
      </c>
      <c r="O4773" t="str">
        <f t="shared" si="448"/>
        <v>Delayed Delivery</v>
      </c>
      <c r="P4773">
        <v>6</v>
      </c>
      <c r="Q4773" t="str">
        <f t="shared" si="449"/>
        <v>Excellent</v>
      </c>
      <c r="R4773">
        <v>4.9000000000000004</v>
      </c>
      <c r="S4773">
        <v>2002.15</v>
      </c>
    </row>
    <row r="4774" spans="1:19" x14ac:dyDescent="0.35">
      <c r="A4774">
        <v>14773</v>
      </c>
      <c r="B4774" s="1">
        <v>49334</v>
      </c>
      <c r="C4774">
        <f t="shared" si="444"/>
        <v>2035</v>
      </c>
      <c r="D4774">
        <f t="shared" si="445"/>
        <v>1</v>
      </c>
      <c r="E4774" t="str">
        <f>TEXT(Table2[[#This Row],[order_date]],"mmmm")</f>
        <v>January</v>
      </c>
      <c r="F4774">
        <v>1835</v>
      </c>
      <c r="G4774" t="s">
        <v>15</v>
      </c>
      <c r="H4774" t="s">
        <v>20</v>
      </c>
      <c r="I4774">
        <v>1</v>
      </c>
      <c r="J4774">
        <v>467.79</v>
      </c>
      <c r="K4774">
        <v>0.17</v>
      </c>
      <c r="L4774">
        <f t="shared" si="446"/>
        <v>79.524300000000011</v>
      </c>
      <c r="M4774">
        <f t="shared" si="447"/>
        <v>467.79</v>
      </c>
      <c r="N4774" t="s">
        <v>16</v>
      </c>
      <c r="O4774" t="str">
        <f t="shared" si="448"/>
        <v>Delayed Delivery</v>
      </c>
      <c r="P4774">
        <v>9</v>
      </c>
      <c r="Q4774" t="str">
        <f t="shared" si="449"/>
        <v>Good</v>
      </c>
      <c r="R4774">
        <v>2.6</v>
      </c>
      <c r="S4774">
        <v>388.27</v>
      </c>
    </row>
    <row r="4775" spans="1:19" x14ac:dyDescent="0.35">
      <c r="A4775">
        <v>14774</v>
      </c>
      <c r="B4775" s="1">
        <v>49335</v>
      </c>
      <c r="C4775">
        <f t="shared" si="444"/>
        <v>2035</v>
      </c>
      <c r="D4775">
        <f t="shared" si="445"/>
        <v>1</v>
      </c>
      <c r="E4775" t="str">
        <f>TEXT(Table2[[#This Row],[order_date]],"mmmm")</f>
        <v>January</v>
      </c>
      <c r="F4775">
        <v>1498</v>
      </c>
      <c r="G4775" t="s">
        <v>22</v>
      </c>
      <c r="H4775" t="s">
        <v>17</v>
      </c>
      <c r="I4775">
        <v>6</v>
      </c>
      <c r="J4775">
        <v>179.95</v>
      </c>
      <c r="K4775">
        <v>0.27</v>
      </c>
      <c r="L4775">
        <f t="shared" si="446"/>
        <v>48.586500000000001</v>
      </c>
      <c r="M4775">
        <f t="shared" si="447"/>
        <v>1079.6999999999998</v>
      </c>
      <c r="N4775" t="s">
        <v>18</v>
      </c>
      <c r="O4775" t="str">
        <f t="shared" si="448"/>
        <v>On Time Delivery</v>
      </c>
      <c r="P4775">
        <v>2</v>
      </c>
      <c r="Q4775" t="str">
        <f t="shared" si="449"/>
        <v>Bad</v>
      </c>
      <c r="R4775">
        <v>2.2000000000000002</v>
      </c>
      <c r="S4775">
        <v>788.18</v>
      </c>
    </row>
    <row r="4776" spans="1:19" x14ac:dyDescent="0.35">
      <c r="A4776">
        <v>14775</v>
      </c>
      <c r="B4776" s="1">
        <v>49336</v>
      </c>
      <c r="C4776">
        <f t="shared" si="444"/>
        <v>2035</v>
      </c>
      <c r="D4776">
        <f t="shared" si="445"/>
        <v>1</v>
      </c>
      <c r="E4776" t="str">
        <f>TEXT(Table2[[#This Row],[order_date]],"mmmm")</f>
        <v>January</v>
      </c>
      <c r="F4776">
        <v>1384</v>
      </c>
      <c r="G4776" t="s">
        <v>15</v>
      </c>
      <c r="H4776" t="s">
        <v>13</v>
      </c>
      <c r="I4776">
        <v>5</v>
      </c>
      <c r="J4776">
        <v>183.42</v>
      </c>
      <c r="K4776">
        <v>0.35</v>
      </c>
      <c r="L4776">
        <f t="shared" si="446"/>
        <v>64.196999999999989</v>
      </c>
      <c r="M4776">
        <f t="shared" si="447"/>
        <v>917.09999999999991</v>
      </c>
      <c r="N4776" t="s">
        <v>14</v>
      </c>
      <c r="O4776" t="str">
        <f t="shared" si="448"/>
        <v>Delayed Delivery</v>
      </c>
      <c r="P4776">
        <v>8</v>
      </c>
      <c r="Q4776" t="str">
        <f t="shared" si="449"/>
        <v>Bad</v>
      </c>
      <c r="R4776">
        <v>1.6</v>
      </c>
      <c r="S4776">
        <v>596.12</v>
      </c>
    </row>
    <row r="4777" spans="1:19" x14ac:dyDescent="0.35">
      <c r="A4777">
        <v>14776</v>
      </c>
      <c r="B4777" s="1">
        <v>49337</v>
      </c>
      <c r="C4777">
        <f t="shared" si="444"/>
        <v>2035</v>
      </c>
      <c r="D4777">
        <f t="shared" si="445"/>
        <v>1</v>
      </c>
      <c r="E4777" t="str">
        <f>TEXT(Table2[[#This Row],[order_date]],"mmmm")</f>
        <v>January</v>
      </c>
      <c r="F4777">
        <v>1603</v>
      </c>
      <c r="G4777" t="s">
        <v>15</v>
      </c>
      <c r="H4777" t="s">
        <v>13</v>
      </c>
      <c r="I4777">
        <v>6</v>
      </c>
      <c r="J4777">
        <v>545.02</v>
      </c>
      <c r="K4777">
        <v>0.28000000000000003</v>
      </c>
      <c r="L4777">
        <f t="shared" si="446"/>
        <v>152.60560000000001</v>
      </c>
      <c r="M4777">
        <f t="shared" si="447"/>
        <v>3270.12</v>
      </c>
      <c r="N4777" t="s">
        <v>18</v>
      </c>
      <c r="O4777" t="str">
        <f t="shared" si="448"/>
        <v>Delayed Delivery</v>
      </c>
      <c r="P4777">
        <v>7</v>
      </c>
      <c r="Q4777" t="str">
        <f t="shared" si="449"/>
        <v>Bad</v>
      </c>
      <c r="R4777">
        <v>1.6</v>
      </c>
      <c r="S4777">
        <v>2354.4899999999998</v>
      </c>
    </row>
    <row r="4778" spans="1:19" x14ac:dyDescent="0.35">
      <c r="A4778">
        <v>14777</v>
      </c>
      <c r="B4778" s="1">
        <v>49338</v>
      </c>
      <c r="C4778">
        <f t="shared" si="444"/>
        <v>2035</v>
      </c>
      <c r="D4778">
        <f t="shared" si="445"/>
        <v>1</v>
      </c>
      <c r="E4778" t="str">
        <f>TEXT(Table2[[#This Row],[order_date]],"mmmm")</f>
        <v>January</v>
      </c>
      <c r="F4778">
        <v>1958</v>
      </c>
      <c r="G4778" t="s">
        <v>19</v>
      </c>
      <c r="H4778" t="s">
        <v>21</v>
      </c>
      <c r="I4778">
        <v>5</v>
      </c>
      <c r="J4778">
        <v>225.5</v>
      </c>
      <c r="K4778">
        <v>0.31</v>
      </c>
      <c r="L4778">
        <f t="shared" si="446"/>
        <v>69.905000000000001</v>
      </c>
      <c r="M4778">
        <f t="shared" si="447"/>
        <v>1127.5</v>
      </c>
      <c r="N4778" t="s">
        <v>16</v>
      </c>
      <c r="O4778" t="str">
        <f t="shared" si="448"/>
        <v>On Time Delivery</v>
      </c>
      <c r="P4778">
        <v>2</v>
      </c>
      <c r="Q4778" t="str">
        <f t="shared" si="449"/>
        <v>Good</v>
      </c>
      <c r="R4778">
        <v>3.1</v>
      </c>
      <c r="S4778">
        <v>777.97</v>
      </c>
    </row>
    <row r="4779" spans="1:19" x14ac:dyDescent="0.35">
      <c r="A4779">
        <v>14778</v>
      </c>
      <c r="B4779" s="1">
        <v>49339</v>
      </c>
      <c r="C4779">
        <f t="shared" si="444"/>
        <v>2035</v>
      </c>
      <c r="D4779">
        <f t="shared" si="445"/>
        <v>1</v>
      </c>
      <c r="E4779" t="str">
        <f>TEXT(Table2[[#This Row],[order_date]],"mmmm")</f>
        <v>January</v>
      </c>
      <c r="F4779">
        <v>1279</v>
      </c>
      <c r="G4779" t="s">
        <v>15</v>
      </c>
      <c r="H4779" t="s">
        <v>17</v>
      </c>
      <c r="I4779">
        <v>7</v>
      </c>
      <c r="J4779">
        <v>51.86</v>
      </c>
      <c r="K4779">
        <v>0.26</v>
      </c>
      <c r="L4779">
        <f t="shared" si="446"/>
        <v>13.483600000000001</v>
      </c>
      <c r="M4779">
        <f t="shared" si="447"/>
        <v>363.02</v>
      </c>
      <c r="N4779" t="s">
        <v>16</v>
      </c>
      <c r="O4779" t="str">
        <f t="shared" si="448"/>
        <v>Early Delivery</v>
      </c>
      <c r="P4779">
        <v>1</v>
      </c>
      <c r="Q4779" t="str">
        <f t="shared" si="449"/>
        <v>Excellent</v>
      </c>
      <c r="R4779">
        <v>4</v>
      </c>
      <c r="S4779">
        <v>268.63</v>
      </c>
    </row>
    <row r="4780" spans="1:19" x14ac:dyDescent="0.35">
      <c r="A4780">
        <v>14779</v>
      </c>
      <c r="B4780" s="1">
        <v>49340</v>
      </c>
      <c r="C4780">
        <f t="shared" si="444"/>
        <v>2035</v>
      </c>
      <c r="D4780">
        <f t="shared" si="445"/>
        <v>1</v>
      </c>
      <c r="E4780" t="str">
        <f>TEXT(Table2[[#This Row],[order_date]],"mmmm")</f>
        <v>January</v>
      </c>
      <c r="F4780">
        <v>1636</v>
      </c>
      <c r="G4780" t="s">
        <v>15</v>
      </c>
      <c r="H4780" t="s">
        <v>21</v>
      </c>
      <c r="I4780">
        <v>1</v>
      </c>
      <c r="J4780">
        <v>366.35</v>
      </c>
      <c r="K4780">
        <v>0.31</v>
      </c>
      <c r="L4780">
        <f t="shared" si="446"/>
        <v>113.5685</v>
      </c>
      <c r="M4780">
        <f t="shared" si="447"/>
        <v>366.35</v>
      </c>
      <c r="N4780" t="s">
        <v>16</v>
      </c>
      <c r="O4780" t="str">
        <f t="shared" si="448"/>
        <v>On Time Delivery</v>
      </c>
      <c r="P4780">
        <v>4</v>
      </c>
      <c r="Q4780" t="str">
        <f t="shared" si="449"/>
        <v>Good</v>
      </c>
      <c r="R4780">
        <v>3.3</v>
      </c>
      <c r="S4780">
        <v>252.78</v>
      </c>
    </row>
    <row r="4781" spans="1:19" x14ac:dyDescent="0.35">
      <c r="A4781">
        <v>14780</v>
      </c>
      <c r="B4781" s="1">
        <v>49341</v>
      </c>
      <c r="C4781">
        <f t="shared" si="444"/>
        <v>2035</v>
      </c>
      <c r="D4781">
        <f t="shared" si="445"/>
        <v>2</v>
      </c>
      <c r="E4781" t="str">
        <f>TEXT(Table2[[#This Row],[order_date]],"mmmm")</f>
        <v>February</v>
      </c>
      <c r="F4781">
        <v>1482</v>
      </c>
      <c r="G4781" t="s">
        <v>22</v>
      </c>
      <c r="H4781" t="s">
        <v>21</v>
      </c>
      <c r="I4781">
        <v>5</v>
      </c>
      <c r="J4781">
        <v>88.02</v>
      </c>
      <c r="K4781">
        <v>0.03</v>
      </c>
      <c r="L4781">
        <f t="shared" si="446"/>
        <v>2.6405999999999996</v>
      </c>
      <c r="M4781">
        <f t="shared" si="447"/>
        <v>440.09999999999997</v>
      </c>
      <c r="N4781" t="s">
        <v>14</v>
      </c>
      <c r="O4781" t="str">
        <f t="shared" si="448"/>
        <v>On Time Delivery</v>
      </c>
      <c r="P4781">
        <v>2</v>
      </c>
      <c r="Q4781" t="str">
        <f t="shared" si="449"/>
        <v>Excellent</v>
      </c>
      <c r="R4781">
        <v>4.5</v>
      </c>
      <c r="S4781">
        <v>426.9</v>
      </c>
    </row>
    <row r="4782" spans="1:19" x14ac:dyDescent="0.35">
      <c r="A4782">
        <v>14781</v>
      </c>
      <c r="B4782" s="1">
        <v>49342</v>
      </c>
      <c r="C4782">
        <f t="shared" si="444"/>
        <v>2035</v>
      </c>
      <c r="D4782">
        <f t="shared" si="445"/>
        <v>2</v>
      </c>
      <c r="E4782" t="str">
        <f>TEXT(Table2[[#This Row],[order_date]],"mmmm")</f>
        <v>February</v>
      </c>
      <c r="F4782">
        <v>1908</v>
      </c>
      <c r="G4782" t="s">
        <v>12</v>
      </c>
      <c r="H4782" t="s">
        <v>20</v>
      </c>
      <c r="I4782">
        <v>3</v>
      </c>
      <c r="J4782">
        <v>481.01</v>
      </c>
      <c r="K4782">
        <v>0.33</v>
      </c>
      <c r="L4782">
        <f t="shared" si="446"/>
        <v>158.73330000000001</v>
      </c>
      <c r="M4782">
        <f t="shared" si="447"/>
        <v>1443.03</v>
      </c>
      <c r="N4782" t="s">
        <v>18</v>
      </c>
      <c r="O4782" t="str">
        <f t="shared" si="448"/>
        <v>On Time Delivery</v>
      </c>
      <c r="P4782">
        <v>3</v>
      </c>
      <c r="Q4782" t="str">
        <f t="shared" si="449"/>
        <v>Bad</v>
      </c>
      <c r="R4782">
        <v>2.2999999999999998</v>
      </c>
      <c r="S4782">
        <v>966.83</v>
      </c>
    </row>
    <row r="4783" spans="1:19" x14ac:dyDescent="0.35">
      <c r="A4783">
        <v>14782</v>
      </c>
      <c r="B4783" s="1">
        <v>49343</v>
      </c>
      <c r="C4783">
        <f t="shared" si="444"/>
        <v>2035</v>
      </c>
      <c r="D4783">
        <f t="shared" si="445"/>
        <v>2</v>
      </c>
      <c r="E4783" t="str">
        <f>TEXT(Table2[[#This Row],[order_date]],"mmmm")</f>
        <v>February</v>
      </c>
      <c r="F4783">
        <v>1110</v>
      </c>
      <c r="G4783" t="s">
        <v>19</v>
      </c>
      <c r="H4783" t="s">
        <v>17</v>
      </c>
      <c r="I4783">
        <v>6</v>
      </c>
      <c r="J4783">
        <v>390.42</v>
      </c>
      <c r="K4783">
        <v>0.14000000000000001</v>
      </c>
      <c r="L4783">
        <f t="shared" si="446"/>
        <v>54.658800000000006</v>
      </c>
      <c r="M4783">
        <f t="shared" si="447"/>
        <v>2342.52</v>
      </c>
      <c r="N4783" t="s">
        <v>16</v>
      </c>
      <c r="O4783" t="str">
        <f t="shared" si="448"/>
        <v>On Time Delivery</v>
      </c>
      <c r="P4783">
        <v>2</v>
      </c>
      <c r="Q4783" t="str">
        <f t="shared" si="449"/>
        <v>Good</v>
      </c>
      <c r="R4783">
        <v>3.4</v>
      </c>
      <c r="S4783">
        <v>2014.57</v>
      </c>
    </row>
    <row r="4784" spans="1:19" x14ac:dyDescent="0.35">
      <c r="A4784">
        <v>14783</v>
      </c>
      <c r="B4784" s="1">
        <v>49344</v>
      </c>
      <c r="C4784">
        <f t="shared" si="444"/>
        <v>2035</v>
      </c>
      <c r="D4784">
        <f t="shared" si="445"/>
        <v>2</v>
      </c>
      <c r="E4784" t="str">
        <f>TEXT(Table2[[#This Row],[order_date]],"mmmm")</f>
        <v>February</v>
      </c>
      <c r="F4784">
        <v>1865</v>
      </c>
      <c r="G4784" t="s">
        <v>19</v>
      </c>
      <c r="H4784" t="s">
        <v>21</v>
      </c>
      <c r="I4784">
        <v>1</v>
      </c>
      <c r="J4784">
        <v>526.72</v>
      </c>
      <c r="K4784">
        <v>0.32</v>
      </c>
      <c r="L4784">
        <f t="shared" si="446"/>
        <v>168.55040000000002</v>
      </c>
      <c r="M4784">
        <f t="shared" si="447"/>
        <v>526.72</v>
      </c>
      <c r="N4784" t="s">
        <v>18</v>
      </c>
      <c r="O4784" t="str">
        <f t="shared" si="448"/>
        <v>Delayed Delivery</v>
      </c>
      <c r="P4784">
        <v>9</v>
      </c>
      <c r="Q4784" t="str">
        <f t="shared" si="449"/>
        <v>Good</v>
      </c>
      <c r="R4784">
        <v>3.6</v>
      </c>
      <c r="S4784">
        <v>358.17</v>
      </c>
    </row>
    <row r="4785" spans="1:19" x14ac:dyDescent="0.35">
      <c r="A4785">
        <v>14784</v>
      </c>
      <c r="B4785" s="1">
        <v>49345</v>
      </c>
      <c r="C4785">
        <f t="shared" si="444"/>
        <v>2035</v>
      </c>
      <c r="D4785">
        <f t="shared" si="445"/>
        <v>2</v>
      </c>
      <c r="E4785" t="str">
        <f>TEXT(Table2[[#This Row],[order_date]],"mmmm")</f>
        <v>February</v>
      </c>
      <c r="F4785">
        <v>1138</v>
      </c>
      <c r="G4785" t="s">
        <v>15</v>
      </c>
      <c r="H4785" t="s">
        <v>13</v>
      </c>
      <c r="I4785">
        <v>5</v>
      </c>
      <c r="J4785">
        <v>474.13</v>
      </c>
      <c r="K4785">
        <v>0.03</v>
      </c>
      <c r="L4785">
        <f t="shared" si="446"/>
        <v>14.223899999999999</v>
      </c>
      <c r="M4785">
        <f t="shared" si="447"/>
        <v>2370.65</v>
      </c>
      <c r="N4785" t="s">
        <v>16</v>
      </c>
      <c r="O4785" t="str">
        <f t="shared" si="448"/>
        <v>On Time Delivery</v>
      </c>
      <c r="P4785">
        <v>4</v>
      </c>
      <c r="Q4785" t="str">
        <f t="shared" si="449"/>
        <v>Bad</v>
      </c>
      <c r="R4785">
        <v>2.1</v>
      </c>
      <c r="S4785">
        <v>2299.5300000000002</v>
      </c>
    </row>
    <row r="4786" spans="1:19" x14ac:dyDescent="0.35">
      <c r="A4786">
        <v>14785</v>
      </c>
      <c r="B4786" s="1">
        <v>49346</v>
      </c>
      <c r="C4786">
        <f t="shared" si="444"/>
        <v>2035</v>
      </c>
      <c r="D4786">
        <f t="shared" si="445"/>
        <v>2</v>
      </c>
      <c r="E4786" t="str">
        <f>TEXT(Table2[[#This Row],[order_date]],"mmmm")</f>
        <v>February</v>
      </c>
      <c r="F4786">
        <v>1995</v>
      </c>
      <c r="G4786" t="s">
        <v>15</v>
      </c>
      <c r="H4786" t="s">
        <v>21</v>
      </c>
      <c r="I4786">
        <v>3</v>
      </c>
      <c r="J4786">
        <v>80.59</v>
      </c>
      <c r="K4786">
        <v>0.25</v>
      </c>
      <c r="L4786">
        <f t="shared" si="446"/>
        <v>20.147500000000001</v>
      </c>
      <c r="M4786">
        <f t="shared" si="447"/>
        <v>241.77</v>
      </c>
      <c r="N4786" t="s">
        <v>14</v>
      </c>
      <c r="O4786" t="str">
        <f t="shared" si="448"/>
        <v>Early Delivery</v>
      </c>
      <c r="P4786">
        <v>1</v>
      </c>
      <c r="Q4786" t="str">
        <f t="shared" si="449"/>
        <v>Good</v>
      </c>
      <c r="R4786">
        <v>2.6</v>
      </c>
      <c r="S4786">
        <v>181.33</v>
      </c>
    </row>
    <row r="4787" spans="1:19" x14ac:dyDescent="0.35">
      <c r="A4787">
        <v>14786</v>
      </c>
      <c r="B4787" s="1">
        <v>49347</v>
      </c>
      <c r="C4787">
        <f t="shared" si="444"/>
        <v>2035</v>
      </c>
      <c r="D4787">
        <f t="shared" si="445"/>
        <v>2</v>
      </c>
      <c r="E4787" t="str">
        <f>TEXT(Table2[[#This Row],[order_date]],"mmmm")</f>
        <v>February</v>
      </c>
      <c r="F4787">
        <v>1434</v>
      </c>
      <c r="G4787" t="s">
        <v>19</v>
      </c>
      <c r="H4787" t="s">
        <v>17</v>
      </c>
      <c r="I4787">
        <v>3</v>
      </c>
      <c r="J4787">
        <v>237.93</v>
      </c>
      <c r="K4787">
        <v>0.26</v>
      </c>
      <c r="L4787">
        <f t="shared" si="446"/>
        <v>61.861800000000002</v>
      </c>
      <c r="M4787">
        <f t="shared" si="447"/>
        <v>713.79</v>
      </c>
      <c r="N4787" t="s">
        <v>14</v>
      </c>
      <c r="O4787" t="str">
        <f t="shared" si="448"/>
        <v>Delayed Delivery</v>
      </c>
      <c r="P4787">
        <v>8</v>
      </c>
      <c r="Q4787" t="str">
        <f t="shared" si="449"/>
        <v>Good</v>
      </c>
      <c r="R4787">
        <v>3.4</v>
      </c>
      <c r="S4787">
        <v>528.20000000000005</v>
      </c>
    </row>
    <row r="4788" spans="1:19" x14ac:dyDescent="0.35">
      <c r="A4788">
        <v>14787</v>
      </c>
      <c r="B4788" s="1">
        <v>49348</v>
      </c>
      <c r="C4788">
        <f t="shared" si="444"/>
        <v>2035</v>
      </c>
      <c r="D4788">
        <f t="shared" si="445"/>
        <v>2</v>
      </c>
      <c r="E4788" t="str">
        <f>TEXT(Table2[[#This Row],[order_date]],"mmmm")</f>
        <v>February</v>
      </c>
      <c r="F4788">
        <v>1508</v>
      </c>
      <c r="G4788" t="s">
        <v>22</v>
      </c>
      <c r="H4788" t="s">
        <v>13</v>
      </c>
      <c r="I4788">
        <v>7</v>
      </c>
      <c r="J4788">
        <v>468.12</v>
      </c>
      <c r="K4788">
        <v>0.35</v>
      </c>
      <c r="L4788">
        <f t="shared" si="446"/>
        <v>163.84199999999998</v>
      </c>
      <c r="M4788">
        <f t="shared" si="447"/>
        <v>3276.84</v>
      </c>
      <c r="N4788" t="s">
        <v>16</v>
      </c>
      <c r="O4788" t="str">
        <f t="shared" si="448"/>
        <v>On Time Delivery</v>
      </c>
      <c r="P4788">
        <v>4</v>
      </c>
      <c r="Q4788" t="str">
        <f t="shared" si="449"/>
        <v>Bad</v>
      </c>
      <c r="R4788">
        <v>1.1000000000000001</v>
      </c>
      <c r="S4788">
        <v>2129.9499999999998</v>
      </c>
    </row>
    <row r="4789" spans="1:19" x14ac:dyDescent="0.35">
      <c r="A4789">
        <v>14788</v>
      </c>
      <c r="B4789" s="1">
        <v>49349</v>
      </c>
      <c r="C4789">
        <f t="shared" si="444"/>
        <v>2035</v>
      </c>
      <c r="D4789">
        <f t="shared" si="445"/>
        <v>2</v>
      </c>
      <c r="E4789" t="str">
        <f>TEXT(Table2[[#This Row],[order_date]],"mmmm")</f>
        <v>February</v>
      </c>
      <c r="F4789">
        <v>1272</v>
      </c>
      <c r="G4789" t="s">
        <v>12</v>
      </c>
      <c r="H4789" t="s">
        <v>13</v>
      </c>
      <c r="I4789">
        <v>4</v>
      </c>
      <c r="J4789">
        <v>259.14</v>
      </c>
      <c r="K4789">
        <v>0.27</v>
      </c>
      <c r="L4789">
        <f t="shared" si="446"/>
        <v>69.967799999999997</v>
      </c>
      <c r="M4789">
        <f t="shared" si="447"/>
        <v>1036.56</v>
      </c>
      <c r="N4789" t="s">
        <v>18</v>
      </c>
      <c r="O4789" t="str">
        <f t="shared" si="448"/>
        <v>Delayed Delivery</v>
      </c>
      <c r="P4789">
        <v>10</v>
      </c>
      <c r="Q4789" t="str">
        <f t="shared" si="449"/>
        <v>Excellent</v>
      </c>
      <c r="R4789">
        <v>4.5</v>
      </c>
      <c r="S4789">
        <v>756.69</v>
      </c>
    </row>
    <row r="4790" spans="1:19" x14ac:dyDescent="0.35">
      <c r="A4790">
        <v>14789</v>
      </c>
      <c r="B4790" s="1">
        <v>49350</v>
      </c>
      <c r="C4790">
        <f t="shared" si="444"/>
        <v>2035</v>
      </c>
      <c r="D4790">
        <f t="shared" si="445"/>
        <v>2</v>
      </c>
      <c r="E4790" t="str">
        <f>TEXT(Table2[[#This Row],[order_date]],"mmmm")</f>
        <v>February</v>
      </c>
      <c r="F4790">
        <v>1098</v>
      </c>
      <c r="G4790" t="s">
        <v>12</v>
      </c>
      <c r="H4790" t="s">
        <v>13</v>
      </c>
      <c r="I4790">
        <v>3</v>
      </c>
      <c r="J4790">
        <v>583.83000000000004</v>
      </c>
      <c r="K4790">
        <v>0.13</v>
      </c>
      <c r="L4790">
        <f t="shared" si="446"/>
        <v>75.897900000000007</v>
      </c>
      <c r="M4790">
        <f t="shared" si="447"/>
        <v>1751.4900000000002</v>
      </c>
      <c r="N4790" t="s">
        <v>18</v>
      </c>
      <c r="O4790" t="str">
        <f t="shared" si="448"/>
        <v>Delayed Delivery</v>
      </c>
      <c r="P4790">
        <v>11</v>
      </c>
      <c r="Q4790" t="str">
        <f t="shared" si="449"/>
        <v>Bad</v>
      </c>
      <c r="R4790">
        <v>1.4</v>
      </c>
      <c r="S4790">
        <v>1523.8</v>
      </c>
    </row>
    <row r="4791" spans="1:19" x14ac:dyDescent="0.35">
      <c r="A4791">
        <v>14790</v>
      </c>
      <c r="B4791" s="1">
        <v>49351</v>
      </c>
      <c r="C4791">
        <f t="shared" si="444"/>
        <v>2035</v>
      </c>
      <c r="D4791">
        <f t="shared" si="445"/>
        <v>2</v>
      </c>
      <c r="E4791" t="str">
        <f>TEXT(Table2[[#This Row],[order_date]],"mmmm")</f>
        <v>February</v>
      </c>
      <c r="F4791">
        <v>1763</v>
      </c>
      <c r="G4791" t="s">
        <v>19</v>
      </c>
      <c r="H4791" t="s">
        <v>20</v>
      </c>
      <c r="I4791">
        <v>2</v>
      </c>
      <c r="J4791">
        <v>445.41</v>
      </c>
      <c r="K4791">
        <v>0.2</v>
      </c>
      <c r="L4791">
        <f t="shared" si="446"/>
        <v>89.082000000000008</v>
      </c>
      <c r="M4791">
        <f t="shared" si="447"/>
        <v>890.82</v>
      </c>
      <c r="N4791" t="s">
        <v>16</v>
      </c>
      <c r="O4791" t="str">
        <f t="shared" si="448"/>
        <v>Delayed Delivery</v>
      </c>
      <c r="P4791">
        <v>11</v>
      </c>
      <c r="Q4791" t="str">
        <f t="shared" si="449"/>
        <v>Bad</v>
      </c>
      <c r="R4791">
        <v>1.2</v>
      </c>
      <c r="S4791">
        <v>712.66</v>
      </c>
    </row>
    <row r="4792" spans="1:19" x14ac:dyDescent="0.35">
      <c r="A4792">
        <v>14791</v>
      </c>
      <c r="B4792" s="1">
        <v>49352</v>
      </c>
      <c r="C4792">
        <f t="shared" si="444"/>
        <v>2035</v>
      </c>
      <c r="D4792">
        <f t="shared" si="445"/>
        <v>2</v>
      </c>
      <c r="E4792" t="str">
        <f>TEXT(Table2[[#This Row],[order_date]],"mmmm")</f>
        <v>February</v>
      </c>
      <c r="F4792">
        <v>1849</v>
      </c>
      <c r="G4792" t="s">
        <v>12</v>
      </c>
      <c r="H4792" t="s">
        <v>13</v>
      </c>
      <c r="I4792">
        <v>1</v>
      </c>
      <c r="J4792">
        <v>24.07</v>
      </c>
      <c r="K4792">
        <v>0.13</v>
      </c>
      <c r="L4792">
        <f t="shared" si="446"/>
        <v>3.1291000000000002</v>
      </c>
      <c r="M4792">
        <f t="shared" si="447"/>
        <v>24.07</v>
      </c>
      <c r="N4792" t="s">
        <v>18</v>
      </c>
      <c r="O4792" t="str">
        <f t="shared" si="448"/>
        <v>Delayed Delivery</v>
      </c>
      <c r="P4792">
        <v>8</v>
      </c>
      <c r="Q4792" t="str">
        <f t="shared" si="449"/>
        <v>Bad</v>
      </c>
      <c r="R4792">
        <v>1.9</v>
      </c>
      <c r="S4792">
        <v>20.94</v>
      </c>
    </row>
    <row r="4793" spans="1:19" x14ac:dyDescent="0.35">
      <c r="A4793">
        <v>14792</v>
      </c>
      <c r="B4793" s="1">
        <v>49353</v>
      </c>
      <c r="C4793">
        <f t="shared" si="444"/>
        <v>2035</v>
      </c>
      <c r="D4793">
        <f t="shared" si="445"/>
        <v>2</v>
      </c>
      <c r="E4793" t="str">
        <f>TEXT(Table2[[#This Row],[order_date]],"mmmm")</f>
        <v>February</v>
      </c>
      <c r="F4793">
        <v>1103</v>
      </c>
      <c r="G4793" t="s">
        <v>22</v>
      </c>
      <c r="H4793" t="s">
        <v>20</v>
      </c>
      <c r="I4793">
        <v>1</v>
      </c>
      <c r="J4793">
        <v>529.79</v>
      </c>
      <c r="K4793">
        <v>7.0000000000000007E-2</v>
      </c>
      <c r="L4793">
        <f t="shared" si="446"/>
        <v>37.085300000000004</v>
      </c>
      <c r="M4793">
        <f t="shared" si="447"/>
        <v>529.79</v>
      </c>
      <c r="N4793" t="s">
        <v>18</v>
      </c>
      <c r="O4793" t="str">
        <f t="shared" si="448"/>
        <v>Delayed Delivery</v>
      </c>
      <c r="P4793">
        <v>8</v>
      </c>
      <c r="Q4793" t="str">
        <f t="shared" si="449"/>
        <v>Good</v>
      </c>
      <c r="R4793">
        <v>3</v>
      </c>
      <c r="S4793">
        <v>492.7</v>
      </c>
    </row>
    <row r="4794" spans="1:19" x14ac:dyDescent="0.35">
      <c r="A4794">
        <v>14793</v>
      </c>
      <c r="B4794" s="1">
        <v>49354</v>
      </c>
      <c r="C4794">
        <f t="shared" si="444"/>
        <v>2035</v>
      </c>
      <c r="D4794">
        <f t="shared" si="445"/>
        <v>2</v>
      </c>
      <c r="E4794" t="str">
        <f>TEXT(Table2[[#This Row],[order_date]],"mmmm")</f>
        <v>February</v>
      </c>
      <c r="F4794">
        <v>1213</v>
      </c>
      <c r="G4794" t="s">
        <v>15</v>
      </c>
      <c r="H4794" t="s">
        <v>20</v>
      </c>
      <c r="I4794">
        <v>1</v>
      </c>
      <c r="J4794">
        <v>73.97</v>
      </c>
      <c r="K4794">
        <v>0.09</v>
      </c>
      <c r="L4794">
        <f t="shared" si="446"/>
        <v>6.6572999999999993</v>
      </c>
      <c r="M4794">
        <f t="shared" si="447"/>
        <v>73.97</v>
      </c>
      <c r="N4794" t="s">
        <v>16</v>
      </c>
      <c r="O4794" t="str">
        <f t="shared" si="448"/>
        <v>Delayed Delivery</v>
      </c>
      <c r="P4794">
        <v>9</v>
      </c>
      <c r="Q4794" t="str">
        <f t="shared" si="449"/>
        <v>Bad</v>
      </c>
      <c r="R4794">
        <v>2.2999999999999998</v>
      </c>
      <c r="S4794">
        <v>67.31</v>
      </c>
    </row>
    <row r="4795" spans="1:19" x14ac:dyDescent="0.35">
      <c r="A4795">
        <v>14794</v>
      </c>
      <c r="B4795" s="1">
        <v>49355</v>
      </c>
      <c r="C4795">
        <f t="shared" si="444"/>
        <v>2035</v>
      </c>
      <c r="D4795">
        <f t="shared" si="445"/>
        <v>2</v>
      </c>
      <c r="E4795" t="str">
        <f>TEXT(Table2[[#This Row],[order_date]],"mmmm")</f>
        <v>February</v>
      </c>
      <c r="F4795">
        <v>1760</v>
      </c>
      <c r="G4795" t="s">
        <v>15</v>
      </c>
      <c r="H4795" t="s">
        <v>21</v>
      </c>
      <c r="I4795">
        <v>5</v>
      </c>
      <c r="J4795">
        <v>97.21</v>
      </c>
      <c r="K4795">
        <v>0.08</v>
      </c>
      <c r="L4795">
        <f t="shared" si="446"/>
        <v>7.7767999999999997</v>
      </c>
      <c r="M4795">
        <f t="shared" si="447"/>
        <v>486.04999999999995</v>
      </c>
      <c r="N4795" t="s">
        <v>18</v>
      </c>
      <c r="O4795" t="str">
        <f t="shared" si="448"/>
        <v>Delayed Delivery</v>
      </c>
      <c r="P4795">
        <v>10</v>
      </c>
      <c r="Q4795" t="str">
        <f t="shared" si="449"/>
        <v>Good</v>
      </c>
      <c r="R4795">
        <v>2.8</v>
      </c>
      <c r="S4795">
        <v>447.17</v>
      </c>
    </row>
    <row r="4796" spans="1:19" x14ac:dyDescent="0.35">
      <c r="A4796">
        <v>14795</v>
      </c>
      <c r="B4796" s="1">
        <v>49356</v>
      </c>
      <c r="C4796">
        <f t="shared" si="444"/>
        <v>2035</v>
      </c>
      <c r="D4796">
        <f t="shared" si="445"/>
        <v>2</v>
      </c>
      <c r="E4796" t="str">
        <f>TEXT(Table2[[#This Row],[order_date]],"mmmm")</f>
        <v>February</v>
      </c>
      <c r="F4796">
        <v>1663</v>
      </c>
      <c r="G4796" t="s">
        <v>22</v>
      </c>
      <c r="H4796" t="s">
        <v>21</v>
      </c>
      <c r="I4796">
        <v>6</v>
      </c>
      <c r="J4796">
        <v>444.68</v>
      </c>
      <c r="K4796">
        <v>0.19</v>
      </c>
      <c r="L4796">
        <f t="shared" si="446"/>
        <v>84.489199999999997</v>
      </c>
      <c r="M4796">
        <f t="shared" si="447"/>
        <v>2668.08</v>
      </c>
      <c r="N4796" t="s">
        <v>18</v>
      </c>
      <c r="O4796" t="str">
        <f t="shared" si="448"/>
        <v>Delayed Delivery</v>
      </c>
      <c r="P4796">
        <v>7</v>
      </c>
      <c r="Q4796" t="str">
        <f t="shared" si="449"/>
        <v>Bad</v>
      </c>
      <c r="R4796">
        <v>1.3</v>
      </c>
      <c r="S4796">
        <v>2161.14</v>
      </c>
    </row>
    <row r="4797" spans="1:19" x14ac:dyDescent="0.35">
      <c r="A4797">
        <v>14796</v>
      </c>
      <c r="B4797" s="1">
        <v>49357</v>
      </c>
      <c r="C4797">
        <f t="shared" si="444"/>
        <v>2035</v>
      </c>
      <c r="D4797">
        <f t="shared" si="445"/>
        <v>2</v>
      </c>
      <c r="E4797" t="str">
        <f>TEXT(Table2[[#This Row],[order_date]],"mmmm")</f>
        <v>February</v>
      </c>
      <c r="F4797">
        <v>1761</v>
      </c>
      <c r="G4797" t="s">
        <v>15</v>
      </c>
      <c r="H4797" t="s">
        <v>13</v>
      </c>
      <c r="I4797">
        <v>5</v>
      </c>
      <c r="J4797">
        <v>521.01</v>
      </c>
      <c r="K4797">
        <v>0.32</v>
      </c>
      <c r="L4797">
        <f t="shared" si="446"/>
        <v>166.72319999999999</v>
      </c>
      <c r="M4797">
        <f t="shared" si="447"/>
        <v>2605.0500000000002</v>
      </c>
      <c r="N4797" t="s">
        <v>16</v>
      </c>
      <c r="O4797" t="str">
        <f t="shared" si="448"/>
        <v>On Time Delivery</v>
      </c>
      <c r="P4797">
        <v>4</v>
      </c>
      <c r="Q4797" t="str">
        <f t="shared" si="449"/>
        <v>Bad</v>
      </c>
      <c r="R4797">
        <v>1.9</v>
      </c>
      <c r="S4797">
        <v>1771.43</v>
      </c>
    </row>
    <row r="4798" spans="1:19" x14ac:dyDescent="0.35">
      <c r="A4798">
        <v>14797</v>
      </c>
      <c r="B4798" s="1">
        <v>49358</v>
      </c>
      <c r="C4798">
        <f t="shared" si="444"/>
        <v>2035</v>
      </c>
      <c r="D4798">
        <f t="shared" si="445"/>
        <v>2</v>
      </c>
      <c r="E4798" t="str">
        <f>TEXT(Table2[[#This Row],[order_date]],"mmmm")</f>
        <v>February</v>
      </c>
      <c r="F4798">
        <v>1786</v>
      </c>
      <c r="G4798" t="s">
        <v>15</v>
      </c>
      <c r="H4798" t="s">
        <v>17</v>
      </c>
      <c r="I4798">
        <v>2</v>
      </c>
      <c r="J4798">
        <v>328.76</v>
      </c>
      <c r="K4798">
        <v>0.32</v>
      </c>
      <c r="L4798">
        <f t="shared" si="446"/>
        <v>105.2032</v>
      </c>
      <c r="M4798">
        <f t="shared" si="447"/>
        <v>657.52</v>
      </c>
      <c r="N4798" t="s">
        <v>16</v>
      </c>
      <c r="O4798" t="str">
        <f t="shared" si="448"/>
        <v>On Time Delivery</v>
      </c>
      <c r="P4798">
        <v>2</v>
      </c>
      <c r="Q4798" t="str">
        <f t="shared" si="449"/>
        <v>Bad</v>
      </c>
      <c r="R4798">
        <v>1.4</v>
      </c>
      <c r="S4798">
        <v>447.11</v>
      </c>
    </row>
    <row r="4799" spans="1:19" x14ac:dyDescent="0.35">
      <c r="A4799">
        <v>14798</v>
      </c>
      <c r="B4799" s="1">
        <v>49359</v>
      </c>
      <c r="C4799">
        <f t="shared" si="444"/>
        <v>2035</v>
      </c>
      <c r="D4799">
        <f t="shared" si="445"/>
        <v>2</v>
      </c>
      <c r="E4799" t="str">
        <f>TEXT(Table2[[#This Row],[order_date]],"mmmm")</f>
        <v>February</v>
      </c>
      <c r="F4799">
        <v>1164</v>
      </c>
      <c r="G4799" t="s">
        <v>15</v>
      </c>
      <c r="H4799" t="s">
        <v>13</v>
      </c>
      <c r="I4799">
        <v>6</v>
      </c>
      <c r="J4799">
        <v>184.09</v>
      </c>
      <c r="K4799">
        <v>0.02</v>
      </c>
      <c r="L4799">
        <f t="shared" si="446"/>
        <v>3.6818</v>
      </c>
      <c r="M4799">
        <f t="shared" si="447"/>
        <v>1104.54</v>
      </c>
      <c r="N4799" t="s">
        <v>18</v>
      </c>
      <c r="O4799" t="str">
        <f t="shared" si="448"/>
        <v>Delayed Delivery</v>
      </c>
      <c r="P4799">
        <v>6</v>
      </c>
      <c r="Q4799" t="str">
        <f t="shared" si="449"/>
        <v>Bad</v>
      </c>
      <c r="R4799">
        <v>1.9</v>
      </c>
      <c r="S4799">
        <v>1082.45</v>
      </c>
    </row>
    <row r="4800" spans="1:19" x14ac:dyDescent="0.35">
      <c r="A4800">
        <v>14799</v>
      </c>
      <c r="B4800" s="1">
        <v>49360</v>
      </c>
      <c r="C4800">
        <f t="shared" si="444"/>
        <v>2035</v>
      </c>
      <c r="D4800">
        <f t="shared" si="445"/>
        <v>2</v>
      </c>
      <c r="E4800" t="str">
        <f>TEXT(Table2[[#This Row],[order_date]],"mmmm")</f>
        <v>February</v>
      </c>
      <c r="F4800">
        <v>1998</v>
      </c>
      <c r="G4800" t="s">
        <v>15</v>
      </c>
      <c r="H4800" t="s">
        <v>21</v>
      </c>
      <c r="I4800">
        <v>7</v>
      </c>
      <c r="J4800">
        <v>220.52</v>
      </c>
      <c r="K4800">
        <v>0.03</v>
      </c>
      <c r="L4800">
        <f t="shared" si="446"/>
        <v>6.6155999999999997</v>
      </c>
      <c r="M4800">
        <f t="shared" si="447"/>
        <v>1543.64</v>
      </c>
      <c r="N4800" t="s">
        <v>16</v>
      </c>
      <c r="O4800" t="str">
        <f t="shared" si="448"/>
        <v>On Time Delivery</v>
      </c>
      <c r="P4800">
        <v>4</v>
      </c>
      <c r="Q4800" t="str">
        <f t="shared" si="449"/>
        <v>Good</v>
      </c>
      <c r="R4800">
        <v>3.8</v>
      </c>
      <c r="S4800">
        <v>1497.33</v>
      </c>
    </row>
    <row r="4801" spans="1:19" x14ac:dyDescent="0.35">
      <c r="A4801">
        <v>14800</v>
      </c>
      <c r="B4801" s="1">
        <v>49361</v>
      </c>
      <c r="C4801">
        <f t="shared" si="444"/>
        <v>2035</v>
      </c>
      <c r="D4801">
        <f t="shared" si="445"/>
        <v>2</v>
      </c>
      <c r="E4801" t="str">
        <f>TEXT(Table2[[#This Row],[order_date]],"mmmm")</f>
        <v>February</v>
      </c>
      <c r="F4801">
        <v>1852</v>
      </c>
      <c r="G4801" t="s">
        <v>19</v>
      </c>
      <c r="H4801" t="s">
        <v>13</v>
      </c>
      <c r="I4801">
        <v>3</v>
      </c>
      <c r="J4801">
        <v>215.59</v>
      </c>
      <c r="K4801">
        <v>0.09</v>
      </c>
      <c r="L4801">
        <f t="shared" si="446"/>
        <v>19.403099999999998</v>
      </c>
      <c r="M4801">
        <f t="shared" si="447"/>
        <v>646.77</v>
      </c>
      <c r="N4801" t="s">
        <v>14</v>
      </c>
      <c r="O4801" t="str">
        <f t="shared" si="448"/>
        <v>Delayed Delivery</v>
      </c>
      <c r="P4801">
        <v>6</v>
      </c>
      <c r="Q4801" t="str">
        <f t="shared" si="449"/>
        <v>Good</v>
      </c>
      <c r="R4801">
        <v>3.3</v>
      </c>
      <c r="S4801">
        <v>588.55999999999995</v>
      </c>
    </row>
    <row r="4802" spans="1:19" x14ac:dyDescent="0.35">
      <c r="A4802">
        <v>14801</v>
      </c>
      <c r="B4802" s="1">
        <v>49362</v>
      </c>
      <c r="C4802">
        <f t="shared" si="444"/>
        <v>2035</v>
      </c>
      <c r="D4802">
        <f t="shared" si="445"/>
        <v>2</v>
      </c>
      <c r="E4802" t="str">
        <f>TEXT(Table2[[#This Row],[order_date]],"mmmm")</f>
        <v>February</v>
      </c>
      <c r="F4802">
        <v>1519</v>
      </c>
      <c r="G4802" t="s">
        <v>12</v>
      </c>
      <c r="H4802" t="s">
        <v>21</v>
      </c>
      <c r="I4802">
        <v>5</v>
      </c>
      <c r="J4802">
        <v>206.11</v>
      </c>
      <c r="K4802">
        <v>0.09</v>
      </c>
      <c r="L4802">
        <f t="shared" si="446"/>
        <v>18.549900000000001</v>
      </c>
      <c r="M4802">
        <f t="shared" si="447"/>
        <v>1030.5500000000002</v>
      </c>
      <c r="N4802" t="s">
        <v>16</v>
      </c>
      <c r="O4802" t="str">
        <f t="shared" si="448"/>
        <v>Delayed Delivery</v>
      </c>
      <c r="P4802">
        <v>8</v>
      </c>
      <c r="Q4802" t="str">
        <f t="shared" si="449"/>
        <v>Bad</v>
      </c>
      <c r="R4802">
        <v>2.2999999999999998</v>
      </c>
      <c r="S4802">
        <v>937.8</v>
      </c>
    </row>
    <row r="4803" spans="1:19" x14ac:dyDescent="0.35">
      <c r="A4803">
        <v>14802</v>
      </c>
      <c r="B4803" s="1">
        <v>49363</v>
      </c>
      <c r="C4803">
        <f t="shared" ref="C4803:C4866" si="450">YEAR(B4803)</f>
        <v>2035</v>
      </c>
      <c r="D4803">
        <f t="shared" ref="D4803:D4866" si="451">MONTH(B4803)</f>
        <v>2</v>
      </c>
      <c r="E4803" t="str">
        <f>TEXT(Table2[[#This Row],[order_date]],"mmmm")</f>
        <v>February</v>
      </c>
      <c r="F4803">
        <v>1283</v>
      </c>
      <c r="G4803" t="s">
        <v>22</v>
      </c>
      <c r="H4803" t="s">
        <v>13</v>
      </c>
      <c r="I4803">
        <v>6</v>
      </c>
      <c r="J4803">
        <v>157.1</v>
      </c>
      <c r="K4803">
        <v>0.03</v>
      </c>
      <c r="L4803">
        <f t="shared" ref="L4803:L4866" si="452">J4803*K4803</f>
        <v>4.7130000000000001</v>
      </c>
      <c r="M4803">
        <f t="shared" ref="M4803:M4866" si="453">(J4803*I4803)</f>
        <v>942.59999999999991</v>
      </c>
      <c r="N4803" t="s">
        <v>16</v>
      </c>
      <c r="O4803" t="str">
        <f t="shared" ref="O4803:O4866" si="454">IF(P4803&lt;2,"Early Delivery",IF(P4803&lt;5,"On Time Delivery","Delayed Delivery"))</f>
        <v>On Time Delivery</v>
      </c>
      <c r="P4803">
        <v>3</v>
      </c>
      <c r="Q4803" t="str">
        <f t="shared" ref="Q4803:Q4866" si="455">IF(R4803&lt;2.5,"Bad",IF(R4803 &lt;4,"Good","Excellent"))</f>
        <v>Bad</v>
      </c>
      <c r="R4803">
        <v>2</v>
      </c>
      <c r="S4803">
        <v>914.32</v>
      </c>
    </row>
    <row r="4804" spans="1:19" x14ac:dyDescent="0.35">
      <c r="A4804">
        <v>14803</v>
      </c>
      <c r="B4804" s="1">
        <v>49364</v>
      </c>
      <c r="C4804">
        <f t="shared" si="450"/>
        <v>2035</v>
      </c>
      <c r="D4804">
        <f t="shared" si="451"/>
        <v>2</v>
      </c>
      <c r="E4804" t="str">
        <f>TEXT(Table2[[#This Row],[order_date]],"mmmm")</f>
        <v>February</v>
      </c>
      <c r="F4804">
        <v>1516</v>
      </c>
      <c r="G4804" t="s">
        <v>15</v>
      </c>
      <c r="H4804" t="s">
        <v>17</v>
      </c>
      <c r="I4804">
        <v>3</v>
      </c>
      <c r="J4804">
        <v>371.19</v>
      </c>
      <c r="K4804">
        <v>0.14000000000000001</v>
      </c>
      <c r="L4804">
        <f t="shared" si="452"/>
        <v>51.966600000000007</v>
      </c>
      <c r="M4804">
        <f t="shared" si="453"/>
        <v>1113.57</v>
      </c>
      <c r="N4804" t="s">
        <v>16</v>
      </c>
      <c r="O4804" t="str">
        <f t="shared" si="454"/>
        <v>Early Delivery</v>
      </c>
      <c r="P4804">
        <v>1</v>
      </c>
      <c r="Q4804" t="str">
        <f t="shared" si="455"/>
        <v>Excellent</v>
      </c>
      <c r="R4804">
        <v>5</v>
      </c>
      <c r="S4804">
        <v>957.67</v>
      </c>
    </row>
    <row r="4805" spans="1:19" x14ac:dyDescent="0.35">
      <c r="A4805">
        <v>14804</v>
      </c>
      <c r="B4805" s="1">
        <v>49365</v>
      </c>
      <c r="C4805">
        <f t="shared" si="450"/>
        <v>2035</v>
      </c>
      <c r="D4805">
        <f t="shared" si="451"/>
        <v>2</v>
      </c>
      <c r="E4805" t="str">
        <f>TEXT(Table2[[#This Row],[order_date]],"mmmm")</f>
        <v>February</v>
      </c>
      <c r="F4805">
        <v>1656</v>
      </c>
      <c r="G4805" t="s">
        <v>19</v>
      </c>
      <c r="H4805" t="s">
        <v>13</v>
      </c>
      <c r="I4805">
        <v>6</v>
      </c>
      <c r="J4805">
        <v>541.74</v>
      </c>
      <c r="K4805">
        <v>0.21</v>
      </c>
      <c r="L4805">
        <f t="shared" si="452"/>
        <v>113.7654</v>
      </c>
      <c r="M4805">
        <f t="shared" si="453"/>
        <v>3250.44</v>
      </c>
      <c r="N4805" t="s">
        <v>18</v>
      </c>
      <c r="O4805" t="str">
        <f t="shared" si="454"/>
        <v>Delayed Delivery</v>
      </c>
      <c r="P4805">
        <v>5</v>
      </c>
      <c r="Q4805" t="str">
        <f t="shared" si="455"/>
        <v>Excellent</v>
      </c>
      <c r="R4805">
        <v>4.0999999999999996</v>
      </c>
      <c r="S4805">
        <v>2567.85</v>
      </c>
    </row>
    <row r="4806" spans="1:19" x14ac:dyDescent="0.35">
      <c r="A4806">
        <v>14805</v>
      </c>
      <c r="B4806" s="1">
        <v>49366</v>
      </c>
      <c r="C4806">
        <f t="shared" si="450"/>
        <v>2035</v>
      </c>
      <c r="D4806">
        <f t="shared" si="451"/>
        <v>2</v>
      </c>
      <c r="E4806" t="str">
        <f>TEXT(Table2[[#This Row],[order_date]],"mmmm")</f>
        <v>February</v>
      </c>
      <c r="F4806">
        <v>1612</v>
      </c>
      <c r="G4806" t="s">
        <v>15</v>
      </c>
      <c r="H4806" t="s">
        <v>17</v>
      </c>
      <c r="I4806">
        <v>3</v>
      </c>
      <c r="J4806">
        <v>194.64</v>
      </c>
      <c r="K4806">
        <v>0.2</v>
      </c>
      <c r="L4806">
        <f t="shared" si="452"/>
        <v>38.927999999999997</v>
      </c>
      <c r="M4806">
        <f t="shared" si="453"/>
        <v>583.91999999999996</v>
      </c>
      <c r="N4806" t="s">
        <v>18</v>
      </c>
      <c r="O4806" t="str">
        <f t="shared" si="454"/>
        <v>On Time Delivery</v>
      </c>
      <c r="P4806">
        <v>3</v>
      </c>
      <c r="Q4806" t="str">
        <f t="shared" si="455"/>
        <v>Excellent</v>
      </c>
      <c r="R4806">
        <v>4.3</v>
      </c>
      <c r="S4806">
        <v>467.14</v>
      </c>
    </row>
    <row r="4807" spans="1:19" x14ac:dyDescent="0.35">
      <c r="A4807">
        <v>14806</v>
      </c>
      <c r="B4807" s="1">
        <v>49367</v>
      </c>
      <c r="C4807">
        <f t="shared" si="450"/>
        <v>2035</v>
      </c>
      <c r="D4807">
        <f t="shared" si="451"/>
        <v>2</v>
      </c>
      <c r="E4807" t="str">
        <f>TEXT(Table2[[#This Row],[order_date]],"mmmm")</f>
        <v>February</v>
      </c>
      <c r="F4807">
        <v>1163</v>
      </c>
      <c r="G4807" t="s">
        <v>19</v>
      </c>
      <c r="H4807" t="s">
        <v>17</v>
      </c>
      <c r="I4807">
        <v>6</v>
      </c>
      <c r="J4807">
        <v>124.22</v>
      </c>
      <c r="K4807">
        <v>0.19</v>
      </c>
      <c r="L4807">
        <f t="shared" si="452"/>
        <v>23.601800000000001</v>
      </c>
      <c r="M4807">
        <f t="shared" si="453"/>
        <v>745.31999999999994</v>
      </c>
      <c r="N4807" t="s">
        <v>16</v>
      </c>
      <c r="O4807" t="str">
        <f t="shared" si="454"/>
        <v>Delayed Delivery</v>
      </c>
      <c r="P4807">
        <v>6</v>
      </c>
      <c r="Q4807" t="str">
        <f t="shared" si="455"/>
        <v>Bad</v>
      </c>
      <c r="R4807">
        <v>1.1000000000000001</v>
      </c>
      <c r="S4807">
        <v>603.71</v>
      </c>
    </row>
    <row r="4808" spans="1:19" x14ac:dyDescent="0.35">
      <c r="A4808">
        <v>14807</v>
      </c>
      <c r="B4808" s="1">
        <v>49368</v>
      </c>
      <c r="C4808">
        <f t="shared" si="450"/>
        <v>2035</v>
      </c>
      <c r="D4808">
        <f t="shared" si="451"/>
        <v>2</v>
      </c>
      <c r="E4808" t="str">
        <f>TEXT(Table2[[#This Row],[order_date]],"mmmm")</f>
        <v>February</v>
      </c>
      <c r="F4808">
        <v>1885</v>
      </c>
      <c r="G4808" t="s">
        <v>19</v>
      </c>
      <c r="H4808" t="s">
        <v>13</v>
      </c>
      <c r="I4808">
        <v>5</v>
      </c>
      <c r="J4808">
        <v>505.57</v>
      </c>
      <c r="K4808">
        <v>0.12</v>
      </c>
      <c r="L4808">
        <f t="shared" si="452"/>
        <v>60.668399999999998</v>
      </c>
      <c r="M4808">
        <f t="shared" si="453"/>
        <v>2527.85</v>
      </c>
      <c r="N4808" t="s">
        <v>16</v>
      </c>
      <c r="O4808" t="str">
        <f t="shared" si="454"/>
        <v>On Time Delivery</v>
      </c>
      <c r="P4808">
        <v>3</v>
      </c>
      <c r="Q4808" t="str">
        <f t="shared" si="455"/>
        <v>Bad</v>
      </c>
      <c r="R4808">
        <v>1.2</v>
      </c>
      <c r="S4808">
        <v>2224.5100000000002</v>
      </c>
    </row>
    <row r="4809" spans="1:19" x14ac:dyDescent="0.35">
      <c r="A4809">
        <v>14808</v>
      </c>
      <c r="B4809" s="1">
        <v>49369</v>
      </c>
      <c r="C4809">
        <f t="shared" si="450"/>
        <v>2035</v>
      </c>
      <c r="D4809">
        <f t="shared" si="451"/>
        <v>3</v>
      </c>
      <c r="E4809" t="str">
        <f>TEXT(Table2[[#This Row],[order_date]],"mmmm")</f>
        <v>March</v>
      </c>
      <c r="F4809">
        <v>1658</v>
      </c>
      <c r="G4809" t="s">
        <v>15</v>
      </c>
      <c r="H4809" t="s">
        <v>17</v>
      </c>
      <c r="I4809">
        <v>5</v>
      </c>
      <c r="J4809">
        <v>448.94</v>
      </c>
      <c r="K4809">
        <v>0.25</v>
      </c>
      <c r="L4809">
        <f t="shared" si="452"/>
        <v>112.235</v>
      </c>
      <c r="M4809">
        <f t="shared" si="453"/>
        <v>2244.6999999999998</v>
      </c>
      <c r="N4809" t="s">
        <v>14</v>
      </c>
      <c r="O4809" t="str">
        <f t="shared" si="454"/>
        <v>Early Delivery</v>
      </c>
      <c r="P4809">
        <v>1</v>
      </c>
      <c r="Q4809" t="str">
        <f t="shared" si="455"/>
        <v>Good</v>
      </c>
      <c r="R4809">
        <v>3.9</v>
      </c>
      <c r="S4809">
        <v>1683.52</v>
      </c>
    </row>
    <row r="4810" spans="1:19" x14ac:dyDescent="0.35">
      <c r="A4810">
        <v>14809</v>
      </c>
      <c r="B4810" s="1">
        <v>49370</v>
      </c>
      <c r="C4810">
        <f t="shared" si="450"/>
        <v>2035</v>
      </c>
      <c r="D4810">
        <f t="shared" si="451"/>
        <v>3</v>
      </c>
      <c r="E4810" t="str">
        <f>TEXT(Table2[[#This Row],[order_date]],"mmmm")</f>
        <v>March</v>
      </c>
      <c r="F4810">
        <v>1063</v>
      </c>
      <c r="G4810" t="s">
        <v>15</v>
      </c>
      <c r="H4810" t="s">
        <v>17</v>
      </c>
      <c r="I4810">
        <v>2</v>
      </c>
      <c r="J4810">
        <v>559.54</v>
      </c>
      <c r="K4810">
        <v>0.28999999999999998</v>
      </c>
      <c r="L4810">
        <f t="shared" si="452"/>
        <v>162.26659999999998</v>
      </c>
      <c r="M4810">
        <f t="shared" si="453"/>
        <v>1119.08</v>
      </c>
      <c r="N4810" t="s">
        <v>16</v>
      </c>
      <c r="O4810" t="str">
        <f t="shared" si="454"/>
        <v>Delayed Delivery</v>
      </c>
      <c r="P4810">
        <v>9</v>
      </c>
      <c r="Q4810" t="str">
        <f t="shared" si="455"/>
        <v>Bad</v>
      </c>
      <c r="R4810">
        <v>1.8</v>
      </c>
      <c r="S4810">
        <v>794.55</v>
      </c>
    </row>
    <row r="4811" spans="1:19" x14ac:dyDescent="0.35">
      <c r="A4811">
        <v>14810</v>
      </c>
      <c r="B4811" s="1">
        <v>49371</v>
      </c>
      <c r="C4811">
        <f t="shared" si="450"/>
        <v>2035</v>
      </c>
      <c r="D4811">
        <f t="shared" si="451"/>
        <v>3</v>
      </c>
      <c r="E4811" t="str">
        <f>TEXT(Table2[[#This Row],[order_date]],"mmmm")</f>
        <v>March</v>
      </c>
      <c r="F4811">
        <v>1090</v>
      </c>
      <c r="G4811" t="s">
        <v>15</v>
      </c>
      <c r="H4811" t="s">
        <v>21</v>
      </c>
      <c r="I4811">
        <v>7</v>
      </c>
      <c r="J4811">
        <v>111.83</v>
      </c>
      <c r="K4811">
        <v>0.12</v>
      </c>
      <c r="L4811">
        <f t="shared" si="452"/>
        <v>13.419599999999999</v>
      </c>
      <c r="M4811">
        <f t="shared" si="453"/>
        <v>782.81</v>
      </c>
      <c r="N4811" t="s">
        <v>16</v>
      </c>
      <c r="O4811" t="str">
        <f t="shared" si="454"/>
        <v>Delayed Delivery</v>
      </c>
      <c r="P4811">
        <v>5</v>
      </c>
      <c r="Q4811" t="str">
        <f t="shared" si="455"/>
        <v>Good</v>
      </c>
      <c r="R4811">
        <v>2.7</v>
      </c>
      <c r="S4811">
        <v>688.87</v>
      </c>
    </row>
    <row r="4812" spans="1:19" x14ac:dyDescent="0.35">
      <c r="A4812">
        <v>14811</v>
      </c>
      <c r="B4812" s="1">
        <v>49372</v>
      </c>
      <c r="C4812">
        <f t="shared" si="450"/>
        <v>2035</v>
      </c>
      <c r="D4812">
        <f t="shared" si="451"/>
        <v>3</v>
      </c>
      <c r="E4812" t="str">
        <f>TEXT(Table2[[#This Row],[order_date]],"mmmm")</f>
        <v>March</v>
      </c>
      <c r="F4812">
        <v>1116</v>
      </c>
      <c r="G4812" t="s">
        <v>19</v>
      </c>
      <c r="H4812" t="s">
        <v>21</v>
      </c>
      <c r="I4812">
        <v>7</v>
      </c>
      <c r="J4812">
        <v>99.39</v>
      </c>
      <c r="K4812">
        <v>0.03</v>
      </c>
      <c r="L4812">
        <f t="shared" si="452"/>
        <v>2.9817</v>
      </c>
      <c r="M4812">
        <f t="shared" si="453"/>
        <v>695.73</v>
      </c>
      <c r="N4812" t="s">
        <v>16</v>
      </c>
      <c r="O4812" t="str">
        <f t="shared" si="454"/>
        <v>On Time Delivery</v>
      </c>
      <c r="P4812">
        <v>2</v>
      </c>
      <c r="Q4812" t="str">
        <f t="shared" si="455"/>
        <v>Bad</v>
      </c>
      <c r="R4812">
        <v>1.7</v>
      </c>
      <c r="S4812">
        <v>674.86</v>
      </c>
    </row>
    <row r="4813" spans="1:19" x14ac:dyDescent="0.35">
      <c r="A4813">
        <v>14812</v>
      </c>
      <c r="B4813" s="1">
        <v>49373</v>
      </c>
      <c r="C4813">
        <f t="shared" si="450"/>
        <v>2035</v>
      </c>
      <c r="D4813">
        <f t="shared" si="451"/>
        <v>3</v>
      </c>
      <c r="E4813" t="str">
        <f>TEXT(Table2[[#This Row],[order_date]],"mmmm")</f>
        <v>March</v>
      </c>
      <c r="F4813">
        <v>1865</v>
      </c>
      <c r="G4813" t="s">
        <v>15</v>
      </c>
      <c r="H4813" t="s">
        <v>17</v>
      </c>
      <c r="I4813">
        <v>4</v>
      </c>
      <c r="J4813">
        <v>331.74</v>
      </c>
      <c r="K4813">
        <v>0.1</v>
      </c>
      <c r="L4813">
        <f t="shared" si="452"/>
        <v>33.173999999999999</v>
      </c>
      <c r="M4813">
        <f t="shared" si="453"/>
        <v>1326.96</v>
      </c>
      <c r="N4813" t="s">
        <v>16</v>
      </c>
      <c r="O4813" t="str">
        <f t="shared" si="454"/>
        <v>On Time Delivery</v>
      </c>
      <c r="P4813">
        <v>2</v>
      </c>
      <c r="Q4813" t="str">
        <f t="shared" si="455"/>
        <v>Bad</v>
      </c>
      <c r="R4813">
        <v>1.7</v>
      </c>
      <c r="S4813">
        <v>1194.26</v>
      </c>
    </row>
    <row r="4814" spans="1:19" x14ac:dyDescent="0.35">
      <c r="A4814">
        <v>14813</v>
      </c>
      <c r="B4814" s="1">
        <v>49374</v>
      </c>
      <c r="C4814">
        <f t="shared" si="450"/>
        <v>2035</v>
      </c>
      <c r="D4814">
        <f t="shared" si="451"/>
        <v>3</v>
      </c>
      <c r="E4814" t="str">
        <f>TEXT(Table2[[#This Row],[order_date]],"mmmm")</f>
        <v>March</v>
      </c>
      <c r="F4814">
        <v>1266</v>
      </c>
      <c r="G4814" t="s">
        <v>19</v>
      </c>
      <c r="H4814" t="s">
        <v>20</v>
      </c>
      <c r="I4814">
        <v>1</v>
      </c>
      <c r="J4814">
        <v>374.44</v>
      </c>
      <c r="K4814">
        <v>0.05</v>
      </c>
      <c r="L4814">
        <f t="shared" si="452"/>
        <v>18.722000000000001</v>
      </c>
      <c r="M4814">
        <f t="shared" si="453"/>
        <v>374.44</v>
      </c>
      <c r="N4814" t="s">
        <v>16</v>
      </c>
      <c r="O4814" t="str">
        <f t="shared" si="454"/>
        <v>Delayed Delivery</v>
      </c>
      <c r="P4814">
        <v>11</v>
      </c>
      <c r="Q4814" t="str">
        <f t="shared" si="455"/>
        <v>Bad</v>
      </c>
      <c r="R4814">
        <v>1.4</v>
      </c>
      <c r="S4814">
        <v>355.72</v>
      </c>
    </row>
    <row r="4815" spans="1:19" x14ac:dyDescent="0.35">
      <c r="A4815">
        <v>14814</v>
      </c>
      <c r="B4815" s="1">
        <v>49375</v>
      </c>
      <c r="C4815">
        <f t="shared" si="450"/>
        <v>2035</v>
      </c>
      <c r="D4815">
        <f t="shared" si="451"/>
        <v>3</v>
      </c>
      <c r="E4815" t="str">
        <f>TEXT(Table2[[#This Row],[order_date]],"mmmm")</f>
        <v>March</v>
      </c>
      <c r="F4815">
        <v>1821</v>
      </c>
      <c r="G4815" t="s">
        <v>12</v>
      </c>
      <c r="H4815" t="s">
        <v>13</v>
      </c>
      <c r="I4815">
        <v>5</v>
      </c>
      <c r="J4815">
        <v>295.89999999999998</v>
      </c>
      <c r="K4815">
        <v>0.16</v>
      </c>
      <c r="L4815">
        <f t="shared" si="452"/>
        <v>47.343999999999994</v>
      </c>
      <c r="M4815">
        <f t="shared" si="453"/>
        <v>1479.5</v>
      </c>
      <c r="N4815" t="s">
        <v>16</v>
      </c>
      <c r="O4815" t="str">
        <f t="shared" si="454"/>
        <v>Delayed Delivery</v>
      </c>
      <c r="P4815">
        <v>9</v>
      </c>
      <c r="Q4815" t="str">
        <f t="shared" si="455"/>
        <v>Good</v>
      </c>
      <c r="R4815">
        <v>3.4</v>
      </c>
      <c r="S4815">
        <v>1242.78</v>
      </c>
    </row>
    <row r="4816" spans="1:19" x14ac:dyDescent="0.35">
      <c r="A4816">
        <v>14815</v>
      </c>
      <c r="B4816" s="1">
        <v>49376</v>
      </c>
      <c r="C4816">
        <f t="shared" si="450"/>
        <v>2035</v>
      </c>
      <c r="D4816">
        <f t="shared" si="451"/>
        <v>3</v>
      </c>
      <c r="E4816" t="str">
        <f>TEXT(Table2[[#This Row],[order_date]],"mmmm")</f>
        <v>March</v>
      </c>
      <c r="F4816">
        <v>1684</v>
      </c>
      <c r="G4816" t="s">
        <v>15</v>
      </c>
      <c r="H4816" t="s">
        <v>17</v>
      </c>
      <c r="I4816">
        <v>5</v>
      </c>
      <c r="J4816">
        <v>365.4</v>
      </c>
      <c r="K4816">
        <v>0.05</v>
      </c>
      <c r="L4816">
        <f t="shared" si="452"/>
        <v>18.27</v>
      </c>
      <c r="M4816">
        <f t="shared" si="453"/>
        <v>1827</v>
      </c>
      <c r="N4816" t="s">
        <v>16</v>
      </c>
      <c r="O4816" t="str">
        <f t="shared" si="454"/>
        <v>Early Delivery</v>
      </c>
      <c r="P4816">
        <v>1</v>
      </c>
      <c r="Q4816" t="str">
        <f t="shared" si="455"/>
        <v>Excellent</v>
      </c>
      <c r="R4816">
        <v>4</v>
      </c>
      <c r="S4816">
        <v>1735.65</v>
      </c>
    </row>
    <row r="4817" spans="1:19" x14ac:dyDescent="0.35">
      <c r="A4817">
        <v>14816</v>
      </c>
      <c r="B4817" s="1">
        <v>49377</v>
      </c>
      <c r="C4817">
        <f t="shared" si="450"/>
        <v>2035</v>
      </c>
      <c r="D4817">
        <f t="shared" si="451"/>
        <v>3</v>
      </c>
      <c r="E4817" t="str">
        <f>TEXT(Table2[[#This Row],[order_date]],"mmmm")</f>
        <v>March</v>
      </c>
      <c r="F4817">
        <v>1558</v>
      </c>
      <c r="G4817" t="s">
        <v>22</v>
      </c>
      <c r="H4817" t="s">
        <v>13</v>
      </c>
      <c r="I4817">
        <v>3</v>
      </c>
      <c r="J4817">
        <v>120.52</v>
      </c>
      <c r="K4817">
        <v>0.16</v>
      </c>
      <c r="L4817">
        <f t="shared" si="452"/>
        <v>19.283200000000001</v>
      </c>
      <c r="M4817">
        <f t="shared" si="453"/>
        <v>361.56</v>
      </c>
      <c r="N4817" t="s">
        <v>14</v>
      </c>
      <c r="O4817" t="str">
        <f t="shared" si="454"/>
        <v>Delayed Delivery</v>
      </c>
      <c r="P4817">
        <v>10</v>
      </c>
      <c r="Q4817" t="str">
        <f t="shared" si="455"/>
        <v>Bad</v>
      </c>
      <c r="R4817">
        <v>1.2</v>
      </c>
      <c r="S4817">
        <v>303.70999999999998</v>
      </c>
    </row>
    <row r="4818" spans="1:19" x14ac:dyDescent="0.35">
      <c r="A4818">
        <v>14817</v>
      </c>
      <c r="B4818" s="1">
        <v>49378</v>
      </c>
      <c r="C4818">
        <f t="shared" si="450"/>
        <v>2035</v>
      </c>
      <c r="D4818">
        <f t="shared" si="451"/>
        <v>3</v>
      </c>
      <c r="E4818" t="str">
        <f>TEXT(Table2[[#This Row],[order_date]],"mmmm")</f>
        <v>March</v>
      </c>
      <c r="F4818">
        <v>1139</v>
      </c>
      <c r="G4818" t="s">
        <v>19</v>
      </c>
      <c r="H4818" t="s">
        <v>21</v>
      </c>
      <c r="I4818">
        <v>4</v>
      </c>
      <c r="J4818">
        <v>295.57</v>
      </c>
      <c r="K4818">
        <v>0.08</v>
      </c>
      <c r="L4818">
        <f t="shared" si="452"/>
        <v>23.645599999999998</v>
      </c>
      <c r="M4818">
        <f t="shared" si="453"/>
        <v>1182.28</v>
      </c>
      <c r="N4818" t="s">
        <v>16</v>
      </c>
      <c r="O4818" t="str">
        <f t="shared" si="454"/>
        <v>On Time Delivery</v>
      </c>
      <c r="P4818">
        <v>3</v>
      </c>
      <c r="Q4818" t="str">
        <f t="shared" si="455"/>
        <v>Bad</v>
      </c>
      <c r="R4818">
        <v>2.1</v>
      </c>
      <c r="S4818">
        <v>1087.7</v>
      </c>
    </row>
    <row r="4819" spans="1:19" x14ac:dyDescent="0.35">
      <c r="A4819">
        <v>14818</v>
      </c>
      <c r="B4819" s="1">
        <v>49379</v>
      </c>
      <c r="C4819">
        <f t="shared" si="450"/>
        <v>2035</v>
      </c>
      <c r="D4819">
        <f t="shared" si="451"/>
        <v>3</v>
      </c>
      <c r="E4819" t="str">
        <f>TEXT(Table2[[#This Row],[order_date]],"mmmm")</f>
        <v>March</v>
      </c>
      <c r="F4819">
        <v>1245</v>
      </c>
      <c r="G4819" t="s">
        <v>19</v>
      </c>
      <c r="H4819" t="s">
        <v>13</v>
      </c>
      <c r="I4819">
        <v>7</v>
      </c>
      <c r="J4819">
        <v>399.98</v>
      </c>
      <c r="K4819">
        <v>0.26</v>
      </c>
      <c r="L4819">
        <f t="shared" si="452"/>
        <v>103.99480000000001</v>
      </c>
      <c r="M4819">
        <f t="shared" si="453"/>
        <v>2799.86</v>
      </c>
      <c r="N4819" t="s">
        <v>18</v>
      </c>
      <c r="O4819" t="str">
        <f t="shared" si="454"/>
        <v>Delayed Delivery</v>
      </c>
      <c r="P4819">
        <v>10</v>
      </c>
      <c r="Q4819" t="str">
        <f t="shared" si="455"/>
        <v>Good</v>
      </c>
      <c r="R4819">
        <v>3.6</v>
      </c>
      <c r="S4819">
        <v>2071.9</v>
      </c>
    </row>
    <row r="4820" spans="1:19" x14ac:dyDescent="0.35">
      <c r="A4820">
        <v>14819</v>
      </c>
      <c r="B4820" s="1">
        <v>49380</v>
      </c>
      <c r="C4820">
        <f t="shared" si="450"/>
        <v>2035</v>
      </c>
      <c r="D4820">
        <f t="shared" si="451"/>
        <v>3</v>
      </c>
      <c r="E4820" t="str">
        <f>TEXT(Table2[[#This Row],[order_date]],"mmmm")</f>
        <v>March</v>
      </c>
      <c r="F4820">
        <v>1660</v>
      </c>
      <c r="G4820" t="s">
        <v>12</v>
      </c>
      <c r="H4820" t="s">
        <v>17</v>
      </c>
      <c r="I4820">
        <v>5</v>
      </c>
      <c r="J4820">
        <v>268.13</v>
      </c>
      <c r="K4820">
        <v>0.01</v>
      </c>
      <c r="L4820">
        <f t="shared" si="452"/>
        <v>2.6812999999999998</v>
      </c>
      <c r="M4820">
        <f t="shared" si="453"/>
        <v>1340.65</v>
      </c>
      <c r="N4820" t="s">
        <v>18</v>
      </c>
      <c r="O4820" t="str">
        <f t="shared" si="454"/>
        <v>Delayed Delivery</v>
      </c>
      <c r="P4820">
        <v>11</v>
      </c>
      <c r="Q4820" t="str">
        <f t="shared" si="455"/>
        <v>Good</v>
      </c>
      <c r="R4820">
        <v>2.6</v>
      </c>
      <c r="S4820">
        <v>1327.24</v>
      </c>
    </row>
    <row r="4821" spans="1:19" x14ac:dyDescent="0.35">
      <c r="A4821">
        <v>14820</v>
      </c>
      <c r="B4821" s="1">
        <v>49381</v>
      </c>
      <c r="C4821">
        <f t="shared" si="450"/>
        <v>2035</v>
      </c>
      <c r="D4821">
        <f t="shared" si="451"/>
        <v>3</v>
      </c>
      <c r="E4821" t="str">
        <f>TEXT(Table2[[#This Row],[order_date]],"mmmm")</f>
        <v>March</v>
      </c>
      <c r="F4821">
        <v>1757</v>
      </c>
      <c r="G4821" t="s">
        <v>19</v>
      </c>
      <c r="H4821" t="s">
        <v>17</v>
      </c>
      <c r="I4821">
        <v>6</v>
      </c>
      <c r="J4821">
        <v>412.48</v>
      </c>
      <c r="K4821">
        <v>0.19</v>
      </c>
      <c r="L4821">
        <f t="shared" si="452"/>
        <v>78.371200000000002</v>
      </c>
      <c r="M4821">
        <f t="shared" si="453"/>
        <v>2474.88</v>
      </c>
      <c r="N4821" t="s">
        <v>16</v>
      </c>
      <c r="O4821" t="str">
        <f t="shared" si="454"/>
        <v>Delayed Delivery</v>
      </c>
      <c r="P4821">
        <v>7</v>
      </c>
      <c r="Q4821" t="str">
        <f t="shared" si="455"/>
        <v>Good</v>
      </c>
      <c r="R4821">
        <v>3.8</v>
      </c>
      <c r="S4821">
        <v>2004.65</v>
      </c>
    </row>
    <row r="4822" spans="1:19" x14ac:dyDescent="0.35">
      <c r="A4822">
        <v>14821</v>
      </c>
      <c r="B4822" s="1">
        <v>49382</v>
      </c>
      <c r="C4822">
        <f t="shared" si="450"/>
        <v>2035</v>
      </c>
      <c r="D4822">
        <f t="shared" si="451"/>
        <v>3</v>
      </c>
      <c r="E4822" t="str">
        <f>TEXT(Table2[[#This Row],[order_date]],"mmmm")</f>
        <v>March</v>
      </c>
      <c r="F4822">
        <v>1394</v>
      </c>
      <c r="G4822" t="s">
        <v>15</v>
      </c>
      <c r="H4822" t="s">
        <v>17</v>
      </c>
      <c r="I4822">
        <v>7</v>
      </c>
      <c r="J4822">
        <v>278.95</v>
      </c>
      <c r="K4822">
        <v>0.06</v>
      </c>
      <c r="L4822">
        <f t="shared" si="452"/>
        <v>16.736999999999998</v>
      </c>
      <c r="M4822">
        <f t="shared" si="453"/>
        <v>1952.6499999999999</v>
      </c>
      <c r="N4822" t="s">
        <v>18</v>
      </c>
      <c r="O4822" t="str">
        <f t="shared" si="454"/>
        <v>Early Delivery</v>
      </c>
      <c r="P4822">
        <v>1</v>
      </c>
      <c r="Q4822" t="str">
        <f t="shared" si="455"/>
        <v>Excellent</v>
      </c>
      <c r="R4822">
        <v>4</v>
      </c>
      <c r="S4822">
        <v>1835.49</v>
      </c>
    </row>
    <row r="4823" spans="1:19" x14ac:dyDescent="0.35">
      <c r="A4823">
        <v>14822</v>
      </c>
      <c r="B4823" s="1">
        <v>49383</v>
      </c>
      <c r="C4823">
        <f t="shared" si="450"/>
        <v>2035</v>
      </c>
      <c r="D4823">
        <f t="shared" si="451"/>
        <v>3</v>
      </c>
      <c r="E4823" t="str">
        <f>TEXT(Table2[[#This Row],[order_date]],"mmmm")</f>
        <v>March</v>
      </c>
      <c r="F4823">
        <v>1486</v>
      </c>
      <c r="G4823" t="s">
        <v>15</v>
      </c>
      <c r="H4823" t="s">
        <v>17</v>
      </c>
      <c r="I4823">
        <v>4</v>
      </c>
      <c r="J4823">
        <v>210.16</v>
      </c>
      <c r="K4823">
        <v>0</v>
      </c>
      <c r="L4823">
        <f t="shared" si="452"/>
        <v>0</v>
      </c>
      <c r="M4823">
        <f t="shared" si="453"/>
        <v>840.64</v>
      </c>
      <c r="N4823" t="s">
        <v>16</v>
      </c>
      <c r="O4823" t="str">
        <f t="shared" si="454"/>
        <v>On Time Delivery</v>
      </c>
      <c r="P4823">
        <v>2</v>
      </c>
      <c r="Q4823" t="str">
        <f t="shared" si="455"/>
        <v>Bad</v>
      </c>
      <c r="R4823">
        <v>1.1000000000000001</v>
      </c>
      <c r="S4823">
        <v>840.64</v>
      </c>
    </row>
    <row r="4824" spans="1:19" x14ac:dyDescent="0.35">
      <c r="A4824">
        <v>14823</v>
      </c>
      <c r="B4824" s="1">
        <v>49384</v>
      </c>
      <c r="C4824">
        <f t="shared" si="450"/>
        <v>2035</v>
      </c>
      <c r="D4824">
        <f t="shared" si="451"/>
        <v>3</v>
      </c>
      <c r="E4824" t="str">
        <f>TEXT(Table2[[#This Row],[order_date]],"mmmm")</f>
        <v>March</v>
      </c>
      <c r="F4824">
        <v>1475</v>
      </c>
      <c r="G4824" t="s">
        <v>19</v>
      </c>
      <c r="H4824" t="s">
        <v>20</v>
      </c>
      <c r="I4824">
        <v>1</v>
      </c>
      <c r="J4824">
        <v>192.61</v>
      </c>
      <c r="K4824">
        <v>0.3</v>
      </c>
      <c r="L4824">
        <f t="shared" si="452"/>
        <v>57.783000000000001</v>
      </c>
      <c r="M4824">
        <f t="shared" si="453"/>
        <v>192.61</v>
      </c>
      <c r="N4824" t="s">
        <v>16</v>
      </c>
      <c r="O4824" t="str">
        <f t="shared" si="454"/>
        <v>Delayed Delivery</v>
      </c>
      <c r="P4824">
        <v>6</v>
      </c>
      <c r="Q4824" t="str">
        <f t="shared" si="455"/>
        <v>Good</v>
      </c>
      <c r="R4824">
        <v>2.5</v>
      </c>
      <c r="S4824">
        <v>134.83000000000001</v>
      </c>
    </row>
    <row r="4825" spans="1:19" x14ac:dyDescent="0.35">
      <c r="A4825">
        <v>14824</v>
      </c>
      <c r="B4825" s="1">
        <v>49385</v>
      </c>
      <c r="C4825">
        <f t="shared" si="450"/>
        <v>2035</v>
      </c>
      <c r="D4825">
        <f t="shared" si="451"/>
        <v>3</v>
      </c>
      <c r="E4825" t="str">
        <f>TEXT(Table2[[#This Row],[order_date]],"mmmm")</f>
        <v>March</v>
      </c>
      <c r="F4825">
        <v>1516</v>
      </c>
      <c r="G4825" t="s">
        <v>22</v>
      </c>
      <c r="H4825" t="s">
        <v>20</v>
      </c>
      <c r="I4825">
        <v>6</v>
      </c>
      <c r="J4825">
        <v>255.38</v>
      </c>
      <c r="K4825">
        <v>0.24</v>
      </c>
      <c r="L4825">
        <f t="shared" si="452"/>
        <v>61.291199999999996</v>
      </c>
      <c r="M4825">
        <f t="shared" si="453"/>
        <v>1532.28</v>
      </c>
      <c r="N4825" t="s">
        <v>14</v>
      </c>
      <c r="O4825" t="str">
        <f t="shared" si="454"/>
        <v>Delayed Delivery</v>
      </c>
      <c r="P4825">
        <v>9</v>
      </c>
      <c r="Q4825" t="str">
        <f t="shared" si="455"/>
        <v>Good</v>
      </c>
      <c r="R4825">
        <v>3.9</v>
      </c>
      <c r="S4825">
        <v>1164.53</v>
      </c>
    </row>
    <row r="4826" spans="1:19" x14ac:dyDescent="0.35">
      <c r="A4826">
        <v>14825</v>
      </c>
      <c r="B4826" s="1">
        <v>49386</v>
      </c>
      <c r="C4826">
        <f t="shared" si="450"/>
        <v>2035</v>
      </c>
      <c r="D4826">
        <f t="shared" si="451"/>
        <v>3</v>
      </c>
      <c r="E4826" t="str">
        <f>TEXT(Table2[[#This Row],[order_date]],"mmmm")</f>
        <v>March</v>
      </c>
      <c r="F4826">
        <v>1976</v>
      </c>
      <c r="G4826" t="s">
        <v>15</v>
      </c>
      <c r="H4826" t="s">
        <v>20</v>
      </c>
      <c r="I4826">
        <v>3</v>
      </c>
      <c r="J4826">
        <v>28.51</v>
      </c>
      <c r="K4826">
        <v>0.03</v>
      </c>
      <c r="L4826">
        <f t="shared" si="452"/>
        <v>0.85530000000000006</v>
      </c>
      <c r="M4826">
        <f t="shared" si="453"/>
        <v>85.53</v>
      </c>
      <c r="N4826" t="s">
        <v>18</v>
      </c>
      <c r="O4826" t="str">
        <f t="shared" si="454"/>
        <v>Delayed Delivery</v>
      </c>
      <c r="P4826">
        <v>9</v>
      </c>
      <c r="Q4826" t="str">
        <f t="shared" si="455"/>
        <v>Good</v>
      </c>
      <c r="R4826">
        <v>2.5</v>
      </c>
      <c r="S4826">
        <v>82.96</v>
      </c>
    </row>
    <row r="4827" spans="1:19" x14ac:dyDescent="0.35">
      <c r="A4827">
        <v>14826</v>
      </c>
      <c r="B4827" s="1">
        <v>49387</v>
      </c>
      <c r="C4827">
        <f t="shared" si="450"/>
        <v>2035</v>
      </c>
      <c r="D4827">
        <f t="shared" si="451"/>
        <v>3</v>
      </c>
      <c r="E4827" t="str">
        <f>TEXT(Table2[[#This Row],[order_date]],"mmmm")</f>
        <v>March</v>
      </c>
      <c r="F4827">
        <v>1183</v>
      </c>
      <c r="G4827" t="s">
        <v>19</v>
      </c>
      <c r="H4827" t="s">
        <v>17</v>
      </c>
      <c r="I4827">
        <v>2</v>
      </c>
      <c r="J4827">
        <v>406.09</v>
      </c>
      <c r="K4827">
        <v>0.23</v>
      </c>
      <c r="L4827">
        <f t="shared" si="452"/>
        <v>93.400700000000001</v>
      </c>
      <c r="M4827">
        <f t="shared" si="453"/>
        <v>812.18</v>
      </c>
      <c r="N4827" t="s">
        <v>14</v>
      </c>
      <c r="O4827" t="str">
        <f t="shared" si="454"/>
        <v>Delayed Delivery</v>
      </c>
      <c r="P4827">
        <v>8</v>
      </c>
      <c r="Q4827" t="str">
        <f t="shared" si="455"/>
        <v>Bad</v>
      </c>
      <c r="R4827">
        <v>1</v>
      </c>
      <c r="S4827">
        <v>625.38</v>
      </c>
    </row>
    <row r="4828" spans="1:19" x14ac:dyDescent="0.35">
      <c r="A4828">
        <v>14827</v>
      </c>
      <c r="B4828" s="1">
        <v>49388</v>
      </c>
      <c r="C4828">
        <f t="shared" si="450"/>
        <v>2035</v>
      </c>
      <c r="D4828">
        <f t="shared" si="451"/>
        <v>3</v>
      </c>
      <c r="E4828" t="str">
        <f>TEXT(Table2[[#This Row],[order_date]],"mmmm")</f>
        <v>March</v>
      </c>
      <c r="F4828">
        <v>1019</v>
      </c>
      <c r="G4828" t="s">
        <v>19</v>
      </c>
      <c r="H4828" t="s">
        <v>20</v>
      </c>
      <c r="I4828">
        <v>6</v>
      </c>
      <c r="J4828">
        <v>509.39</v>
      </c>
      <c r="K4828">
        <v>0.21</v>
      </c>
      <c r="L4828">
        <f t="shared" si="452"/>
        <v>106.97189999999999</v>
      </c>
      <c r="M4828">
        <f t="shared" si="453"/>
        <v>3056.34</v>
      </c>
      <c r="N4828" t="s">
        <v>14</v>
      </c>
      <c r="O4828" t="str">
        <f t="shared" si="454"/>
        <v>On Time Delivery</v>
      </c>
      <c r="P4828">
        <v>3</v>
      </c>
      <c r="Q4828" t="str">
        <f t="shared" si="455"/>
        <v>Bad</v>
      </c>
      <c r="R4828">
        <v>2.2999999999999998</v>
      </c>
      <c r="S4828">
        <v>2414.5100000000002</v>
      </c>
    </row>
    <row r="4829" spans="1:19" x14ac:dyDescent="0.35">
      <c r="A4829">
        <v>14828</v>
      </c>
      <c r="B4829" s="1">
        <v>49389</v>
      </c>
      <c r="C4829">
        <f t="shared" si="450"/>
        <v>2035</v>
      </c>
      <c r="D4829">
        <f t="shared" si="451"/>
        <v>3</v>
      </c>
      <c r="E4829" t="str">
        <f>TEXT(Table2[[#This Row],[order_date]],"mmmm")</f>
        <v>March</v>
      </c>
      <c r="F4829">
        <v>1936</v>
      </c>
      <c r="G4829" t="s">
        <v>19</v>
      </c>
      <c r="H4829" t="s">
        <v>13</v>
      </c>
      <c r="I4829">
        <v>7</v>
      </c>
      <c r="J4829">
        <v>222.46</v>
      </c>
      <c r="K4829">
        <v>0.17</v>
      </c>
      <c r="L4829">
        <f t="shared" si="452"/>
        <v>37.818200000000004</v>
      </c>
      <c r="M4829">
        <f t="shared" si="453"/>
        <v>1557.22</v>
      </c>
      <c r="N4829" t="s">
        <v>16</v>
      </c>
      <c r="O4829" t="str">
        <f t="shared" si="454"/>
        <v>On Time Delivery</v>
      </c>
      <c r="P4829">
        <v>2</v>
      </c>
      <c r="Q4829" t="str">
        <f t="shared" si="455"/>
        <v>Excellent</v>
      </c>
      <c r="R4829">
        <v>4.5</v>
      </c>
      <c r="S4829">
        <v>1292.49</v>
      </c>
    </row>
    <row r="4830" spans="1:19" x14ac:dyDescent="0.35">
      <c r="A4830">
        <v>14829</v>
      </c>
      <c r="B4830" s="1">
        <v>49390</v>
      </c>
      <c r="C4830">
        <f t="shared" si="450"/>
        <v>2035</v>
      </c>
      <c r="D4830">
        <f t="shared" si="451"/>
        <v>3</v>
      </c>
      <c r="E4830" t="str">
        <f>TEXT(Table2[[#This Row],[order_date]],"mmmm")</f>
        <v>March</v>
      </c>
      <c r="F4830">
        <v>1557</v>
      </c>
      <c r="G4830" t="s">
        <v>12</v>
      </c>
      <c r="H4830" t="s">
        <v>17</v>
      </c>
      <c r="I4830">
        <v>1</v>
      </c>
      <c r="J4830">
        <v>41.93</v>
      </c>
      <c r="K4830">
        <v>0.15</v>
      </c>
      <c r="L4830">
        <f t="shared" si="452"/>
        <v>6.2894999999999994</v>
      </c>
      <c r="M4830">
        <f t="shared" si="453"/>
        <v>41.93</v>
      </c>
      <c r="N4830" t="s">
        <v>16</v>
      </c>
      <c r="O4830" t="str">
        <f t="shared" si="454"/>
        <v>Early Delivery</v>
      </c>
      <c r="P4830">
        <v>1</v>
      </c>
      <c r="Q4830" t="str">
        <f t="shared" si="455"/>
        <v>Excellent</v>
      </c>
      <c r="R4830">
        <v>4.8</v>
      </c>
      <c r="S4830">
        <v>35.64</v>
      </c>
    </row>
    <row r="4831" spans="1:19" x14ac:dyDescent="0.35">
      <c r="A4831">
        <v>14830</v>
      </c>
      <c r="B4831" s="1">
        <v>49391</v>
      </c>
      <c r="C4831">
        <f t="shared" si="450"/>
        <v>2035</v>
      </c>
      <c r="D4831">
        <f t="shared" si="451"/>
        <v>3</v>
      </c>
      <c r="E4831" t="str">
        <f>TEXT(Table2[[#This Row],[order_date]],"mmmm")</f>
        <v>March</v>
      </c>
      <c r="F4831">
        <v>1523</v>
      </c>
      <c r="G4831" t="s">
        <v>22</v>
      </c>
      <c r="H4831" t="s">
        <v>21</v>
      </c>
      <c r="I4831">
        <v>6</v>
      </c>
      <c r="J4831">
        <v>592.26</v>
      </c>
      <c r="K4831">
        <v>0.31</v>
      </c>
      <c r="L4831">
        <f t="shared" si="452"/>
        <v>183.60059999999999</v>
      </c>
      <c r="M4831">
        <f t="shared" si="453"/>
        <v>3553.56</v>
      </c>
      <c r="N4831" t="s">
        <v>16</v>
      </c>
      <c r="O4831" t="str">
        <f t="shared" si="454"/>
        <v>Delayed Delivery</v>
      </c>
      <c r="P4831">
        <v>11</v>
      </c>
      <c r="Q4831" t="str">
        <f t="shared" si="455"/>
        <v>Good</v>
      </c>
      <c r="R4831">
        <v>3.2</v>
      </c>
      <c r="S4831">
        <v>2451.96</v>
      </c>
    </row>
    <row r="4832" spans="1:19" x14ac:dyDescent="0.35">
      <c r="A4832">
        <v>14831</v>
      </c>
      <c r="B4832" s="1">
        <v>49392</v>
      </c>
      <c r="C4832">
        <f t="shared" si="450"/>
        <v>2035</v>
      </c>
      <c r="D4832">
        <f t="shared" si="451"/>
        <v>3</v>
      </c>
      <c r="E4832" t="str">
        <f>TEXT(Table2[[#This Row],[order_date]],"mmmm")</f>
        <v>March</v>
      </c>
      <c r="F4832">
        <v>1581</v>
      </c>
      <c r="G4832" t="s">
        <v>19</v>
      </c>
      <c r="H4832" t="s">
        <v>17</v>
      </c>
      <c r="I4832">
        <v>4</v>
      </c>
      <c r="J4832">
        <v>169.26</v>
      </c>
      <c r="K4832">
        <v>0.09</v>
      </c>
      <c r="L4832">
        <f t="shared" si="452"/>
        <v>15.233399999999998</v>
      </c>
      <c r="M4832">
        <f t="shared" si="453"/>
        <v>677.04</v>
      </c>
      <c r="N4832" t="s">
        <v>14</v>
      </c>
      <c r="O4832" t="str">
        <f t="shared" si="454"/>
        <v>Delayed Delivery</v>
      </c>
      <c r="P4832">
        <v>11</v>
      </c>
      <c r="Q4832" t="str">
        <f t="shared" si="455"/>
        <v>Bad</v>
      </c>
      <c r="R4832">
        <v>2.2000000000000002</v>
      </c>
      <c r="S4832">
        <v>616.11</v>
      </c>
    </row>
    <row r="4833" spans="1:19" x14ac:dyDescent="0.35">
      <c r="A4833">
        <v>14832</v>
      </c>
      <c r="B4833" s="1">
        <v>49393</v>
      </c>
      <c r="C4833">
        <f t="shared" si="450"/>
        <v>2035</v>
      </c>
      <c r="D4833">
        <f t="shared" si="451"/>
        <v>3</v>
      </c>
      <c r="E4833" t="str">
        <f>TEXT(Table2[[#This Row],[order_date]],"mmmm")</f>
        <v>March</v>
      </c>
      <c r="F4833">
        <v>1528</v>
      </c>
      <c r="G4833" t="s">
        <v>19</v>
      </c>
      <c r="H4833" t="s">
        <v>13</v>
      </c>
      <c r="I4833">
        <v>4</v>
      </c>
      <c r="J4833">
        <v>89.07</v>
      </c>
      <c r="K4833">
        <v>0.14000000000000001</v>
      </c>
      <c r="L4833">
        <f t="shared" si="452"/>
        <v>12.469800000000001</v>
      </c>
      <c r="M4833">
        <f t="shared" si="453"/>
        <v>356.28</v>
      </c>
      <c r="N4833" t="s">
        <v>14</v>
      </c>
      <c r="O4833" t="str">
        <f t="shared" si="454"/>
        <v>Delayed Delivery</v>
      </c>
      <c r="P4833">
        <v>9</v>
      </c>
      <c r="Q4833" t="str">
        <f t="shared" si="455"/>
        <v>Good</v>
      </c>
      <c r="R4833">
        <v>2.9</v>
      </c>
      <c r="S4833">
        <v>306.39999999999998</v>
      </c>
    </row>
    <row r="4834" spans="1:19" x14ac:dyDescent="0.35">
      <c r="A4834">
        <v>14833</v>
      </c>
      <c r="B4834" s="1">
        <v>49394</v>
      </c>
      <c r="C4834">
        <f t="shared" si="450"/>
        <v>2035</v>
      </c>
      <c r="D4834">
        <f t="shared" si="451"/>
        <v>3</v>
      </c>
      <c r="E4834" t="str">
        <f>TEXT(Table2[[#This Row],[order_date]],"mmmm")</f>
        <v>March</v>
      </c>
      <c r="F4834">
        <v>1882</v>
      </c>
      <c r="G4834" t="s">
        <v>22</v>
      </c>
      <c r="H4834" t="s">
        <v>20</v>
      </c>
      <c r="I4834">
        <v>1</v>
      </c>
      <c r="J4834">
        <v>231.31</v>
      </c>
      <c r="K4834">
        <v>0.12</v>
      </c>
      <c r="L4834">
        <f t="shared" si="452"/>
        <v>27.757200000000001</v>
      </c>
      <c r="M4834">
        <f t="shared" si="453"/>
        <v>231.31</v>
      </c>
      <c r="N4834" t="s">
        <v>18</v>
      </c>
      <c r="O4834" t="str">
        <f t="shared" si="454"/>
        <v>Delayed Delivery</v>
      </c>
      <c r="P4834">
        <v>5</v>
      </c>
      <c r="Q4834" t="str">
        <f t="shared" si="455"/>
        <v>Bad</v>
      </c>
      <c r="R4834">
        <v>1.9</v>
      </c>
      <c r="S4834">
        <v>203.55</v>
      </c>
    </row>
    <row r="4835" spans="1:19" x14ac:dyDescent="0.35">
      <c r="A4835">
        <v>14834</v>
      </c>
      <c r="B4835" s="1">
        <v>49395</v>
      </c>
      <c r="C4835">
        <f t="shared" si="450"/>
        <v>2035</v>
      </c>
      <c r="D4835">
        <f t="shared" si="451"/>
        <v>3</v>
      </c>
      <c r="E4835" t="str">
        <f>TEXT(Table2[[#This Row],[order_date]],"mmmm")</f>
        <v>March</v>
      </c>
      <c r="F4835">
        <v>1146</v>
      </c>
      <c r="G4835" t="s">
        <v>15</v>
      </c>
      <c r="H4835" t="s">
        <v>17</v>
      </c>
      <c r="I4835">
        <v>7</v>
      </c>
      <c r="J4835">
        <v>447.06</v>
      </c>
      <c r="K4835">
        <v>0.27</v>
      </c>
      <c r="L4835">
        <f t="shared" si="452"/>
        <v>120.70620000000001</v>
      </c>
      <c r="M4835">
        <f t="shared" si="453"/>
        <v>3129.42</v>
      </c>
      <c r="N4835" t="s">
        <v>16</v>
      </c>
      <c r="O4835" t="str">
        <f t="shared" si="454"/>
        <v>On Time Delivery</v>
      </c>
      <c r="P4835">
        <v>3</v>
      </c>
      <c r="Q4835" t="str">
        <f t="shared" si="455"/>
        <v>Bad</v>
      </c>
      <c r="R4835">
        <v>1.7</v>
      </c>
      <c r="S4835">
        <v>2284.48</v>
      </c>
    </row>
    <row r="4836" spans="1:19" x14ac:dyDescent="0.35">
      <c r="A4836">
        <v>14835</v>
      </c>
      <c r="B4836" s="1">
        <v>49396</v>
      </c>
      <c r="C4836">
        <f t="shared" si="450"/>
        <v>2035</v>
      </c>
      <c r="D4836">
        <f t="shared" si="451"/>
        <v>3</v>
      </c>
      <c r="E4836" t="str">
        <f>TEXT(Table2[[#This Row],[order_date]],"mmmm")</f>
        <v>March</v>
      </c>
      <c r="F4836">
        <v>1665</v>
      </c>
      <c r="G4836" t="s">
        <v>15</v>
      </c>
      <c r="H4836" t="s">
        <v>20</v>
      </c>
      <c r="I4836">
        <v>4</v>
      </c>
      <c r="J4836">
        <v>186.94</v>
      </c>
      <c r="K4836">
        <v>0.32</v>
      </c>
      <c r="L4836">
        <f t="shared" si="452"/>
        <v>59.820799999999998</v>
      </c>
      <c r="M4836">
        <f t="shared" si="453"/>
        <v>747.76</v>
      </c>
      <c r="N4836" t="s">
        <v>16</v>
      </c>
      <c r="O4836" t="str">
        <f t="shared" si="454"/>
        <v>Delayed Delivery</v>
      </c>
      <c r="P4836">
        <v>10</v>
      </c>
      <c r="Q4836" t="str">
        <f t="shared" si="455"/>
        <v>Good</v>
      </c>
      <c r="R4836">
        <v>3</v>
      </c>
      <c r="S4836">
        <v>508.48</v>
      </c>
    </row>
    <row r="4837" spans="1:19" x14ac:dyDescent="0.35">
      <c r="A4837">
        <v>14836</v>
      </c>
      <c r="B4837" s="1">
        <v>49397</v>
      </c>
      <c r="C4837">
        <f t="shared" si="450"/>
        <v>2035</v>
      </c>
      <c r="D4837">
        <f t="shared" si="451"/>
        <v>3</v>
      </c>
      <c r="E4837" t="str">
        <f>TEXT(Table2[[#This Row],[order_date]],"mmmm")</f>
        <v>March</v>
      </c>
      <c r="F4837">
        <v>1303</v>
      </c>
      <c r="G4837" t="s">
        <v>15</v>
      </c>
      <c r="H4837" t="s">
        <v>17</v>
      </c>
      <c r="I4837">
        <v>6</v>
      </c>
      <c r="J4837">
        <v>351.2</v>
      </c>
      <c r="K4837">
        <v>0.3</v>
      </c>
      <c r="L4837">
        <f t="shared" si="452"/>
        <v>105.36</v>
      </c>
      <c r="M4837">
        <f t="shared" si="453"/>
        <v>2107.1999999999998</v>
      </c>
      <c r="N4837" t="s">
        <v>14</v>
      </c>
      <c r="O4837" t="str">
        <f t="shared" si="454"/>
        <v>Delayed Delivery</v>
      </c>
      <c r="P4837">
        <v>10</v>
      </c>
      <c r="Q4837" t="str">
        <f t="shared" si="455"/>
        <v>Good</v>
      </c>
      <c r="R4837">
        <v>3.9</v>
      </c>
      <c r="S4837">
        <v>1475.04</v>
      </c>
    </row>
    <row r="4838" spans="1:19" x14ac:dyDescent="0.35">
      <c r="A4838">
        <v>14837</v>
      </c>
      <c r="B4838" s="1">
        <v>49398</v>
      </c>
      <c r="C4838">
        <f t="shared" si="450"/>
        <v>2035</v>
      </c>
      <c r="D4838">
        <f t="shared" si="451"/>
        <v>3</v>
      </c>
      <c r="E4838" t="str">
        <f>TEXT(Table2[[#This Row],[order_date]],"mmmm")</f>
        <v>March</v>
      </c>
      <c r="F4838">
        <v>1619</v>
      </c>
      <c r="G4838" t="s">
        <v>19</v>
      </c>
      <c r="H4838" t="s">
        <v>13</v>
      </c>
      <c r="I4838">
        <v>2</v>
      </c>
      <c r="J4838">
        <v>258.10000000000002</v>
      </c>
      <c r="K4838">
        <v>0.28000000000000003</v>
      </c>
      <c r="L4838">
        <f t="shared" si="452"/>
        <v>72.268000000000015</v>
      </c>
      <c r="M4838">
        <f t="shared" si="453"/>
        <v>516.20000000000005</v>
      </c>
      <c r="N4838" t="s">
        <v>14</v>
      </c>
      <c r="O4838" t="str">
        <f t="shared" si="454"/>
        <v>Delayed Delivery</v>
      </c>
      <c r="P4838">
        <v>11</v>
      </c>
      <c r="Q4838" t="str">
        <f t="shared" si="455"/>
        <v>Bad</v>
      </c>
      <c r="R4838">
        <v>1.9</v>
      </c>
      <c r="S4838">
        <v>371.66</v>
      </c>
    </row>
    <row r="4839" spans="1:19" x14ac:dyDescent="0.35">
      <c r="A4839">
        <v>14838</v>
      </c>
      <c r="B4839" s="1">
        <v>49399</v>
      </c>
      <c r="C4839">
        <f t="shared" si="450"/>
        <v>2035</v>
      </c>
      <c r="D4839">
        <f t="shared" si="451"/>
        <v>3</v>
      </c>
      <c r="E4839" t="str">
        <f>TEXT(Table2[[#This Row],[order_date]],"mmmm")</f>
        <v>March</v>
      </c>
      <c r="F4839">
        <v>1747</v>
      </c>
      <c r="G4839" t="s">
        <v>22</v>
      </c>
      <c r="H4839" t="s">
        <v>17</v>
      </c>
      <c r="I4839">
        <v>6</v>
      </c>
      <c r="J4839">
        <v>83.89</v>
      </c>
      <c r="K4839">
        <v>0.35</v>
      </c>
      <c r="L4839">
        <f t="shared" si="452"/>
        <v>29.361499999999999</v>
      </c>
      <c r="M4839">
        <f t="shared" si="453"/>
        <v>503.34000000000003</v>
      </c>
      <c r="N4839" t="s">
        <v>16</v>
      </c>
      <c r="O4839" t="str">
        <f t="shared" si="454"/>
        <v>Delayed Delivery</v>
      </c>
      <c r="P4839">
        <v>5</v>
      </c>
      <c r="Q4839" t="str">
        <f t="shared" si="455"/>
        <v>Excellent</v>
      </c>
      <c r="R4839">
        <v>4.5999999999999996</v>
      </c>
      <c r="S4839">
        <v>327.17</v>
      </c>
    </row>
    <row r="4840" spans="1:19" x14ac:dyDescent="0.35">
      <c r="A4840">
        <v>14839</v>
      </c>
      <c r="B4840" s="1">
        <v>49400</v>
      </c>
      <c r="C4840">
        <f t="shared" si="450"/>
        <v>2035</v>
      </c>
      <c r="D4840">
        <f t="shared" si="451"/>
        <v>4</v>
      </c>
      <c r="E4840" t="str">
        <f>TEXT(Table2[[#This Row],[order_date]],"mmmm")</f>
        <v>April</v>
      </c>
      <c r="F4840">
        <v>1819</v>
      </c>
      <c r="G4840" t="s">
        <v>12</v>
      </c>
      <c r="H4840" t="s">
        <v>20</v>
      </c>
      <c r="I4840">
        <v>2</v>
      </c>
      <c r="J4840">
        <v>208.22</v>
      </c>
      <c r="K4840">
        <v>0.24</v>
      </c>
      <c r="L4840">
        <f t="shared" si="452"/>
        <v>49.972799999999999</v>
      </c>
      <c r="M4840">
        <f t="shared" si="453"/>
        <v>416.44</v>
      </c>
      <c r="N4840" t="s">
        <v>16</v>
      </c>
      <c r="O4840" t="str">
        <f t="shared" si="454"/>
        <v>Delayed Delivery</v>
      </c>
      <c r="P4840">
        <v>11</v>
      </c>
      <c r="Q4840" t="str">
        <f t="shared" si="455"/>
        <v>Bad</v>
      </c>
      <c r="R4840">
        <v>1.7</v>
      </c>
      <c r="S4840">
        <v>316.49</v>
      </c>
    </row>
    <row r="4841" spans="1:19" x14ac:dyDescent="0.35">
      <c r="A4841">
        <v>14840</v>
      </c>
      <c r="B4841" s="1">
        <v>49401</v>
      </c>
      <c r="C4841">
        <f t="shared" si="450"/>
        <v>2035</v>
      </c>
      <c r="D4841">
        <f t="shared" si="451"/>
        <v>4</v>
      </c>
      <c r="E4841" t="str">
        <f>TEXT(Table2[[#This Row],[order_date]],"mmmm")</f>
        <v>April</v>
      </c>
      <c r="F4841">
        <v>1863</v>
      </c>
      <c r="G4841" t="s">
        <v>19</v>
      </c>
      <c r="H4841" t="s">
        <v>20</v>
      </c>
      <c r="I4841">
        <v>4</v>
      </c>
      <c r="J4841">
        <v>439.05</v>
      </c>
      <c r="K4841">
        <v>0.26</v>
      </c>
      <c r="L4841">
        <f t="shared" si="452"/>
        <v>114.15300000000001</v>
      </c>
      <c r="M4841">
        <f t="shared" si="453"/>
        <v>1756.2</v>
      </c>
      <c r="N4841" t="s">
        <v>16</v>
      </c>
      <c r="O4841" t="str">
        <f t="shared" si="454"/>
        <v>On Time Delivery</v>
      </c>
      <c r="P4841">
        <v>3</v>
      </c>
      <c r="Q4841" t="str">
        <f t="shared" si="455"/>
        <v>Good</v>
      </c>
      <c r="R4841">
        <v>3.2</v>
      </c>
      <c r="S4841">
        <v>1299.5899999999999</v>
      </c>
    </row>
    <row r="4842" spans="1:19" x14ac:dyDescent="0.35">
      <c r="A4842">
        <v>14841</v>
      </c>
      <c r="B4842" s="1">
        <v>49402</v>
      </c>
      <c r="C4842">
        <f t="shared" si="450"/>
        <v>2035</v>
      </c>
      <c r="D4842">
        <f t="shared" si="451"/>
        <v>4</v>
      </c>
      <c r="E4842" t="str">
        <f>TEXT(Table2[[#This Row],[order_date]],"mmmm")</f>
        <v>April</v>
      </c>
      <c r="F4842">
        <v>1581</v>
      </c>
      <c r="G4842" t="s">
        <v>15</v>
      </c>
      <c r="H4842" t="s">
        <v>13</v>
      </c>
      <c r="I4842">
        <v>6</v>
      </c>
      <c r="J4842">
        <v>373.02</v>
      </c>
      <c r="K4842">
        <v>0.34</v>
      </c>
      <c r="L4842">
        <f t="shared" si="452"/>
        <v>126.82680000000001</v>
      </c>
      <c r="M4842">
        <f t="shared" si="453"/>
        <v>2238.12</v>
      </c>
      <c r="N4842" t="s">
        <v>16</v>
      </c>
      <c r="O4842" t="str">
        <f t="shared" si="454"/>
        <v>Delayed Delivery</v>
      </c>
      <c r="P4842">
        <v>9</v>
      </c>
      <c r="Q4842" t="str">
        <f t="shared" si="455"/>
        <v>Excellent</v>
      </c>
      <c r="R4842">
        <v>4.0999999999999996</v>
      </c>
      <c r="S4842">
        <v>1477.16</v>
      </c>
    </row>
    <row r="4843" spans="1:19" x14ac:dyDescent="0.35">
      <c r="A4843">
        <v>14842</v>
      </c>
      <c r="B4843" s="1">
        <v>49403</v>
      </c>
      <c r="C4843">
        <f t="shared" si="450"/>
        <v>2035</v>
      </c>
      <c r="D4843">
        <f t="shared" si="451"/>
        <v>4</v>
      </c>
      <c r="E4843" t="str">
        <f>TEXT(Table2[[#This Row],[order_date]],"mmmm")</f>
        <v>April</v>
      </c>
      <c r="F4843">
        <v>1694</v>
      </c>
      <c r="G4843" t="s">
        <v>15</v>
      </c>
      <c r="H4843" t="s">
        <v>17</v>
      </c>
      <c r="I4843">
        <v>4</v>
      </c>
      <c r="J4843">
        <v>85.07</v>
      </c>
      <c r="K4843">
        <v>0</v>
      </c>
      <c r="L4843">
        <f t="shared" si="452"/>
        <v>0</v>
      </c>
      <c r="M4843">
        <f t="shared" si="453"/>
        <v>340.28</v>
      </c>
      <c r="N4843" t="s">
        <v>14</v>
      </c>
      <c r="O4843" t="str">
        <f t="shared" si="454"/>
        <v>Early Delivery</v>
      </c>
      <c r="P4843">
        <v>1</v>
      </c>
      <c r="Q4843" t="str">
        <f t="shared" si="455"/>
        <v>Bad</v>
      </c>
      <c r="R4843">
        <v>1.9</v>
      </c>
      <c r="S4843">
        <v>340.28</v>
      </c>
    </row>
    <row r="4844" spans="1:19" x14ac:dyDescent="0.35">
      <c r="A4844">
        <v>14843</v>
      </c>
      <c r="B4844" s="1">
        <v>49404</v>
      </c>
      <c r="C4844">
        <f t="shared" si="450"/>
        <v>2035</v>
      </c>
      <c r="D4844">
        <f t="shared" si="451"/>
        <v>4</v>
      </c>
      <c r="E4844" t="str">
        <f>TEXT(Table2[[#This Row],[order_date]],"mmmm")</f>
        <v>April</v>
      </c>
      <c r="F4844">
        <v>1761</v>
      </c>
      <c r="G4844" t="s">
        <v>15</v>
      </c>
      <c r="H4844" t="s">
        <v>21</v>
      </c>
      <c r="I4844">
        <v>7</v>
      </c>
      <c r="J4844">
        <v>110.54</v>
      </c>
      <c r="K4844">
        <v>0.22</v>
      </c>
      <c r="L4844">
        <f t="shared" si="452"/>
        <v>24.318800000000003</v>
      </c>
      <c r="M4844">
        <f t="shared" si="453"/>
        <v>773.78000000000009</v>
      </c>
      <c r="N4844" t="s">
        <v>18</v>
      </c>
      <c r="O4844" t="str">
        <f t="shared" si="454"/>
        <v>Early Delivery</v>
      </c>
      <c r="P4844">
        <v>1</v>
      </c>
      <c r="Q4844" t="str">
        <f t="shared" si="455"/>
        <v>Bad</v>
      </c>
      <c r="R4844">
        <v>2.2000000000000002</v>
      </c>
      <c r="S4844">
        <v>603.54999999999995</v>
      </c>
    </row>
    <row r="4845" spans="1:19" x14ac:dyDescent="0.35">
      <c r="A4845">
        <v>14844</v>
      </c>
      <c r="B4845" s="1">
        <v>49405</v>
      </c>
      <c r="C4845">
        <f t="shared" si="450"/>
        <v>2035</v>
      </c>
      <c r="D4845">
        <f t="shared" si="451"/>
        <v>4</v>
      </c>
      <c r="E4845" t="str">
        <f>TEXT(Table2[[#This Row],[order_date]],"mmmm")</f>
        <v>April</v>
      </c>
      <c r="F4845">
        <v>1227</v>
      </c>
      <c r="G4845" t="s">
        <v>19</v>
      </c>
      <c r="H4845" t="s">
        <v>17</v>
      </c>
      <c r="I4845">
        <v>2</v>
      </c>
      <c r="J4845">
        <v>389.83</v>
      </c>
      <c r="K4845">
        <v>0.26</v>
      </c>
      <c r="L4845">
        <f t="shared" si="452"/>
        <v>101.3558</v>
      </c>
      <c r="M4845">
        <f t="shared" si="453"/>
        <v>779.66</v>
      </c>
      <c r="N4845" t="s">
        <v>18</v>
      </c>
      <c r="O4845" t="str">
        <f t="shared" si="454"/>
        <v>On Time Delivery</v>
      </c>
      <c r="P4845">
        <v>3</v>
      </c>
      <c r="Q4845" t="str">
        <f t="shared" si="455"/>
        <v>Bad</v>
      </c>
      <c r="R4845">
        <v>1.2</v>
      </c>
      <c r="S4845">
        <v>576.95000000000005</v>
      </c>
    </row>
    <row r="4846" spans="1:19" x14ac:dyDescent="0.35">
      <c r="A4846">
        <v>14845</v>
      </c>
      <c r="B4846" s="1">
        <v>49406</v>
      </c>
      <c r="C4846">
        <f t="shared" si="450"/>
        <v>2035</v>
      </c>
      <c r="D4846">
        <f t="shared" si="451"/>
        <v>4</v>
      </c>
      <c r="E4846" t="str">
        <f>TEXT(Table2[[#This Row],[order_date]],"mmmm")</f>
        <v>April</v>
      </c>
      <c r="F4846">
        <v>1101</v>
      </c>
      <c r="G4846" t="s">
        <v>22</v>
      </c>
      <c r="H4846" t="s">
        <v>13</v>
      </c>
      <c r="I4846">
        <v>7</v>
      </c>
      <c r="J4846">
        <v>490.85</v>
      </c>
      <c r="K4846">
        <v>0.32</v>
      </c>
      <c r="L4846">
        <f t="shared" si="452"/>
        <v>157.072</v>
      </c>
      <c r="M4846">
        <f t="shared" si="453"/>
        <v>3435.9500000000003</v>
      </c>
      <c r="N4846" t="s">
        <v>16</v>
      </c>
      <c r="O4846" t="str">
        <f t="shared" si="454"/>
        <v>Delayed Delivery</v>
      </c>
      <c r="P4846">
        <v>6</v>
      </c>
      <c r="Q4846" t="str">
        <f t="shared" si="455"/>
        <v>Excellent</v>
      </c>
      <c r="R4846">
        <v>4.8</v>
      </c>
      <c r="S4846">
        <v>2336.4499999999998</v>
      </c>
    </row>
    <row r="4847" spans="1:19" x14ac:dyDescent="0.35">
      <c r="A4847">
        <v>14846</v>
      </c>
      <c r="B4847" s="1">
        <v>49407</v>
      </c>
      <c r="C4847">
        <f t="shared" si="450"/>
        <v>2035</v>
      </c>
      <c r="D4847">
        <f t="shared" si="451"/>
        <v>4</v>
      </c>
      <c r="E4847" t="str">
        <f>TEXT(Table2[[#This Row],[order_date]],"mmmm")</f>
        <v>April</v>
      </c>
      <c r="F4847">
        <v>1586</v>
      </c>
      <c r="G4847" t="s">
        <v>15</v>
      </c>
      <c r="H4847" t="s">
        <v>21</v>
      </c>
      <c r="I4847">
        <v>4</v>
      </c>
      <c r="J4847">
        <v>219.44</v>
      </c>
      <c r="K4847">
        <v>0.31</v>
      </c>
      <c r="L4847">
        <f t="shared" si="452"/>
        <v>68.026399999999995</v>
      </c>
      <c r="M4847">
        <f t="shared" si="453"/>
        <v>877.76</v>
      </c>
      <c r="N4847" t="s">
        <v>16</v>
      </c>
      <c r="O4847" t="str">
        <f t="shared" si="454"/>
        <v>Delayed Delivery</v>
      </c>
      <c r="P4847">
        <v>11</v>
      </c>
      <c r="Q4847" t="str">
        <f t="shared" si="455"/>
        <v>Good</v>
      </c>
      <c r="R4847">
        <v>2.9</v>
      </c>
      <c r="S4847">
        <v>605.65</v>
      </c>
    </row>
    <row r="4848" spans="1:19" x14ac:dyDescent="0.35">
      <c r="A4848">
        <v>14847</v>
      </c>
      <c r="B4848" s="1">
        <v>49408</v>
      </c>
      <c r="C4848">
        <f t="shared" si="450"/>
        <v>2035</v>
      </c>
      <c r="D4848">
        <f t="shared" si="451"/>
        <v>4</v>
      </c>
      <c r="E4848" t="str">
        <f>TEXT(Table2[[#This Row],[order_date]],"mmmm")</f>
        <v>April</v>
      </c>
      <c r="F4848">
        <v>1416</v>
      </c>
      <c r="G4848" t="s">
        <v>15</v>
      </c>
      <c r="H4848" t="s">
        <v>13</v>
      </c>
      <c r="I4848">
        <v>5</v>
      </c>
      <c r="J4848">
        <v>363.26</v>
      </c>
      <c r="K4848">
        <v>0.28999999999999998</v>
      </c>
      <c r="L4848">
        <f t="shared" si="452"/>
        <v>105.34539999999998</v>
      </c>
      <c r="M4848">
        <f t="shared" si="453"/>
        <v>1816.3</v>
      </c>
      <c r="N4848" t="s">
        <v>16</v>
      </c>
      <c r="O4848" t="str">
        <f t="shared" si="454"/>
        <v>On Time Delivery</v>
      </c>
      <c r="P4848">
        <v>2</v>
      </c>
      <c r="Q4848" t="str">
        <f t="shared" si="455"/>
        <v>Bad</v>
      </c>
      <c r="R4848">
        <v>1.3</v>
      </c>
      <c r="S4848">
        <v>1289.57</v>
      </c>
    </row>
    <row r="4849" spans="1:19" x14ac:dyDescent="0.35">
      <c r="A4849">
        <v>14848</v>
      </c>
      <c r="B4849" s="1">
        <v>49409</v>
      </c>
      <c r="C4849">
        <f t="shared" si="450"/>
        <v>2035</v>
      </c>
      <c r="D4849">
        <f t="shared" si="451"/>
        <v>4</v>
      </c>
      <c r="E4849" t="str">
        <f>TEXT(Table2[[#This Row],[order_date]],"mmmm")</f>
        <v>April</v>
      </c>
      <c r="F4849">
        <v>1957</v>
      </c>
      <c r="G4849" t="s">
        <v>19</v>
      </c>
      <c r="H4849" t="s">
        <v>17</v>
      </c>
      <c r="I4849">
        <v>3</v>
      </c>
      <c r="J4849">
        <v>114.83</v>
      </c>
      <c r="K4849">
        <v>0.33</v>
      </c>
      <c r="L4849">
        <f t="shared" si="452"/>
        <v>37.893900000000002</v>
      </c>
      <c r="M4849">
        <f t="shared" si="453"/>
        <v>344.49</v>
      </c>
      <c r="N4849" t="s">
        <v>18</v>
      </c>
      <c r="O4849" t="str">
        <f t="shared" si="454"/>
        <v>Early Delivery</v>
      </c>
      <c r="P4849">
        <v>1</v>
      </c>
      <c r="Q4849" t="str">
        <f t="shared" si="455"/>
        <v>Excellent</v>
      </c>
      <c r="R4849">
        <v>4.3</v>
      </c>
      <c r="S4849">
        <v>230.81</v>
      </c>
    </row>
    <row r="4850" spans="1:19" x14ac:dyDescent="0.35">
      <c r="A4850">
        <v>14849</v>
      </c>
      <c r="B4850" s="1">
        <v>49410</v>
      </c>
      <c r="C4850">
        <f t="shared" si="450"/>
        <v>2035</v>
      </c>
      <c r="D4850">
        <f t="shared" si="451"/>
        <v>4</v>
      </c>
      <c r="E4850" t="str">
        <f>TEXT(Table2[[#This Row],[order_date]],"mmmm")</f>
        <v>April</v>
      </c>
      <c r="F4850">
        <v>1215</v>
      </c>
      <c r="G4850" t="s">
        <v>19</v>
      </c>
      <c r="H4850" t="s">
        <v>21</v>
      </c>
      <c r="I4850">
        <v>6</v>
      </c>
      <c r="J4850">
        <v>197.16</v>
      </c>
      <c r="K4850">
        <v>0.19</v>
      </c>
      <c r="L4850">
        <f t="shared" si="452"/>
        <v>37.4604</v>
      </c>
      <c r="M4850">
        <f t="shared" si="453"/>
        <v>1182.96</v>
      </c>
      <c r="N4850" t="s">
        <v>18</v>
      </c>
      <c r="O4850" t="str">
        <f t="shared" si="454"/>
        <v>Delayed Delivery</v>
      </c>
      <c r="P4850">
        <v>8</v>
      </c>
      <c r="Q4850" t="str">
        <f t="shared" si="455"/>
        <v>Good</v>
      </c>
      <c r="R4850">
        <v>3.3</v>
      </c>
      <c r="S4850">
        <v>958.2</v>
      </c>
    </row>
    <row r="4851" spans="1:19" x14ac:dyDescent="0.35">
      <c r="A4851">
        <v>14850</v>
      </c>
      <c r="B4851" s="1">
        <v>49411</v>
      </c>
      <c r="C4851">
        <f t="shared" si="450"/>
        <v>2035</v>
      </c>
      <c r="D4851">
        <f t="shared" si="451"/>
        <v>4</v>
      </c>
      <c r="E4851" t="str">
        <f>TEXT(Table2[[#This Row],[order_date]],"mmmm")</f>
        <v>April</v>
      </c>
      <c r="F4851">
        <v>1406</v>
      </c>
      <c r="G4851" t="s">
        <v>19</v>
      </c>
      <c r="H4851" t="s">
        <v>13</v>
      </c>
      <c r="I4851">
        <v>5</v>
      </c>
      <c r="J4851">
        <v>26.86</v>
      </c>
      <c r="K4851">
        <v>0</v>
      </c>
      <c r="L4851">
        <f t="shared" si="452"/>
        <v>0</v>
      </c>
      <c r="M4851">
        <f t="shared" si="453"/>
        <v>134.30000000000001</v>
      </c>
      <c r="N4851" t="s">
        <v>16</v>
      </c>
      <c r="O4851" t="str">
        <f t="shared" si="454"/>
        <v>Delayed Delivery</v>
      </c>
      <c r="P4851">
        <v>11</v>
      </c>
      <c r="Q4851" t="str">
        <f t="shared" si="455"/>
        <v>Bad</v>
      </c>
      <c r="R4851">
        <v>1.2</v>
      </c>
      <c r="S4851">
        <v>134.30000000000001</v>
      </c>
    </row>
    <row r="4852" spans="1:19" x14ac:dyDescent="0.35">
      <c r="A4852">
        <v>14851</v>
      </c>
      <c r="B4852" s="1">
        <v>49412</v>
      </c>
      <c r="C4852">
        <f t="shared" si="450"/>
        <v>2035</v>
      </c>
      <c r="D4852">
        <f t="shared" si="451"/>
        <v>4</v>
      </c>
      <c r="E4852" t="str">
        <f>TEXT(Table2[[#This Row],[order_date]],"mmmm")</f>
        <v>April</v>
      </c>
      <c r="F4852">
        <v>1398</v>
      </c>
      <c r="G4852" t="s">
        <v>22</v>
      </c>
      <c r="H4852" t="s">
        <v>20</v>
      </c>
      <c r="I4852">
        <v>7</v>
      </c>
      <c r="J4852">
        <v>464.44</v>
      </c>
      <c r="K4852">
        <v>0</v>
      </c>
      <c r="L4852">
        <f t="shared" si="452"/>
        <v>0</v>
      </c>
      <c r="M4852">
        <f t="shared" si="453"/>
        <v>3251.08</v>
      </c>
      <c r="N4852" t="s">
        <v>16</v>
      </c>
      <c r="O4852" t="str">
        <f t="shared" si="454"/>
        <v>Delayed Delivery</v>
      </c>
      <c r="P4852">
        <v>10</v>
      </c>
      <c r="Q4852" t="str">
        <f t="shared" si="455"/>
        <v>Good</v>
      </c>
      <c r="R4852">
        <v>2.8</v>
      </c>
      <c r="S4852">
        <v>3251.08</v>
      </c>
    </row>
    <row r="4853" spans="1:19" x14ac:dyDescent="0.35">
      <c r="A4853">
        <v>14852</v>
      </c>
      <c r="B4853" s="1">
        <v>49413</v>
      </c>
      <c r="C4853">
        <f t="shared" si="450"/>
        <v>2035</v>
      </c>
      <c r="D4853">
        <f t="shared" si="451"/>
        <v>4</v>
      </c>
      <c r="E4853" t="str">
        <f>TEXT(Table2[[#This Row],[order_date]],"mmmm")</f>
        <v>April</v>
      </c>
      <c r="F4853">
        <v>1922</v>
      </c>
      <c r="G4853" t="s">
        <v>19</v>
      </c>
      <c r="H4853" t="s">
        <v>21</v>
      </c>
      <c r="I4853">
        <v>4</v>
      </c>
      <c r="J4853">
        <v>249.59</v>
      </c>
      <c r="K4853">
        <v>0.19</v>
      </c>
      <c r="L4853">
        <f t="shared" si="452"/>
        <v>47.4221</v>
      </c>
      <c r="M4853">
        <f t="shared" si="453"/>
        <v>998.36</v>
      </c>
      <c r="N4853" t="s">
        <v>16</v>
      </c>
      <c r="O4853" t="str">
        <f t="shared" si="454"/>
        <v>Delayed Delivery</v>
      </c>
      <c r="P4853">
        <v>9</v>
      </c>
      <c r="Q4853" t="str">
        <f t="shared" si="455"/>
        <v>Good</v>
      </c>
      <c r="R4853">
        <v>2.7</v>
      </c>
      <c r="S4853">
        <v>808.67</v>
      </c>
    </row>
    <row r="4854" spans="1:19" x14ac:dyDescent="0.35">
      <c r="A4854">
        <v>14853</v>
      </c>
      <c r="B4854" s="1">
        <v>49414</v>
      </c>
      <c r="C4854">
        <f t="shared" si="450"/>
        <v>2035</v>
      </c>
      <c r="D4854">
        <f t="shared" si="451"/>
        <v>4</v>
      </c>
      <c r="E4854" t="str">
        <f>TEXT(Table2[[#This Row],[order_date]],"mmmm")</f>
        <v>April</v>
      </c>
      <c r="F4854">
        <v>1714</v>
      </c>
      <c r="G4854" t="s">
        <v>22</v>
      </c>
      <c r="H4854" t="s">
        <v>21</v>
      </c>
      <c r="I4854">
        <v>4</v>
      </c>
      <c r="J4854">
        <v>492.43</v>
      </c>
      <c r="K4854">
        <v>0.15</v>
      </c>
      <c r="L4854">
        <f t="shared" si="452"/>
        <v>73.864499999999992</v>
      </c>
      <c r="M4854">
        <f t="shared" si="453"/>
        <v>1969.72</v>
      </c>
      <c r="N4854" t="s">
        <v>16</v>
      </c>
      <c r="O4854" t="str">
        <f t="shared" si="454"/>
        <v>Delayed Delivery</v>
      </c>
      <c r="P4854">
        <v>10</v>
      </c>
      <c r="Q4854" t="str">
        <f t="shared" si="455"/>
        <v>Bad</v>
      </c>
      <c r="R4854">
        <v>1.6</v>
      </c>
      <c r="S4854">
        <v>1674.26</v>
      </c>
    </row>
    <row r="4855" spans="1:19" x14ac:dyDescent="0.35">
      <c r="A4855">
        <v>14854</v>
      </c>
      <c r="B4855" s="1">
        <v>49415</v>
      </c>
      <c r="C4855">
        <f t="shared" si="450"/>
        <v>2035</v>
      </c>
      <c r="D4855">
        <f t="shared" si="451"/>
        <v>4</v>
      </c>
      <c r="E4855" t="str">
        <f>TEXT(Table2[[#This Row],[order_date]],"mmmm")</f>
        <v>April</v>
      </c>
      <c r="F4855">
        <v>1703</v>
      </c>
      <c r="G4855" t="s">
        <v>15</v>
      </c>
      <c r="H4855" t="s">
        <v>13</v>
      </c>
      <c r="I4855">
        <v>3</v>
      </c>
      <c r="J4855">
        <v>429.4</v>
      </c>
      <c r="K4855">
        <v>0.16</v>
      </c>
      <c r="L4855">
        <f t="shared" si="452"/>
        <v>68.703999999999994</v>
      </c>
      <c r="M4855">
        <f t="shared" si="453"/>
        <v>1288.1999999999998</v>
      </c>
      <c r="N4855" t="s">
        <v>18</v>
      </c>
      <c r="O4855" t="str">
        <f t="shared" si="454"/>
        <v>Early Delivery</v>
      </c>
      <c r="P4855">
        <v>1</v>
      </c>
      <c r="Q4855" t="str">
        <f t="shared" si="455"/>
        <v>Good</v>
      </c>
      <c r="R4855">
        <v>2.7</v>
      </c>
      <c r="S4855">
        <v>1082.0899999999999</v>
      </c>
    </row>
    <row r="4856" spans="1:19" x14ac:dyDescent="0.35">
      <c r="A4856">
        <v>14855</v>
      </c>
      <c r="B4856" s="1">
        <v>49416</v>
      </c>
      <c r="C4856">
        <f t="shared" si="450"/>
        <v>2035</v>
      </c>
      <c r="D4856">
        <f t="shared" si="451"/>
        <v>4</v>
      </c>
      <c r="E4856" t="str">
        <f>TEXT(Table2[[#This Row],[order_date]],"mmmm")</f>
        <v>April</v>
      </c>
      <c r="F4856">
        <v>1760</v>
      </c>
      <c r="G4856" t="s">
        <v>15</v>
      </c>
      <c r="H4856" t="s">
        <v>20</v>
      </c>
      <c r="I4856">
        <v>4</v>
      </c>
      <c r="J4856">
        <v>499.82</v>
      </c>
      <c r="K4856">
        <v>0.14000000000000001</v>
      </c>
      <c r="L4856">
        <f t="shared" si="452"/>
        <v>69.974800000000002</v>
      </c>
      <c r="M4856">
        <f t="shared" si="453"/>
        <v>1999.28</v>
      </c>
      <c r="N4856" t="s">
        <v>18</v>
      </c>
      <c r="O4856" t="str">
        <f t="shared" si="454"/>
        <v>On Time Delivery</v>
      </c>
      <c r="P4856">
        <v>3</v>
      </c>
      <c r="Q4856" t="str">
        <f t="shared" si="455"/>
        <v>Bad</v>
      </c>
      <c r="R4856">
        <v>2.1</v>
      </c>
      <c r="S4856">
        <v>1719.38</v>
      </c>
    </row>
    <row r="4857" spans="1:19" x14ac:dyDescent="0.35">
      <c r="A4857">
        <v>14856</v>
      </c>
      <c r="B4857" s="1">
        <v>49417</v>
      </c>
      <c r="C4857">
        <f t="shared" si="450"/>
        <v>2035</v>
      </c>
      <c r="D4857">
        <f t="shared" si="451"/>
        <v>4</v>
      </c>
      <c r="E4857" t="str">
        <f>TEXT(Table2[[#This Row],[order_date]],"mmmm")</f>
        <v>April</v>
      </c>
      <c r="F4857">
        <v>1498</v>
      </c>
      <c r="G4857" t="s">
        <v>15</v>
      </c>
      <c r="H4857" t="s">
        <v>21</v>
      </c>
      <c r="I4857">
        <v>3</v>
      </c>
      <c r="J4857">
        <v>182.11</v>
      </c>
      <c r="K4857">
        <v>0.32</v>
      </c>
      <c r="L4857">
        <f t="shared" si="452"/>
        <v>58.275200000000005</v>
      </c>
      <c r="M4857">
        <f t="shared" si="453"/>
        <v>546.33000000000004</v>
      </c>
      <c r="N4857" t="s">
        <v>16</v>
      </c>
      <c r="O4857" t="str">
        <f t="shared" si="454"/>
        <v>Delayed Delivery</v>
      </c>
      <c r="P4857">
        <v>5</v>
      </c>
      <c r="Q4857" t="str">
        <f t="shared" si="455"/>
        <v>Good</v>
      </c>
      <c r="R4857">
        <v>3.8</v>
      </c>
      <c r="S4857">
        <v>371.5</v>
      </c>
    </row>
    <row r="4858" spans="1:19" x14ac:dyDescent="0.35">
      <c r="A4858">
        <v>14857</v>
      </c>
      <c r="B4858" s="1">
        <v>49418</v>
      </c>
      <c r="C4858">
        <f t="shared" si="450"/>
        <v>2035</v>
      </c>
      <c r="D4858">
        <f t="shared" si="451"/>
        <v>4</v>
      </c>
      <c r="E4858" t="str">
        <f>TEXT(Table2[[#This Row],[order_date]],"mmmm")</f>
        <v>April</v>
      </c>
      <c r="F4858">
        <v>1753</v>
      </c>
      <c r="G4858" t="s">
        <v>15</v>
      </c>
      <c r="H4858" t="s">
        <v>13</v>
      </c>
      <c r="I4858">
        <v>6</v>
      </c>
      <c r="J4858">
        <v>123.29</v>
      </c>
      <c r="K4858">
        <v>0.13</v>
      </c>
      <c r="L4858">
        <f t="shared" si="452"/>
        <v>16.027700000000003</v>
      </c>
      <c r="M4858">
        <f t="shared" si="453"/>
        <v>739.74</v>
      </c>
      <c r="N4858" t="s">
        <v>14</v>
      </c>
      <c r="O4858" t="str">
        <f t="shared" si="454"/>
        <v>Delayed Delivery</v>
      </c>
      <c r="P4858">
        <v>7</v>
      </c>
      <c r="Q4858" t="str">
        <f t="shared" si="455"/>
        <v>Bad</v>
      </c>
      <c r="R4858">
        <v>1</v>
      </c>
      <c r="S4858">
        <v>643.57000000000005</v>
      </c>
    </row>
    <row r="4859" spans="1:19" x14ac:dyDescent="0.35">
      <c r="A4859">
        <v>14858</v>
      </c>
      <c r="B4859" s="1">
        <v>49419</v>
      </c>
      <c r="C4859">
        <f t="shared" si="450"/>
        <v>2035</v>
      </c>
      <c r="D4859">
        <f t="shared" si="451"/>
        <v>4</v>
      </c>
      <c r="E4859" t="str">
        <f>TEXT(Table2[[#This Row],[order_date]],"mmmm")</f>
        <v>April</v>
      </c>
      <c r="F4859">
        <v>1464</v>
      </c>
      <c r="G4859" t="s">
        <v>19</v>
      </c>
      <c r="H4859" t="s">
        <v>21</v>
      </c>
      <c r="I4859">
        <v>2</v>
      </c>
      <c r="J4859">
        <v>583.55999999999995</v>
      </c>
      <c r="K4859">
        <v>0.3</v>
      </c>
      <c r="L4859">
        <f t="shared" si="452"/>
        <v>175.06799999999998</v>
      </c>
      <c r="M4859">
        <f t="shared" si="453"/>
        <v>1167.1199999999999</v>
      </c>
      <c r="N4859" t="s">
        <v>18</v>
      </c>
      <c r="O4859" t="str">
        <f t="shared" si="454"/>
        <v>Delayed Delivery</v>
      </c>
      <c r="P4859">
        <v>10</v>
      </c>
      <c r="Q4859" t="str">
        <f t="shared" si="455"/>
        <v>Bad</v>
      </c>
      <c r="R4859">
        <v>1.4</v>
      </c>
      <c r="S4859">
        <v>816.98</v>
      </c>
    </row>
    <row r="4860" spans="1:19" x14ac:dyDescent="0.35">
      <c r="A4860">
        <v>14859</v>
      </c>
      <c r="B4860" s="1">
        <v>49420</v>
      </c>
      <c r="C4860">
        <f t="shared" si="450"/>
        <v>2035</v>
      </c>
      <c r="D4860">
        <f t="shared" si="451"/>
        <v>4</v>
      </c>
      <c r="E4860" t="str">
        <f>TEXT(Table2[[#This Row],[order_date]],"mmmm")</f>
        <v>April</v>
      </c>
      <c r="F4860">
        <v>1690</v>
      </c>
      <c r="G4860" t="s">
        <v>19</v>
      </c>
      <c r="H4860" t="s">
        <v>21</v>
      </c>
      <c r="I4860">
        <v>3</v>
      </c>
      <c r="J4860">
        <v>434.64</v>
      </c>
      <c r="K4860">
        <v>0.32</v>
      </c>
      <c r="L4860">
        <f t="shared" si="452"/>
        <v>139.0848</v>
      </c>
      <c r="M4860">
        <f t="shared" si="453"/>
        <v>1303.92</v>
      </c>
      <c r="N4860" t="s">
        <v>16</v>
      </c>
      <c r="O4860" t="str">
        <f t="shared" si="454"/>
        <v>On Time Delivery</v>
      </c>
      <c r="P4860">
        <v>4</v>
      </c>
      <c r="Q4860" t="str">
        <f t="shared" si="455"/>
        <v>Excellent</v>
      </c>
      <c r="R4860">
        <v>4.7</v>
      </c>
      <c r="S4860">
        <v>886.67</v>
      </c>
    </row>
    <row r="4861" spans="1:19" x14ac:dyDescent="0.35">
      <c r="A4861">
        <v>14860</v>
      </c>
      <c r="B4861" s="1">
        <v>49421</v>
      </c>
      <c r="C4861">
        <f t="shared" si="450"/>
        <v>2035</v>
      </c>
      <c r="D4861">
        <f t="shared" si="451"/>
        <v>4</v>
      </c>
      <c r="E4861" t="str">
        <f>TEXT(Table2[[#This Row],[order_date]],"mmmm")</f>
        <v>April</v>
      </c>
      <c r="F4861">
        <v>1948</v>
      </c>
      <c r="G4861" t="s">
        <v>22</v>
      </c>
      <c r="H4861" t="s">
        <v>21</v>
      </c>
      <c r="I4861">
        <v>3</v>
      </c>
      <c r="J4861">
        <v>502.91</v>
      </c>
      <c r="K4861">
        <v>0.17</v>
      </c>
      <c r="L4861">
        <f t="shared" si="452"/>
        <v>85.494700000000009</v>
      </c>
      <c r="M4861">
        <f t="shared" si="453"/>
        <v>1508.73</v>
      </c>
      <c r="N4861" t="s">
        <v>16</v>
      </c>
      <c r="O4861" t="str">
        <f t="shared" si="454"/>
        <v>Delayed Delivery</v>
      </c>
      <c r="P4861">
        <v>6</v>
      </c>
      <c r="Q4861" t="str">
        <f t="shared" si="455"/>
        <v>Good</v>
      </c>
      <c r="R4861">
        <v>2.7</v>
      </c>
      <c r="S4861">
        <v>1252.25</v>
      </c>
    </row>
    <row r="4862" spans="1:19" x14ac:dyDescent="0.35">
      <c r="A4862">
        <v>14861</v>
      </c>
      <c r="B4862" s="1">
        <v>49422</v>
      </c>
      <c r="C4862">
        <f t="shared" si="450"/>
        <v>2035</v>
      </c>
      <c r="D4862">
        <f t="shared" si="451"/>
        <v>4</v>
      </c>
      <c r="E4862" t="str">
        <f>TEXT(Table2[[#This Row],[order_date]],"mmmm")</f>
        <v>April</v>
      </c>
      <c r="F4862">
        <v>1973</v>
      </c>
      <c r="G4862" t="s">
        <v>22</v>
      </c>
      <c r="H4862" t="s">
        <v>20</v>
      </c>
      <c r="I4862">
        <v>5</v>
      </c>
      <c r="J4862">
        <v>22.68</v>
      </c>
      <c r="K4862">
        <v>0.16</v>
      </c>
      <c r="L4862">
        <f t="shared" si="452"/>
        <v>3.6288</v>
      </c>
      <c r="M4862">
        <f t="shared" si="453"/>
        <v>113.4</v>
      </c>
      <c r="N4862" t="s">
        <v>14</v>
      </c>
      <c r="O4862" t="str">
        <f t="shared" si="454"/>
        <v>Early Delivery</v>
      </c>
      <c r="P4862">
        <v>1</v>
      </c>
      <c r="Q4862" t="str">
        <f t="shared" si="455"/>
        <v>Bad</v>
      </c>
      <c r="R4862">
        <v>1.7</v>
      </c>
      <c r="S4862">
        <v>95.26</v>
      </c>
    </row>
    <row r="4863" spans="1:19" x14ac:dyDescent="0.35">
      <c r="A4863">
        <v>14862</v>
      </c>
      <c r="B4863" s="1">
        <v>49423</v>
      </c>
      <c r="C4863">
        <f t="shared" si="450"/>
        <v>2035</v>
      </c>
      <c r="D4863">
        <f t="shared" si="451"/>
        <v>4</v>
      </c>
      <c r="E4863" t="str">
        <f>TEXT(Table2[[#This Row],[order_date]],"mmmm")</f>
        <v>April</v>
      </c>
      <c r="F4863">
        <v>1730</v>
      </c>
      <c r="G4863" t="s">
        <v>19</v>
      </c>
      <c r="H4863" t="s">
        <v>17</v>
      </c>
      <c r="I4863">
        <v>4</v>
      </c>
      <c r="J4863">
        <v>222.36</v>
      </c>
      <c r="K4863">
        <v>0.27</v>
      </c>
      <c r="L4863">
        <f t="shared" si="452"/>
        <v>60.037200000000006</v>
      </c>
      <c r="M4863">
        <f t="shared" si="453"/>
        <v>889.44</v>
      </c>
      <c r="N4863" t="s">
        <v>18</v>
      </c>
      <c r="O4863" t="str">
        <f t="shared" si="454"/>
        <v>On Time Delivery</v>
      </c>
      <c r="P4863">
        <v>4</v>
      </c>
      <c r="Q4863" t="str">
        <f t="shared" si="455"/>
        <v>Excellent</v>
      </c>
      <c r="R4863">
        <v>4.2</v>
      </c>
      <c r="S4863">
        <v>649.29</v>
      </c>
    </row>
    <row r="4864" spans="1:19" x14ac:dyDescent="0.35">
      <c r="A4864">
        <v>14863</v>
      </c>
      <c r="B4864" s="1">
        <v>49424</v>
      </c>
      <c r="C4864">
        <f t="shared" si="450"/>
        <v>2035</v>
      </c>
      <c r="D4864">
        <f t="shared" si="451"/>
        <v>4</v>
      </c>
      <c r="E4864" t="str">
        <f>TEXT(Table2[[#This Row],[order_date]],"mmmm")</f>
        <v>April</v>
      </c>
      <c r="F4864">
        <v>1081</v>
      </c>
      <c r="G4864" t="s">
        <v>15</v>
      </c>
      <c r="H4864" t="s">
        <v>17</v>
      </c>
      <c r="I4864">
        <v>6</v>
      </c>
      <c r="J4864">
        <v>449.55</v>
      </c>
      <c r="K4864">
        <v>0.25</v>
      </c>
      <c r="L4864">
        <f t="shared" si="452"/>
        <v>112.3875</v>
      </c>
      <c r="M4864">
        <f t="shared" si="453"/>
        <v>2697.3</v>
      </c>
      <c r="N4864" t="s">
        <v>16</v>
      </c>
      <c r="O4864" t="str">
        <f t="shared" si="454"/>
        <v>Delayed Delivery</v>
      </c>
      <c r="P4864">
        <v>8</v>
      </c>
      <c r="Q4864" t="str">
        <f t="shared" si="455"/>
        <v>Excellent</v>
      </c>
      <c r="R4864">
        <v>4.4000000000000004</v>
      </c>
      <c r="S4864">
        <v>2022.98</v>
      </c>
    </row>
    <row r="4865" spans="1:19" x14ac:dyDescent="0.35">
      <c r="A4865">
        <v>14864</v>
      </c>
      <c r="B4865" s="1">
        <v>49425</v>
      </c>
      <c r="C4865">
        <f t="shared" si="450"/>
        <v>2035</v>
      </c>
      <c r="D4865">
        <f t="shared" si="451"/>
        <v>4</v>
      </c>
      <c r="E4865" t="str">
        <f>TEXT(Table2[[#This Row],[order_date]],"mmmm")</f>
        <v>April</v>
      </c>
      <c r="F4865">
        <v>1603</v>
      </c>
      <c r="G4865" t="s">
        <v>19</v>
      </c>
      <c r="H4865" t="s">
        <v>20</v>
      </c>
      <c r="I4865">
        <v>2</v>
      </c>
      <c r="J4865">
        <v>60.62</v>
      </c>
      <c r="K4865">
        <v>0.11</v>
      </c>
      <c r="L4865">
        <f t="shared" si="452"/>
        <v>6.6681999999999997</v>
      </c>
      <c r="M4865">
        <f t="shared" si="453"/>
        <v>121.24</v>
      </c>
      <c r="N4865" t="s">
        <v>18</v>
      </c>
      <c r="O4865" t="str">
        <f t="shared" si="454"/>
        <v>Delayed Delivery</v>
      </c>
      <c r="P4865">
        <v>5</v>
      </c>
      <c r="Q4865" t="str">
        <f t="shared" si="455"/>
        <v>Bad</v>
      </c>
      <c r="R4865">
        <v>1.8</v>
      </c>
      <c r="S4865">
        <v>107.9</v>
      </c>
    </row>
    <row r="4866" spans="1:19" x14ac:dyDescent="0.35">
      <c r="A4866">
        <v>14865</v>
      </c>
      <c r="B4866" s="1">
        <v>49426</v>
      </c>
      <c r="C4866">
        <f t="shared" si="450"/>
        <v>2035</v>
      </c>
      <c r="D4866">
        <f t="shared" si="451"/>
        <v>4</v>
      </c>
      <c r="E4866" t="str">
        <f>TEXT(Table2[[#This Row],[order_date]],"mmmm")</f>
        <v>April</v>
      </c>
      <c r="F4866">
        <v>1946</v>
      </c>
      <c r="G4866" t="s">
        <v>19</v>
      </c>
      <c r="H4866" t="s">
        <v>20</v>
      </c>
      <c r="I4866">
        <v>1</v>
      </c>
      <c r="J4866">
        <v>346.89</v>
      </c>
      <c r="K4866">
        <v>0.04</v>
      </c>
      <c r="L4866">
        <f t="shared" si="452"/>
        <v>13.8756</v>
      </c>
      <c r="M4866">
        <f t="shared" si="453"/>
        <v>346.89</v>
      </c>
      <c r="N4866" t="s">
        <v>16</v>
      </c>
      <c r="O4866" t="str">
        <f t="shared" si="454"/>
        <v>Delayed Delivery</v>
      </c>
      <c r="P4866">
        <v>8</v>
      </c>
      <c r="Q4866" t="str">
        <f t="shared" si="455"/>
        <v>Good</v>
      </c>
      <c r="R4866">
        <v>3.9</v>
      </c>
      <c r="S4866">
        <v>333.01</v>
      </c>
    </row>
    <row r="4867" spans="1:19" x14ac:dyDescent="0.35">
      <c r="A4867">
        <v>14866</v>
      </c>
      <c r="B4867" s="1">
        <v>49427</v>
      </c>
      <c r="C4867">
        <f t="shared" ref="C4867:C4930" si="456">YEAR(B4867)</f>
        <v>2035</v>
      </c>
      <c r="D4867">
        <f t="shared" ref="D4867:D4930" si="457">MONTH(B4867)</f>
        <v>4</v>
      </c>
      <c r="E4867" t="str">
        <f>TEXT(Table2[[#This Row],[order_date]],"mmmm")</f>
        <v>April</v>
      </c>
      <c r="F4867">
        <v>1686</v>
      </c>
      <c r="G4867" t="s">
        <v>19</v>
      </c>
      <c r="H4867" t="s">
        <v>13</v>
      </c>
      <c r="I4867">
        <v>7</v>
      </c>
      <c r="J4867">
        <v>266.01</v>
      </c>
      <c r="K4867">
        <v>0.09</v>
      </c>
      <c r="L4867">
        <f t="shared" ref="L4867:L4930" si="458">J4867*K4867</f>
        <v>23.940899999999999</v>
      </c>
      <c r="M4867">
        <f t="shared" ref="M4867:M4930" si="459">(J4867*I4867)</f>
        <v>1862.07</v>
      </c>
      <c r="N4867" t="s">
        <v>14</v>
      </c>
      <c r="O4867" t="str">
        <f t="shared" ref="O4867:O4930" si="460">IF(P4867&lt;2,"Early Delivery",IF(P4867&lt;5,"On Time Delivery","Delayed Delivery"))</f>
        <v>Early Delivery</v>
      </c>
      <c r="P4867">
        <v>1</v>
      </c>
      <c r="Q4867" t="str">
        <f t="shared" ref="Q4867:Q4930" si="461">IF(R4867&lt;2.5,"Bad",IF(R4867 &lt;4,"Good","Excellent"))</f>
        <v>Good</v>
      </c>
      <c r="R4867">
        <v>3.5</v>
      </c>
      <c r="S4867">
        <v>1694.48</v>
      </c>
    </row>
    <row r="4868" spans="1:19" x14ac:dyDescent="0.35">
      <c r="A4868">
        <v>14867</v>
      </c>
      <c r="B4868" s="1">
        <v>49428</v>
      </c>
      <c r="C4868">
        <f t="shared" si="456"/>
        <v>2035</v>
      </c>
      <c r="D4868">
        <f t="shared" si="457"/>
        <v>4</v>
      </c>
      <c r="E4868" t="str">
        <f>TEXT(Table2[[#This Row],[order_date]],"mmmm")</f>
        <v>April</v>
      </c>
      <c r="F4868">
        <v>1750</v>
      </c>
      <c r="G4868" t="s">
        <v>12</v>
      </c>
      <c r="H4868" t="s">
        <v>21</v>
      </c>
      <c r="I4868">
        <v>3</v>
      </c>
      <c r="J4868">
        <v>25.31</v>
      </c>
      <c r="K4868">
        <v>0.05</v>
      </c>
      <c r="L4868">
        <f t="shared" si="458"/>
        <v>1.2655000000000001</v>
      </c>
      <c r="M4868">
        <f t="shared" si="459"/>
        <v>75.929999999999993</v>
      </c>
      <c r="N4868" t="s">
        <v>14</v>
      </c>
      <c r="O4868" t="str">
        <f t="shared" si="460"/>
        <v>Delayed Delivery</v>
      </c>
      <c r="P4868">
        <v>10</v>
      </c>
      <c r="Q4868" t="str">
        <f t="shared" si="461"/>
        <v>Excellent</v>
      </c>
      <c r="R4868">
        <v>4</v>
      </c>
      <c r="S4868">
        <v>72.13</v>
      </c>
    </row>
    <row r="4869" spans="1:19" x14ac:dyDescent="0.35">
      <c r="A4869">
        <v>14868</v>
      </c>
      <c r="B4869" s="1">
        <v>49429</v>
      </c>
      <c r="C4869">
        <f t="shared" si="456"/>
        <v>2035</v>
      </c>
      <c r="D4869">
        <f t="shared" si="457"/>
        <v>4</v>
      </c>
      <c r="E4869" t="str">
        <f>TEXT(Table2[[#This Row],[order_date]],"mmmm")</f>
        <v>April</v>
      </c>
      <c r="F4869">
        <v>1771</v>
      </c>
      <c r="G4869" t="s">
        <v>19</v>
      </c>
      <c r="H4869" t="s">
        <v>20</v>
      </c>
      <c r="I4869">
        <v>1</v>
      </c>
      <c r="J4869">
        <v>153.05000000000001</v>
      </c>
      <c r="K4869">
        <v>0.1</v>
      </c>
      <c r="L4869">
        <f t="shared" si="458"/>
        <v>15.305000000000001</v>
      </c>
      <c r="M4869">
        <f t="shared" si="459"/>
        <v>153.05000000000001</v>
      </c>
      <c r="N4869" t="s">
        <v>18</v>
      </c>
      <c r="O4869" t="str">
        <f t="shared" si="460"/>
        <v>Delayed Delivery</v>
      </c>
      <c r="P4869">
        <v>9</v>
      </c>
      <c r="Q4869" t="str">
        <f t="shared" si="461"/>
        <v>Excellent</v>
      </c>
      <c r="R4869">
        <v>4.2</v>
      </c>
      <c r="S4869">
        <v>137.74</v>
      </c>
    </row>
    <row r="4870" spans="1:19" x14ac:dyDescent="0.35">
      <c r="A4870">
        <v>14869</v>
      </c>
      <c r="B4870" s="1">
        <v>49430</v>
      </c>
      <c r="C4870">
        <f t="shared" si="456"/>
        <v>2035</v>
      </c>
      <c r="D4870">
        <f t="shared" si="457"/>
        <v>5</v>
      </c>
      <c r="E4870" t="str">
        <f>TEXT(Table2[[#This Row],[order_date]],"mmmm")</f>
        <v>May</v>
      </c>
      <c r="F4870">
        <v>1902</v>
      </c>
      <c r="G4870" t="s">
        <v>19</v>
      </c>
      <c r="H4870" t="s">
        <v>13</v>
      </c>
      <c r="I4870">
        <v>4</v>
      </c>
      <c r="J4870">
        <v>181.6</v>
      </c>
      <c r="K4870">
        <v>0.09</v>
      </c>
      <c r="L4870">
        <f t="shared" si="458"/>
        <v>16.343999999999998</v>
      </c>
      <c r="M4870">
        <f t="shared" si="459"/>
        <v>726.4</v>
      </c>
      <c r="N4870" t="s">
        <v>18</v>
      </c>
      <c r="O4870" t="str">
        <f t="shared" si="460"/>
        <v>On Time Delivery</v>
      </c>
      <c r="P4870">
        <v>4</v>
      </c>
      <c r="Q4870" t="str">
        <f t="shared" si="461"/>
        <v>Good</v>
      </c>
      <c r="R4870">
        <v>3.6</v>
      </c>
      <c r="S4870">
        <v>661.02</v>
      </c>
    </row>
    <row r="4871" spans="1:19" x14ac:dyDescent="0.35">
      <c r="A4871">
        <v>14870</v>
      </c>
      <c r="B4871" s="1">
        <v>49431</v>
      </c>
      <c r="C4871">
        <f t="shared" si="456"/>
        <v>2035</v>
      </c>
      <c r="D4871">
        <f t="shared" si="457"/>
        <v>5</v>
      </c>
      <c r="E4871" t="str">
        <f>TEXT(Table2[[#This Row],[order_date]],"mmmm")</f>
        <v>May</v>
      </c>
      <c r="F4871">
        <v>1364</v>
      </c>
      <c r="G4871" t="s">
        <v>19</v>
      </c>
      <c r="H4871" t="s">
        <v>17</v>
      </c>
      <c r="I4871">
        <v>7</v>
      </c>
      <c r="J4871">
        <v>80.44</v>
      </c>
      <c r="K4871">
        <v>0.22</v>
      </c>
      <c r="L4871">
        <f t="shared" si="458"/>
        <v>17.6968</v>
      </c>
      <c r="M4871">
        <f t="shared" si="459"/>
        <v>563.07999999999993</v>
      </c>
      <c r="N4871" t="s">
        <v>16</v>
      </c>
      <c r="O4871" t="str">
        <f t="shared" si="460"/>
        <v>Delayed Delivery</v>
      </c>
      <c r="P4871">
        <v>9</v>
      </c>
      <c r="Q4871" t="str">
        <f t="shared" si="461"/>
        <v>Excellent</v>
      </c>
      <c r="R4871">
        <v>4.8</v>
      </c>
      <c r="S4871">
        <v>439.2</v>
      </c>
    </row>
    <row r="4872" spans="1:19" x14ac:dyDescent="0.35">
      <c r="A4872">
        <v>14871</v>
      </c>
      <c r="B4872" s="1">
        <v>49432</v>
      </c>
      <c r="C4872">
        <f t="shared" si="456"/>
        <v>2035</v>
      </c>
      <c r="D4872">
        <f t="shared" si="457"/>
        <v>5</v>
      </c>
      <c r="E4872" t="str">
        <f>TEXT(Table2[[#This Row],[order_date]],"mmmm")</f>
        <v>May</v>
      </c>
      <c r="F4872">
        <v>1162</v>
      </c>
      <c r="G4872" t="s">
        <v>19</v>
      </c>
      <c r="H4872" t="s">
        <v>17</v>
      </c>
      <c r="I4872">
        <v>3</v>
      </c>
      <c r="J4872">
        <v>384.45</v>
      </c>
      <c r="K4872">
        <v>0.33</v>
      </c>
      <c r="L4872">
        <f t="shared" si="458"/>
        <v>126.8685</v>
      </c>
      <c r="M4872">
        <f t="shared" si="459"/>
        <v>1153.3499999999999</v>
      </c>
      <c r="N4872" t="s">
        <v>18</v>
      </c>
      <c r="O4872" t="str">
        <f t="shared" si="460"/>
        <v>Delayed Delivery</v>
      </c>
      <c r="P4872">
        <v>8</v>
      </c>
      <c r="Q4872" t="str">
        <f t="shared" si="461"/>
        <v>Excellent</v>
      </c>
      <c r="R4872">
        <v>4.5</v>
      </c>
      <c r="S4872">
        <v>772.74</v>
      </c>
    </row>
    <row r="4873" spans="1:19" x14ac:dyDescent="0.35">
      <c r="A4873">
        <v>14872</v>
      </c>
      <c r="B4873" s="1">
        <v>49433</v>
      </c>
      <c r="C4873">
        <f t="shared" si="456"/>
        <v>2035</v>
      </c>
      <c r="D4873">
        <f t="shared" si="457"/>
        <v>5</v>
      </c>
      <c r="E4873" t="str">
        <f>TEXT(Table2[[#This Row],[order_date]],"mmmm")</f>
        <v>May</v>
      </c>
      <c r="F4873">
        <v>1047</v>
      </c>
      <c r="G4873" t="s">
        <v>15</v>
      </c>
      <c r="H4873" t="s">
        <v>17</v>
      </c>
      <c r="I4873">
        <v>1</v>
      </c>
      <c r="J4873">
        <v>156.80000000000001</v>
      </c>
      <c r="K4873">
        <v>0.24</v>
      </c>
      <c r="L4873">
        <f t="shared" si="458"/>
        <v>37.631999999999998</v>
      </c>
      <c r="M4873">
        <f t="shared" si="459"/>
        <v>156.80000000000001</v>
      </c>
      <c r="N4873" t="s">
        <v>18</v>
      </c>
      <c r="O4873" t="str">
        <f t="shared" si="460"/>
        <v>Delayed Delivery</v>
      </c>
      <c r="P4873">
        <v>8</v>
      </c>
      <c r="Q4873" t="str">
        <f t="shared" si="461"/>
        <v>Bad</v>
      </c>
      <c r="R4873">
        <v>1.9</v>
      </c>
      <c r="S4873">
        <v>119.17</v>
      </c>
    </row>
    <row r="4874" spans="1:19" x14ac:dyDescent="0.35">
      <c r="A4874">
        <v>14873</v>
      </c>
      <c r="B4874" s="1">
        <v>49434</v>
      </c>
      <c r="C4874">
        <f t="shared" si="456"/>
        <v>2035</v>
      </c>
      <c r="D4874">
        <f t="shared" si="457"/>
        <v>5</v>
      </c>
      <c r="E4874" t="str">
        <f>TEXT(Table2[[#This Row],[order_date]],"mmmm")</f>
        <v>May</v>
      </c>
      <c r="F4874">
        <v>1510</v>
      </c>
      <c r="G4874" t="s">
        <v>19</v>
      </c>
      <c r="H4874" t="s">
        <v>17</v>
      </c>
      <c r="I4874">
        <v>5</v>
      </c>
      <c r="J4874">
        <v>177.41</v>
      </c>
      <c r="K4874">
        <v>0.32</v>
      </c>
      <c r="L4874">
        <f t="shared" si="458"/>
        <v>56.7712</v>
      </c>
      <c r="M4874">
        <f t="shared" si="459"/>
        <v>887.05</v>
      </c>
      <c r="N4874" t="s">
        <v>18</v>
      </c>
      <c r="O4874" t="str">
        <f t="shared" si="460"/>
        <v>On Time Delivery</v>
      </c>
      <c r="P4874">
        <v>2</v>
      </c>
      <c r="Q4874" t="str">
        <f t="shared" si="461"/>
        <v>Excellent</v>
      </c>
      <c r="R4874">
        <v>4.7</v>
      </c>
      <c r="S4874">
        <v>603.19000000000005</v>
      </c>
    </row>
    <row r="4875" spans="1:19" x14ac:dyDescent="0.35">
      <c r="A4875">
        <v>14874</v>
      </c>
      <c r="B4875" s="1">
        <v>49435</v>
      </c>
      <c r="C4875">
        <f t="shared" si="456"/>
        <v>2035</v>
      </c>
      <c r="D4875">
        <f t="shared" si="457"/>
        <v>5</v>
      </c>
      <c r="E4875" t="str">
        <f>TEXT(Table2[[#This Row],[order_date]],"mmmm")</f>
        <v>May</v>
      </c>
      <c r="F4875">
        <v>1328</v>
      </c>
      <c r="G4875" t="s">
        <v>19</v>
      </c>
      <c r="H4875" t="s">
        <v>13</v>
      </c>
      <c r="I4875">
        <v>1</v>
      </c>
      <c r="J4875">
        <v>540.47</v>
      </c>
      <c r="K4875">
        <v>0.27</v>
      </c>
      <c r="L4875">
        <f t="shared" si="458"/>
        <v>145.92690000000002</v>
      </c>
      <c r="M4875">
        <f t="shared" si="459"/>
        <v>540.47</v>
      </c>
      <c r="N4875" t="s">
        <v>18</v>
      </c>
      <c r="O4875" t="str">
        <f t="shared" si="460"/>
        <v>On Time Delivery</v>
      </c>
      <c r="P4875">
        <v>3</v>
      </c>
      <c r="Q4875" t="str">
        <f t="shared" si="461"/>
        <v>Bad</v>
      </c>
      <c r="R4875">
        <v>2.4</v>
      </c>
      <c r="S4875">
        <v>394.54</v>
      </c>
    </row>
    <row r="4876" spans="1:19" x14ac:dyDescent="0.35">
      <c r="A4876">
        <v>14875</v>
      </c>
      <c r="B4876" s="1">
        <v>49436</v>
      </c>
      <c r="C4876">
        <f t="shared" si="456"/>
        <v>2035</v>
      </c>
      <c r="D4876">
        <f t="shared" si="457"/>
        <v>5</v>
      </c>
      <c r="E4876" t="str">
        <f>TEXT(Table2[[#This Row],[order_date]],"mmmm")</f>
        <v>May</v>
      </c>
      <c r="F4876">
        <v>1839</v>
      </c>
      <c r="G4876" t="s">
        <v>15</v>
      </c>
      <c r="H4876" t="s">
        <v>21</v>
      </c>
      <c r="I4876">
        <v>7</v>
      </c>
      <c r="J4876">
        <v>288.27</v>
      </c>
      <c r="K4876">
        <v>0.25</v>
      </c>
      <c r="L4876">
        <f t="shared" si="458"/>
        <v>72.067499999999995</v>
      </c>
      <c r="M4876">
        <f t="shared" si="459"/>
        <v>2017.8899999999999</v>
      </c>
      <c r="N4876" t="s">
        <v>14</v>
      </c>
      <c r="O4876" t="str">
        <f t="shared" si="460"/>
        <v>Delayed Delivery</v>
      </c>
      <c r="P4876">
        <v>10</v>
      </c>
      <c r="Q4876" t="str">
        <f t="shared" si="461"/>
        <v>Good</v>
      </c>
      <c r="R4876">
        <v>3.9</v>
      </c>
      <c r="S4876">
        <v>1513.42</v>
      </c>
    </row>
    <row r="4877" spans="1:19" x14ac:dyDescent="0.35">
      <c r="A4877">
        <v>14876</v>
      </c>
      <c r="B4877" s="1">
        <v>49437</v>
      </c>
      <c r="C4877">
        <f t="shared" si="456"/>
        <v>2035</v>
      </c>
      <c r="D4877">
        <f t="shared" si="457"/>
        <v>5</v>
      </c>
      <c r="E4877" t="str">
        <f>TEXT(Table2[[#This Row],[order_date]],"mmmm")</f>
        <v>May</v>
      </c>
      <c r="F4877">
        <v>1115</v>
      </c>
      <c r="G4877" t="s">
        <v>19</v>
      </c>
      <c r="H4877" t="s">
        <v>13</v>
      </c>
      <c r="I4877">
        <v>5</v>
      </c>
      <c r="J4877">
        <v>244.39</v>
      </c>
      <c r="K4877">
        <v>0.14000000000000001</v>
      </c>
      <c r="L4877">
        <f t="shared" si="458"/>
        <v>34.214600000000004</v>
      </c>
      <c r="M4877">
        <f t="shared" si="459"/>
        <v>1221.9499999999998</v>
      </c>
      <c r="N4877" t="s">
        <v>16</v>
      </c>
      <c r="O4877" t="str">
        <f t="shared" si="460"/>
        <v>Delayed Delivery</v>
      </c>
      <c r="P4877">
        <v>9</v>
      </c>
      <c r="Q4877" t="str">
        <f t="shared" si="461"/>
        <v>Excellent</v>
      </c>
      <c r="R4877">
        <v>4.4000000000000004</v>
      </c>
      <c r="S4877">
        <v>1050.8800000000001</v>
      </c>
    </row>
    <row r="4878" spans="1:19" x14ac:dyDescent="0.35">
      <c r="A4878">
        <v>14877</v>
      </c>
      <c r="B4878" s="1">
        <v>49438</v>
      </c>
      <c r="C4878">
        <f t="shared" si="456"/>
        <v>2035</v>
      </c>
      <c r="D4878">
        <f t="shared" si="457"/>
        <v>5</v>
      </c>
      <c r="E4878" t="str">
        <f>TEXT(Table2[[#This Row],[order_date]],"mmmm")</f>
        <v>May</v>
      </c>
      <c r="F4878">
        <v>1940</v>
      </c>
      <c r="G4878" t="s">
        <v>22</v>
      </c>
      <c r="H4878" t="s">
        <v>21</v>
      </c>
      <c r="I4878">
        <v>7</v>
      </c>
      <c r="J4878">
        <v>438.46</v>
      </c>
      <c r="K4878">
        <v>0.11</v>
      </c>
      <c r="L4878">
        <f t="shared" si="458"/>
        <v>48.230599999999995</v>
      </c>
      <c r="M4878">
        <f t="shared" si="459"/>
        <v>3069.22</v>
      </c>
      <c r="N4878" t="s">
        <v>16</v>
      </c>
      <c r="O4878" t="str">
        <f t="shared" si="460"/>
        <v>On Time Delivery</v>
      </c>
      <c r="P4878">
        <v>3</v>
      </c>
      <c r="Q4878" t="str">
        <f t="shared" si="461"/>
        <v>Good</v>
      </c>
      <c r="R4878">
        <v>2.7</v>
      </c>
      <c r="S4878">
        <v>2731.61</v>
      </c>
    </row>
    <row r="4879" spans="1:19" x14ac:dyDescent="0.35">
      <c r="A4879">
        <v>14878</v>
      </c>
      <c r="B4879" s="1">
        <v>49439</v>
      </c>
      <c r="C4879">
        <f t="shared" si="456"/>
        <v>2035</v>
      </c>
      <c r="D4879">
        <f t="shared" si="457"/>
        <v>5</v>
      </c>
      <c r="E4879" t="str">
        <f>TEXT(Table2[[#This Row],[order_date]],"mmmm")</f>
        <v>May</v>
      </c>
      <c r="F4879">
        <v>1848</v>
      </c>
      <c r="G4879" t="s">
        <v>15</v>
      </c>
      <c r="H4879" t="s">
        <v>17</v>
      </c>
      <c r="I4879">
        <v>2</v>
      </c>
      <c r="J4879">
        <v>547.12</v>
      </c>
      <c r="K4879">
        <v>0.3</v>
      </c>
      <c r="L4879">
        <f t="shared" si="458"/>
        <v>164.136</v>
      </c>
      <c r="M4879">
        <f t="shared" si="459"/>
        <v>1094.24</v>
      </c>
      <c r="N4879" t="s">
        <v>18</v>
      </c>
      <c r="O4879" t="str">
        <f t="shared" si="460"/>
        <v>Delayed Delivery</v>
      </c>
      <c r="P4879">
        <v>8</v>
      </c>
      <c r="Q4879" t="str">
        <f t="shared" si="461"/>
        <v>Bad</v>
      </c>
      <c r="R4879">
        <v>1.2</v>
      </c>
      <c r="S4879">
        <v>765.97</v>
      </c>
    </row>
    <row r="4880" spans="1:19" x14ac:dyDescent="0.35">
      <c r="A4880">
        <v>14879</v>
      </c>
      <c r="B4880" s="1">
        <v>49440</v>
      </c>
      <c r="C4880">
        <f t="shared" si="456"/>
        <v>2035</v>
      </c>
      <c r="D4880">
        <f t="shared" si="457"/>
        <v>5</v>
      </c>
      <c r="E4880" t="str">
        <f>TEXT(Table2[[#This Row],[order_date]],"mmmm")</f>
        <v>May</v>
      </c>
      <c r="F4880">
        <v>1336</v>
      </c>
      <c r="G4880" t="s">
        <v>19</v>
      </c>
      <c r="H4880" t="s">
        <v>20</v>
      </c>
      <c r="I4880">
        <v>4</v>
      </c>
      <c r="J4880">
        <v>29.65</v>
      </c>
      <c r="K4880">
        <v>0.32</v>
      </c>
      <c r="L4880">
        <f t="shared" si="458"/>
        <v>9.4879999999999995</v>
      </c>
      <c r="M4880">
        <f t="shared" si="459"/>
        <v>118.6</v>
      </c>
      <c r="N4880" t="s">
        <v>14</v>
      </c>
      <c r="O4880" t="str">
        <f t="shared" si="460"/>
        <v>Delayed Delivery</v>
      </c>
      <c r="P4880">
        <v>5</v>
      </c>
      <c r="Q4880" t="str">
        <f t="shared" si="461"/>
        <v>Excellent</v>
      </c>
      <c r="R4880">
        <v>4.8</v>
      </c>
      <c r="S4880">
        <v>80.650000000000006</v>
      </c>
    </row>
    <row r="4881" spans="1:19" x14ac:dyDescent="0.35">
      <c r="A4881">
        <v>14880</v>
      </c>
      <c r="B4881" s="1">
        <v>49441</v>
      </c>
      <c r="C4881">
        <f t="shared" si="456"/>
        <v>2035</v>
      </c>
      <c r="D4881">
        <f t="shared" si="457"/>
        <v>5</v>
      </c>
      <c r="E4881" t="str">
        <f>TEXT(Table2[[#This Row],[order_date]],"mmmm")</f>
        <v>May</v>
      </c>
      <c r="F4881">
        <v>1880</v>
      </c>
      <c r="G4881" t="s">
        <v>22</v>
      </c>
      <c r="H4881" t="s">
        <v>20</v>
      </c>
      <c r="I4881">
        <v>6</v>
      </c>
      <c r="J4881">
        <v>277.22000000000003</v>
      </c>
      <c r="K4881">
        <v>0.16</v>
      </c>
      <c r="L4881">
        <f t="shared" si="458"/>
        <v>44.355200000000004</v>
      </c>
      <c r="M4881">
        <f t="shared" si="459"/>
        <v>1663.3200000000002</v>
      </c>
      <c r="N4881" t="s">
        <v>14</v>
      </c>
      <c r="O4881" t="str">
        <f t="shared" si="460"/>
        <v>Delayed Delivery</v>
      </c>
      <c r="P4881">
        <v>7</v>
      </c>
      <c r="Q4881" t="str">
        <f t="shared" si="461"/>
        <v>Bad</v>
      </c>
      <c r="R4881">
        <v>1.3</v>
      </c>
      <c r="S4881">
        <v>1397.19</v>
      </c>
    </row>
    <row r="4882" spans="1:19" x14ac:dyDescent="0.35">
      <c r="A4882">
        <v>14881</v>
      </c>
      <c r="B4882" s="1">
        <v>49442</v>
      </c>
      <c r="C4882">
        <f t="shared" si="456"/>
        <v>2035</v>
      </c>
      <c r="D4882">
        <f t="shared" si="457"/>
        <v>5</v>
      </c>
      <c r="E4882" t="str">
        <f>TEXT(Table2[[#This Row],[order_date]],"mmmm")</f>
        <v>May</v>
      </c>
      <c r="F4882">
        <v>1736</v>
      </c>
      <c r="G4882" t="s">
        <v>19</v>
      </c>
      <c r="H4882" t="s">
        <v>20</v>
      </c>
      <c r="I4882">
        <v>1</v>
      </c>
      <c r="J4882">
        <v>372.31</v>
      </c>
      <c r="K4882">
        <v>0</v>
      </c>
      <c r="L4882">
        <f t="shared" si="458"/>
        <v>0</v>
      </c>
      <c r="M4882">
        <f t="shared" si="459"/>
        <v>372.31</v>
      </c>
      <c r="N4882" t="s">
        <v>18</v>
      </c>
      <c r="O4882" t="str">
        <f t="shared" si="460"/>
        <v>On Time Delivery</v>
      </c>
      <c r="P4882">
        <v>4</v>
      </c>
      <c r="Q4882" t="str">
        <f t="shared" si="461"/>
        <v>Bad</v>
      </c>
      <c r="R4882">
        <v>2.4</v>
      </c>
      <c r="S4882">
        <v>372.31</v>
      </c>
    </row>
    <row r="4883" spans="1:19" x14ac:dyDescent="0.35">
      <c r="A4883">
        <v>14882</v>
      </c>
      <c r="B4883" s="1">
        <v>49443</v>
      </c>
      <c r="C4883">
        <f t="shared" si="456"/>
        <v>2035</v>
      </c>
      <c r="D4883">
        <f t="shared" si="457"/>
        <v>5</v>
      </c>
      <c r="E4883" t="str">
        <f>TEXT(Table2[[#This Row],[order_date]],"mmmm")</f>
        <v>May</v>
      </c>
      <c r="F4883">
        <v>1863</v>
      </c>
      <c r="G4883" t="s">
        <v>15</v>
      </c>
      <c r="H4883" t="s">
        <v>21</v>
      </c>
      <c r="I4883">
        <v>3</v>
      </c>
      <c r="J4883">
        <v>201.36</v>
      </c>
      <c r="K4883">
        <v>0.28000000000000003</v>
      </c>
      <c r="L4883">
        <f t="shared" si="458"/>
        <v>56.380800000000008</v>
      </c>
      <c r="M4883">
        <f t="shared" si="459"/>
        <v>604.08000000000004</v>
      </c>
      <c r="N4883" t="s">
        <v>14</v>
      </c>
      <c r="O4883" t="str">
        <f t="shared" si="460"/>
        <v>Delayed Delivery</v>
      </c>
      <c r="P4883">
        <v>8</v>
      </c>
      <c r="Q4883" t="str">
        <f t="shared" si="461"/>
        <v>Good</v>
      </c>
      <c r="R4883">
        <v>3.4</v>
      </c>
      <c r="S4883">
        <v>434.94</v>
      </c>
    </row>
    <row r="4884" spans="1:19" x14ac:dyDescent="0.35">
      <c r="A4884">
        <v>14883</v>
      </c>
      <c r="B4884" s="1">
        <v>49444</v>
      </c>
      <c r="C4884">
        <f t="shared" si="456"/>
        <v>2035</v>
      </c>
      <c r="D4884">
        <f t="shared" si="457"/>
        <v>5</v>
      </c>
      <c r="E4884" t="str">
        <f>TEXT(Table2[[#This Row],[order_date]],"mmmm")</f>
        <v>May</v>
      </c>
      <c r="F4884">
        <v>1839</v>
      </c>
      <c r="G4884" t="s">
        <v>15</v>
      </c>
      <c r="H4884" t="s">
        <v>17</v>
      </c>
      <c r="I4884">
        <v>7</v>
      </c>
      <c r="J4884">
        <v>466.86</v>
      </c>
      <c r="K4884">
        <v>0.1</v>
      </c>
      <c r="L4884">
        <f t="shared" si="458"/>
        <v>46.686000000000007</v>
      </c>
      <c r="M4884">
        <f t="shared" si="459"/>
        <v>3268.02</v>
      </c>
      <c r="N4884" t="s">
        <v>18</v>
      </c>
      <c r="O4884" t="str">
        <f t="shared" si="460"/>
        <v>On Time Delivery</v>
      </c>
      <c r="P4884">
        <v>4</v>
      </c>
      <c r="Q4884" t="str">
        <f t="shared" si="461"/>
        <v>Bad</v>
      </c>
      <c r="R4884">
        <v>1.5</v>
      </c>
      <c r="S4884">
        <v>2941.22</v>
      </c>
    </row>
    <row r="4885" spans="1:19" x14ac:dyDescent="0.35">
      <c r="A4885">
        <v>14884</v>
      </c>
      <c r="B4885" s="1">
        <v>49445</v>
      </c>
      <c r="C4885">
        <f t="shared" si="456"/>
        <v>2035</v>
      </c>
      <c r="D4885">
        <f t="shared" si="457"/>
        <v>5</v>
      </c>
      <c r="E4885" t="str">
        <f>TEXT(Table2[[#This Row],[order_date]],"mmmm")</f>
        <v>May</v>
      </c>
      <c r="F4885">
        <v>1146</v>
      </c>
      <c r="G4885" t="s">
        <v>19</v>
      </c>
      <c r="H4885" t="s">
        <v>13</v>
      </c>
      <c r="I4885">
        <v>7</v>
      </c>
      <c r="J4885">
        <v>583.30999999999995</v>
      </c>
      <c r="K4885">
        <v>0</v>
      </c>
      <c r="L4885">
        <f t="shared" si="458"/>
        <v>0</v>
      </c>
      <c r="M4885">
        <f t="shared" si="459"/>
        <v>4083.1699999999996</v>
      </c>
      <c r="N4885" t="s">
        <v>16</v>
      </c>
      <c r="O4885" t="str">
        <f t="shared" si="460"/>
        <v>Delayed Delivery</v>
      </c>
      <c r="P4885">
        <v>5</v>
      </c>
      <c r="Q4885" t="str">
        <f t="shared" si="461"/>
        <v>Excellent</v>
      </c>
      <c r="R4885">
        <v>4.4000000000000004</v>
      </c>
      <c r="S4885">
        <v>4083.17</v>
      </c>
    </row>
    <row r="4886" spans="1:19" x14ac:dyDescent="0.35">
      <c r="A4886">
        <v>14885</v>
      </c>
      <c r="B4886" s="1">
        <v>49446</v>
      </c>
      <c r="C4886">
        <f t="shared" si="456"/>
        <v>2035</v>
      </c>
      <c r="D4886">
        <f t="shared" si="457"/>
        <v>5</v>
      </c>
      <c r="E4886" t="str">
        <f>TEXT(Table2[[#This Row],[order_date]],"mmmm")</f>
        <v>May</v>
      </c>
      <c r="F4886">
        <v>1574</v>
      </c>
      <c r="G4886" t="s">
        <v>15</v>
      </c>
      <c r="H4886" t="s">
        <v>20</v>
      </c>
      <c r="I4886">
        <v>4</v>
      </c>
      <c r="J4886">
        <v>566.91</v>
      </c>
      <c r="K4886">
        <v>0.28000000000000003</v>
      </c>
      <c r="L4886">
        <f t="shared" si="458"/>
        <v>158.73480000000001</v>
      </c>
      <c r="M4886">
        <f t="shared" si="459"/>
        <v>2267.64</v>
      </c>
      <c r="N4886" t="s">
        <v>18</v>
      </c>
      <c r="O4886" t="str">
        <f t="shared" si="460"/>
        <v>Early Delivery</v>
      </c>
      <c r="P4886">
        <v>1</v>
      </c>
      <c r="Q4886" t="str">
        <f t="shared" si="461"/>
        <v>Bad</v>
      </c>
      <c r="R4886">
        <v>1.8</v>
      </c>
      <c r="S4886">
        <v>1632.7</v>
      </c>
    </row>
    <row r="4887" spans="1:19" x14ac:dyDescent="0.35">
      <c r="A4887">
        <v>14886</v>
      </c>
      <c r="B4887" s="1">
        <v>49447</v>
      </c>
      <c r="C4887">
        <f t="shared" si="456"/>
        <v>2035</v>
      </c>
      <c r="D4887">
        <f t="shared" si="457"/>
        <v>5</v>
      </c>
      <c r="E4887" t="str">
        <f>TEXT(Table2[[#This Row],[order_date]],"mmmm")</f>
        <v>May</v>
      </c>
      <c r="F4887">
        <v>1805</v>
      </c>
      <c r="G4887" t="s">
        <v>12</v>
      </c>
      <c r="H4887" t="s">
        <v>21</v>
      </c>
      <c r="I4887">
        <v>1</v>
      </c>
      <c r="J4887">
        <v>170.6</v>
      </c>
      <c r="K4887">
        <v>0.18</v>
      </c>
      <c r="L4887">
        <f t="shared" si="458"/>
        <v>30.707999999999998</v>
      </c>
      <c r="M4887">
        <f t="shared" si="459"/>
        <v>170.6</v>
      </c>
      <c r="N4887" t="s">
        <v>16</v>
      </c>
      <c r="O4887" t="str">
        <f t="shared" si="460"/>
        <v>Delayed Delivery</v>
      </c>
      <c r="P4887">
        <v>10</v>
      </c>
      <c r="Q4887" t="str">
        <f t="shared" si="461"/>
        <v>Excellent</v>
      </c>
      <c r="R4887">
        <v>4.9000000000000004</v>
      </c>
      <c r="S4887">
        <v>139.88999999999999</v>
      </c>
    </row>
    <row r="4888" spans="1:19" x14ac:dyDescent="0.35">
      <c r="A4888">
        <v>14887</v>
      </c>
      <c r="B4888" s="1">
        <v>49448</v>
      </c>
      <c r="C4888">
        <f t="shared" si="456"/>
        <v>2035</v>
      </c>
      <c r="D4888">
        <f t="shared" si="457"/>
        <v>5</v>
      </c>
      <c r="E4888" t="str">
        <f>TEXT(Table2[[#This Row],[order_date]],"mmmm")</f>
        <v>May</v>
      </c>
      <c r="F4888">
        <v>1322</v>
      </c>
      <c r="G4888" t="s">
        <v>12</v>
      </c>
      <c r="H4888" t="s">
        <v>20</v>
      </c>
      <c r="I4888">
        <v>3</v>
      </c>
      <c r="J4888">
        <v>147.41</v>
      </c>
      <c r="K4888">
        <v>0.24</v>
      </c>
      <c r="L4888">
        <f t="shared" si="458"/>
        <v>35.378399999999999</v>
      </c>
      <c r="M4888">
        <f t="shared" si="459"/>
        <v>442.23</v>
      </c>
      <c r="N4888" t="s">
        <v>16</v>
      </c>
      <c r="O4888" t="str">
        <f t="shared" si="460"/>
        <v>Delayed Delivery</v>
      </c>
      <c r="P4888">
        <v>8</v>
      </c>
      <c r="Q4888" t="str">
        <f t="shared" si="461"/>
        <v>Excellent</v>
      </c>
      <c r="R4888">
        <v>4.7</v>
      </c>
      <c r="S4888">
        <v>336.09</v>
      </c>
    </row>
    <row r="4889" spans="1:19" x14ac:dyDescent="0.35">
      <c r="A4889">
        <v>14888</v>
      </c>
      <c r="B4889" s="1">
        <v>49449</v>
      </c>
      <c r="C4889">
        <f t="shared" si="456"/>
        <v>2035</v>
      </c>
      <c r="D4889">
        <f t="shared" si="457"/>
        <v>5</v>
      </c>
      <c r="E4889" t="str">
        <f>TEXT(Table2[[#This Row],[order_date]],"mmmm")</f>
        <v>May</v>
      </c>
      <c r="F4889">
        <v>1442</v>
      </c>
      <c r="G4889" t="s">
        <v>15</v>
      </c>
      <c r="H4889" t="s">
        <v>13</v>
      </c>
      <c r="I4889">
        <v>3</v>
      </c>
      <c r="J4889">
        <v>575.13</v>
      </c>
      <c r="K4889">
        <v>0.32</v>
      </c>
      <c r="L4889">
        <f t="shared" si="458"/>
        <v>184.04159999999999</v>
      </c>
      <c r="M4889">
        <f t="shared" si="459"/>
        <v>1725.3899999999999</v>
      </c>
      <c r="N4889" t="s">
        <v>16</v>
      </c>
      <c r="O4889" t="str">
        <f t="shared" si="460"/>
        <v>Delayed Delivery</v>
      </c>
      <c r="P4889">
        <v>7</v>
      </c>
      <c r="Q4889" t="str">
        <f t="shared" si="461"/>
        <v>Good</v>
      </c>
      <c r="R4889">
        <v>3.4</v>
      </c>
      <c r="S4889">
        <v>1173.27</v>
      </c>
    </row>
    <row r="4890" spans="1:19" x14ac:dyDescent="0.35">
      <c r="A4890">
        <v>14889</v>
      </c>
      <c r="B4890" s="1">
        <v>49450</v>
      </c>
      <c r="C4890">
        <f t="shared" si="456"/>
        <v>2035</v>
      </c>
      <c r="D4890">
        <f t="shared" si="457"/>
        <v>5</v>
      </c>
      <c r="E4890" t="str">
        <f>TEXT(Table2[[#This Row],[order_date]],"mmmm")</f>
        <v>May</v>
      </c>
      <c r="F4890">
        <v>1836</v>
      </c>
      <c r="G4890" t="s">
        <v>15</v>
      </c>
      <c r="H4890" t="s">
        <v>17</v>
      </c>
      <c r="I4890">
        <v>7</v>
      </c>
      <c r="J4890">
        <v>283.3</v>
      </c>
      <c r="K4890">
        <v>0.19</v>
      </c>
      <c r="L4890">
        <f t="shared" si="458"/>
        <v>53.827000000000005</v>
      </c>
      <c r="M4890">
        <f t="shared" si="459"/>
        <v>1983.1000000000001</v>
      </c>
      <c r="N4890" t="s">
        <v>16</v>
      </c>
      <c r="O4890" t="str">
        <f t="shared" si="460"/>
        <v>Delayed Delivery</v>
      </c>
      <c r="P4890">
        <v>11</v>
      </c>
      <c r="Q4890" t="str">
        <f t="shared" si="461"/>
        <v>Good</v>
      </c>
      <c r="R4890">
        <v>3.6</v>
      </c>
      <c r="S4890">
        <v>1606.31</v>
      </c>
    </row>
    <row r="4891" spans="1:19" x14ac:dyDescent="0.35">
      <c r="A4891">
        <v>14890</v>
      </c>
      <c r="B4891" s="1">
        <v>49451</v>
      </c>
      <c r="C4891">
        <f t="shared" si="456"/>
        <v>2035</v>
      </c>
      <c r="D4891">
        <f t="shared" si="457"/>
        <v>5</v>
      </c>
      <c r="E4891" t="str">
        <f>TEXT(Table2[[#This Row],[order_date]],"mmmm")</f>
        <v>May</v>
      </c>
      <c r="F4891">
        <v>1012</v>
      </c>
      <c r="G4891" t="s">
        <v>19</v>
      </c>
      <c r="H4891" t="s">
        <v>13</v>
      </c>
      <c r="I4891">
        <v>6</v>
      </c>
      <c r="J4891">
        <v>136.85</v>
      </c>
      <c r="K4891">
        <v>0.18</v>
      </c>
      <c r="L4891">
        <f t="shared" si="458"/>
        <v>24.632999999999999</v>
      </c>
      <c r="M4891">
        <f t="shared" si="459"/>
        <v>821.09999999999991</v>
      </c>
      <c r="N4891" t="s">
        <v>16</v>
      </c>
      <c r="O4891" t="str">
        <f t="shared" si="460"/>
        <v>Delayed Delivery</v>
      </c>
      <c r="P4891">
        <v>5</v>
      </c>
      <c r="Q4891" t="str">
        <f t="shared" si="461"/>
        <v>Good</v>
      </c>
      <c r="R4891">
        <v>3.1</v>
      </c>
      <c r="S4891">
        <v>673.3</v>
      </c>
    </row>
    <row r="4892" spans="1:19" x14ac:dyDescent="0.35">
      <c r="A4892">
        <v>14891</v>
      </c>
      <c r="B4892" s="1">
        <v>49452</v>
      </c>
      <c r="C4892">
        <f t="shared" si="456"/>
        <v>2035</v>
      </c>
      <c r="D4892">
        <f t="shared" si="457"/>
        <v>5</v>
      </c>
      <c r="E4892" t="str">
        <f>TEXT(Table2[[#This Row],[order_date]],"mmmm")</f>
        <v>May</v>
      </c>
      <c r="F4892">
        <v>1942</v>
      </c>
      <c r="G4892" t="s">
        <v>19</v>
      </c>
      <c r="H4892" t="s">
        <v>17</v>
      </c>
      <c r="I4892">
        <v>7</v>
      </c>
      <c r="J4892">
        <v>428.59</v>
      </c>
      <c r="K4892">
        <v>0.1</v>
      </c>
      <c r="L4892">
        <f t="shared" si="458"/>
        <v>42.859000000000002</v>
      </c>
      <c r="M4892">
        <f t="shared" si="459"/>
        <v>3000.1299999999997</v>
      </c>
      <c r="N4892" t="s">
        <v>16</v>
      </c>
      <c r="O4892" t="str">
        <f t="shared" si="460"/>
        <v>Delayed Delivery</v>
      </c>
      <c r="P4892">
        <v>6</v>
      </c>
      <c r="Q4892" t="str">
        <f t="shared" si="461"/>
        <v>Good</v>
      </c>
      <c r="R4892">
        <v>2.6</v>
      </c>
      <c r="S4892">
        <v>2700.12</v>
      </c>
    </row>
    <row r="4893" spans="1:19" x14ac:dyDescent="0.35">
      <c r="A4893">
        <v>14892</v>
      </c>
      <c r="B4893" s="1">
        <v>49453</v>
      </c>
      <c r="C4893">
        <f t="shared" si="456"/>
        <v>2035</v>
      </c>
      <c r="D4893">
        <f t="shared" si="457"/>
        <v>5</v>
      </c>
      <c r="E4893" t="str">
        <f>TEXT(Table2[[#This Row],[order_date]],"mmmm")</f>
        <v>May</v>
      </c>
      <c r="F4893">
        <v>1493</v>
      </c>
      <c r="G4893" t="s">
        <v>15</v>
      </c>
      <c r="H4893" t="s">
        <v>17</v>
      </c>
      <c r="I4893">
        <v>6</v>
      </c>
      <c r="J4893">
        <v>181.39</v>
      </c>
      <c r="K4893">
        <v>0.11</v>
      </c>
      <c r="L4893">
        <f t="shared" si="458"/>
        <v>19.9529</v>
      </c>
      <c r="M4893">
        <f t="shared" si="459"/>
        <v>1088.3399999999999</v>
      </c>
      <c r="N4893" t="s">
        <v>16</v>
      </c>
      <c r="O4893" t="str">
        <f t="shared" si="460"/>
        <v>Early Delivery</v>
      </c>
      <c r="P4893">
        <v>1</v>
      </c>
      <c r="Q4893" t="str">
        <f t="shared" si="461"/>
        <v>Bad</v>
      </c>
      <c r="R4893">
        <v>2.4</v>
      </c>
      <c r="S4893">
        <v>968.62</v>
      </c>
    </row>
    <row r="4894" spans="1:19" x14ac:dyDescent="0.35">
      <c r="A4894">
        <v>14893</v>
      </c>
      <c r="B4894" s="1">
        <v>49454</v>
      </c>
      <c r="C4894">
        <f t="shared" si="456"/>
        <v>2035</v>
      </c>
      <c r="D4894">
        <f t="shared" si="457"/>
        <v>5</v>
      </c>
      <c r="E4894" t="str">
        <f>TEXT(Table2[[#This Row],[order_date]],"mmmm")</f>
        <v>May</v>
      </c>
      <c r="F4894">
        <v>1700</v>
      </c>
      <c r="G4894" t="s">
        <v>15</v>
      </c>
      <c r="H4894" t="s">
        <v>17</v>
      </c>
      <c r="I4894">
        <v>7</v>
      </c>
      <c r="J4894">
        <v>171.34</v>
      </c>
      <c r="K4894">
        <v>0.28000000000000003</v>
      </c>
      <c r="L4894">
        <f t="shared" si="458"/>
        <v>47.975200000000008</v>
      </c>
      <c r="M4894">
        <f t="shared" si="459"/>
        <v>1199.3800000000001</v>
      </c>
      <c r="N4894" t="s">
        <v>16</v>
      </c>
      <c r="O4894" t="str">
        <f t="shared" si="460"/>
        <v>Delayed Delivery</v>
      </c>
      <c r="P4894">
        <v>8</v>
      </c>
      <c r="Q4894" t="str">
        <f t="shared" si="461"/>
        <v>Excellent</v>
      </c>
      <c r="R4894">
        <v>4.5999999999999996</v>
      </c>
      <c r="S4894">
        <v>863.55</v>
      </c>
    </row>
    <row r="4895" spans="1:19" x14ac:dyDescent="0.35">
      <c r="A4895">
        <v>14894</v>
      </c>
      <c r="B4895" s="1">
        <v>49455</v>
      </c>
      <c r="C4895">
        <f t="shared" si="456"/>
        <v>2035</v>
      </c>
      <c r="D4895">
        <f t="shared" si="457"/>
        <v>5</v>
      </c>
      <c r="E4895" t="str">
        <f>TEXT(Table2[[#This Row],[order_date]],"mmmm")</f>
        <v>May</v>
      </c>
      <c r="F4895">
        <v>1286</v>
      </c>
      <c r="G4895" t="s">
        <v>12</v>
      </c>
      <c r="H4895" t="s">
        <v>20</v>
      </c>
      <c r="I4895">
        <v>7</v>
      </c>
      <c r="J4895">
        <v>529.36</v>
      </c>
      <c r="K4895">
        <v>0.16</v>
      </c>
      <c r="L4895">
        <f t="shared" si="458"/>
        <v>84.697600000000008</v>
      </c>
      <c r="M4895">
        <f t="shared" si="459"/>
        <v>3705.52</v>
      </c>
      <c r="N4895" t="s">
        <v>18</v>
      </c>
      <c r="O4895" t="str">
        <f t="shared" si="460"/>
        <v>Delayed Delivery</v>
      </c>
      <c r="P4895">
        <v>9</v>
      </c>
      <c r="Q4895" t="str">
        <f t="shared" si="461"/>
        <v>Good</v>
      </c>
      <c r="R4895">
        <v>3.3</v>
      </c>
      <c r="S4895">
        <v>3112.64</v>
      </c>
    </row>
    <row r="4896" spans="1:19" x14ac:dyDescent="0.35">
      <c r="A4896">
        <v>14895</v>
      </c>
      <c r="B4896" s="1">
        <v>49456</v>
      </c>
      <c r="C4896">
        <f t="shared" si="456"/>
        <v>2035</v>
      </c>
      <c r="D4896">
        <f t="shared" si="457"/>
        <v>5</v>
      </c>
      <c r="E4896" t="str">
        <f>TEXT(Table2[[#This Row],[order_date]],"mmmm")</f>
        <v>May</v>
      </c>
      <c r="F4896">
        <v>1719</v>
      </c>
      <c r="G4896" t="s">
        <v>15</v>
      </c>
      <c r="H4896" t="s">
        <v>13</v>
      </c>
      <c r="I4896">
        <v>3</v>
      </c>
      <c r="J4896">
        <v>110.05</v>
      </c>
      <c r="K4896">
        <v>0.06</v>
      </c>
      <c r="L4896">
        <f t="shared" si="458"/>
        <v>6.6029999999999998</v>
      </c>
      <c r="M4896">
        <f t="shared" si="459"/>
        <v>330.15</v>
      </c>
      <c r="N4896" t="s">
        <v>18</v>
      </c>
      <c r="O4896" t="str">
        <f t="shared" si="460"/>
        <v>Delayed Delivery</v>
      </c>
      <c r="P4896">
        <v>11</v>
      </c>
      <c r="Q4896" t="str">
        <f t="shared" si="461"/>
        <v>Excellent</v>
      </c>
      <c r="R4896">
        <v>4.3</v>
      </c>
      <c r="S4896">
        <v>310.33999999999997</v>
      </c>
    </row>
    <row r="4897" spans="1:19" x14ac:dyDescent="0.35">
      <c r="A4897">
        <v>14896</v>
      </c>
      <c r="B4897" s="1">
        <v>49457</v>
      </c>
      <c r="C4897">
        <f t="shared" si="456"/>
        <v>2035</v>
      </c>
      <c r="D4897">
        <f t="shared" si="457"/>
        <v>5</v>
      </c>
      <c r="E4897" t="str">
        <f>TEXT(Table2[[#This Row],[order_date]],"mmmm")</f>
        <v>May</v>
      </c>
      <c r="F4897">
        <v>1113</v>
      </c>
      <c r="G4897" t="s">
        <v>15</v>
      </c>
      <c r="H4897" t="s">
        <v>20</v>
      </c>
      <c r="I4897">
        <v>6</v>
      </c>
      <c r="J4897">
        <v>52.67</v>
      </c>
      <c r="K4897">
        <v>0.03</v>
      </c>
      <c r="L4897">
        <f t="shared" si="458"/>
        <v>1.5801000000000001</v>
      </c>
      <c r="M4897">
        <f t="shared" si="459"/>
        <v>316.02</v>
      </c>
      <c r="N4897" t="s">
        <v>14</v>
      </c>
      <c r="O4897" t="str">
        <f t="shared" si="460"/>
        <v>Delayed Delivery</v>
      </c>
      <c r="P4897">
        <v>5</v>
      </c>
      <c r="Q4897" t="str">
        <f t="shared" si="461"/>
        <v>Good</v>
      </c>
      <c r="R4897">
        <v>3.1</v>
      </c>
      <c r="S4897">
        <v>306.54000000000002</v>
      </c>
    </row>
    <row r="4898" spans="1:19" x14ac:dyDescent="0.35">
      <c r="A4898">
        <v>14897</v>
      </c>
      <c r="B4898" s="1">
        <v>49458</v>
      </c>
      <c r="C4898">
        <f t="shared" si="456"/>
        <v>2035</v>
      </c>
      <c r="D4898">
        <f t="shared" si="457"/>
        <v>5</v>
      </c>
      <c r="E4898" t="str">
        <f>TEXT(Table2[[#This Row],[order_date]],"mmmm")</f>
        <v>May</v>
      </c>
      <c r="F4898">
        <v>1479</v>
      </c>
      <c r="G4898" t="s">
        <v>15</v>
      </c>
      <c r="H4898" t="s">
        <v>13</v>
      </c>
      <c r="I4898">
        <v>3</v>
      </c>
      <c r="J4898">
        <v>172.47</v>
      </c>
      <c r="K4898">
        <v>0.17</v>
      </c>
      <c r="L4898">
        <f t="shared" si="458"/>
        <v>29.319900000000001</v>
      </c>
      <c r="M4898">
        <f t="shared" si="459"/>
        <v>517.41</v>
      </c>
      <c r="N4898" t="s">
        <v>14</v>
      </c>
      <c r="O4898" t="str">
        <f t="shared" si="460"/>
        <v>Delayed Delivery</v>
      </c>
      <c r="P4898">
        <v>10</v>
      </c>
      <c r="Q4898" t="str">
        <f t="shared" si="461"/>
        <v>Bad</v>
      </c>
      <c r="R4898">
        <v>2.2000000000000002</v>
      </c>
      <c r="S4898">
        <v>429.45</v>
      </c>
    </row>
    <row r="4899" spans="1:19" x14ac:dyDescent="0.35">
      <c r="A4899">
        <v>14898</v>
      </c>
      <c r="B4899" s="1">
        <v>49459</v>
      </c>
      <c r="C4899">
        <f t="shared" si="456"/>
        <v>2035</v>
      </c>
      <c r="D4899">
        <f t="shared" si="457"/>
        <v>5</v>
      </c>
      <c r="E4899" t="str">
        <f>TEXT(Table2[[#This Row],[order_date]],"mmmm")</f>
        <v>May</v>
      </c>
      <c r="F4899">
        <v>1021</v>
      </c>
      <c r="G4899" t="s">
        <v>22</v>
      </c>
      <c r="H4899" t="s">
        <v>21</v>
      </c>
      <c r="I4899">
        <v>1</v>
      </c>
      <c r="J4899">
        <v>370.06</v>
      </c>
      <c r="K4899">
        <v>0.16</v>
      </c>
      <c r="L4899">
        <f t="shared" si="458"/>
        <v>59.209600000000002</v>
      </c>
      <c r="M4899">
        <f t="shared" si="459"/>
        <v>370.06</v>
      </c>
      <c r="N4899" t="s">
        <v>16</v>
      </c>
      <c r="O4899" t="str">
        <f t="shared" si="460"/>
        <v>Delayed Delivery</v>
      </c>
      <c r="P4899">
        <v>7</v>
      </c>
      <c r="Q4899" t="str">
        <f t="shared" si="461"/>
        <v>Bad</v>
      </c>
      <c r="R4899">
        <v>1.4</v>
      </c>
      <c r="S4899">
        <v>310.85000000000002</v>
      </c>
    </row>
    <row r="4900" spans="1:19" x14ac:dyDescent="0.35">
      <c r="A4900">
        <v>14899</v>
      </c>
      <c r="B4900" s="1">
        <v>49460</v>
      </c>
      <c r="C4900">
        <f t="shared" si="456"/>
        <v>2035</v>
      </c>
      <c r="D4900">
        <f t="shared" si="457"/>
        <v>5</v>
      </c>
      <c r="E4900" t="str">
        <f>TEXT(Table2[[#This Row],[order_date]],"mmmm")</f>
        <v>May</v>
      </c>
      <c r="F4900">
        <v>1348</v>
      </c>
      <c r="G4900" t="s">
        <v>22</v>
      </c>
      <c r="H4900" t="s">
        <v>21</v>
      </c>
      <c r="I4900">
        <v>7</v>
      </c>
      <c r="J4900">
        <v>87.01</v>
      </c>
      <c r="K4900">
        <v>0.23</v>
      </c>
      <c r="L4900">
        <f t="shared" si="458"/>
        <v>20.012300000000003</v>
      </c>
      <c r="M4900">
        <f t="shared" si="459"/>
        <v>609.07000000000005</v>
      </c>
      <c r="N4900" t="s">
        <v>18</v>
      </c>
      <c r="O4900" t="str">
        <f t="shared" si="460"/>
        <v>Delayed Delivery</v>
      </c>
      <c r="P4900">
        <v>10</v>
      </c>
      <c r="Q4900" t="str">
        <f t="shared" si="461"/>
        <v>Bad</v>
      </c>
      <c r="R4900">
        <v>2.2999999999999998</v>
      </c>
      <c r="S4900">
        <v>468.98</v>
      </c>
    </row>
    <row r="4901" spans="1:19" x14ac:dyDescent="0.35">
      <c r="A4901">
        <v>14900</v>
      </c>
      <c r="B4901" s="1">
        <v>49461</v>
      </c>
      <c r="C4901">
        <f t="shared" si="456"/>
        <v>2035</v>
      </c>
      <c r="D4901">
        <f t="shared" si="457"/>
        <v>6</v>
      </c>
      <c r="E4901" t="str">
        <f>TEXT(Table2[[#This Row],[order_date]],"mmmm")</f>
        <v>June</v>
      </c>
      <c r="F4901">
        <v>1725</v>
      </c>
      <c r="G4901" t="s">
        <v>15</v>
      </c>
      <c r="H4901" t="s">
        <v>13</v>
      </c>
      <c r="I4901">
        <v>2</v>
      </c>
      <c r="J4901">
        <v>290.88</v>
      </c>
      <c r="K4901">
        <v>0.16</v>
      </c>
      <c r="L4901">
        <f t="shared" si="458"/>
        <v>46.540799999999997</v>
      </c>
      <c r="M4901">
        <f t="shared" si="459"/>
        <v>581.76</v>
      </c>
      <c r="N4901" t="s">
        <v>16</v>
      </c>
      <c r="O4901" t="str">
        <f t="shared" si="460"/>
        <v>On Time Delivery</v>
      </c>
      <c r="P4901">
        <v>4</v>
      </c>
      <c r="Q4901" t="str">
        <f t="shared" si="461"/>
        <v>Excellent</v>
      </c>
      <c r="R4901">
        <v>4.5</v>
      </c>
      <c r="S4901">
        <v>488.68</v>
      </c>
    </row>
    <row r="4902" spans="1:19" x14ac:dyDescent="0.35">
      <c r="A4902">
        <v>14901</v>
      </c>
      <c r="B4902" s="1">
        <v>49462</v>
      </c>
      <c r="C4902">
        <f t="shared" si="456"/>
        <v>2035</v>
      </c>
      <c r="D4902">
        <f t="shared" si="457"/>
        <v>6</v>
      </c>
      <c r="E4902" t="str">
        <f>TEXT(Table2[[#This Row],[order_date]],"mmmm")</f>
        <v>June</v>
      </c>
      <c r="F4902">
        <v>1682</v>
      </c>
      <c r="G4902" t="s">
        <v>19</v>
      </c>
      <c r="H4902" t="s">
        <v>13</v>
      </c>
      <c r="I4902">
        <v>6</v>
      </c>
      <c r="J4902">
        <v>381.99</v>
      </c>
      <c r="K4902">
        <v>0.05</v>
      </c>
      <c r="L4902">
        <f t="shared" si="458"/>
        <v>19.099500000000003</v>
      </c>
      <c r="M4902">
        <f t="shared" si="459"/>
        <v>2291.94</v>
      </c>
      <c r="N4902" t="s">
        <v>16</v>
      </c>
      <c r="O4902" t="str">
        <f t="shared" si="460"/>
        <v>Delayed Delivery</v>
      </c>
      <c r="P4902">
        <v>6</v>
      </c>
      <c r="Q4902" t="str">
        <f t="shared" si="461"/>
        <v>Good</v>
      </c>
      <c r="R4902">
        <v>3.8</v>
      </c>
      <c r="S4902">
        <v>2177.34</v>
      </c>
    </row>
    <row r="4903" spans="1:19" x14ac:dyDescent="0.35">
      <c r="A4903">
        <v>14902</v>
      </c>
      <c r="B4903" s="1">
        <v>49463</v>
      </c>
      <c r="C4903">
        <f t="shared" si="456"/>
        <v>2035</v>
      </c>
      <c r="D4903">
        <f t="shared" si="457"/>
        <v>6</v>
      </c>
      <c r="E4903" t="str">
        <f>TEXT(Table2[[#This Row],[order_date]],"mmmm")</f>
        <v>June</v>
      </c>
      <c r="F4903">
        <v>1834</v>
      </c>
      <c r="G4903" t="s">
        <v>22</v>
      </c>
      <c r="H4903" t="s">
        <v>13</v>
      </c>
      <c r="I4903">
        <v>5</v>
      </c>
      <c r="J4903">
        <v>511.51</v>
      </c>
      <c r="K4903">
        <v>0.18</v>
      </c>
      <c r="L4903">
        <f t="shared" si="458"/>
        <v>92.071799999999996</v>
      </c>
      <c r="M4903">
        <f t="shared" si="459"/>
        <v>2557.5500000000002</v>
      </c>
      <c r="N4903" t="s">
        <v>18</v>
      </c>
      <c r="O4903" t="str">
        <f t="shared" si="460"/>
        <v>On Time Delivery</v>
      </c>
      <c r="P4903">
        <v>2</v>
      </c>
      <c r="Q4903" t="str">
        <f t="shared" si="461"/>
        <v>Excellent</v>
      </c>
      <c r="R4903">
        <v>4.0999999999999996</v>
      </c>
      <c r="S4903">
        <v>2097.19</v>
      </c>
    </row>
    <row r="4904" spans="1:19" x14ac:dyDescent="0.35">
      <c r="A4904">
        <v>14903</v>
      </c>
      <c r="B4904" s="1">
        <v>49464</v>
      </c>
      <c r="C4904">
        <f t="shared" si="456"/>
        <v>2035</v>
      </c>
      <c r="D4904">
        <f t="shared" si="457"/>
        <v>6</v>
      </c>
      <c r="E4904" t="str">
        <f>TEXT(Table2[[#This Row],[order_date]],"mmmm")</f>
        <v>June</v>
      </c>
      <c r="F4904">
        <v>1565</v>
      </c>
      <c r="G4904" t="s">
        <v>19</v>
      </c>
      <c r="H4904" t="s">
        <v>13</v>
      </c>
      <c r="I4904">
        <v>5</v>
      </c>
      <c r="J4904">
        <v>149.47</v>
      </c>
      <c r="K4904">
        <v>0.32</v>
      </c>
      <c r="L4904">
        <f t="shared" si="458"/>
        <v>47.830399999999997</v>
      </c>
      <c r="M4904">
        <f t="shared" si="459"/>
        <v>747.35</v>
      </c>
      <c r="N4904" t="s">
        <v>18</v>
      </c>
      <c r="O4904" t="str">
        <f t="shared" si="460"/>
        <v>On Time Delivery</v>
      </c>
      <c r="P4904">
        <v>4</v>
      </c>
      <c r="Q4904" t="str">
        <f t="shared" si="461"/>
        <v>Excellent</v>
      </c>
      <c r="R4904">
        <v>4.0999999999999996</v>
      </c>
      <c r="S4904">
        <v>508.2</v>
      </c>
    </row>
    <row r="4905" spans="1:19" x14ac:dyDescent="0.35">
      <c r="A4905">
        <v>14904</v>
      </c>
      <c r="B4905" s="1">
        <v>49465</v>
      </c>
      <c r="C4905">
        <f t="shared" si="456"/>
        <v>2035</v>
      </c>
      <c r="D4905">
        <f t="shared" si="457"/>
        <v>6</v>
      </c>
      <c r="E4905" t="str">
        <f>TEXT(Table2[[#This Row],[order_date]],"mmmm")</f>
        <v>June</v>
      </c>
      <c r="F4905">
        <v>1905</v>
      </c>
      <c r="G4905" t="s">
        <v>12</v>
      </c>
      <c r="H4905" t="s">
        <v>17</v>
      </c>
      <c r="I4905">
        <v>5</v>
      </c>
      <c r="J4905">
        <v>493.15</v>
      </c>
      <c r="K4905">
        <v>0.06</v>
      </c>
      <c r="L4905">
        <f t="shared" si="458"/>
        <v>29.588999999999999</v>
      </c>
      <c r="M4905">
        <f t="shared" si="459"/>
        <v>2465.75</v>
      </c>
      <c r="N4905" t="s">
        <v>14</v>
      </c>
      <c r="O4905" t="str">
        <f t="shared" si="460"/>
        <v>Delayed Delivery</v>
      </c>
      <c r="P4905">
        <v>5</v>
      </c>
      <c r="Q4905" t="str">
        <f t="shared" si="461"/>
        <v>Bad</v>
      </c>
      <c r="R4905">
        <v>1.5</v>
      </c>
      <c r="S4905">
        <v>2317.8000000000002</v>
      </c>
    </row>
    <row r="4906" spans="1:19" x14ac:dyDescent="0.35">
      <c r="A4906">
        <v>14905</v>
      </c>
      <c r="B4906" s="1">
        <v>49466</v>
      </c>
      <c r="C4906">
        <f t="shared" si="456"/>
        <v>2035</v>
      </c>
      <c r="D4906">
        <f t="shared" si="457"/>
        <v>6</v>
      </c>
      <c r="E4906" t="str">
        <f>TEXT(Table2[[#This Row],[order_date]],"mmmm")</f>
        <v>June</v>
      </c>
      <c r="F4906">
        <v>1809</v>
      </c>
      <c r="G4906" t="s">
        <v>15</v>
      </c>
      <c r="H4906" t="s">
        <v>20</v>
      </c>
      <c r="I4906">
        <v>2</v>
      </c>
      <c r="J4906">
        <v>152.41999999999999</v>
      </c>
      <c r="K4906">
        <v>0.24</v>
      </c>
      <c r="L4906">
        <f t="shared" si="458"/>
        <v>36.580799999999996</v>
      </c>
      <c r="M4906">
        <f t="shared" si="459"/>
        <v>304.83999999999997</v>
      </c>
      <c r="N4906" t="s">
        <v>18</v>
      </c>
      <c r="O4906" t="str">
        <f t="shared" si="460"/>
        <v>Delayed Delivery</v>
      </c>
      <c r="P4906">
        <v>9</v>
      </c>
      <c r="Q4906" t="str">
        <f t="shared" si="461"/>
        <v>Bad</v>
      </c>
      <c r="R4906">
        <v>1.6</v>
      </c>
      <c r="S4906">
        <v>231.68</v>
      </c>
    </row>
    <row r="4907" spans="1:19" x14ac:dyDescent="0.35">
      <c r="A4907">
        <v>14906</v>
      </c>
      <c r="B4907" s="1">
        <v>49467</v>
      </c>
      <c r="C4907">
        <f t="shared" si="456"/>
        <v>2035</v>
      </c>
      <c r="D4907">
        <f t="shared" si="457"/>
        <v>6</v>
      </c>
      <c r="E4907" t="str">
        <f>TEXT(Table2[[#This Row],[order_date]],"mmmm")</f>
        <v>June</v>
      </c>
      <c r="F4907">
        <v>1319</v>
      </c>
      <c r="G4907" t="s">
        <v>15</v>
      </c>
      <c r="H4907" t="s">
        <v>17</v>
      </c>
      <c r="I4907">
        <v>3</v>
      </c>
      <c r="J4907">
        <v>410.91</v>
      </c>
      <c r="K4907">
        <v>0.21</v>
      </c>
      <c r="L4907">
        <f t="shared" si="458"/>
        <v>86.2911</v>
      </c>
      <c r="M4907">
        <f t="shared" si="459"/>
        <v>1232.73</v>
      </c>
      <c r="N4907" t="s">
        <v>16</v>
      </c>
      <c r="O4907" t="str">
        <f t="shared" si="460"/>
        <v>Delayed Delivery</v>
      </c>
      <c r="P4907">
        <v>9</v>
      </c>
      <c r="Q4907" t="str">
        <f t="shared" si="461"/>
        <v>Bad</v>
      </c>
      <c r="R4907">
        <v>2.2999999999999998</v>
      </c>
      <c r="S4907">
        <v>973.86</v>
      </c>
    </row>
    <row r="4908" spans="1:19" x14ac:dyDescent="0.35">
      <c r="A4908">
        <v>14907</v>
      </c>
      <c r="B4908" s="1">
        <v>49468</v>
      </c>
      <c r="C4908">
        <f t="shared" si="456"/>
        <v>2035</v>
      </c>
      <c r="D4908">
        <f t="shared" si="457"/>
        <v>6</v>
      </c>
      <c r="E4908" t="str">
        <f>TEXT(Table2[[#This Row],[order_date]],"mmmm")</f>
        <v>June</v>
      </c>
      <c r="F4908">
        <v>1125</v>
      </c>
      <c r="G4908" t="s">
        <v>15</v>
      </c>
      <c r="H4908" t="s">
        <v>20</v>
      </c>
      <c r="I4908">
        <v>3</v>
      </c>
      <c r="J4908">
        <v>266.94</v>
      </c>
      <c r="K4908">
        <v>0.26</v>
      </c>
      <c r="L4908">
        <f t="shared" si="458"/>
        <v>69.404399999999995</v>
      </c>
      <c r="M4908">
        <f t="shared" si="459"/>
        <v>800.81999999999994</v>
      </c>
      <c r="N4908" t="s">
        <v>14</v>
      </c>
      <c r="O4908" t="str">
        <f t="shared" si="460"/>
        <v>Delayed Delivery</v>
      </c>
      <c r="P4908">
        <v>8</v>
      </c>
      <c r="Q4908" t="str">
        <f t="shared" si="461"/>
        <v>Bad</v>
      </c>
      <c r="R4908">
        <v>2.2000000000000002</v>
      </c>
      <c r="S4908">
        <v>592.61</v>
      </c>
    </row>
    <row r="4909" spans="1:19" x14ac:dyDescent="0.35">
      <c r="A4909">
        <v>14908</v>
      </c>
      <c r="B4909" s="1">
        <v>49469</v>
      </c>
      <c r="C4909">
        <f t="shared" si="456"/>
        <v>2035</v>
      </c>
      <c r="D4909">
        <f t="shared" si="457"/>
        <v>6</v>
      </c>
      <c r="E4909" t="str">
        <f>TEXT(Table2[[#This Row],[order_date]],"mmmm")</f>
        <v>June</v>
      </c>
      <c r="F4909">
        <v>1276</v>
      </c>
      <c r="G4909" t="s">
        <v>22</v>
      </c>
      <c r="H4909" t="s">
        <v>20</v>
      </c>
      <c r="I4909">
        <v>4</v>
      </c>
      <c r="J4909">
        <v>82.09</v>
      </c>
      <c r="K4909">
        <v>0.05</v>
      </c>
      <c r="L4909">
        <f t="shared" si="458"/>
        <v>4.1045000000000007</v>
      </c>
      <c r="M4909">
        <f t="shared" si="459"/>
        <v>328.36</v>
      </c>
      <c r="N4909" t="s">
        <v>18</v>
      </c>
      <c r="O4909" t="str">
        <f t="shared" si="460"/>
        <v>On Time Delivery</v>
      </c>
      <c r="P4909">
        <v>4</v>
      </c>
      <c r="Q4909" t="str">
        <f t="shared" si="461"/>
        <v>Bad</v>
      </c>
      <c r="R4909">
        <v>1.3</v>
      </c>
      <c r="S4909">
        <v>311.94</v>
      </c>
    </row>
    <row r="4910" spans="1:19" x14ac:dyDescent="0.35">
      <c r="A4910">
        <v>14909</v>
      </c>
      <c r="B4910" s="1">
        <v>49470</v>
      </c>
      <c r="C4910">
        <f t="shared" si="456"/>
        <v>2035</v>
      </c>
      <c r="D4910">
        <f t="shared" si="457"/>
        <v>6</v>
      </c>
      <c r="E4910" t="str">
        <f>TEXT(Table2[[#This Row],[order_date]],"mmmm")</f>
        <v>June</v>
      </c>
      <c r="F4910">
        <v>1975</v>
      </c>
      <c r="G4910" t="s">
        <v>19</v>
      </c>
      <c r="H4910" t="s">
        <v>20</v>
      </c>
      <c r="I4910">
        <v>5</v>
      </c>
      <c r="J4910">
        <v>432.84</v>
      </c>
      <c r="K4910">
        <v>0.33</v>
      </c>
      <c r="L4910">
        <f t="shared" si="458"/>
        <v>142.8372</v>
      </c>
      <c r="M4910">
        <f t="shared" si="459"/>
        <v>2164.1999999999998</v>
      </c>
      <c r="N4910" t="s">
        <v>14</v>
      </c>
      <c r="O4910" t="str">
        <f t="shared" si="460"/>
        <v>Delayed Delivery</v>
      </c>
      <c r="P4910">
        <v>6</v>
      </c>
      <c r="Q4910" t="str">
        <f t="shared" si="461"/>
        <v>Bad</v>
      </c>
      <c r="R4910">
        <v>1.6</v>
      </c>
      <c r="S4910">
        <v>1450.01</v>
      </c>
    </row>
    <row r="4911" spans="1:19" x14ac:dyDescent="0.35">
      <c r="A4911">
        <v>14910</v>
      </c>
      <c r="B4911" s="1">
        <v>49471</v>
      </c>
      <c r="C4911">
        <f t="shared" si="456"/>
        <v>2035</v>
      </c>
      <c r="D4911">
        <f t="shared" si="457"/>
        <v>6</v>
      </c>
      <c r="E4911" t="str">
        <f>TEXT(Table2[[#This Row],[order_date]],"mmmm")</f>
        <v>June</v>
      </c>
      <c r="F4911">
        <v>1203</v>
      </c>
      <c r="G4911" t="s">
        <v>12</v>
      </c>
      <c r="H4911" t="s">
        <v>17</v>
      </c>
      <c r="I4911">
        <v>5</v>
      </c>
      <c r="J4911">
        <v>142.38999999999999</v>
      </c>
      <c r="K4911">
        <v>0.22</v>
      </c>
      <c r="L4911">
        <f t="shared" si="458"/>
        <v>31.325799999999997</v>
      </c>
      <c r="M4911">
        <f t="shared" si="459"/>
        <v>711.94999999999993</v>
      </c>
      <c r="N4911" t="s">
        <v>18</v>
      </c>
      <c r="O4911" t="str">
        <f t="shared" si="460"/>
        <v>Delayed Delivery</v>
      </c>
      <c r="P4911">
        <v>7</v>
      </c>
      <c r="Q4911" t="str">
        <f t="shared" si="461"/>
        <v>Excellent</v>
      </c>
      <c r="R4911">
        <v>4.4000000000000004</v>
      </c>
      <c r="S4911">
        <v>555.32000000000005</v>
      </c>
    </row>
    <row r="4912" spans="1:19" x14ac:dyDescent="0.35">
      <c r="A4912">
        <v>14911</v>
      </c>
      <c r="B4912" s="1">
        <v>49472</v>
      </c>
      <c r="C4912">
        <f t="shared" si="456"/>
        <v>2035</v>
      </c>
      <c r="D4912">
        <f t="shared" si="457"/>
        <v>6</v>
      </c>
      <c r="E4912" t="str">
        <f>TEXT(Table2[[#This Row],[order_date]],"mmmm")</f>
        <v>June</v>
      </c>
      <c r="F4912">
        <v>1193</v>
      </c>
      <c r="G4912" t="s">
        <v>15</v>
      </c>
      <c r="H4912" t="s">
        <v>13</v>
      </c>
      <c r="I4912">
        <v>3</v>
      </c>
      <c r="J4912">
        <v>118.32</v>
      </c>
      <c r="K4912">
        <v>0.3</v>
      </c>
      <c r="L4912">
        <f t="shared" si="458"/>
        <v>35.495999999999995</v>
      </c>
      <c r="M4912">
        <f t="shared" si="459"/>
        <v>354.96</v>
      </c>
      <c r="N4912" t="s">
        <v>16</v>
      </c>
      <c r="O4912" t="str">
        <f t="shared" si="460"/>
        <v>Early Delivery</v>
      </c>
      <c r="P4912">
        <v>1</v>
      </c>
      <c r="Q4912" t="str">
        <f t="shared" si="461"/>
        <v>Good</v>
      </c>
      <c r="R4912">
        <v>3.4</v>
      </c>
      <c r="S4912">
        <v>248.47</v>
      </c>
    </row>
    <row r="4913" spans="1:19" x14ac:dyDescent="0.35">
      <c r="A4913">
        <v>14912</v>
      </c>
      <c r="B4913" s="1">
        <v>49473</v>
      </c>
      <c r="C4913">
        <f t="shared" si="456"/>
        <v>2035</v>
      </c>
      <c r="D4913">
        <f t="shared" si="457"/>
        <v>6</v>
      </c>
      <c r="E4913" t="str">
        <f>TEXT(Table2[[#This Row],[order_date]],"mmmm")</f>
        <v>June</v>
      </c>
      <c r="F4913">
        <v>1680</v>
      </c>
      <c r="G4913" t="s">
        <v>19</v>
      </c>
      <c r="H4913" t="s">
        <v>17</v>
      </c>
      <c r="I4913">
        <v>5</v>
      </c>
      <c r="J4913">
        <v>224.62</v>
      </c>
      <c r="K4913">
        <v>0.09</v>
      </c>
      <c r="L4913">
        <f t="shared" si="458"/>
        <v>20.215799999999998</v>
      </c>
      <c r="M4913">
        <f t="shared" si="459"/>
        <v>1123.0999999999999</v>
      </c>
      <c r="N4913" t="s">
        <v>16</v>
      </c>
      <c r="O4913" t="str">
        <f t="shared" si="460"/>
        <v>Early Delivery</v>
      </c>
      <c r="P4913">
        <v>1</v>
      </c>
      <c r="Q4913" t="str">
        <f t="shared" si="461"/>
        <v>Bad</v>
      </c>
      <c r="R4913">
        <v>2.4</v>
      </c>
      <c r="S4913">
        <v>1022.02</v>
      </c>
    </row>
    <row r="4914" spans="1:19" x14ac:dyDescent="0.35">
      <c r="A4914">
        <v>14913</v>
      </c>
      <c r="B4914" s="1">
        <v>49474</v>
      </c>
      <c r="C4914">
        <f t="shared" si="456"/>
        <v>2035</v>
      </c>
      <c r="D4914">
        <f t="shared" si="457"/>
        <v>6</v>
      </c>
      <c r="E4914" t="str">
        <f>TEXT(Table2[[#This Row],[order_date]],"mmmm")</f>
        <v>June</v>
      </c>
      <c r="F4914">
        <v>1663</v>
      </c>
      <c r="G4914" t="s">
        <v>19</v>
      </c>
      <c r="H4914" t="s">
        <v>17</v>
      </c>
      <c r="I4914">
        <v>3</v>
      </c>
      <c r="J4914">
        <v>397.17</v>
      </c>
      <c r="K4914">
        <v>0.26</v>
      </c>
      <c r="L4914">
        <f t="shared" si="458"/>
        <v>103.2642</v>
      </c>
      <c r="M4914">
        <f t="shared" si="459"/>
        <v>1191.51</v>
      </c>
      <c r="N4914" t="s">
        <v>16</v>
      </c>
      <c r="O4914" t="str">
        <f t="shared" si="460"/>
        <v>On Time Delivery</v>
      </c>
      <c r="P4914">
        <v>4</v>
      </c>
      <c r="Q4914" t="str">
        <f t="shared" si="461"/>
        <v>Good</v>
      </c>
      <c r="R4914">
        <v>3.1</v>
      </c>
      <c r="S4914">
        <v>881.72</v>
      </c>
    </row>
    <row r="4915" spans="1:19" x14ac:dyDescent="0.35">
      <c r="A4915">
        <v>14914</v>
      </c>
      <c r="B4915" s="1">
        <v>49475</v>
      </c>
      <c r="C4915">
        <f t="shared" si="456"/>
        <v>2035</v>
      </c>
      <c r="D4915">
        <f t="shared" si="457"/>
        <v>6</v>
      </c>
      <c r="E4915" t="str">
        <f>TEXT(Table2[[#This Row],[order_date]],"mmmm")</f>
        <v>June</v>
      </c>
      <c r="F4915">
        <v>1546</v>
      </c>
      <c r="G4915" t="s">
        <v>15</v>
      </c>
      <c r="H4915" t="s">
        <v>20</v>
      </c>
      <c r="I4915">
        <v>7</v>
      </c>
      <c r="J4915">
        <v>151.88999999999999</v>
      </c>
      <c r="K4915">
        <v>0.27</v>
      </c>
      <c r="L4915">
        <f t="shared" si="458"/>
        <v>41.010300000000001</v>
      </c>
      <c r="M4915">
        <f t="shared" si="459"/>
        <v>1063.23</v>
      </c>
      <c r="N4915" t="s">
        <v>16</v>
      </c>
      <c r="O4915" t="str">
        <f t="shared" si="460"/>
        <v>On Time Delivery</v>
      </c>
      <c r="P4915">
        <v>3</v>
      </c>
      <c r="Q4915" t="str">
        <f t="shared" si="461"/>
        <v>Bad</v>
      </c>
      <c r="R4915">
        <v>2</v>
      </c>
      <c r="S4915">
        <v>776.16</v>
      </c>
    </row>
    <row r="4916" spans="1:19" x14ac:dyDescent="0.35">
      <c r="A4916">
        <v>14915</v>
      </c>
      <c r="B4916" s="1">
        <v>49476</v>
      </c>
      <c r="C4916">
        <f t="shared" si="456"/>
        <v>2035</v>
      </c>
      <c r="D4916">
        <f t="shared" si="457"/>
        <v>6</v>
      </c>
      <c r="E4916" t="str">
        <f>TEXT(Table2[[#This Row],[order_date]],"mmmm")</f>
        <v>June</v>
      </c>
      <c r="F4916">
        <v>1695</v>
      </c>
      <c r="G4916" t="s">
        <v>15</v>
      </c>
      <c r="H4916" t="s">
        <v>21</v>
      </c>
      <c r="I4916">
        <v>7</v>
      </c>
      <c r="J4916">
        <v>122.44</v>
      </c>
      <c r="K4916">
        <v>0.14000000000000001</v>
      </c>
      <c r="L4916">
        <f t="shared" si="458"/>
        <v>17.1416</v>
      </c>
      <c r="M4916">
        <f t="shared" si="459"/>
        <v>857.07999999999993</v>
      </c>
      <c r="N4916" t="s">
        <v>16</v>
      </c>
      <c r="O4916" t="str">
        <f t="shared" si="460"/>
        <v>Delayed Delivery</v>
      </c>
      <c r="P4916">
        <v>10</v>
      </c>
      <c r="Q4916" t="str">
        <f t="shared" si="461"/>
        <v>Good</v>
      </c>
      <c r="R4916">
        <v>3.3</v>
      </c>
      <c r="S4916">
        <v>737.09</v>
      </c>
    </row>
    <row r="4917" spans="1:19" x14ac:dyDescent="0.35">
      <c r="A4917">
        <v>14916</v>
      </c>
      <c r="B4917" s="1">
        <v>49477</v>
      </c>
      <c r="C4917">
        <f t="shared" si="456"/>
        <v>2035</v>
      </c>
      <c r="D4917">
        <f t="shared" si="457"/>
        <v>6</v>
      </c>
      <c r="E4917" t="str">
        <f>TEXT(Table2[[#This Row],[order_date]],"mmmm")</f>
        <v>June</v>
      </c>
      <c r="F4917">
        <v>1285</v>
      </c>
      <c r="G4917" t="s">
        <v>15</v>
      </c>
      <c r="H4917" t="s">
        <v>21</v>
      </c>
      <c r="I4917">
        <v>3</v>
      </c>
      <c r="J4917">
        <v>20.82</v>
      </c>
      <c r="K4917">
        <v>0.13</v>
      </c>
      <c r="L4917">
        <f t="shared" si="458"/>
        <v>2.7066000000000003</v>
      </c>
      <c r="M4917">
        <f t="shared" si="459"/>
        <v>62.46</v>
      </c>
      <c r="N4917" t="s">
        <v>18</v>
      </c>
      <c r="O4917" t="str">
        <f t="shared" si="460"/>
        <v>On Time Delivery</v>
      </c>
      <c r="P4917">
        <v>4</v>
      </c>
      <c r="Q4917" t="str">
        <f t="shared" si="461"/>
        <v>Bad</v>
      </c>
      <c r="R4917">
        <v>1.3</v>
      </c>
      <c r="S4917">
        <v>54.34</v>
      </c>
    </row>
    <row r="4918" spans="1:19" x14ac:dyDescent="0.35">
      <c r="A4918">
        <v>14917</v>
      </c>
      <c r="B4918" s="1">
        <v>49478</v>
      </c>
      <c r="C4918">
        <f t="shared" si="456"/>
        <v>2035</v>
      </c>
      <c r="D4918">
        <f t="shared" si="457"/>
        <v>6</v>
      </c>
      <c r="E4918" t="str">
        <f>TEXT(Table2[[#This Row],[order_date]],"mmmm")</f>
        <v>June</v>
      </c>
      <c r="F4918">
        <v>1056</v>
      </c>
      <c r="G4918" t="s">
        <v>22</v>
      </c>
      <c r="H4918" t="s">
        <v>17</v>
      </c>
      <c r="I4918">
        <v>6</v>
      </c>
      <c r="J4918">
        <v>290.91000000000003</v>
      </c>
      <c r="K4918">
        <v>0.23</v>
      </c>
      <c r="L4918">
        <f t="shared" si="458"/>
        <v>66.909300000000002</v>
      </c>
      <c r="M4918">
        <f t="shared" si="459"/>
        <v>1745.46</v>
      </c>
      <c r="N4918" t="s">
        <v>14</v>
      </c>
      <c r="O4918" t="str">
        <f t="shared" si="460"/>
        <v>Delayed Delivery</v>
      </c>
      <c r="P4918">
        <v>9</v>
      </c>
      <c r="Q4918" t="str">
        <f t="shared" si="461"/>
        <v>Excellent</v>
      </c>
      <c r="R4918">
        <v>4.5999999999999996</v>
      </c>
      <c r="S4918">
        <v>1344</v>
      </c>
    </row>
    <row r="4919" spans="1:19" x14ac:dyDescent="0.35">
      <c r="A4919">
        <v>14918</v>
      </c>
      <c r="B4919" s="1">
        <v>49479</v>
      </c>
      <c r="C4919">
        <f t="shared" si="456"/>
        <v>2035</v>
      </c>
      <c r="D4919">
        <f t="shared" si="457"/>
        <v>6</v>
      </c>
      <c r="E4919" t="str">
        <f>TEXT(Table2[[#This Row],[order_date]],"mmmm")</f>
        <v>June</v>
      </c>
      <c r="F4919">
        <v>1733</v>
      </c>
      <c r="G4919" t="s">
        <v>15</v>
      </c>
      <c r="H4919" t="s">
        <v>20</v>
      </c>
      <c r="I4919">
        <v>3</v>
      </c>
      <c r="J4919">
        <v>265.76</v>
      </c>
      <c r="K4919">
        <v>0.03</v>
      </c>
      <c r="L4919">
        <f t="shared" si="458"/>
        <v>7.9727999999999994</v>
      </c>
      <c r="M4919">
        <f t="shared" si="459"/>
        <v>797.28</v>
      </c>
      <c r="N4919" t="s">
        <v>14</v>
      </c>
      <c r="O4919" t="str">
        <f t="shared" si="460"/>
        <v>On Time Delivery</v>
      </c>
      <c r="P4919">
        <v>2</v>
      </c>
      <c r="Q4919" t="str">
        <f t="shared" si="461"/>
        <v>Bad</v>
      </c>
      <c r="R4919">
        <v>2</v>
      </c>
      <c r="S4919">
        <v>773.36</v>
      </c>
    </row>
    <row r="4920" spans="1:19" x14ac:dyDescent="0.35">
      <c r="A4920">
        <v>14919</v>
      </c>
      <c r="B4920" s="1">
        <v>49480</v>
      </c>
      <c r="C4920">
        <f t="shared" si="456"/>
        <v>2035</v>
      </c>
      <c r="D4920">
        <f t="shared" si="457"/>
        <v>6</v>
      </c>
      <c r="E4920" t="str">
        <f>TEXT(Table2[[#This Row],[order_date]],"mmmm")</f>
        <v>June</v>
      </c>
      <c r="F4920">
        <v>1302</v>
      </c>
      <c r="G4920" t="s">
        <v>12</v>
      </c>
      <c r="H4920" t="s">
        <v>17</v>
      </c>
      <c r="I4920">
        <v>1</v>
      </c>
      <c r="J4920">
        <v>151.81</v>
      </c>
      <c r="K4920">
        <v>0.26</v>
      </c>
      <c r="L4920">
        <f t="shared" si="458"/>
        <v>39.470600000000005</v>
      </c>
      <c r="M4920">
        <f t="shared" si="459"/>
        <v>151.81</v>
      </c>
      <c r="N4920" t="s">
        <v>18</v>
      </c>
      <c r="O4920" t="str">
        <f t="shared" si="460"/>
        <v>On Time Delivery</v>
      </c>
      <c r="P4920">
        <v>4</v>
      </c>
      <c r="Q4920" t="str">
        <f t="shared" si="461"/>
        <v>Excellent</v>
      </c>
      <c r="R4920">
        <v>4.3</v>
      </c>
      <c r="S4920">
        <v>112.34</v>
      </c>
    </row>
    <row r="4921" spans="1:19" x14ac:dyDescent="0.35">
      <c r="A4921">
        <v>14920</v>
      </c>
      <c r="B4921" s="1">
        <v>49481</v>
      </c>
      <c r="C4921">
        <f t="shared" si="456"/>
        <v>2035</v>
      </c>
      <c r="D4921">
        <f t="shared" si="457"/>
        <v>6</v>
      </c>
      <c r="E4921" t="str">
        <f>TEXT(Table2[[#This Row],[order_date]],"mmmm")</f>
        <v>June</v>
      </c>
      <c r="F4921">
        <v>1162</v>
      </c>
      <c r="G4921" t="s">
        <v>15</v>
      </c>
      <c r="H4921" t="s">
        <v>17</v>
      </c>
      <c r="I4921">
        <v>1</v>
      </c>
      <c r="J4921">
        <v>46.39</v>
      </c>
      <c r="K4921">
        <v>0.02</v>
      </c>
      <c r="L4921">
        <f t="shared" si="458"/>
        <v>0.92780000000000007</v>
      </c>
      <c r="M4921">
        <f t="shared" si="459"/>
        <v>46.39</v>
      </c>
      <c r="N4921" t="s">
        <v>16</v>
      </c>
      <c r="O4921" t="str">
        <f t="shared" si="460"/>
        <v>Delayed Delivery</v>
      </c>
      <c r="P4921">
        <v>7</v>
      </c>
      <c r="Q4921" t="str">
        <f t="shared" si="461"/>
        <v>Good</v>
      </c>
      <c r="R4921">
        <v>3.6</v>
      </c>
      <c r="S4921">
        <v>45.46</v>
      </c>
    </row>
    <row r="4922" spans="1:19" x14ac:dyDescent="0.35">
      <c r="A4922">
        <v>14921</v>
      </c>
      <c r="B4922" s="1">
        <v>49482</v>
      </c>
      <c r="C4922">
        <f t="shared" si="456"/>
        <v>2035</v>
      </c>
      <c r="D4922">
        <f t="shared" si="457"/>
        <v>6</v>
      </c>
      <c r="E4922" t="str">
        <f>TEXT(Table2[[#This Row],[order_date]],"mmmm")</f>
        <v>June</v>
      </c>
      <c r="F4922">
        <v>1018</v>
      </c>
      <c r="G4922" t="s">
        <v>22</v>
      </c>
      <c r="H4922" t="s">
        <v>13</v>
      </c>
      <c r="I4922">
        <v>1</v>
      </c>
      <c r="J4922">
        <v>266.11</v>
      </c>
      <c r="K4922">
        <v>7.0000000000000007E-2</v>
      </c>
      <c r="L4922">
        <f t="shared" si="458"/>
        <v>18.627700000000004</v>
      </c>
      <c r="M4922">
        <f t="shared" si="459"/>
        <v>266.11</v>
      </c>
      <c r="N4922" t="s">
        <v>16</v>
      </c>
      <c r="O4922" t="str">
        <f t="shared" si="460"/>
        <v>On Time Delivery</v>
      </c>
      <c r="P4922">
        <v>2</v>
      </c>
      <c r="Q4922" t="str">
        <f t="shared" si="461"/>
        <v>Good</v>
      </c>
      <c r="R4922">
        <v>3.1</v>
      </c>
      <c r="S4922">
        <v>247.48</v>
      </c>
    </row>
    <row r="4923" spans="1:19" x14ac:dyDescent="0.35">
      <c r="A4923">
        <v>14922</v>
      </c>
      <c r="B4923" s="1">
        <v>49483</v>
      </c>
      <c r="C4923">
        <f t="shared" si="456"/>
        <v>2035</v>
      </c>
      <c r="D4923">
        <f t="shared" si="457"/>
        <v>6</v>
      </c>
      <c r="E4923" t="str">
        <f>TEXT(Table2[[#This Row],[order_date]],"mmmm")</f>
        <v>June</v>
      </c>
      <c r="F4923">
        <v>1369</v>
      </c>
      <c r="G4923" t="s">
        <v>19</v>
      </c>
      <c r="H4923" t="s">
        <v>20</v>
      </c>
      <c r="I4923">
        <v>1</v>
      </c>
      <c r="J4923">
        <v>476.1</v>
      </c>
      <c r="K4923">
        <v>0.23</v>
      </c>
      <c r="L4923">
        <f t="shared" si="458"/>
        <v>109.50300000000001</v>
      </c>
      <c r="M4923">
        <f t="shared" si="459"/>
        <v>476.1</v>
      </c>
      <c r="N4923" t="s">
        <v>18</v>
      </c>
      <c r="O4923" t="str">
        <f t="shared" si="460"/>
        <v>Delayed Delivery</v>
      </c>
      <c r="P4923">
        <v>8</v>
      </c>
      <c r="Q4923" t="str">
        <f t="shared" si="461"/>
        <v>Excellent</v>
      </c>
      <c r="R4923">
        <v>4.7</v>
      </c>
      <c r="S4923">
        <v>366.6</v>
      </c>
    </row>
    <row r="4924" spans="1:19" x14ac:dyDescent="0.35">
      <c r="A4924">
        <v>14923</v>
      </c>
      <c r="B4924" s="1">
        <v>49484</v>
      </c>
      <c r="C4924">
        <f t="shared" si="456"/>
        <v>2035</v>
      </c>
      <c r="D4924">
        <f t="shared" si="457"/>
        <v>6</v>
      </c>
      <c r="E4924" t="str">
        <f>TEXT(Table2[[#This Row],[order_date]],"mmmm")</f>
        <v>June</v>
      </c>
      <c r="F4924">
        <v>1263</v>
      </c>
      <c r="G4924" t="s">
        <v>15</v>
      </c>
      <c r="H4924" t="s">
        <v>21</v>
      </c>
      <c r="I4924">
        <v>2</v>
      </c>
      <c r="J4924">
        <v>433.44</v>
      </c>
      <c r="K4924">
        <v>0.03</v>
      </c>
      <c r="L4924">
        <f t="shared" si="458"/>
        <v>13.0032</v>
      </c>
      <c r="M4924">
        <f t="shared" si="459"/>
        <v>866.88</v>
      </c>
      <c r="N4924" t="s">
        <v>16</v>
      </c>
      <c r="O4924" t="str">
        <f t="shared" si="460"/>
        <v>Delayed Delivery</v>
      </c>
      <c r="P4924">
        <v>10</v>
      </c>
      <c r="Q4924" t="str">
        <f t="shared" si="461"/>
        <v>Bad</v>
      </c>
      <c r="R4924">
        <v>1.6</v>
      </c>
      <c r="S4924">
        <v>840.87</v>
      </c>
    </row>
    <row r="4925" spans="1:19" x14ac:dyDescent="0.35">
      <c r="A4925">
        <v>14924</v>
      </c>
      <c r="B4925" s="1">
        <v>49485</v>
      </c>
      <c r="C4925">
        <f t="shared" si="456"/>
        <v>2035</v>
      </c>
      <c r="D4925">
        <f t="shared" si="457"/>
        <v>6</v>
      </c>
      <c r="E4925" t="str">
        <f>TEXT(Table2[[#This Row],[order_date]],"mmmm")</f>
        <v>June</v>
      </c>
      <c r="F4925">
        <v>1793</v>
      </c>
      <c r="G4925" t="s">
        <v>19</v>
      </c>
      <c r="H4925" t="s">
        <v>21</v>
      </c>
      <c r="I4925">
        <v>4</v>
      </c>
      <c r="J4925">
        <v>518.57000000000005</v>
      </c>
      <c r="K4925">
        <v>0.34</v>
      </c>
      <c r="L4925">
        <f t="shared" si="458"/>
        <v>176.31380000000004</v>
      </c>
      <c r="M4925">
        <f t="shared" si="459"/>
        <v>2074.2800000000002</v>
      </c>
      <c r="N4925" t="s">
        <v>14</v>
      </c>
      <c r="O4925" t="str">
        <f t="shared" si="460"/>
        <v>On Time Delivery</v>
      </c>
      <c r="P4925">
        <v>4</v>
      </c>
      <c r="Q4925" t="str">
        <f t="shared" si="461"/>
        <v>Bad</v>
      </c>
      <c r="R4925">
        <v>1.5</v>
      </c>
      <c r="S4925">
        <v>1369.02</v>
      </c>
    </row>
    <row r="4926" spans="1:19" x14ac:dyDescent="0.35">
      <c r="A4926">
        <v>14925</v>
      </c>
      <c r="B4926" s="1">
        <v>49486</v>
      </c>
      <c r="C4926">
        <f t="shared" si="456"/>
        <v>2035</v>
      </c>
      <c r="D4926">
        <f t="shared" si="457"/>
        <v>6</v>
      </c>
      <c r="E4926" t="str">
        <f>TEXT(Table2[[#This Row],[order_date]],"mmmm")</f>
        <v>June</v>
      </c>
      <c r="F4926">
        <v>1112</v>
      </c>
      <c r="G4926" t="s">
        <v>15</v>
      </c>
      <c r="H4926" t="s">
        <v>21</v>
      </c>
      <c r="I4926">
        <v>4</v>
      </c>
      <c r="J4926">
        <v>20.61</v>
      </c>
      <c r="K4926">
        <v>0.3</v>
      </c>
      <c r="L4926">
        <f t="shared" si="458"/>
        <v>6.1829999999999998</v>
      </c>
      <c r="M4926">
        <f t="shared" si="459"/>
        <v>82.44</v>
      </c>
      <c r="N4926" t="s">
        <v>14</v>
      </c>
      <c r="O4926" t="str">
        <f t="shared" si="460"/>
        <v>Delayed Delivery</v>
      </c>
      <c r="P4926">
        <v>9</v>
      </c>
      <c r="Q4926" t="str">
        <f t="shared" si="461"/>
        <v>Bad</v>
      </c>
      <c r="R4926">
        <v>2.2999999999999998</v>
      </c>
      <c r="S4926">
        <v>57.71</v>
      </c>
    </row>
    <row r="4927" spans="1:19" x14ac:dyDescent="0.35">
      <c r="A4927">
        <v>14926</v>
      </c>
      <c r="B4927" s="1">
        <v>49487</v>
      </c>
      <c r="C4927">
        <f t="shared" si="456"/>
        <v>2035</v>
      </c>
      <c r="D4927">
        <f t="shared" si="457"/>
        <v>6</v>
      </c>
      <c r="E4927" t="str">
        <f>TEXT(Table2[[#This Row],[order_date]],"mmmm")</f>
        <v>June</v>
      </c>
      <c r="F4927">
        <v>1487</v>
      </c>
      <c r="G4927" t="s">
        <v>12</v>
      </c>
      <c r="H4927" t="s">
        <v>17</v>
      </c>
      <c r="I4927">
        <v>3</v>
      </c>
      <c r="J4927">
        <v>580.36</v>
      </c>
      <c r="K4927">
        <v>0.22</v>
      </c>
      <c r="L4927">
        <f t="shared" si="458"/>
        <v>127.67920000000001</v>
      </c>
      <c r="M4927">
        <f t="shared" si="459"/>
        <v>1741.08</v>
      </c>
      <c r="N4927" t="s">
        <v>16</v>
      </c>
      <c r="O4927" t="str">
        <f t="shared" si="460"/>
        <v>Early Delivery</v>
      </c>
      <c r="P4927">
        <v>1</v>
      </c>
      <c r="Q4927" t="str">
        <f t="shared" si="461"/>
        <v>Excellent</v>
      </c>
      <c r="R4927">
        <v>4.3</v>
      </c>
      <c r="S4927">
        <v>1358.04</v>
      </c>
    </row>
    <row r="4928" spans="1:19" x14ac:dyDescent="0.35">
      <c r="A4928">
        <v>14927</v>
      </c>
      <c r="B4928" s="1">
        <v>49488</v>
      </c>
      <c r="C4928">
        <f t="shared" si="456"/>
        <v>2035</v>
      </c>
      <c r="D4928">
        <f t="shared" si="457"/>
        <v>6</v>
      </c>
      <c r="E4928" t="str">
        <f>TEXT(Table2[[#This Row],[order_date]],"mmmm")</f>
        <v>June</v>
      </c>
      <c r="F4928">
        <v>1326</v>
      </c>
      <c r="G4928" t="s">
        <v>19</v>
      </c>
      <c r="H4928" t="s">
        <v>20</v>
      </c>
      <c r="I4928">
        <v>7</v>
      </c>
      <c r="J4928">
        <v>214.73</v>
      </c>
      <c r="K4928">
        <v>0.28999999999999998</v>
      </c>
      <c r="L4928">
        <f t="shared" si="458"/>
        <v>62.271699999999996</v>
      </c>
      <c r="M4928">
        <f t="shared" si="459"/>
        <v>1503.11</v>
      </c>
      <c r="N4928" t="s">
        <v>18</v>
      </c>
      <c r="O4928" t="str">
        <f t="shared" si="460"/>
        <v>Delayed Delivery</v>
      </c>
      <c r="P4928">
        <v>7</v>
      </c>
      <c r="Q4928" t="str">
        <f t="shared" si="461"/>
        <v>Bad</v>
      </c>
      <c r="R4928">
        <v>1.1000000000000001</v>
      </c>
      <c r="S4928">
        <v>1067.21</v>
      </c>
    </row>
    <row r="4929" spans="1:19" x14ac:dyDescent="0.35">
      <c r="A4929">
        <v>14928</v>
      </c>
      <c r="B4929" s="1">
        <v>49489</v>
      </c>
      <c r="C4929">
        <f t="shared" si="456"/>
        <v>2035</v>
      </c>
      <c r="D4929">
        <f t="shared" si="457"/>
        <v>6</v>
      </c>
      <c r="E4929" t="str">
        <f>TEXT(Table2[[#This Row],[order_date]],"mmmm")</f>
        <v>June</v>
      </c>
      <c r="F4929">
        <v>1541</v>
      </c>
      <c r="G4929" t="s">
        <v>19</v>
      </c>
      <c r="H4929" t="s">
        <v>13</v>
      </c>
      <c r="I4929">
        <v>5</v>
      </c>
      <c r="J4929">
        <v>594.38</v>
      </c>
      <c r="K4929">
        <v>0.31</v>
      </c>
      <c r="L4929">
        <f t="shared" si="458"/>
        <v>184.2578</v>
      </c>
      <c r="M4929">
        <f t="shared" si="459"/>
        <v>2971.9</v>
      </c>
      <c r="N4929" t="s">
        <v>16</v>
      </c>
      <c r="O4929" t="str">
        <f t="shared" si="460"/>
        <v>Early Delivery</v>
      </c>
      <c r="P4929">
        <v>1</v>
      </c>
      <c r="Q4929" t="str">
        <f t="shared" si="461"/>
        <v>Bad</v>
      </c>
      <c r="R4929">
        <v>2</v>
      </c>
      <c r="S4929">
        <v>2050.61</v>
      </c>
    </row>
    <row r="4930" spans="1:19" x14ac:dyDescent="0.35">
      <c r="A4930">
        <v>14929</v>
      </c>
      <c r="B4930" s="1">
        <v>49490</v>
      </c>
      <c r="C4930">
        <f t="shared" si="456"/>
        <v>2035</v>
      </c>
      <c r="D4930">
        <f t="shared" si="457"/>
        <v>6</v>
      </c>
      <c r="E4930" t="str">
        <f>TEXT(Table2[[#This Row],[order_date]],"mmmm")</f>
        <v>June</v>
      </c>
      <c r="F4930">
        <v>1646</v>
      </c>
      <c r="G4930" t="s">
        <v>12</v>
      </c>
      <c r="H4930" t="s">
        <v>21</v>
      </c>
      <c r="I4930">
        <v>1</v>
      </c>
      <c r="J4930">
        <v>162.78</v>
      </c>
      <c r="K4930">
        <v>0.09</v>
      </c>
      <c r="L4930">
        <f t="shared" si="458"/>
        <v>14.6502</v>
      </c>
      <c r="M4930">
        <f t="shared" si="459"/>
        <v>162.78</v>
      </c>
      <c r="N4930" t="s">
        <v>18</v>
      </c>
      <c r="O4930" t="str">
        <f t="shared" si="460"/>
        <v>Delayed Delivery</v>
      </c>
      <c r="P4930">
        <v>11</v>
      </c>
      <c r="Q4930" t="str">
        <f t="shared" si="461"/>
        <v>Good</v>
      </c>
      <c r="R4930">
        <v>2.7</v>
      </c>
      <c r="S4930">
        <v>148.13</v>
      </c>
    </row>
    <row r="4931" spans="1:19" x14ac:dyDescent="0.35">
      <c r="A4931">
        <v>14930</v>
      </c>
      <c r="B4931" s="1">
        <v>49491</v>
      </c>
      <c r="C4931">
        <f t="shared" ref="C4931:C4994" si="462">YEAR(B4931)</f>
        <v>2035</v>
      </c>
      <c r="D4931">
        <f t="shared" ref="D4931:D4994" si="463">MONTH(B4931)</f>
        <v>7</v>
      </c>
      <c r="E4931" t="str">
        <f>TEXT(Table2[[#This Row],[order_date]],"mmmm")</f>
        <v>July</v>
      </c>
      <c r="F4931">
        <v>1578</v>
      </c>
      <c r="G4931" t="s">
        <v>19</v>
      </c>
      <c r="H4931" t="s">
        <v>20</v>
      </c>
      <c r="I4931">
        <v>4</v>
      </c>
      <c r="J4931">
        <v>290.85000000000002</v>
      </c>
      <c r="K4931">
        <v>0.3</v>
      </c>
      <c r="L4931">
        <f t="shared" ref="L4931:L4994" si="464">J4931*K4931</f>
        <v>87.25500000000001</v>
      </c>
      <c r="M4931">
        <f t="shared" ref="M4931:M4994" si="465">(J4931*I4931)</f>
        <v>1163.4000000000001</v>
      </c>
      <c r="N4931" t="s">
        <v>16</v>
      </c>
      <c r="O4931" t="str">
        <f t="shared" ref="O4931:O4994" si="466">IF(P4931&lt;2,"Early Delivery",IF(P4931&lt;5,"On Time Delivery","Delayed Delivery"))</f>
        <v>Delayed Delivery</v>
      </c>
      <c r="P4931">
        <v>10</v>
      </c>
      <c r="Q4931" t="str">
        <f t="shared" ref="Q4931:Q4994" si="467">IF(R4931&lt;2.5,"Bad",IF(R4931 &lt;4,"Good","Excellent"))</f>
        <v>Good</v>
      </c>
      <c r="R4931">
        <v>3.9</v>
      </c>
      <c r="S4931">
        <v>814.38</v>
      </c>
    </row>
    <row r="4932" spans="1:19" x14ac:dyDescent="0.35">
      <c r="A4932">
        <v>14931</v>
      </c>
      <c r="B4932" s="1">
        <v>49492</v>
      </c>
      <c r="C4932">
        <f t="shared" si="462"/>
        <v>2035</v>
      </c>
      <c r="D4932">
        <f t="shared" si="463"/>
        <v>7</v>
      </c>
      <c r="E4932" t="str">
        <f>TEXT(Table2[[#This Row],[order_date]],"mmmm")</f>
        <v>July</v>
      </c>
      <c r="F4932">
        <v>1064</v>
      </c>
      <c r="G4932" t="s">
        <v>22</v>
      </c>
      <c r="H4932" t="s">
        <v>21</v>
      </c>
      <c r="I4932">
        <v>4</v>
      </c>
      <c r="J4932">
        <v>222.05</v>
      </c>
      <c r="K4932">
        <v>7.0000000000000007E-2</v>
      </c>
      <c r="L4932">
        <f t="shared" si="464"/>
        <v>15.543500000000002</v>
      </c>
      <c r="M4932">
        <f t="shared" si="465"/>
        <v>888.2</v>
      </c>
      <c r="N4932" t="s">
        <v>16</v>
      </c>
      <c r="O4932" t="str">
        <f t="shared" si="466"/>
        <v>Delayed Delivery</v>
      </c>
      <c r="P4932">
        <v>11</v>
      </c>
      <c r="Q4932" t="str">
        <f t="shared" si="467"/>
        <v>Bad</v>
      </c>
      <c r="R4932">
        <v>2.2000000000000002</v>
      </c>
      <c r="S4932">
        <v>826.03</v>
      </c>
    </row>
    <row r="4933" spans="1:19" x14ac:dyDescent="0.35">
      <c r="A4933">
        <v>14932</v>
      </c>
      <c r="B4933" s="1">
        <v>49493</v>
      </c>
      <c r="C4933">
        <f t="shared" si="462"/>
        <v>2035</v>
      </c>
      <c r="D4933">
        <f t="shared" si="463"/>
        <v>7</v>
      </c>
      <c r="E4933" t="str">
        <f>TEXT(Table2[[#This Row],[order_date]],"mmmm")</f>
        <v>July</v>
      </c>
      <c r="F4933">
        <v>1291</v>
      </c>
      <c r="G4933" t="s">
        <v>15</v>
      </c>
      <c r="H4933" t="s">
        <v>13</v>
      </c>
      <c r="I4933">
        <v>1</v>
      </c>
      <c r="J4933">
        <v>223.12</v>
      </c>
      <c r="K4933">
        <v>0.14000000000000001</v>
      </c>
      <c r="L4933">
        <f t="shared" si="464"/>
        <v>31.236800000000002</v>
      </c>
      <c r="M4933">
        <f t="shared" si="465"/>
        <v>223.12</v>
      </c>
      <c r="N4933" t="s">
        <v>18</v>
      </c>
      <c r="O4933" t="str">
        <f t="shared" si="466"/>
        <v>Delayed Delivery</v>
      </c>
      <c r="P4933">
        <v>9</v>
      </c>
      <c r="Q4933" t="str">
        <f t="shared" si="467"/>
        <v>Good</v>
      </c>
      <c r="R4933">
        <v>2.8</v>
      </c>
      <c r="S4933">
        <v>191.88</v>
      </c>
    </row>
    <row r="4934" spans="1:19" x14ac:dyDescent="0.35">
      <c r="A4934">
        <v>14933</v>
      </c>
      <c r="B4934" s="1">
        <v>49494</v>
      </c>
      <c r="C4934">
        <f t="shared" si="462"/>
        <v>2035</v>
      </c>
      <c r="D4934">
        <f t="shared" si="463"/>
        <v>7</v>
      </c>
      <c r="E4934" t="str">
        <f>TEXT(Table2[[#This Row],[order_date]],"mmmm")</f>
        <v>July</v>
      </c>
      <c r="F4934">
        <v>1024</v>
      </c>
      <c r="G4934" t="s">
        <v>22</v>
      </c>
      <c r="H4934" t="s">
        <v>20</v>
      </c>
      <c r="I4934">
        <v>7</v>
      </c>
      <c r="J4934">
        <v>507.74</v>
      </c>
      <c r="K4934">
        <v>0.2</v>
      </c>
      <c r="L4934">
        <f t="shared" si="464"/>
        <v>101.548</v>
      </c>
      <c r="M4934">
        <f t="shared" si="465"/>
        <v>3554.1800000000003</v>
      </c>
      <c r="N4934" t="s">
        <v>18</v>
      </c>
      <c r="O4934" t="str">
        <f t="shared" si="466"/>
        <v>Delayed Delivery</v>
      </c>
      <c r="P4934">
        <v>10</v>
      </c>
      <c r="Q4934" t="str">
        <f t="shared" si="467"/>
        <v>Bad</v>
      </c>
      <c r="R4934">
        <v>2.2999999999999998</v>
      </c>
      <c r="S4934">
        <v>2843.34</v>
      </c>
    </row>
    <row r="4935" spans="1:19" x14ac:dyDescent="0.35">
      <c r="A4935">
        <v>14934</v>
      </c>
      <c r="B4935" s="1">
        <v>49495</v>
      </c>
      <c r="C4935">
        <f t="shared" si="462"/>
        <v>2035</v>
      </c>
      <c r="D4935">
        <f t="shared" si="463"/>
        <v>7</v>
      </c>
      <c r="E4935" t="str">
        <f>TEXT(Table2[[#This Row],[order_date]],"mmmm")</f>
        <v>July</v>
      </c>
      <c r="F4935">
        <v>1548</v>
      </c>
      <c r="G4935" t="s">
        <v>19</v>
      </c>
      <c r="H4935" t="s">
        <v>17</v>
      </c>
      <c r="I4935">
        <v>2</v>
      </c>
      <c r="J4935">
        <v>451.66</v>
      </c>
      <c r="K4935">
        <v>0.25</v>
      </c>
      <c r="L4935">
        <f t="shared" si="464"/>
        <v>112.91500000000001</v>
      </c>
      <c r="M4935">
        <f t="shared" si="465"/>
        <v>903.32</v>
      </c>
      <c r="N4935" t="s">
        <v>18</v>
      </c>
      <c r="O4935" t="str">
        <f t="shared" si="466"/>
        <v>Delayed Delivery</v>
      </c>
      <c r="P4935">
        <v>10</v>
      </c>
      <c r="Q4935" t="str">
        <f t="shared" si="467"/>
        <v>Bad</v>
      </c>
      <c r="R4935">
        <v>1.4</v>
      </c>
      <c r="S4935">
        <v>677.49</v>
      </c>
    </row>
    <row r="4936" spans="1:19" x14ac:dyDescent="0.35">
      <c r="A4936">
        <v>14935</v>
      </c>
      <c r="B4936" s="1">
        <v>49496</v>
      </c>
      <c r="C4936">
        <f t="shared" si="462"/>
        <v>2035</v>
      </c>
      <c r="D4936">
        <f t="shared" si="463"/>
        <v>7</v>
      </c>
      <c r="E4936" t="str">
        <f>TEXT(Table2[[#This Row],[order_date]],"mmmm")</f>
        <v>July</v>
      </c>
      <c r="F4936">
        <v>1000</v>
      </c>
      <c r="G4936" t="s">
        <v>19</v>
      </c>
      <c r="H4936" t="s">
        <v>17</v>
      </c>
      <c r="I4936">
        <v>2</v>
      </c>
      <c r="J4936">
        <v>595.41</v>
      </c>
      <c r="K4936">
        <v>0.01</v>
      </c>
      <c r="L4936">
        <f t="shared" si="464"/>
        <v>5.9540999999999995</v>
      </c>
      <c r="M4936">
        <f t="shared" si="465"/>
        <v>1190.82</v>
      </c>
      <c r="N4936" t="s">
        <v>18</v>
      </c>
      <c r="O4936" t="str">
        <f t="shared" si="466"/>
        <v>Early Delivery</v>
      </c>
      <c r="P4936">
        <v>1</v>
      </c>
      <c r="Q4936" t="str">
        <f t="shared" si="467"/>
        <v>Excellent</v>
      </c>
      <c r="R4936">
        <v>4</v>
      </c>
      <c r="S4936">
        <v>1178.9100000000001</v>
      </c>
    </row>
    <row r="4937" spans="1:19" x14ac:dyDescent="0.35">
      <c r="A4937">
        <v>14936</v>
      </c>
      <c r="B4937" s="1">
        <v>49497</v>
      </c>
      <c r="C4937">
        <f t="shared" si="462"/>
        <v>2035</v>
      </c>
      <c r="D4937">
        <f t="shared" si="463"/>
        <v>7</v>
      </c>
      <c r="E4937" t="str">
        <f>TEXT(Table2[[#This Row],[order_date]],"mmmm")</f>
        <v>July</v>
      </c>
      <c r="F4937">
        <v>1910</v>
      </c>
      <c r="G4937" t="s">
        <v>15</v>
      </c>
      <c r="H4937" t="s">
        <v>21</v>
      </c>
      <c r="I4937">
        <v>4</v>
      </c>
      <c r="J4937">
        <v>373.91</v>
      </c>
      <c r="K4937">
        <v>0.1</v>
      </c>
      <c r="L4937">
        <f t="shared" si="464"/>
        <v>37.391000000000005</v>
      </c>
      <c r="M4937">
        <f t="shared" si="465"/>
        <v>1495.64</v>
      </c>
      <c r="N4937" t="s">
        <v>18</v>
      </c>
      <c r="O4937" t="str">
        <f t="shared" si="466"/>
        <v>On Time Delivery</v>
      </c>
      <c r="P4937">
        <v>3</v>
      </c>
      <c r="Q4937" t="str">
        <f t="shared" si="467"/>
        <v>Good</v>
      </c>
      <c r="R4937">
        <v>2.8</v>
      </c>
      <c r="S4937">
        <v>1346.08</v>
      </c>
    </row>
    <row r="4938" spans="1:19" x14ac:dyDescent="0.35">
      <c r="A4938">
        <v>14937</v>
      </c>
      <c r="B4938" s="1">
        <v>49498</v>
      </c>
      <c r="C4938">
        <f t="shared" si="462"/>
        <v>2035</v>
      </c>
      <c r="D4938">
        <f t="shared" si="463"/>
        <v>7</v>
      </c>
      <c r="E4938" t="str">
        <f>TEXT(Table2[[#This Row],[order_date]],"mmmm")</f>
        <v>July</v>
      </c>
      <c r="F4938">
        <v>1548</v>
      </c>
      <c r="G4938" t="s">
        <v>12</v>
      </c>
      <c r="H4938" t="s">
        <v>21</v>
      </c>
      <c r="I4938">
        <v>2</v>
      </c>
      <c r="J4938">
        <v>286.01</v>
      </c>
      <c r="K4938">
        <v>0.21</v>
      </c>
      <c r="L4938">
        <f t="shared" si="464"/>
        <v>60.062099999999994</v>
      </c>
      <c r="M4938">
        <f t="shared" si="465"/>
        <v>572.02</v>
      </c>
      <c r="N4938" t="s">
        <v>18</v>
      </c>
      <c r="O4938" t="str">
        <f t="shared" si="466"/>
        <v>Delayed Delivery</v>
      </c>
      <c r="P4938">
        <v>7</v>
      </c>
      <c r="Q4938" t="str">
        <f t="shared" si="467"/>
        <v>Excellent</v>
      </c>
      <c r="R4938">
        <v>4.3</v>
      </c>
      <c r="S4938">
        <v>451.9</v>
      </c>
    </row>
    <row r="4939" spans="1:19" x14ac:dyDescent="0.35">
      <c r="A4939">
        <v>14938</v>
      </c>
      <c r="B4939" s="1">
        <v>49499</v>
      </c>
      <c r="C4939">
        <f t="shared" si="462"/>
        <v>2035</v>
      </c>
      <c r="D4939">
        <f t="shared" si="463"/>
        <v>7</v>
      </c>
      <c r="E4939" t="str">
        <f>TEXT(Table2[[#This Row],[order_date]],"mmmm")</f>
        <v>July</v>
      </c>
      <c r="F4939">
        <v>1140</v>
      </c>
      <c r="G4939" t="s">
        <v>15</v>
      </c>
      <c r="H4939" t="s">
        <v>20</v>
      </c>
      <c r="I4939">
        <v>6</v>
      </c>
      <c r="J4939">
        <v>67.69</v>
      </c>
      <c r="K4939">
        <v>0.13</v>
      </c>
      <c r="L4939">
        <f t="shared" si="464"/>
        <v>8.7996999999999996</v>
      </c>
      <c r="M4939">
        <f t="shared" si="465"/>
        <v>406.14</v>
      </c>
      <c r="N4939" t="s">
        <v>14</v>
      </c>
      <c r="O4939" t="str">
        <f t="shared" si="466"/>
        <v>Early Delivery</v>
      </c>
      <c r="P4939">
        <v>1</v>
      </c>
      <c r="Q4939" t="str">
        <f t="shared" si="467"/>
        <v>Good</v>
      </c>
      <c r="R4939">
        <v>3.8</v>
      </c>
      <c r="S4939">
        <v>353.34</v>
      </c>
    </row>
    <row r="4940" spans="1:19" x14ac:dyDescent="0.35">
      <c r="A4940">
        <v>14939</v>
      </c>
      <c r="B4940" s="1">
        <v>49500</v>
      </c>
      <c r="C4940">
        <f t="shared" si="462"/>
        <v>2035</v>
      </c>
      <c r="D4940">
        <f t="shared" si="463"/>
        <v>7</v>
      </c>
      <c r="E4940" t="str">
        <f>TEXT(Table2[[#This Row],[order_date]],"mmmm")</f>
        <v>July</v>
      </c>
      <c r="F4940">
        <v>1743</v>
      </c>
      <c r="G4940" t="s">
        <v>19</v>
      </c>
      <c r="H4940" t="s">
        <v>13</v>
      </c>
      <c r="I4940">
        <v>1</v>
      </c>
      <c r="J4940">
        <v>597.99</v>
      </c>
      <c r="K4940">
        <v>0.27</v>
      </c>
      <c r="L4940">
        <f t="shared" si="464"/>
        <v>161.4573</v>
      </c>
      <c r="M4940">
        <f t="shared" si="465"/>
        <v>597.99</v>
      </c>
      <c r="N4940" t="s">
        <v>14</v>
      </c>
      <c r="O4940" t="str">
        <f t="shared" si="466"/>
        <v>Delayed Delivery</v>
      </c>
      <c r="P4940">
        <v>5</v>
      </c>
      <c r="Q4940" t="str">
        <f t="shared" si="467"/>
        <v>Bad</v>
      </c>
      <c r="R4940">
        <v>1.2</v>
      </c>
      <c r="S4940">
        <v>436.53</v>
      </c>
    </row>
    <row r="4941" spans="1:19" x14ac:dyDescent="0.35">
      <c r="A4941">
        <v>14940</v>
      </c>
      <c r="B4941" s="1">
        <v>49501</v>
      </c>
      <c r="C4941">
        <f t="shared" si="462"/>
        <v>2035</v>
      </c>
      <c r="D4941">
        <f t="shared" si="463"/>
        <v>7</v>
      </c>
      <c r="E4941" t="str">
        <f>TEXT(Table2[[#This Row],[order_date]],"mmmm")</f>
        <v>July</v>
      </c>
      <c r="F4941">
        <v>1647</v>
      </c>
      <c r="G4941" t="s">
        <v>15</v>
      </c>
      <c r="H4941" t="s">
        <v>21</v>
      </c>
      <c r="I4941">
        <v>7</v>
      </c>
      <c r="J4941">
        <v>337.65</v>
      </c>
      <c r="K4941">
        <v>0.23</v>
      </c>
      <c r="L4941">
        <f t="shared" si="464"/>
        <v>77.659499999999994</v>
      </c>
      <c r="M4941">
        <f t="shared" si="465"/>
        <v>2363.5499999999997</v>
      </c>
      <c r="N4941" t="s">
        <v>18</v>
      </c>
      <c r="O4941" t="str">
        <f t="shared" si="466"/>
        <v>Delayed Delivery</v>
      </c>
      <c r="P4941">
        <v>6</v>
      </c>
      <c r="Q4941" t="str">
        <f t="shared" si="467"/>
        <v>Good</v>
      </c>
      <c r="R4941">
        <v>3</v>
      </c>
      <c r="S4941">
        <v>1819.93</v>
      </c>
    </row>
    <row r="4942" spans="1:19" x14ac:dyDescent="0.35">
      <c r="A4942">
        <v>14941</v>
      </c>
      <c r="B4942" s="1">
        <v>49502</v>
      </c>
      <c r="C4942">
        <f t="shared" si="462"/>
        <v>2035</v>
      </c>
      <c r="D4942">
        <f t="shared" si="463"/>
        <v>7</v>
      </c>
      <c r="E4942" t="str">
        <f>TEXT(Table2[[#This Row],[order_date]],"mmmm")</f>
        <v>July</v>
      </c>
      <c r="F4942">
        <v>1900</v>
      </c>
      <c r="G4942" t="s">
        <v>12</v>
      </c>
      <c r="H4942" t="s">
        <v>20</v>
      </c>
      <c r="I4942">
        <v>4</v>
      </c>
      <c r="J4942">
        <v>424.78</v>
      </c>
      <c r="K4942">
        <v>0.08</v>
      </c>
      <c r="L4942">
        <f t="shared" si="464"/>
        <v>33.982399999999998</v>
      </c>
      <c r="M4942">
        <f t="shared" si="465"/>
        <v>1699.12</v>
      </c>
      <c r="N4942" t="s">
        <v>18</v>
      </c>
      <c r="O4942" t="str">
        <f t="shared" si="466"/>
        <v>On Time Delivery</v>
      </c>
      <c r="P4942">
        <v>3</v>
      </c>
      <c r="Q4942" t="str">
        <f t="shared" si="467"/>
        <v>Excellent</v>
      </c>
      <c r="R4942">
        <v>5</v>
      </c>
      <c r="S4942">
        <v>1563.19</v>
      </c>
    </row>
    <row r="4943" spans="1:19" x14ac:dyDescent="0.35">
      <c r="A4943">
        <v>14942</v>
      </c>
      <c r="B4943" s="1">
        <v>49503</v>
      </c>
      <c r="C4943">
        <f t="shared" si="462"/>
        <v>2035</v>
      </c>
      <c r="D4943">
        <f t="shared" si="463"/>
        <v>7</v>
      </c>
      <c r="E4943" t="str">
        <f>TEXT(Table2[[#This Row],[order_date]],"mmmm")</f>
        <v>July</v>
      </c>
      <c r="F4943">
        <v>1187</v>
      </c>
      <c r="G4943" t="s">
        <v>22</v>
      </c>
      <c r="H4943" t="s">
        <v>13</v>
      </c>
      <c r="I4943">
        <v>1</v>
      </c>
      <c r="J4943">
        <v>252.94</v>
      </c>
      <c r="K4943">
        <v>0.05</v>
      </c>
      <c r="L4943">
        <f t="shared" si="464"/>
        <v>12.647</v>
      </c>
      <c r="M4943">
        <f t="shared" si="465"/>
        <v>252.94</v>
      </c>
      <c r="N4943" t="s">
        <v>18</v>
      </c>
      <c r="O4943" t="str">
        <f t="shared" si="466"/>
        <v>Delayed Delivery</v>
      </c>
      <c r="P4943">
        <v>6</v>
      </c>
      <c r="Q4943" t="str">
        <f t="shared" si="467"/>
        <v>Bad</v>
      </c>
      <c r="R4943">
        <v>2.2000000000000002</v>
      </c>
      <c r="S4943">
        <v>240.29</v>
      </c>
    </row>
    <row r="4944" spans="1:19" x14ac:dyDescent="0.35">
      <c r="A4944">
        <v>14943</v>
      </c>
      <c r="B4944" s="1">
        <v>49504</v>
      </c>
      <c r="C4944">
        <f t="shared" si="462"/>
        <v>2035</v>
      </c>
      <c r="D4944">
        <f t="shared" si="463"/>
        <v>7</v>
      </c>
      <c r="E4944" t="str">
        <f>TEXT(Table2[[#This Row],[order_date]],"mmmm")</f>
        <v>July</v>
      </c>
      <c r="F4944">
        <v>1127</v>
      </c>
      <c r="G4944" t="s">
        <v>12</v>
      </c>
      <c r="H4944" t="s">
        <v>21</v>
      </c>
      <c r="I4944">
        <v>2</v>
      </c>
      <c r="J4944">
        <v>335.41</v>
      </c>
      <c r="K4944">
        <v>0.22</v>
      </c>
      <c r="L4944">
        <f t="shared" si="464"/>
        <v>73.790200000000013</v>
      </c>
      <c r="M4944">
        <f t="shared" si="465"/>
        <v>670.82</v>
      </c>
      <c r="N4944" t="s">
        <v>16</v>
      </c>
      <c r="O4944" t="str">
        <f t="shared" si="466"/>
        <v>On Time Delivery</v>
      </c>
      <c r="P4944">
        <v>4</v>
      </c>
      <c r="Q4944" t="str">
        <f t="shared" si="467"/>
        <v>Good</v>
      </c>
      <c r="R4944">
        <v>3</v>
      </c>
      <c r="S4944">
        <v>523.24</v>
      </c>
    </row>
    <row r="4945" spans="1:19" x14ac:dyDescent="0.35">
      <c r="A4945">
        <v>14944</v>
      </c>
      <c r="B4945" s="1">
        <v>49505</v>
      </c>
      <c r="C4945">
        <f t="shared" si="462"/>
        <v>2035</v>
      </c>
      <c r="D4945">
        <f t="shared" si="463"/>
        <v>7</v>
      </c>
      <c r="E4945" t="str">
        <f>TEXT(Table2[[#This Row],[order_date]],"mmmm")</f>
        <v>July</v>
      </c>
      <c r="F4945">
        <v>1200</v>
      </c>
      <c r="G4945" t="s">
        <v>19</v>
      </c>
      <c r="H4945" t="s">
        <v>21</v>
      </c>
      <c r="I4945">
        <v>1</v>
      </c>
      <c r="J4945">
        <v>566.41</v>
      </c>
      <c r="K4945">
        <v>0.16</v>
      </c>
      <c r="L4945">
        <f t="shared" si="464"/>
        <v>90.625599999999991</v>
      </c>
      <c r="M4945">
        <f t="shared" si="465"/>
        <v>566.41</v>
      </c>
      <c r="N4945" t="s">
        <v>16</v>
      </c>
      <c r="O4945" t="str">
        <f t="shared" si="466"/>
        <v>Delayed Delivery</v>
      </c>
      <c r="P4945">
        <v>6</v>
      </c>
      <c r="Q4945" t="str">
        <f t="shared" si="467"/>
        <v>Good</v>
      </c>
      <c r="R4945">
        <v>3.6</v>
      </c>
      <c r="S4945">
        <v>475.78</v>
      </c>
    </row>
    <row r="4946" spans="1:19" x14ac:dyDescent="0.35">
      <c r="A4946">
        <v>14945</v>
      </c>
      <c r="B4946" s="1">
        <v>49506</v>
      </c>
      <c r="C4946">
        <f t="shared" si="462"/>
        <v>2035</v>
      </c>
      <c r="D4946">
        <f t="shared" si="463"/>
        <v>7</v>
      </c>
      <c r="E4946" t="str">
        <f>TEXT(Table2[[#This Row],[order_date]],"mmmm")</f>
        <v>July</v>
      </c>
      <c r="F4946">
        <v>1126</v>
      </c>
      <c r="G4946" t="s">
        <v>19</v>
      </c>
      <c r="H4946" t="s">
        <v>20</v>
      </c>
      <c r="I4946">
        <v>2</v>
      </c>
      <c r="J4946">
        <v>112.36</v>
      </c>
      <c r="K4946">
        <v>0.06</v>
      </c>
      <c r="L4946">
        <f t="shared" si="464"/>
        <v>6.7416</v>
      </c>
      <c r="M4946">
        <f t="shared" si="465"/>
        <v>224.72</v>
      </c>
      <c r="N4946" t="s">
        <v>14</v>
      </c>
      <c r="O4946" t="str">
        <f t="shared" si="466"/>
        <v>Delayed Delivery</v>
      </c>
      <c r="P4946">
        <v>6</v>
      </c>
      <c r="Q4946" t="str">
        <f t="shared" si="467"/>
        <v>Bad</v>
      </c>
      <c r="R4946">
        <v>1.8</v>
      </c>
      <c r="S4946">
        <v>211.24</v>
      </c>
    </row>
    <row r="4947" spans="1:19" x14ac:dyDescent="0.35">
      <c r="A4947">
        <v>14946</v>
      </c>
      <c r="B4947" s="1">
        <v>49507</v>
      </c>
      <c r="C4947">
        <f t="shared" si="462"/>
        <v>2035</v>
      </c>
      <c r="D4947">
        <f t="shared" si="463"/>
        <v>7</v>
      </c>
      <c r="E4947" t="str">
        <f>TEXT(Table2[[#This Row],[order_date]],"mmmm")</f>
        <v>July</v>
      </c>
      <c r="F4947">
        <v>1256</v>
      </c>
      <c r="G4947" t="s">
        <v>15</v>
      </c>
      <c r="H4947" t="s">
        <v>21</v>
      </c>
      <c r="I4947">
        <v>7</v>
      </c>
      <c r="J4947">
        <v>186.04</v>
      </c>
      <c r="K4947">
        <v>0.11</v>
      </c>
      <c r="L4947">
        <f t="shared" si="464"/>
        <v>20.464399999999998</v>
      </c>
      <c r="M4947">
        <f t="shared" si="465"/>
        <v>1302.28</v>
      </c>
      <c r="N4947" t="s">
        <v>14</v>
      </c>
      <c r="O4947" t="str">
        <f t="shared" si="466"/>
        <v>On Time Delivery</v>
      </c>
      <c r="P4947">
        <v>4</v>
      </c>
      <c r="Q4947" t="str">
        <f t="shared" si="467"/>
        <v>Good</v>
      </c>
      <c r="R4947">
        <v>3.8</v>
      </c>
      <c r="S4947">
        <v>1159.03</v>
      </c>
    </row>
    <row r="4948" spans="1:19" x14ac:dyDescent="0.35">
      <c r="A4948">
        <v>14947</v>
      </c>
      <c r="B4948" s="1">
        <v>49508</v>
      </c>
      <c r="C4948">
        <f t="shared" si="462"/>
        <v>2035</v>
      </c>
      <c r="D4948">
        <f t="shared" si="463"/>
        <v>7</v>
      </c>
      <c r="E4948" t="str">
        <f>TEXT(Table2[[#This Row],[order_date]],"mmmm")</f>
        <v>July</v>
      </c>
      <c r="F4948">
        <v>1675</v>
      </c>
      <c r="G4948" t="s">
        <v>22</v>
      </c>
      <c r="H4948" t="s">
        <v>17</v>
      </c>
      <c r="I4948">
        <v>2</v>
      </c>
      <c r="J4948">
        <v>103.95</v>
      </c>
      <c r="K4948">
        <v>0.11</v>
      </c>
      <c r="L4948">
        <f t="shared" si="464"/>
        <v>11.4345</v>
      </c>
      <c r="M4948">
        <f t="shared" si="465"/>
        <v>207.9</v>
      </c>
      <c r="N4948" t="s">
        <v>18</v>
      </c>
      <c r="O4948" t="str">
        <f t="shared" si="466"/>
        <v>Early Delivery</v>
      </c>
      <c r="P4948">
        <v>1</v>
      </c>
      <c r="Q4948" t="str">
        <f t="shared" si="467"/>
        <v>Good</v>
      </c>
      <c r="R4948">
        <v>3.6</v>
      </c>
      <c r="S4948">
        <v>185.03</v>
      </c>
    </row>
    <row r="4949" spans="1:19" x14ac:dyDescent="0.35">
      <c r="A4949">
        <v>14948</v>
      </c>
      <c r="B4949" s="1">
        <v>49509</v>
      </c>
      <c r="C4949">
        <f t="shared" si="462"/>
        <v>2035</v>
      </c>
      <c r="D4949">
        <f t="shared" si="463"/>
        <v>7</v>
      </c>
      <c r="E4949" t="str">
        <f>TEXT(Table2[[#This Row],[order_date]],"mmmm")</f>
        <v>July</v>
      </c>
      <c r="F4949">
        <v>1546</v>
      </c>
      <c r="G4949" t="s">
        <v>19</v>
      </c>
      <c r="H4949" t="s">
        <v>13</v>
      </c>
      <c r="I4949">
        <v>1</v>
      </c>
      <c r="J4949">
        <v>478.45</v>
      </c>
      <c r="K4949">
        <v>0.04</v>
      </c>
      <c r="L4949">
        <f t="shared" si="464"/>
        <v>19.138000000000002</v>
      </c>
      <c r="M4949">
        <f t="shared" si="465"/>
        <v>478.45</v>
      </c>
      <c r="N4949" t="s">
        <v>16</v>
      </c>
      <c r="O4949" t="str">
        <f t="shared" si="466"/>
        <v>On Time Delivery</v>
      </c>
      <c r="P4949">
        <v>3</v>
      </c>
      <c r="Q4949" t="str">
        <f t="shared" si="467"/>
        <v>Good</v>
      </c>
      <c r="R4949">
        <v>2.5</v>
      </c>
      <c r="S4949">
        <v>459.31</v>
      </c>
    </row>
    <row r="4950" spans="1:19" x14ac:dyDescent="0.35">
      <c r="A4950">
        <v>14949</v>
      </c>
      <c r="B4950" s="1">
        <v>49510</v>
      </c>
      <c r="C4950">
        <f t="shared" si="462"/>
        <v>2035</v>
      </c>
      <c r="D4950">
        <f t="shared" si="463"/>
        <v>7</v>
      </c>
      <c r="E4950" t="str">
        <f>TEXT(Table2[[#This Row],[order_date]],"mmmm")</f>
        <v>July</v>
      </c>
      <c r="F4950">
        <v>1193</v>
      </c>
      <c r="G4950" t="s">
        <v>19</v>
      </c>
      <c r="H4950" t="s">
        <v>13</v>
      </c>
      <c r="I4950">
        <v>7</v>
      </c>
      <c r="J4950">
        <v>51.3</v>
      </c>
      <c r="K4950">
        <v>0.19</v>
      </c>
      <c r="L4950">
        <f t="shared" si="464"/>
        <v>9.7469999999999999</v>
      </c>
      <c r="M4950">
        <f t="shared" si="465"/>
        <v>359.09999999999997</v>
      </c>
      <c r="N4950" t="s">
        <v>16</v>
      </c>
      <c r="O4950" t="str">
        <f t="shared" si="466"/>
        <v>Delayed Delivery</v>
      </c>
      <c r="P4950">
        <v>11</v>
      </c>
      <c r="Q4950" t="str">
        <f t="shared" si="467"/>
        <v>Bad</v>
      </c>
      <c r="R4950">
        <v>2.1</v>
      </c>
      <c r="S4950">
        <v>290.87</v>
      </c>
    </row>
    <row r="4951" spans="1:19" x14ac:dyDescent="0.35">
      <c r="A4951">
        <v>14950</v>
      </c>
      <c r="B4951" s="1">
        <v>49511</v>
      </c>
      <c r="C4951">
        <f t="shared" si="462"/>
        <v>2035</v>
      </c>
      <c r="D4951">
        <f t="shared" si="463"/>
        <v>7</v>
      </c>
      <c r="E4951" t="str">
        <f>TEXT(Table2[[#This Row],[order_date]],"mmmm")</f>
        <v>July</v>
      </c>
      <c r="F4951">
        <v>1702</v>
      </c>
      <c r="G4951" t="s">
        <v>22</v>
      </c>
      <c r="H4951" t="s">
        <v>17</v>
      </c>
      <c r="I4951">
        <v>2</v>
      </c>
      <c r="J4951">
        <v>62.75</v>
      </c>
      <c r="K4951">
        <v>0.27</v>
      </c>
      <c r="L4951">
        <f t="shared" si="464"/>
        <v>16.942500000000003</v>
      </c>
      <c r="M4951">
        <f t="shared" si="465"/>
        <v>125.5</v>
      </c>
      <c r="N4951" t="s">
        <v>16</v>
      </c>
      <c r="O4951" t="str">
        <f t="shared" si="466"/>
        <v>Delayed Delivery</v>
      </c>
      <c r="P4951">
        <v>10</v>
      </c>
      <c r="Q4951" t="str">
        <f t="shared" si="467"/>
        <v>Excellent</v>
      </c>
      <c r="R4951">
        <v>4.7</v>
      </c>
      <c r="S4951">
        <v>91.62</v>
      </c>
    </row>
    <row r="4952" spans="1:19" x14ac:dyDescent="0.35">
      <c r="A4952">
        <v>14951</v>
      </c>
      <c r="B4952" s="1">
        <v>49512</v>
      </c>
      <c r="C4952">
        <f t="shared" si="462"/>
        <v>2035</v>
      </c>
      <c r="D4952">
        <f t="shared" si="463"/>
        <v>7</v>
      </c>
      <c r="E4952" t="str">
        <f>TEXT(Table2[[#This Row],[order_date]],"mmmm")</f>
        <v>July</v>
      </c>
      <c r="F4952">
        <v>1103</v>
      </c>
      <c r="G4952" t="s">
        <v>19</v>
      </c>
      <c r="H4952" t="s">
        <v>20</v>
      </c>
      <c r="I4952">
        <v>6</v>
      </c>
      <c r="J4952">
        <v>189.62</v>
      </c>
      <c r="K4952">
        <v>0.2</v>
      </c>
      <c r="L4952">
        <f t="shared" si="464"/>
        <v>37.923999999999999</v>
      </c>
      <c r="M4952">
        <f t="shared" si="465"/>
        <v>1137.72</v>
      </c>
      <c r="N4952" t="s">
        <v>16</v>
      </c>
      <c r="O4952" t="str">
        <f t="shared" si="466"/>
        <v>Delayed Delivery</v>
      </c>
      <c r="P4952">
        <v>7</v>
      </c>
      <c r="Q4952" t="str">
        <f t="shared" si="467"/>
        <v>Bad</v>
      </c>
      <c r="R4952">
        <v>1.5</v>
      </c>
      <c r="S4952">
        <v>910.18</v>
      </c>
    </row>
    <row r="4953" spans="1:19" x14ac:dyDescent="0.35">
      <c r="A4953">
        <v>14952</v>
      </c>
      <c r="B4953" s="1">
        <v>49513</v>
      </c>
      <c r="C4953">
        <f t="shared" si="462"/>
        <v>2035</v>
      </c>
      <c r="D4953">
        <f t="shared" si="463"/>
        <v>7</v>
      </c>
      <c r="E4953" t="str">
        <f>TEXT(Table2[[#This Row],[order_date]],"mmmm")</f>
        <v>July</v>
      </c>
      <c r="F4953">
        <v>1534</v>
      </c>
      <c r="G4953" t="s">
        <v>15</v>
      </c>
      <c r="H4953" t="s">
        <v>17</v>
      </c>
      <c r="I4953">
        <v>3</v>
      </c>
      <c r="J4953">
        <v>315.8</v>
      </c>
      <c r="K4953">
        <v>0.28999999999999998</v>
      </c>
      <c r="L4953">
        <f t="shared" si="464"/>
        <v>91.581999999999994</v>
      </c>
      <c r="M4953">
        <f t="shared" si="465"/>
        <v>947.40000000000009</v>
      </c>
      <c r="N4953" t="s">
        <v>18</v>
      </c>
      <c r="O4953" t="str">
        <f t="shared" si="466"/>
        <v>On Time Delivery</v>
      </c>
      <c r="P4953">
        <v>2</v>
      </c>
      <c r="Q4953" t="str">
        <f t="shared" si="467"/>
        <v>Good</v>
      </c>
      <c r="R4953">
        <v>2.7</v>
      </c>
      <c r="S4953">
        <v>672.65</v>
      </c>
    </row>
    <row r="4954" spans="1:19" x14ac:dyDescent="0.35">
      <c r="A4954">
        <v>14953</v>
      </c>
      <c r="B4954" s="1">
        <v>49514</v>
      </c>
      <c r="C4954">
        <f t="shared" si="462"/>
        <v>2035</v>
      </c>
      <c r="D4954">
        <f t="shared" si="463"/>
        <v>7</v>
      </c>
      <c r="E4954" t="str">
        <f>TEXT(Table2[[#This Row],[order_date]],"mmmm")</f>
        <v>July</v>
      </c>
      <c r="F4954">
        <v>1264</v>
      </c>
      <c r="G4954" t="s">
        <v>15</v>
      </c>
      <c r="H4954" t="s">
        <v>17</v>
      </c>
      <c r="I4954">
        <v>1</v>
      </c>
      <c r="J4954">
        <v>252.67</v>
      </c>
      <c r="K4954">
        <v>0.04</v>
      </c>
      <c r="L4954">
        <f t="shared" si="464"/>
        <v>10.1068</v>
      </c>
      <c r="M4954">
        <f t="shared" si="465"/>
        <v>252.67</v>
      </c>
      <c r="N4954" t="s">
        <v>14</v>
      </c>
      <c r="O4954" t="str">
        <f t="shared" si="466"/>
        <v>On Time Delivery</v>
      </c>
      <c r="P4954">
        <v>4</v>
      </c>
      <c r="Q4954" t="str">
        <f t="shared" si="467"/>
        <v>Excellent</v>
      </c>
      <c r="R4954">
        <v>4.0999999999999996</v>
      </c>
      <c r="S4954">
        <v>242.56</v>
      </c>
    </row>
    <row r="4955" spans="1:19" x14ac:dyDescent="0.35">
      <c r="A4955">
        <v>14954</v>
      </c>
      <c r="B4955" s="1">
        <v>49515</v>
      </c>
      <c r="C4955">
        <f t="shared" si="462"/>
        <v>2035</v>
      </c>
      <c r="D4955">
        <f t="shared" si="463"/>
        <v>7</v>
      </c>
      <c r="E4955" t="str">
        <f>TEXT(Table2[[#This Row],[order_date]],"mmmm")</f>
        <v>July</v>
      </c>
      <c r="F4955">
        <v>1801</v>
      </c>
      <c r="G4955" t="s">
        <v>15</v>
      </c>
      <c r="H4955" t="s">
        <v>13</v>
      </c>
      <c r="I4955">
        <v>3</v>
      </c>
      <c r="J4955">
        <v>41.22</v>
      </c>
      <c r="K4955">
        <v>0.15</v>
      </c>
      <c r="L4955">
        <f t="shared" si="464"/>
        <v>6.1829999999999998</v>
      </c>
      <c r="M4955">
        <f t="shared" si="465"/>
        <v>123.66</v>
      </c>
      <c r="N4955" t="s">
        <v>16</v>
      </c>
      <c r="O4955" t="str">
        <f t="shared" si="466"/>
        <v>Delayed Delivery</v>
      </c>
      <c r="P4955">
        <v>6</v>
      </c>
      <c r="Q4955" t="str">
        <f t="shared" si="467"/>
        <v>Bad</v>
      </c>
      <c r="R4955">
        <v>1.6</v>
      </c>
      <c r="S4955">
        <v>105.11</v>
      </c>
    </row>
    <row r="4956" spans="1:19" x14ac:dyDescent="0.35">
      <c r="A4956">
        <v>14955</v>
      </c>
      <c r="B4956" s="1">
        <v>49516</v>
      </c>
      <c r="C4956">
        <f t="shared" si="462"/>
        <v>2035</v>
      </c>
      <c r="D4956">
        <f t="shared" si="463"/>
        <v>7</v>
      </c>
      <c r="E4956" t="str">
        <f>TEXT(Table2[[#This Row],[order_date]],"mmmm")</f>
        <v>July</v>
      </c>
      <c r="F4956">
        <v>1941</v>
      </c>
      <c r="G4956" t="s">
        <v>22</v>
      </c>
      <c r="H4956" t="s">
        <v>20</v>
      </c>
      <c r="I4956">
        <v>1</v>
      </c>
      <c r="J4956">
        <v>575.13</v>
      </c>
      <c r="K4956">
        <v>0.21</v>
      </c>
      <c r="L4956">
        <f t="shared" si="464"/>
        <v>120.7773</v>
      </c>
      <c r="M4956">
        <f t="shared" si="465"/>
        <v>575.13</v>
      </c>
      <c r="N4956" t="s">
        <v>18</v>
      </c>
      <c r="O4956" t="str">
        <f t="shared" si="466"/>
        <v>Delayed Delivery</v>
      </c>
      <c r="P4956">
        <v>5</v>
      </c>
      <c r="Q4956" t="str">
        <f t="shared" si="467"/>
        <v>Excellent</v>
      </c>
      <c r="R4956">
        <v>4.7</v>
      </c>
      <c r="S4956">
        <v>454.35</v>
      </c>
    </row>
    <row r="4957" spans="1:19" x14ac:dyDescent="0.35">
      <c r="A4957">
        <v>14956</v>
      </c>
      <c r="B4957" s="1">
        <v>49517</v>
      </c>
      <c r="C4957">
        <f t="shared" si="462"/>
        <v>2035</v>
      </c>
      <c r="D4957">
        <f t="shared" si="463"/>
        <v>7</v>
      </c>
      <c r="E4957" t="str">
        <f>TEXT(Table2[[#This Row],[order_date]],"mmmm")</f>
        <v>July</v>
      </c>
      <c r="F4957">
        <v>1973</v>
      </c>
      <c r="G4957" t="s">
        <v>15</v>
      </c>
      <c r="H4957" t="s">
        <v>21</v>
      </c>
      <c r="I4957">
        <v>2</v>
      </c>
      <c r="J4957">
        <v>572.42999999999995</v>
      </c>
      <c r="K4957">
        <v>0.24</v>
      </c>
      <c r="L4957">
        <f t="shared" si="464"/>
        <v>137.38319999999999</v>
      </c>
      <c r="M4957">
        <f t="shared" si="465"/>
        <v>1144.8599999999999</v>
      </c>
      <c r="N4957" t="s">
        <v>16</v>
      </c>
      <c r="O4957" t="str">
        <f t="shared" si="466"/>
        <v>Delayed Delivery</v>
      </c>
      <c r="P4957">
        <v>6</v>
      </c>
      <c r="Q4957" t="str">
        <f t="shared" si="467"/>
        <v>Good</v>
      </c>
      <c r="R4957">
        <v>3.1</v>
      </c>
      <c r="S4957">
        <v>870.09</v>
      </c>
    </row>
    <row r="4958" spans="1:19" x14ac:dyDescent="0.35">
      <c r="A4958">
        <v>14957</v>
      </c>
      <c r="B4958" s="1">
        <v>49518</v>
      </c>
      <c r="C4958">
        <f t="shared" si="462"/>
        <v>2035</v>
      </c>
      <c r="D4958">
        <f t="shared" si="463"/>
        <v>7</v>
      </c>
      <c r="E4958" t="str">
        <f>TEXT(Table2[[#This Row],[order_date]],"mmmm")</f>
        <v>July</v>
      </c>
      <c r="F4958">
        <v>1383</v>
      </c>
      <c r="G4958" t="s">
        <v>15</v>
      </c>
      <c r="H4958" t="s">
        <v>17</v>
      </c>
      <c r="I4958">
        <v>2</v>
      </c>
      <c r="J4958">
        <v>178.42</v>
      </c>
      <c r="K4958">
        <v>0.24</v>
      </c>
      <c r="L4958">
        <f t="shared" si="464"/>
        <v>42.820799999999998</v>
      </c>
      <c r="M4958">
        <f t="shared" si="465"/>
        <v>356.84</v>
      </c>
      <c r="N4958" t="s">
        <v>14</v>
      </c>
      <c r="O4958" t="str">
        <f t="shared" si="466"/>
        <v>Delayed Delivery</v>
      </c>
      <c r="P4958">
        <v>5</v>
      </c>
      <c r="Q4958" t="str">
        <f t="shared" si="467"/>
        <v>Good</v>
      </c>
      <c r="R4958">
        <v>3</v>
      </c>
      <c r="S4958">
        <v>271.2</v>
      </c>
    </row>
    <row r="4959" spans="1:19" x14ac:dyDescent="0.35">
      <c r="A4959">
        <v>14958</v>
      </c>
      <c r="B4959" s="1">
        <v>49519</v>
      </c>
      <c r="C4959">
        <f t="shared" si="462"/>
        <v>2035</v>
      </c>
      <c r="D4959">
        <f t="shared" si="463"/>
        <v>7</v>
      </c>
      <c r="E4959" t="str">
        <f>TEXT(Table2[[#This Row],[order_date]],"mmmm")</f>
        <v>July</v>
      </c>
      <c r="F4959">
        <v>1259</v>
      </c>
      <c r="G4959" t="s">
        <v>15</v>
      </c>
      <c r="H4959" t="s">
        <v>17</v>
      </c>
      <c r="I4959">
        <v>7</v>
      </c>
      <c r="J4959">
        <v>442.94</v>
      </c>
      <c r="K4959">
        <v>0.26</v>
      </c>
      <c r="L4959">
        <f t="shared" si="464"/>
        <v>115.1644</v>
      </c>
      <c r="M4959">
        <f t="shared" si="465"/>
        <v>3100.58</v>
      </c>
      <c r="N4959" t="s">
        <v>14</v>
      </c>
      <c r="O4959" t="str">
        <f t="shared" si="466"/>
        <v>Delayed Delivery</v>
      </c>
      <c r="P4959">
        <v>9</v>
      </c>
      <c r="Q4959" t="str">
        <f t="shared" si="467"/>
        <v>Good</v>
      </c>
      <c r="R4959">
        <v>2.7</v>
      </c>
      <c r="S4959">
        <v>2294.4299999999998</v>
      </c>
    </row>
    <row r="4960" spans="1:19" x14ac:dyDescent="0.35">
      <c r="A4960">
        <v>14959</v>
      </c>
      <c r="B4960" s="1">
        <v>49520</v>
      </c>
      <c r="C4960">
        <f t="shared" si="462"/>
        <v>2035</v>
      </c>
      <c r="D4960">
        <f t="shared" si="463"/>
        <v>7</v>
      </c>
      <c r="E4960" t="str">
        <f>TEXT(Table2[[#This Row],[order_date]],"mmmm")</f>
        <v>July</v>
      </c>
      <c r="F4960">
        <v>1413</v>
      </c>
      <c r="G4960" t="s">
        <v>15</v>
      </c>
      <c r="H4960" t="s">
        <v>20</v>
      </c>
      <c r="I4960">
        <v>4</v>
      </c>
      <c r="J4960">
        <v>353.47</v>
      </c>
      <c r="K4960">
        <v>0.23</v>
      </c>
      <c r="L4960">
        <f t="shared" si="464"/>
        <v>81.298100000000005</v>
      </c>
      <c r="M4960">
        <f t="shared" si="465"/>
        <v>1413.88</v>
      </c>
      <c r="N4960" t="s">
        <v>16</v>
      </c>
      <c r="O4960" t="str">
        <f t="shared" si="466"/>
        <v>Delayed Delivery</v>
      </c>
      <c r="P4960">
        <v>11</v>
      </c>
      <c r="Q4960" t="str">
        <f t="shared" si="467"/>
        <v>Excellent</v>
      </c>
      <c r="R4960">
        <v>4.5</v>
      </c>
      <c r="S4960">
        <v>1088.69</v>
      </c>
    </row>
    <row r="4961" spans="1:19" x14ac:dyDescent="0.35">
      <c r="A4961">
        <v>14960</v>
      </c>
      <c r="B4961" s="1">
        <v>49521</v>
      </c>
      <c r="C4961">
        <f t="shared" si="462"/>
        <v>2035</v>
      </c>
      <c r="D4961">
        <f t="shared" si="463"/>
        <v>7</v>
      </c>
      <c r="E4961" t="str">
        <f>TEXT(Table2[[#This Row],[order_date]],"mmmm")</f>
        <v>July</v>
      </c>
      <c r="F4961">
        <v>1990</v>
      </c>
      <c r="G4961" t="s">
        <v>15</v>
      </c>
      <c r="H4961" t="s">
        <v>17</v>
      </c>
      <c r="I4961">
        <v>6</v>
      </c>
      <c r="J4961">
        <v>153.91999999999999</v>
      </c>
      <c r="K4961">
        <v>0.03</v>
      </c>
      <c r="L4961">
        <f t="shared" si="464"/>
        <v>4.6175999999999995</v>
      </c>
      <c r="M4961">
        <f t="shared" si="465"/>
        <v>923.52</v>
      </c>
      <c r="N4961" t="s">
        <v>14</v>
      </c>
      <c r="O4961" t="str">
        <f t="shared" si="466"/>
        <v>On Time Delivery</v>
      </c>
      <c r="P4961">
        <v>2</v>
      </c>
      <c r="Q4961" t="str">
        <f t="shared" si="467"/>
        <v>Excellent</v>
      </c>
      <c r="R4961">
        <v>4.8</v>
      </c>
      <c r="S4961">
        <v>895.81</v>
      </c>
    </row>
    <row r="4962" spans="1:19" x14ac:dyDescent="0.35">
      <c r="A4962">
        <v>14961</v>
      </c>
      <c r="B4962" s="1">
        <v>49522</v>
      </c>
      <c r="C4962">
        <f t="shared" si="462"/>
        <v>2035</v>
      </c>
      <c r="D4962">
        <f t="shared" si="463"/>
        <v>8</v>
      </c>
      <c r="E4962" t="str">
        <f>TEXT(Table2[[#This Row],[order_date]],"mmmm")</f>
        <v>August</v>
      </c>
      <c r="F4962">
        <v>1357</v>
      </c>
      <c r="G4962" t="s">
        <v>19</v>
      </c>
      <c r="H4962" t="s">
        <v>20</v>
      </c>
      <c r="I4962">
        <v>4</v>
      </c>
      <c r="J4962">
        <v>168.37</v>
      </c>
      <c r="K4962">
        <v>0.24</v>
      </c>
      <c r="L4962">
        <f t="shared" si="464"/>
        <v>40.408799999999999</v>
      </c>
      <c r="M4962">
        <f t="shared" si="465"/>
        <v>673.48</v>
      </c>
      <c r="N4962" t="s">
        <v>18</v>
      </c>
      <c r="O4962" t="str">
        <f t="shared" si="466"/>
        <v>On Time Delivery</v>
      </c>
      <c r="P4962">
        <v>4</v>
      </c>
      <c r="Q4962" t="str">
        <f t="shared" si="467"/>
        <v>Good</v>
      </c>
      <c r="R4962">
        <v>2.5</v>
      </c>
      <c r="S4962">
        <v>511.84</v>
      </c>
    </row>
    <row r="4963" spans="1:19" x14ac:dyDescent="0.35">
      <c r="A4963">
        <v>14962</v>
      </c>
      <c r="B4963" s="1">
        <v>49523</v>
      </c>
      <c r="C4963">
        <f t="shared" si="462"/>
        <v>2035</v>
      </c>
      <c r="D4963">
        <f t="shared" si="463"/>
        <v>8</v>
      </c>
      <c r="E4963" t="str">
        <f>TEXT(Table2[[#This Row],[order_date]],"mmmm")</f>
        <v>August</v>
      </c>
      <c r="F4963">
        <v>1074</v>
      </c>
      <c r="G4963" t="s">
        <v>19</v>
      </c>
      <c r="H4963" t="s">
        <v>21</v>
      </c>
      <c r="I4963">
        <v>3</v>
      </c>
      <c r="J4963">
        <v>302.32</v>
      </c>
      <c r="K4963">
        <v>0.25</v>
      </c>
      <c r="L4963">
        <f t="shared" si="464"/>
        <v>75.58</v>
      </c>
      <c r="M4963">
        <f t="shared" si="465"/>
        <v>906.96</v>
      </c>
      <c r="N4963" t="s">
        <v>16</v>
      </c>
      <c r="O4963" t="str">
        <f t="shared" si="466"/>
        <v>Early Delivery</v>
      </c>
      <c r="P4963">
        <v>1</v>
      </c>
      <c r="Q4963" t="str">
        <f t="shared" si="467"/>
        <v>Good</v>
      </c>
      <c r="R4963">
        <v>3.2</v>
      </c>
      <c r="S4963">
        <v>680.22</v>
      </c>
    </row>
    <row r="4964" spans="1:19" x14ac:dyDescent="0.35">
      <c r="A4964">
        <v>14963</v>
      </c>
      <c r="B4964" s="1">
        <v>49524</v>
      </c>
      <c r="C4964">
        <f t="shared" si="462"/>
        <v>2035</v>
      </c>
      <c r="D4964">
        <f t="shared" si="463"/>
        <v>8</v>
      </c>
      <c r="E4964" t="str">
        <f>TEXT(Table2[[#This Row],[order_date]],"mmmm")</f>
        <v>August</v>
      </c>
      <c r="F4964">
        <v>1354</v>
      </c>
      <c r="G4964" t="s">
        <v>19</v>
      </c>
      <c r="H4964" t="s">
        <v>20</v>
      </c>
      <c r="I4964">
        <v>2</v>
      </c>
      <c r="J4964">
        <v>260.25</v>
      </c>
      <c r="K4964">
        <v>0.35</v>
      </c>
      <c r="L4964">
        <f t="shared" si="464"/>
        <v>91.087499999999991</v>
      </c>
      <c r="M4964">
        <f t="shared" si="465"/>
        <v>520.5</v>
      </c>
      <c r="N4964" t="s">
        <v>18</v>
      </c>
      <c r="O4964" t="str">
        <f t="shared" si="466"/>
        <v>Delayed Delivery</v>
      </c>
      <c r="P4964">
        <v>7</v>
      </c>
      <c r="Q4964" t="str">
        <f t="shared" si="467"/>
        <v>Bad</v>
      </c>
      <c r="R4964">
        <v>2.2999999999999998</v>
      </c>
      <c r="S4964">
        <v>338.32</v>
      </c>
    </row>
    <row r="4965" spans="1:19" x14ac:dyDescent="0.35">
      <c r="A4965">
        <v>14964</v>
      </c>
      <c r="B4965" s="1">
        <v>49525</v>
      </c>
      <c r="C4965">
        <f t="shared" si="462"/>
        <v>2035</v>
      </c>
      <c r="D4965">
        <f t="shared" si="463"/>
        <v>8</v>
      </c>
      <c r="E4965" t="str">
        <f>TEXT(Table2[[#This Row],[order_date]],"mmmm")</f>
        <v>August</v>
      </c>
      <c r="F4965">
        <v>1583</v>
      </c>
      <c r="G4965" t="s">
        <v>19</v>
      </c>
      <c r="H4965" t="s">
        <v>21</v>
      </c>
      <c r="I4965">
        <v>4</v>
      </c>
      <c r="J4965">
        <v>185.37</v>
      </c>
      <c r="K4965">
        <v>0.24</v>
      </c>
      <c r="L4965">
        <f t="shared" si="464"/>
        <v>44.488799999999998</v>
      </c>
      <c r="M4965">
        <f t="shared" si="465"/>
        <v>741.48</v>
      </c>
      <c r="N4965" t="s">
        <v>16</v>
      </c>
      <c r="O4965" t="str">
        <f t="shared" si="466"/>
        <v>Early Delivery</v>
      </c>
      <c r="P4965">
        <v>1</v>
      </c>
      <c r="Q4965" t="str">
        <f t="shared" si="467"/>
        <v>Good</v>
      </c>
      <c r="R4965">
        <v>2.5</v>
      </c>
      <c r="S4965">
        <v>563.52</v>
      </c>
    </row>
    <row r="4966" spans="1:19" x14ac:dyDescent="0.35">
      <c r="A4966">
        <v>14965</v>
      </c>
      <c r="B4966" s="1">
        <v>49526</v>
      </c>
      <c r="C4966">
        <f t="shared" si="462"/>
        <v>2035</v>
      </c>
      <c r="D4966">
        <f t="shared" si="463"/>
        <v>8</v>
      </c>
      <c r="E4966" t="str">
        <f>TEXT(Table2[[#This Row],[order_date]],"mmmm")</f>
        <v>August</v>
      </c>
      <c r="F4966">
        <v>1770</v>
      </c>
      <c r="G4966" t="s">
        <v>15</v>
      </c>
      <c r="H4966" t="s">
        <v>20</v>
      </c>
      <c r="I4966">
        <v>2</v>
      </c>
      <c r="J4966">
        <v>487.39</v>
      </c>
      <c r="K4966">
        <v>0.24</v>
      </c>
      <c r="L4966">
        <f t="shared" si="464"/>
        <v>116.97359999999999</v>
      </c>
      <c r="M4966">
        <f t="shared" si="465"/>
        <v>974.78</v>
      </c>
      <c r="N4966" t="s">
        <v>18</v>
      </c>
      <c r="O4966" t="str">
        <f t="shared" si="466"/>
        <v>Delayed Delivery</v>
      </c>
      <c r="P4966">
        <v>6</v>
      </c>
      <c r="Q4966" t="str">
        <f t="shared" si="467"/>
        <v>Bad</v>
      </c>
      <c r="R4966">
        <v>1.1000000000000001</v>
      </c>
      <c r="S4966">
        <v>740.83</v>
      </c>
    </row>
    <row r="4967" spans="1:19" x14ac:dyDescent="0.35">
      <c r="A4967">
        <v>14966</v>
      </c>
      <c r="B4967" s="1">
        <v>49527</v>
      </c>
      <c r="C4967">
        <f t="shared" si="462"/>
        <v>2035</v>
      </c>
      <c r="D4967">
        <f t="shared" si="463"/>
        <v>8</v>
      </c>
      <c r="E4967" t="str">
        <f>TEXT(Table2[[#This Row],[order_date]],"mmmm")</f>
        <v>August</v>
      </c>
      <c r="F4967">
        <v>1909</v>
      </c>
      <c r="G4967" t="s">
        <v>22</v>
      </c>
      <c r="H4967" t="s">
        <v>17</v>
      </c>
      <c r="I4967">
        <v>1</v>
      </c>
      <c r="J4967">
        <v>296.66000000000003</v>
      </c>
      <c r="K4967">
        <v>0.18</v>
      </c>
      <c r="L4967">
        <f t="shared" si="464"/>
        <v>53.398800000000001</v>
      </c>
      <c r="M4967">
        <f t="shared" si="465"/>
        <v>296.66000000000003</v>
      </c>
      <c r="N4967" t="s">
        <v>14</v>
      </c>
      <c r="O4967" t="str">
        <f t="shared" si="466"/>
        <v>Delayed Delivery</v>
      </c>
      <c r="P4967">
        <v>10</v>
      </c>
      <c r="Q4967" t="str">
        <f t="shared" si="467"/>
        <v>Excellent</v>
      </c>
      <c r="R4967">
        <v>4.0999999999999996</v>
      </c>
      <c r="S4967">
        <v>243.26</v>
      </c>
    </row>
    <row r="4968" spans="1:19" x14ac:dyDescent="0.35">
      <c r="A4968">
        <v>14967</v>
      </c>
      <c r="B4968" s="1">
        <v>49528</v>
      </c>
      <c r="C4968">
        <f t="shared" si="462"/>
        <v>2035</v>
      </c>
      <c r="D4968">
        <f t="shared" si="463"/>
        <v>8</v>
      </c>
      <c r="E4968" t="str">
        <f>TEXT(Table2[[#This Row],[order_date]],"mmmm")</f>
        <v>August</v>
      </c>
      <c r="F4968">
        <v>1187</v>
      </c>
      <c r="G4968" t="s">
        <v>22</v>
      </c>
      <c r="H4968" t="s">
        <v>21</v>
      </c>
      <c r="I4968">
        <v>4</v>
      </c>
      <c r="J4968">
        <v>398.09</v>
      </c>
      <c r="K4968">
        <v>0.3</v>
      </c>
      <c r="L4968">
        <f t="shared" si="464"/>
        <v>119.42699999999999</v>
      </c>
      <c r="M4968">
        <f t="shared" si="465"/>
        <v>1592.36</v>
      </c>
      <c r="N4968" t="s">
        <v>18</v>
      </c>
      <c r="O4968" t="str">
        <f t="shared" si="466"/>
        <v>Delayed Delivery</v>
      </c>
      <c r="P4968">
        <v>10</v>
      </c>
      <c r="Q4968" t="str">
        <f t="shared" si="467"/>
        <v>Excellent</v>
      </c>
      <c r="R4968">
        <v>4.9000000000000004</v>
      </c>
      <c r="S4968">
        <v>1114.6500000000001</v>
      </c>
    </row>
    <row r="4969" spans="1:19" x14ac:dyDescent="0.35">
      <c r="A4969">
        <v>14968</v>
      </c>
      <c r="B4969" s="1">
        <v>49529</v>
      </c>
      <c r="C4969">
        <f t="shared" si="462"/>
        <v>2035</v>
      </c>
      <c r="D4969">
        <f t="shared" si="463"/>
        <v>8</v>
      </c>
      <c r="E4969" t="str">
        <f>TEXT(Table2[[#This Row],[order_date]],"mmmm")</f>
        <v>August</v>
      </c>
      <c r="F4969">
        <v>1972</v>
      </c>
      <c r="G4969" t="s">
        <v>22</v>
      </c>
      <c r="H4969" t="s">
        <v>17</v>
      </c>
      <c r="I4969">
        <v>3</v>
      </c>
      <c r="J4969">
        <v>125.72</v>
      </c>
      <c r="K4969">
        <v>0.35</v>
      </c>
      <c r="L4969">
        <f t="shared" si="464"/>
        <v>44.001999999999995</v>
      </c>
      <c r="M4969">
        <f t="shared" si="465"/>
        <v>377.15999999999997</v>
      </c>
      <c r="N4969" t="s">
        <v>16</v>
      </c>
      <c r="O4969" t="str">
        <f t="shared" si="466"/>
        <v>Delayed Delivery</v>
      </c>
      <c r="P4969">
        <v>9</v>
      </c>
      <c r="Q4969" t="str">
        <f t="shared" si="467"/>
        <v>Excellent</v>
      </c>
      <c r="R4969">
        <v>4.0999999999999996</v>
      </c>
      <c r="S4969">
        <v>245.15</v>
      </c>
    </row>
    <row r="4970" spans="1:19" x14ac:dyDescent="0.35">
      <c r="A4970">
        <v>14969</v>
      </c>
      <c r="B4970" s="1">
        <v>49530</v>
      </c>
      <c r="C4970">
        <f t="shared" si="462"/>
        <v>2035</v>
      </c>
      <c r="D4970">
        <f t="shared" si="463"/>
        <v>8</v>
      </c>
      <c r="E4970" t="str">
        <f>TEXT(Table2[[#This Row],[order_date]],"mmmm")</f>
        <v>August</v>
      </c>
      <c r="F4970">
        <v>1684</v>
      </c>
      <c r="G4970" t="s">
        <v>15</v>
      </c>
      <c r="H4970" t="s">
        <v>21</v>
      </c>
      <c r="I4970">
        <v>7</v>
      </c>
      <c r="J4970">
        <v>327.10000000000002</v>
      </c>
      <c r="K4970">
        <v>0.27</v>
      </c>
      <c r="L4970">
        <f t="shared" si="464"/>
        <v>88.317000000000007</v>
      </c>
      <c r="M4970">
        <f t="shared" si="465"/>
        <v>2289.7000000000003</v>
      </c>
      <c r="N4970" t="s">
        <v>16</v>
      </c>
      <c r="O4970" t="str">
        <f t="shared" si="466"/>
        <v>On Time Delivery</v>
      </c>
      <c r="P4970">
        <v>2</v>
      </c>
      <c r="Q4970" t="str">
        <f t="shared" si="467"/>
        <v>Good</v>
      </c>
      <c r="R4970">
        <v>3.1</v>
      </c>
      <c r="S4970">
        <v>1671.48</v>
      </c>
    </row>
    <row r="4971" spans="1:19" x14ac:dyDescent="0.35">
      <c r="A4971">
        <v>14970</v>
      </c>
      <c r="B4971" s="1">
        <v>49531</v>
      </c>
      <c r="C4971">
        <f t="shared" si="462"/>
        <v>2035</v>
      </c>
      <c r="D4971">
        <f t="shared" si="463"/>
        <v>8</v>
      </c>
      <c r="E4971" t="str">
        <f>TEXT(Table2[[#This Row],[order_date]],"mmmm")</f>
        <v>August</v>
      </c>
      <c r="F4971">
        <v>1991</v>
      </c>
      <c r="G4971" t="s">
        <v>15</v>
      </c>
      <c r="H4971" t="s">
        <v>20</v>
      </c>
      <c r="I4971">
        <v>4</v>
      </c>
      <c r="J4971">
        <v>201.02</v>
      </c>
      <c r="K4971">
        <v>0.21</v>
      </c>
      <c r="L4971">
        <f t="shared" si="464"/>
        <v>42.214199999999998</v>
      </c>
      <c r="M4971">
        <f t="shared" si="465"/>
        <v>804.08</v>
      </c>
      <c r="N4971" t="s">
        <v>16</v>
      </c>
      <c r="O4971" t="str">
        <f t="shared" si="466"/>
        <v>Early Delivery</v>
      </c>
      <c r="P4971">
        <v>1</v>
      </c>
      <c r="Q4971" t="str">
        <f t="shared" si="467"/>
        <v>Excellent</v>
      </c>
      <c r="R4971">
        <v>4.3</v>
      </c>
      <c r="S4971">
        <v>635.22</v>
      </c>
    </row>
    <row r="4972" spans="1:19" x14ac:dyDescent="0.35">
      <c r="A4972">
        <v>14971</v>
      </c>
      <c r="B4972" s="1">
        <v>49532</v>
      </c>
      <c r="C4972">
        <f t="shared" si="462"/>
        <v>2035</v>
      </c>
      <c r="D4972">
        <f t="shared" si="463"/>
        <v>8</v>
      </c>
      <c r="E4972" t="str">
        <f>TEXT(Table2[[#This Row],[order_date]],"mmmm")</f>
        <v>August</v>
      </c>
      <c r="F4972">
        <v>1289</v>
      </c>
      <c r="G4972" t="s">
        <v>15</v>
      </c>
      <c r="H4972" t="s">
        <v>20</v>
      </c>
      <c r="I4972">
        <v>2</v>
      </c>
      <c r="J4972">
        <v>322.95</v>
      </c>
      <c r="K4972">
        <v>0.03</v>
      </c>
      <c r="L4972">
        <f t="shared" si="464"/>
        <v>9.6884999999999994</v>
      </c>
      <c r="M4972">
        <f t="shared" si="465"/>
        <v>645.9</v>
      </c>
      <c r="N4972" t="s">
        <v>16</v>
      </c>
      <c r="O4972" t="str">
        <f t="shared" si="466"/>
        <v>Delayed Delivery</v>
      </c>
      <c r="P4972">
        <v>11</v>
      </c>
      <c r="Q4972" t="str">
        <f t="shared" si="467"/>
        <v>Excellent</v>
      </c>
      <c r="R4972">
        <v>4.4000000000000004</v>
      </c>
      <c r="S4972">
        <v>626.52</v>
      </c>
    </row>
    <row r="4973" spans="1:19" x14ac:dyDescent="0.35">
      <c r="A4973">
        <v>14972</v>
      </c>
      <c r="B4973" s="1">
        <v>49533</v>
      </c>
      <c r="C4973">
        <f t="shared" si="462"/>
        <v>2035</v>
      </c>
      <c r="D4973">
        <f t="shared" si="463"/>
        <v>8</v>
      </c>
      <c r="E4973" t="str">
        <f>TEXT(Table2[[#This Row],[order_date]],"mmmm")</f>
        <v>August</v>
      </c>
      <c r="F4973">
        <v>1044</v>
      </c>
      <c r="G4973" t="s">
        <v>19</v>
      </c>
      <c r="H4973" t="s">
        <v>20</v>
      </c>
      <c r="I4973">
        <v>5</v>
      </c>
      <c r="J4973">
        <v>471.78</v>
      </c>
      <c r="K4973">
        <v>0.25</v>
      </c>
      <c r="L4973">
        <f t="shared" si="464"/>
        <v>117.94499999999999</v>
      </c>
      <c r="M4973">
        <f t="shared" si="465"/>
        <v>2358.8999999999996</v>
      </c>
      <c r="N4973" t="s">
        <v>16</v>
      </c>
      <c r="O4973" t="str">
        <f t="shared" si="466"/>
        <v>Delayed Delivery</v>
      </c>
      <c r="P4973">
        <v>11</v>
      </c>
      <c r="Q4973" t="str">
        <f t="shared" si="467"/>
        <v>Good</v>
      </c>
      <c r="R4973">
        <v>3.2</v>
      </c>
      <c r="S4973">
        <v>1769.17</v>
      </c>
    </row>
    <row r="4974" spans="1:19" x14ac:dyDescent="0.35">
      <c r="A4974">
        <v>14973</v>
      </c>
      <c r="B4974" s="1">
        <v>49534</v>
      </c>
      <c r="C4974">
        <f t="shared" si="462"/>
        <v>2035</v>
      </c>
      <c r="D4974">
        <f t="shared" si="463"/>
        <v>8</v>
      </c>
      <c r="E4974" t="str">
        <f>TEXT(Table2[[#This Row],[order_date]],"mmmm")</f>
        <v>August</v>
      </c>
      <c r="F4974">
        <v>1572</v>
      </c>
      <c r="G4974" t="s">
        <v>19</v>
      </c>
      <c r="H4974" t="s">
        <v>13</v>
      </c>
      <c r="I4974">
        <v>5</v>
      </c>
      <c r="J4974">
        <v>464.81</v>
      </c>
      <c r="K4974">
        <v>0.25</v>
      </c>
      <c r="L4974">
        <f t="shared" si="464"/>
        <v>116.2025</v>
      </c>
      <c r="M4974">
        <f t="shared" si="465"/>
        <v>2324.0500000000002</v>
      </c>
      <c r="N4974" t="s">
        <v>18</v>
      </c>
      <c r="O4974" t="str">
        <f t="shared" si="466"/>
        <v>Delayed Delivery</v>
      </c>
      <c r="P4974">
        <v>11</v>
      </c>
      <c r="Q4974" t="str">
        <f t="shared" si="467"/>
        <v>Excellent</v>
      </c>
      <c r="R4974">
        <v>4.7</v>
      </c>
      <c r="S4974">
        <v>1743.04</v>
      </c>
    </row>
    <row r="4975" spans="1:19" x14ac:dyDescent="0.35">
      <c r="A4975">
        <v>14974</v>
      </c>
      <c r="B4975" s="1">
        <v>49535</v>
      </c>
      <c r="C4975">
        <f t="shared" si="462"/>
        <v>2035</v>
      </c>
      <c r="D4975">
        <f t="shared" si="463"/>
        <v>8</v>
      </c>
      <c r="E4975" t="str">
        <f>TEXT(Table2[[#This Row],[order_date]],"mmmm")</f>
        <v>August</v>
      </c>
      <c r="F4975">
        <v>1082</v>
      </c>
      <c r="G4975" t="s">
        <v>15</v>
      </c>
      <c r="H4975" t="s">
        <v>13</v>
      </c>
      <c r="I4975">
        <v>7</v>
      </c>
      <c r="J4975">
        <v>222.22</v>
      </c>
      <c r="K4975">
        <v>0.27</v>
      </c>
      <c r="L4975">
        <f t="shared" si="464"/>
        <v>59.999400000000001</v>
      </c>
      <c r="M4975">
        <f t="shared" si="465"/>
        <v>1555.54</v>
      </c>
      <c r="N4975" t="s">
        <v>18</v>
      </c>
      <c r="O4975" t="str">
        <f t="shared" si="466"/>
        <v>Delayed Delivery</v>
      </c>
      <c r="P4975">
        <v>10</v>
      </c>
      <c r="Q4975" t="str">
        <f t="shared" si="467"/>
        <v>Bad</v>
      </c>
      <c r="R4975">
        <v>1.1000000000000001</v>
      </c>
      <c r="S4975">
        <v>1135.54</v>
      </c>
    </row>
    <row r="4976" spans="1:19" x14ac:dyDescent="0.35">
      <c r="A4976">
        <v>14975</v>
      </c>
      <c r="B4976" s="1">
        <v>49536</v>
      </c>
      <c r="C4976">
        <f t="shared" si="462"/>
        <v>2035</v>
      </c>
      <c r="D4976">
        <f t="shared" si="463"/>
        <v>8</v>
      </c>
      <c r="E4976" t="str">
        <f>TEXT(Table2[[#This Row],[order_date]],"mmmm")</f>
        <v>August</v>
      </c>
      <c r="F4976">
        <v>1122</v>
      </c>
      <c r="G4976" t="s">
        <v>12</v>
      </c>
      <c r="H4976" t="s">
        <v>21</v>
      </c>
      <c r="I4976">
        <v>7</v>
      </c>
      <c r="J4976">
        <v>421.15</v>
      </c>
      <c r="K4976">
        <v>0.04</v>
      </c>
      <c r="L4976">
        <f t="shared" si="464"/>
        <v>16.846</v>
      </c>
      <c r="M4976">
        <f t="shared" si="465"/>
        <v>2948.0499999999997</v>
      </c>
      <c r="N4976" t="s">
        <v>18</v>
      </c>
      <c r="O4976" t="str">
        <f t="shared" si="466"/>
        <v>On Time Delivery</v>
      </c>
      <c r="P4976">
        <v>3</v>
      </c>
      <c r="Q4976" t="str">
        <f t="shared" si="467"/>
        <v>Bad</v>
      </c>
      <c r="R4976">
        <v>1</v>
      </c>
      <c r="S4976">
        <v>2830.13</v>
      </c>
    </row>
    <row r="4977" spans="1:19" x14ac:dyDescent="0.35">
      <c r="A4977">
        <v>14976</v>
      </c>
      <c r="B4977" s="1">
        <v>49537</v>
      </c>
      <c r="C4977">
        <f t="shared" si="462"/>
        <v>2035</v>
      </c>
      <c r="D4977">
        <f t="shared" si="463"/>
        <v>8</v>
      </c>
      <c r="E4977" t="str">
        <f>TEXT(Table2[[#This Row],[order_date]],"mmmm")</f>
        <v>August</v>
      </c>
      <c r="F4977">
        <v>1357</v>
      </c>
      <c r="G4977" t="s">
        <v>19</v>
      </c>
      <c r="H4977" t="s">
        <v>13</v>
      </c>
      <c r="I4977">
        <v>6</v>
      </c>
      <c r="J4977">
        <v>565.65</v>
      </c>
      <c r="K4977">
        <v>0.23</v>
      </c>
      <c r="L4977">
        <f t="shared" si="464"/>
        <v>130.09950000000001</v>
      </c>
      <c r="M4977">
        <f t="shared" si="465"/>
        <v>3393.8999999999996</v>
      </c>
      <c r="N4977" t="s">
        <v>16</v>
      </c>
      <c r="O4977" t="str">
        <f t="shared" si="466"/>
        <v>Delayed Delivery</v>
      </c>
      <c r="P4977">
        <v>6</v>
      </c>
      <c r="Q4977" t="str">
        <f t="shared" si="467"/>
        <v>Bad</v>
      </c>
      <c r="R4977">
        <v>1.3</v>
      </c>
      <c r="S4977">
        <v>2613.3000000000002</v>
      </c>
    </row>
    <row r="4978" spans="1:19" x14ac:dyDescent="0.35">
      <c r="A4978">
        <v>14977</v>
      </c>
      <c r="B4978" s="1">
        <v>49538</v>
      </c>
      <c r="C4978">
        <f t="shared" si="462"/>
        <v>2035</v>
      </c>
      <c r="D4978">
        <f t="shared" si="463"/>
        <v>8</v>
      </c>
      <c r="E4978" t="str">
        <f>TEXT(Table2[[#This Row],[order_date]],"mmmm")</f>
        <v>August</v>
      </c>
      <c r="F4978">
        <v>1527</v>
      </c>
      <c r="G4978" t="s">
        <v>19</v>
      </c>
      <c r="H4978" t="s">
        <v>20</v>
      </c>
      <c r="I4978">
        <v>7</v>
      </c>
      <c r="J4978">
        <v>381.02</v>
      </c>
      <c r="K4978">
        <v>0.1</v>
      </c>
      <c r="L4978">
        <f t="shared" si="464"/>
        <v>38.101999999999997</v>
      </c>
      <c r="M4978">
        <f t="shared" si="465"/>
        <v>2667.14</v>
      </c>
      <c r="N4978" t="s">
        <v>16</v>
      </c>
      <c r="O4978" t="str">
        <f t="shared" si="466"/>
        <v>Delayed Delivery</v>
      </c>
      <c r="P4978">
        <v>7</v>
      </c>
      <c r="Q4978" t="str">
        <f t="shared" si="467"/>
        <v>Bad</v>
      </c>
      <c r="R4978">
        <v>1.2</v>
      </c>
      <c r="S4978">
        <v>2400.4299999999998</v>
      </c>
    </row>
    <row r="4979" spans="1:19" x14ac:dyDescent="0.35">
      <c r="A4979">
        <v>14978</v>
      </c>
      <c r="B4979" s="1">
        <v>49539</v>
      </c>
      <c r="C4979">
        <f t="shared" si="462"/>
        <v>2035</v>
      </c>
      <c r="D4979">
        <f t="shared" si="463"/>
        <v>8</v>
      </c>
      <c r="E4979" t="str">
        <f>TEXT(Table2[[#This Row],[order_date]],"mmmm")</f>
        <v>August</v>
      </c>
      <c r="F4979">
        <v>1065</v>
      </c>
      <c r="G4979" t="s">
        <v>22</v>
      </c>
      <c r="H4979" t="s">
        <v>13</v>
      </c>
      <c r="I4979">
        <v>2</v>
      </c>
      <c r="J4979">
        <v>101.82</v>
      </c>
      <c r="K4979">
        <v>0.27</v>
      </c>
      <c r="L4979">
        <f t="shared" si="464"/>
        <v>27.491399999999999</v>
      </c>
      <c r="M4979">
        <f t="shared" si="465"/>
        <v>203.64</v>
      </c>
      <c r="N4979" t="s">
        <v>16</v>
      </c>
      <c r="O4979" t="str">
        <f t="shared" si="466"/>
        <v>Delayed Delivery</v>
      </c>
      <c r="P4979">
        <v>11</v>
      </c>
      <c r="Q4979" t="str">
        <f t="shared" si="467"/>
        <v>Good</v>
      </c>
      <c r="R4979">
        <v>2.7</v>
      </c>
      <c r="S4979">
        <v>148.66</v>
      </c>
    </row>
    <row r="4980" spans="1:19" x14ac:dyDescent="0.35">
      <c r="A4980">
        <v>14979</v>
      </c>
      <c r="B4980" s="1">
        <v>49540</v>
      </c>
      <c r="C4980">
        <f t="shared" si="462"/>
        <v>2035</v>
      </c>
      <c r="D4980">
        <f t="shared" si="463"/>
        <v>8</v>
      </c>
      <c r="E4980" t="str">
        <f>TEXT(Table2[[#This Row],[order_date]],"mmmm")</f>
        <v>August</v>
      </c>
      <c r="F4980">
        <v>1935</v>
      </c>
      <c r="G4980" t="s">
        <v>19</v>
      </c>
      <c r="H4980" t="s">
        <v>13</v>
      </c>
      <c r="I4980">
        <v>1</v>
      </c>
      <c r="J4980">
        <v>412.63</v>
      </c>
      <c r="K4980">
        <v>0.08</v>
      </c>
      <c r="L4980">
        <f t="shared" si="464"/>
        <v>33.010399999999997</v>
      </c>
      <c r="M4980">
        <f t="shared" si="465"/>
        <v>412.63</v>
      </c>
      <c r="N4980" t="s">
        <v>16</v>
      </c>
      <c r="O4980" t="str">
        <f t="shared" si="466"/>
        <v>Delayed Delivery</v>
      </c>
      <c r="P4980">
        <v>8</v>
      </c>
      <c r="Q4980" t="str">
        <f t="shared" si="467"/>
        <v>Excellent</v>
      </c>
      <c r="R4980">
        <v>4.8</v>
      </c>
      <c r="S4980">
        <v>379.62</v>
      </c>
    </row>
    <row r="4981" spans="1:19" x14ac:dyDescent="0.35">
      <c r="A4981">
        <v>14980</v>
      </c>
      <c r="B4981" s="1">
        <v>49541</v>
      </c>
      <c r="C4981">
        <f t="shared" si="462"/>
        <v>2035</v>
      </c>
      <c r="D4981">
        <f t="shared" si="463"/>
        <v>8</v>
      </c>
      <c r="E4981" t="str">
        <f>TEXT(Table2[[#This Row],[order_date]],"mmmm")</f>
        <v>August</v>
      </c>
      <c r="F4981">
        <v>1656</v>
      </c>
      <c r="G4981" t="s">
        <v>22</v>
      </c>
      <c r="H4981" t="s">
        <v>17</v>
      </c>
      <c r="I4981">
        <v>4</v>
      </c>
      <c r="J4981">
        <v>76.37</v>
      </c>
      <c r="K4981">
        <v>0.24</v>
      </c>
      <c r="L4981">
        <f t="shared" si="464"/>
        <v>18.328800000000001</v>
      </c>
      <c r="M4981">
        <f t="shared" si="465"/>
        <v>305.48</v>
      </c>
      <c r="N4981" t="s">
        <v>16</v>
      </c>
      <c r="O4981" t="str">
        <f t="shared" si="466"/>
        <v>On Time Delivery</v>
      </c>
      <c r="P4981">
        <v>4</v>
      </c>
      <c r="Q4981" t="str">
        <f t="shared" si="467"/>
        <v>Good</v>
      </c>
      <c r="R4981">
        <v>3.7</v>
      </c>
      <c r="S4981">
        <v>232.16</v>
      </c>
    </row>
    <row r="4982" spans="1:19" x14ac:dyDescent="0.35">
      <c r="A4982">
        <v>14981</v>
      </c>
      <c r="B4982" s="1">
        <v>49542</v>
      </c>
      <c r="C4982">
        <f t="shared" si="462"/>
        <v>2035</v>
      </c>
      <c r="D4982">
        <f t="shared" si="463"/>
        <v>8</v>
      </c>
      <c r="E4982" t="str">
        <f>TEXT(Table2[[#This Row],[order_date]],"mmmm")</f>
        <v>August</v>
      </c>
      <c r="F4982">
        <v>1374</v>
      </c>
      <c r="G4982" t="s">
        <v>22</v>
      </c>
      <c r="H4982" t="s">
        <v>21</v>
      </c>
      <c r="I4982">
        <v>7</v>
      </c>
      <c r="J4982">
        <v>525.17999999999995</v>
      </c>
      <c r="K4982">
        <v>0.1</v>
      </c>
      <c r="L4982">
        <f t="shared" si="464"/>
        <v>52.518000000000001</v>
      </c>
      <c r="M4982">
        <f t="shared" si="465"/>
        <v>3676.2599999999998</v>
      </c>
      <c r="N4982" t="s">
        <v>16</v>
      </c>
      <c r="O4982" t="str">
        <f t="shared" si="466"/>
        <v>Delayed Delivery</v>
      </c>
      <c r="P4982">
        <v>8</v>
      </c>
      <c r="Q4982" t="str">
        <f t="shared" si="467"/>
        <v>Good</v>
      </c>
      <c r="R4982">
        <v>3.6</v>
      </c>
      <c r="S4982">
        <v>3308.63</v>
      </c>
    </row>
    <row r="4983" spans="1:19" x14ac:dyDescent="0.35">
      <c r="A4983">
        <v>14982</v>
      </c>
      <c r="B4983" s="1">
        <v>49543</v>
      </c>
      <c r="C4983">
        <f t="shared" si="462"/>
        <v>2035</v>
      </c>
      <c r="D4983">
        <f t="shared" si="463"/>
        <v>8</v>
      </c>
      <c r="E4983" t="str">
        <f>TEXT(Table2[[#This Row],[order_date]],"mmmm")</f>
        <v>August</v>
      </c>
      <c r="F4983">
        <v>1161</v>
      </c>
      <c r="G4983" t="s">
        <v>12</v>
      </c>
      <c r="H4983" t="s">
        <v>21</v>
      </c>
      <c r="I4983">
        <v>5</v>
      </c>
      <c r="J4983">
        <v>317.25</v>
      </c>
      <c r="K4983">
        <v>0</v>
      </c>
      <c r="L4983">
        <f t="shared" si="464"/>
        <v>0</v>
      </c>
      <c r="M4983">
        <f t="shared" si="465"/>
        <v>1586.25</v>
      </c>
      <c r="N4983" t="s">
        <v>18</v>
      </c>
      <c r="O4983" t="str">
        <f t="shared" si="466"/>
        <v>Delayed Delivery</v>
      </c>
      <c r="P4983">
        <v>7</v>
      </c>
      <c r="Q4983" t="str">
        <f t="shared" si="467"/>
        <v>Good</v>
      </c>
      <c r="R4983">
        <v>2.5</v>
      </c>
      <c r="S4983">
        <v>1586.25</v>
      </c>
    </row>
    <row r="4984" spans="1:19" x14ac:dyDescent="0.35">
      <c r="A4984">
        <v>14983</v>
      </c>
      <c r="B4984" s="1">
        <v>49544</v>
      </c>
      <c r="C4984">
        <f t="shared" si="462"/>
        <v>2035</v>
      </c>
      <c r="D4984">
        <f t="shared" si="463"/>
        <v>8</v>
      </c>
      <c r="E4984" t="str">
        <f>TEXT(Table2[[#This Row],[order_date]],"mmmm")</f>
        <v>August</v>
      </c>
      <c r="F4984">
        <v>1745</v>
      </c>
      <c r="G4984" t="s">
        <v>15</v>
      </c>
      <c r="H4984" t="s">
        <v>21</v>
      </c>
      <c r="I4984">
        <v>1</v>
      </c>
      <c r="J4984">
        <v>240.31</v>
      </c>
      <c r="K4984">
        <v>0.22</v>
      </c>
      <c r="L4984">
        <f t="shared" si="464"/>
        <v>52.868200000000002</v>
      </c>
      <c r="M4984">
        <f t="shared" si="465"/>
        <v>240.31</v>
      </c>
      <c r="N4984" t="s">
        <v>14</v>
      </c>
      <c r="O4984" t="str">
        <f t="shared" si="466"/>
        <v>Delayed Delivery</v>
      </c>
      <c r="P4984">
        <v>11</v>
      </c>
      <c r="Q4984" t="str">
        <f t="shared" si="467"/>
        <v>Good</v>
      </c>
      <c r="R4984">
        <v>3.1</v>
      </c>
      <c r="S4984">
        <v>187.44</v>
      </c>
    </row>
    <row r="4985" spans="1:19" x14ac:dyDescent="0.35">
      <c r="A4985">
        <v>14984</v>
      </c>
      <c r="B4985" s="1">
        <v>49545</v>
      </c>
      <c r="C4985">
        <f t="shared" si="462"/>
        <v>2035</v>
      </c>
      <c r="D4985">
        <f t="shared" si="463"/>
        <v>8</v>
      </c>
      <c r="E4985" t="str">
        <f>TEXT(Table2[[#This Row],[order_date]],"mmmm")</f>
        <v>August</v>
      </c>
      <c r="F4985">
        <v>1379</v>
      </c>
      <c r="G4985" t="s">
        <v>22</v>
      </c>
      <c r="H4985" t="s">
        <v>13</v>
      </c>
      <c r="I4985">
        <v>2</v>
      </c>
      <c r="J4985">
        <v>48.35</v>
      </c>
      <c r="K4985">
        <v>0.04</v>
      </c>
      <c r="L4985">
        <f t="shared" si="464"/>
        <v>1.9340000000000002</v>
      </c>
      <c r="M4985">
        <f t="shared" si="465"/>
        <v>96.7</v>
      </c>
      <c r="N4985" t="s">
        <v>18</v>
      </c>
      <c r="O4985" t="str">
        <f t="shared" si="466"/>
        <v>Delayed Delivery</v>
      </c>
      <c r="P4985">
        <v>8</v>
      </c>
      <c r="Q4985" t="str">
        <f t="shared" si="467"/>
        <v>Bad</v>
      </c>
      <c r="R4985">
        <v>2.2000000000000002</v>
      </c>
      <c r="S4985">
        <v>92.83</v>
      </c>
    </row>
    <row r="4986" spans="1:19" x14ac:dyDescent="0.35">
      <c r="A4986">
        <v>14985</v>
      </c>
      <c r="B4986" s="1">
        <v>49546</v>
      </c>
      <c r="C4986">
        <f t="shared" si="462"/>
        <v>2035</v>
      </c>
      <c r="D4986">
        <f t="shared" si="463"/>
        <v>8</v>
      </c>
      <c r="E4986" t="str">
        <f>TEXT(Table2[[#This Row],[order_date]],"mmmm")</f>
        <v>August</v>
      </c>
      <c r="F4986">
        <v>1655</v>
      </c>
      <c r="G4986" t="s">
        <v>15</v>
      </c>
      <c r="H4986" t="s">
        <v>20</v>
      </c>
      <c r="I4986">
        <v>1</v>
      </c>
      <c r="J4986">
        <v>237.76</v>
      </c>
      <c r="K4986">
        <v>0.23</v>
      </c>
      <c r="L4986">
        <f t="shared" si="464"/>
        <v>54.684800000000003</v>
      </c>
      <c r="M4986">
        <f t="shared" si="465"/>
        <v>237.76</v>
      </c>
      <c r="N4986" t="s">
        <v>18</v>
      </c>
      <c r="O4986" t="str">
        <f t="shared" si="466"/>
        <v>Delayed Delivery</v>
      </c>
      <c r="P4986">
        <v>5</v>
      </c>
      <c r="Q4986" t="str">
        <f t="shared" si="467"/>
        <v>Good</v>
      </c>
      <c r="R4986">
        <v>3.1</v>
      </c>
      <c r="S4986">
        <v>183.08</v>
      </c>
    </row>
    <row r="4987" spans="1:19" x14ac:dyDescent="0.35">
      <c r="A4987">
        <v>14986</v>
      </c>
      <c r="B4987" s="1">
        <v>49547</v>
      </c>
      <c r="C4987">
        <f t="shared" si="462"/>
        <v>2035</v>
      </c>
      <c r="D4987">
        <f t="shared" si="463"/>
        <v>8</v>
      </c>
      <c r="E4987" t="str">
        <f>TEXT(Table2[[#This Row],[order_date]],"mmmm")</f>
        <v>August</v>
      </c>
      <c r="F4987">
        <v>1357</v>
      </c>
      <c r="G4987" t="s">
        <v>15</v>
      </c>
      <c r="H4987" t="s">
        <v>17</v>
      </c>
      <c r="I4987">
        <v>2</v>
      </c>
      <c r="J4987">
        <v>543.38</v>
      </c>
      <c r="K4987">
        <v>0.32</v>
      </c>
      <c r="L4987">
        <f t="shared" si="464"/>
        <v>173.88159999999999</v>
      </c>
      <c r="M4987">
        <f t="shared" si="465"/>
        <v>1086.76</v>
      </c>
      <c r="N4987" t="s">
        <v>16</v>
      </c>
      <c r="O4987" t="str">
        <f t="shared" si="466"/>
        <v>Delayed Delivery</v>
      </c>
      <c r="P4987">
        <v>10</v>
      </c>
      <c r="Q4987" t="str">
        <f t="shared" si="467"/>
        <v>Excellent</v>
      </c>
      <c r="R4987">
        <v>4</v>
      </c>
      <c r="S4987">
        <v>739</v>
      </c>
    </row>
    <row r="4988" spans="1:19" x14ac:dyDescent="0.35">
      <c r="A4988">
        <v>14987</v>
      </c>
      <c r="B4988" s="1">
        <v>49548</v>
      </c>
      <c r="C4988">
        <f t="shared" si="462"/>
        <v>2035</v>
      </c>
      <c r="D4988">
        <f t="shared" si="463"/>
        <v>8</v>
      </c>
      <c r="E4988" t="str">
        <f>TEXT(Table2[[#This Row],[order_date]],"mmmm")</f>
        <v>August</v>
      </c>
      <c r="F4988">
        <v>1187</v>
      </c>
      <c r="G4988" t="s">
        <v>15</v>
      </c>
      <c r="H4988" t="s">
        <v>21</v>
      </c>
      <c r="I4988">
        <v>6</v>
      </c>
      <c r="J4988">
        <v>27.28</v>
      </c>
      <c r="K4988">
        <v>0.34</v>
      </c>
      <c r="L4988">
        <f t="shared" si="464"/>
        <v>9.2752000000000017</v>
      </c>
      <c r="M4988">
        <f t="shared" si="465"/>
        <v>163.68</v>
      </c>
      <c r="N4988" t="s">
        <v>14</v>
      </c>
      <c r="O4988" t="str">
        <f t="shared" si="466"/>
        <v>Delayed Delivery</v>
      </c>
      <c r="P4988">
        <v>7</v>
      </c>
      <c r="Q4988" t="str">
        <f t="shared" si="467"/>
        <v>Good</v>
      </c>
      <c r="R4988">
        <v>3.2</v>
      </c>
      <c r="S4988">
        <v>108.03</v>
      </c>
    </row>
    <row r="4989" spans="1:19" x14ac:dyDescent="0.35">
      <c r="A4989">
        <v>14988</v>
      </c>
      <c r="B4989" s="1">
        <v>49549</v>
      </c>
      <c r="C4989">
        <f t="shared" si="462"/>
        <v>2035</v>
      </c>
      <c r="D4989">
        <f t="shared" si="463"/>
        <v>8</v>
      </c>
      <c r="E4989" t="str">
        <f>TEXT(Table2[[#This Row],[order_date]],"mmmm")</f>
        <v>August</v>
      </c>
      <c r="F4989">
        <v>1321</v>
      </c>
      <c r="G4989" t="s">
        <v>19</v>
      </c>
      <c r="H4989" t="s">
        <v>13</v>
      </c>
      <c r="I4989">
        <v>4</v>
      </c>
      <c r="J4989">
        <v>292.67</v>
      </c>
      <c r="K4989">
        <v>0.08</v>
      </c>
      <c r="L4989">
        <f t="shared" si="464"/>
        <v>23.413600000000002</v>
      </c>
      <c r="M4989">
        <f t="shared" si="465"/>
        <v>1170.68</v>
      </c>
      <c r="N4989" t="s">
        <v>16</v>
      </c>
      <c r="O4989" t="str">
        <f t="shared" si="466"/>
        <v>On Time Delivery</v>
      </c>
      <c r="P4989">
        <v>4</v>
      </c>
      <c r="Q4989" t="str">
        <f t="shared" si="467"/>
        <v>Good</v>
      </c>
      <c r="R4989">
        <v>2.7</v>
      </c>
      <c r="S4989">
        <v>1077.03</v>
      </c>
    </row>
    <row r="4990" spans="1:19" x14ac:dyDescent="0.35">
      <c r="A4990">
        <v>14989</v>
      </c>
      <c r="B4990" s="1">
        <v>49550</v>
      </c>
      <c r="C4990">
        <f t="shared" si="462"/>
        <v>2035</v>
      </c>
      <c r="D4990">
        <f t="shared" si="463"/>
        <v>8</v>
      </c>
      <c r="E4990" t="str">
        <f>TEXT(Table2[[#This Row],[order_date]],"mmmm")</f>
        <v>August</v>
      </c>
      <c r="F4990">
        <v>1449</v>
      </c>
      <c r="G4990" t="s">
        <v>15</v>
      </c>
      <c r="H4990" t="s">
        <v>20</v>
      </c>
      <c r="I4990">
        <v>1</v>
      </c>
      <c r="J4990">
        <v>559.73</v>
      </c>
      <c r="K4990">
        <v>0.28000000000000003</v>
      </c>
      <c r="L4990">
        <f t="shared" si="464"/>
        <v>156.72440000000003</v>
      </c>
      <c r="M4990">
        <f t="shared" si="465"/>
        <v>559.73</v>
      </c>
      <c r="N4990" t="s">
        <v>16</v>
      </c>
      <c r="O4990" t="str">
        <f t="shared" si="466"/>
        <v>Early Delivery</v>
      </c>
      <c r="P4990">
        <v>1</v>
      </c>
      <c r="Q4990" t="str">
        <f t="shared" si="467"/>
        <v>Excellent</v>
      </c>
      <c r="R4990">
        <v>4.4000000000000004</v>
      </c>
      <c r="S4990">
        <v>403.01</v>
      </c>
    </row>
    <row r="4991" spans="1:19" x14ac:dyDescent="0.35">
      <c r="A4991">
        <v>14990</v>
      </c>
      <c r="B4991" s="1">
        <v>49551</v>
      </c>
      <c r="C4991">
        <f t="shared" si="462"/>
        <v>2035</v>
      </c>
      <c r="D4991">
        <f t="shared" si="463"/>
        <v>8</v>
      </c>
      <c r="E4991" t="str">
        <f>TEXT(Table2[[#This Row],[order_date]],"mmmm")</f>
        <v>August</v>
      </c>
      <c r="F4991">
        <v>1473</v>
      </c>
      <c r="G4991" t="s">
        <v>15</v>
      </c>
      <c r="H4991" t="s">
        <v>17</v>
      </c>
      <c r="I4991">
        <v>4</v>
      </c>
      <c r="J4991">
        <v>245.98</v>
      </c>
      <c r="K4991">
        <v>0.12</v>
      </c>
      <c r="L4991">
        <f t="shared" si="464"/>
        <v>29.517599999999998</v>
      </c>
      <c r="M4991">
        <f t="shared" si="465"/>
        <v>983.92</v>
      </c>
      <c r="N4991" t="s">
        <v>16</v>
      </c>
      <c r="O4991" t="str">
        <f t="shared" si="466"/>
        <v>On Time Delivery</v>
      </c>
      <c r="P4991">
        <v>3</v>
      </c>
      <c r="Q4991" t="str">
        <f t="shared" si="467"/>
        <v>Bad</v>
      </c>
      <c r="R4991">
        <v>2.1</v>
      </c>
      <c r="S4991">
        <v>865.85</v>
      </c>
    </row>
    <row r="4992" spans="1:19" x14ac:dyDescent="0.35">
      <c r="A4992">
        <v>14991</v>
      </c>
      <c r="B4992" s="1">
        <v>49552</v>
      </c>
      <c r="C4992">
        <f t="shared" si="462"/>
        <v>2035</v>
      </c>
      <c r="D4992">
        <f t="shared" si="463"/>
        <v>8</v>
      </c>
      <c r="E4992" t="str">
        <f>TEXT(Table2[[#This Row],[order_date]],"mmmm")</f>
        <v>August</v>
      </c>
      <c r="F4992">
        <v>1012</v>
      </c>
      <c r="G4992" t="s">
        <v>22</v>
      </c>
      <c r="H4992" t="s">
        <v>17</v>
      </c>
      <c r="I4992">
        <v>1</v>
      </c>
      <c r="J4992">
        <v>265.48</v>
      </c>
      <c r="K4992">
        <v>0.32</v>
      </c>
      <c r="L4992">
        <f t="shared" si="464"/>
        <v>84.953600000000009</v>
      </c>
      <c r="M4992">
        <f t="shared" si="465"/>
        <v>265.48</v>
      </c>
      <c r="N4992" t="s">
        <v>16</v>
      </c>
      <c r="O4992" t="str">
        <f t="shared" si="466"/>
        <v>Delayed Delivery</v>
      </c>
      <c r="P4992">
        <v>10</v>
      </c>
      <c r="Q4992" t="str">
        <f t="shared" si="467"/>
        <v>Good</v>
      </c>
      <c r="R4992">
        <v>2.9</v>
      </c>
      <c r="S4992">
        <v>180.53</v>
      </c>
    </row>
    <row r="4993" spans="1:19" x14ac:dyDescent="0.35">
      <c r="A4993">
        <v>14992</v>
      </c>
      <c r="B4993" s="1">
        <v>49553</v>
      </c>
      <c r="C4993">
        <f t="shared" si="462"/>
        <v>2035</v>
      </c>
      <c r="D4993">
        <f t="shared" si="463"/>
        <v>9</v>
      </c>
      <c r="E4993" t="str">
        <f>TEXT(Table2[[#This Row],[order_date]],"mmmm")</f>
        <v>September</v>
      </c>
      <c r="F4993">
        <v>1183</v>
      </c>
      <c r="G4993" t="s">
        <v>22</v>
      </c>
      <c r="H4993" t="s">
        <v>21</v>
      </c>
      <c r="I4993">
        <v>2</v>
      </c>
      <c r="J4993">
        <v>353.46</v>
      </c>
      <c r="K4993">
        <v>0.28000000000000003</v>
      </c>
      <c r="L4993">
        <f t="shared" si="464"/>
        <v>98.968800000000002</v>
      </c>
      <c r="M4993">
        <f t="shared" si="465"/>
        <v>706.92</v>
      </c>
      <c r="N4993" t="s">
        <v>18</v>
      </c>
      <c r="O4993" t="str">
        <f t="shared" si="466"/>
        <v>Delayed Delivery</v>
      </c>
      <c r="P4993">
        <v>9</v>
      </c>
      <c r="Q4993" t="str">
        <f t="shared" si="467"/>
        <v>Excellent</v>
      </c>
      <c r="R4993">
        <v>4.9000000000000004</v>
      </c>
      <c r="S4993">
        <v>508.98</v>
      </c>
    </row>
    <row r="4994" spans="1:19" x14ac:dyDescent="0.35">
      <c r="A4994">
        <v>14993</v>
      </c>
      <c r="B4994" s="1">
        <v>49554</v>
      </c>
      <c r="C4994">
        <f t="shared" si="462"/>
        <v>2035</v>
      </c>
      <c r="D4994">
        <f t="shared" si="463"/>
        <v>9</v>
      </c>
      <c r="E4994" t="str">
        <f>TEXT(Table2[[#This Row],[order_date]],"mmmm")</f>
        <v>September</v>
      </c>
      <c r="F4994">
        <v>1110</v>
      </c>
      <c r="G4994" t="s">
        <v>22</v>
      </c>
      <c r="H4994" t="s">
        <v>21</v>
      </c>
      <c r="I4994">
        <v>2</v>
      </c>
      <c r="J4994">
        <v>285.82</v>
      </c>
      <c r="K4994">
        <v>0.03</v>
      </c>
      <c r="L4994">
        <f t="shared" si="464"/>
        <v>8.5746000000000002</v>
      </c>
      <c r="M4994">
        <f t="shared" si="465"/>
        <v>571.64</v>
      </c>
      <c r="N4994" t="s">
        <v>14</v>
      </c>
      <c r="O4994" t="str">
        <f t="shared" si="466"/>
        <v>Delayed Delivery</v>
      </c>
      <c r="P4994">
        <v>11</v>
      </c>
      <c r="Q4994" t="str">
        <f t="shared" si="467"/>
        <v>Excellent</v>
      </c>
      <c r="R4994">
        <v>4.9000000000000004</v>
      </c>
      <c r="S4994">
        <v>554.49</v>
      </c>
    </row>
    <row r="4995" spans="1:19" x14ac:dyDescent="0.35">
      <c r="A4995">
        <v>14994</v>
      </c>
      <c r="B4995" s="1">
        <v>49555</v>
      </c>
      <c r="C4995">
        <f t="shared" ref="C4995:C5001" si="468">YEAR(B4995)</f>
        <v>2035</v>
      </c>
      <c r="D4995">
        <f t="shared" ref="D4995:D5001" si="469">MONTH(B4995)</f>
        <v>9</v>
      </c>
      <c r="E4995" t="str">
        <f>TEXT(Table2[[#This Row],[order_date]],"mmmm")</f>
        <v>September</v>
      </c>
      <c r="F4995">
        <v>1926</v>
      </c>
      <c r="G4995" t="s">
        <v>19</v>
      </c>
      <c r="H4995" t="s">
        <v>20</v>
      </c>
      <c r="I4995">
        <v>1</v>
      </c>
      <c r="J4995">
        <v>113.63</v>
      </c>
      <c r="K4995">
        <v>0.14000000000000001</v>
      </c>
      <c r="L4995">
        <f t="shared" ref="L4995:L5001" si="470">J4995*K4995</f>
        <v>15.908200000000001</v>
      </c>
      <c r="M4995">
        <f t="shared" ref="M4995:M5001" si="471">(J4995*I4995)</f>
        <v>113.63</v>
      </c>
      <c r="N4995" t="s">
        <v>18</v>
      </c>
      <c r="O4995" t="str">
        <f t="shared" ref="O4995:O5001" si="472">IF(P4995&lt;2,"Early Delivery",IF(P4995&lt;5,"On Time Delivery","Delayed Delivery"))</f>
        <v>On Time Delivery</v>
      </c>
      <c r="P4995">
        <v>4</v>
      </c>
      <c r="Q4995" t="str">
        <f t="shared" ref="Q4995:Q5001" si="473">IF(R4995&lt;2.5,"Bad",IF(R4995 &lt;4,"Good","Excellent"))</f>
        <v>Bad</v>
      </c>
      <c r="R4995">
        <v>1</v>
      </c>
      <c r="S4995">
        <v>97.72</v>
      </c>
    </row>
    <row r="4996" spans="1:19" x14ac:dyDescent="0.35">
      <c r="A4996">
        <v>14995</v>
      </c>
      <c r="B4996" s="1">
        <v>49556</v>
      </c>
      <c r="C4996">
        <f t="shared" si="468"/>
        <v>2035</v>
      </c>
      <c r="D4996">
        <f t="shared" si="469"/>
        <v>9</v>
      </c>
      <c r="E4996" t="str">
        <f>TEXT(Table2[[#This Row],[order_date]],"mmmm")</f>
        <v>September</v>
      </c>
      <c r="F4996">
        <v>1507</v>
      </c>
      <c r="G4996" t="s">
        <v>22</v>
      </c>
      <c r="H4996" t="s">
        <v>13</v>
      </c>
      <c r="I4996">
        <v>6</v>
      </c>
      <c r="J4996">
        <v>25.85</v>
      </c>
      <c r="K4996">
        <v>0.12</v>
      </c>
      <c r="L4996">
        <f t="shared" si="470"/>
        <v>3.1019999999999999</v>
      </c>
      <c r="M4996">
        <f t="shared" si="471"/>
        <v>155.10000000000002</v>
      </c>
      <c r="N4996" t="s">
        <v>16</v>
      </c>
      <c r="O4996" t="str">
        <f t="shared" si="472"/>
        <v>Delayed Delivery</v>
      </c>
      <c r="P4996">
        <v>5</v>
      </c>
      <c r="Q4996" t="str">
        <f t="shared" si="473"/>
        <v>Good</v>
      </c>
      <c r="R4996">
        <v>3.1</v>
      </c>
      <c r="S4996">
        <v>136.49</v>
      </c>
    </row>
    <row r="4997" spans="1:19" x14ac:dyDescent="0.35">
      <c r="A4997">
        <v>14996</v>
      </c>
      <c r="B4997" s="1">
        <v>49557</v>
      </c>
      <c r="C4997">
        <f t="shared" si="468"/>
        <v>2035</v>
      </c>
      <c r="D4997">
        <f t="shared" si="469"/>
        <v>9</v>
      </c>
      <c r="E4997" t="str">
        <f>TEXT(Table2[[#This Row],[order_date]],"mmmm")</f>
        <v>September</v>
      </c>
      <c r="F4997">
        <v>1289</v>
      </c>
      <c r="G4997" t="s">
        <v>15</v>
      </c>
      <c r="H4997" t="s">
        <v>20</v>
      </c>
      <c r="I4997">
        <v>2</v>
      </c>
      <c r="J4997">
        <v>371.74</v>
      </c>
      <c r="K4997">
        <v>0.27</v>
      </c>
      <c r="L4997">
        <f t="shared" si="470"/>
        <v>100.36980000000001</v>
      </c>
      <c r="M4997">
        <f t="shared" si="471"/>
        <v>743.48</v>
      </c>
      <c r="N4997" t="s">
        <v>18</v>
      </c>
      <c r="O4997" t="str">
        <f t="shared" si="472"/>
        <v>On Time Delivery</v>
      </c>
      <c r="P4997">
        <v>3</v>
      </c>
      <c r="Q4997" t="str">
        <f t="shared" si="473"/>
        <v>Bad</v>
      </c>
      <c r="R4997">
        <v>2.2999999999999998</v>
      </c>
      <c r="S4997">
        <v>542.74</v>
      </c>
    </row>
    <row r="4998" spans="1:19" x14ac:dyDescent="0.35">
      <c r="A4998">
        <v>14997</v>
      </c>
      <c r="B4998" s="1">
        <v>49558</v>
      </c>
      <c r="C4998">
        <f t="shared" si="468"/>
        <v>2035</v>
      </c>
      <c r="D4998">
        <f t="shared" si="469"/>
        <v>9</v>
      </c>
      <c r="E4998" t="str">
        <f>TEXT(Table2[[#This Row],[order_date]],"mmmm")</f>
        <v>September</v>
      </c>
      <c r="F4998">
        <v>1294</v>
      </c>
      <c r="G4998" t="s">
        <v>12</v>
      </c>
      <c r="H4998" t="s">
        <v>21</v>
      </c>
      <c r="I4998">
        <v>3</v>
      </c>
      <c r="J4998">
        <v>553.66999999999996</v>
      </c>
      <c r="K4998">
        <v>0.14000000000000001</v>
      </c>
      <c r="L4998">
        <f t="shared" si="470"/>
        <v>77.513800000000003</v>
      </c>
      <c r="M4998">
        <f t="shared" si="471"/>
        <v>1661.0099999999998</v>
      </c>
      <c r="N4998" t="s">
        <v>18</v>
      </c>
      <c r="O4998" t="str">
        <f t="shared" si="472"/>
        <v>Delayed Delivery</v>
      </c>
      <c r="P4998">
        <v>11</v>
      </c>
      <c r="Q4998" t="str">
        <f t="shared" si="473"/>
        <v>Bad</v>
      </c>
      <c r="R4998">
        <v>2.2000000000000002</v>
      </c>
      <c r="S4998">
        <v>1428.47</v>
      </c>
    </row>
    <row r="4999" spans="1:19" x14ac:dyDescent="0.35">
      <c r="A4999">
        <v>14998</v>
      </c>
      <c r="B4999" s="1">
        <v>49559</v>
      </c>
      <c r="C4999">
        <f t="shared" si="468"/>
        <v>2035</v>
      </c>
      <c r="D4999">
        <f t="shared" si="469"/>
        <v>9</v>
      </c>
      <c r="E4999" t="str">
        <f>TEXT(Table2[[#This Row],[order_date]],"mmmm")</f>
        <v>September</v>
      </c>
      <c r="F4999">
        <v>1450</v>
      </c>
      <c r="G4999" t="s">
        <v>12</v>
      </c>
      <c r="H4999" t="s">
        <v>20</v>
      </c>
      <c r="I4999">
        <v>3</v>
      </c>
      <c r="J4999">
        <v>77.22</v>
      </c>
      <c r="K4999">
        <v>0.24</v>
      </c>
      <c r="L4999">
        <f t="shared" si="470"/>
        <v>18.532799999999998</v>
      </c>
      <c r="M4999">
        <f t="shared" si="471"/>
        <v>231.66</v>
      </c>
      <c r="N4999" t="s">
        <v>14</v>
      </c>
      <c r="O4999" t="str">
        <f t="shared" si="472"/>
        <v>Delayed Delivery</v>
      </c>
      <c r="P4999">
        <v>6</v>
      </c>
      <c r="Q4999" t="str">
        <f t="shared" si="473"/>
        <v>Good</v>
      </c>
      <c r="R4999">
        <v>3.4</v>
      </c>
      <c r="S4999">
        <v>176.06</v>
      </c>
    </row>
    <row r="5000" spans="1:19" x14ac:dyDescent="0.35">
      <c r="A5000">
        <v>14999</v>
      </c>
      <c r="B5000" s="1">
        <v>49560</v>
      </c>
      <c r="C5000">
        <f t="shared" si="468"/>
        <v>2035</v>
      </c>
      <c r="D5000">
        <f t="shared" si="469"/>
        <v>9</v>
      </c>
      <c r="E5000" t="str">
        <f>TEXT(Table2[[#This Row],[order_date]],"mmmm")</f>
        <v>September</v>
      </c>
      <c r="F5000">
        <v>1903</v>
      </c>
      <c r="G5000" t="s">
        <v>19</v>
      </c>
      <c r="H5000" t="s">
        <v>13</v>
      </c>
      <c r="I5000">
        <v>4</v>
      </c>
      <c r="J5000">
        <v>138.41</v>
      </c>
      <c r="K5000">
        <v>0.21</v>
      </c>
      <c r="L5000">
        <f t="shared" si="470"/>
        <v>29.066099999999999</v>
      </c>
      <c r="M5000">
        <f t="shared" si="471"/>
        <v>553.64</v>
      </c>
      <c r="N5000" t="s">
        <v>18</v>
      </c>
      <c r="O5000" t="str">
        <f t="shared" si="472"/>
        <v>On Time Delivery</v>
      </c>
      <c r="P5000">
        <v>4</v>
      </c>
      <c r="Q5000" t="str">
        <f t="shared" si="473"/>
        <v>Good</v>
      </c>
      <c r="R5000">
        <v>2.8</v>
      </c>
      <c r="S5000">
        <v>437.38</v>
      </c>
    </row>
    <row r="5001" spans="1:19" x14ac:dyDescent="0.35">
      <c r="A5001">
        <v>15000</v>
      </c>
      <c r="B5001" s="1">
        <v>49561</v>
      </c>
      <c r="C5001">
        <f t="shared" si="468"/>
        <v>2035</v>
      </c>
      <c r="D5001">
        <f t="shared" si="469"/>
        <v>9</v>
      </c>
      <c r="E5001" t="str">
        <f>TEXT(Table2[[#This Row],[order_date]],"mmmm")</f>
        <v>September</v>
      </c>
      <c r="F5001">
        <v>1214</v>
      </c>
      <c r="G5001" t="s">
        <v>22</v>
      </c>
      <c r="H5001" t="s">
        <v>17</v>
      </c>
      <c r="I5001">
        <v>7</v>
      </c>
      <c r="J5001">
        <v>231.58</v>
      </c>
      <c r="K5001">
        <v>0.34</v>
      </c>
      <c r="L5001">
        <f t="shared" si="470"/>
        <v>78.737200000000016</v>
      </c>
      <c r="M5001">
        <f t="shared" si="471"/>
        <v>1621.0600000000002</v>
      </c>
      <c r="N5001" t="s">
        <v>18</v>
      </c>
      <c r="O5001" t="str">
        <f t="shared" si="472"/>
        <v>Delayed Delivery</v>
      </c>
      <c r="P5001">
        <v>5</v>
      </c>
      <c r="Q5001" t="str">
        <f t="shared" si="473"/>
        <v>Good</v>
      </c>
      <c r="R5001">
        <v>3.9</v>
      </c>
      <c r="S5001">
        <v>1069.9000000000001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workbookViewId="0">
      <selection activeCell="I5" activeCellId="2" sqref="I2 I6 I5"/>
    </sheetView>
  </sheetViews>
  <sheetFormatPr defaultRowHeight="14.5" x14ac:dyDescent="0.35"/>
  <cols>
    <col min="1" max="1" width="10.36328125" bestFit="1" customWidth="1"/>
    <col min="2" max="2" width="12.54296875" bestFit="1" customWidth="1"/>
    <col min="4" max="4" width="12.453125" bestFit="1" customWidth="1"/>
    <col min="5" max="5" width="14.08984375" bestFit="1" customWidth="1"/>
    <col min="7" max="7" width="12.453125" bestFit="1" customWidth="1"/>
    <col min="8" max="8" width="10.81640625" bestFit="1" customWidth="1"/>
    <col min="9" max="9" width="12.90625" bestFit="1" customWidth="1"/>
    <col min="10" max="10" width="14.36328125" bestFit="1" customWidth="1"/>
    <col min="11" max="11" width="12.90625" bestFit="1" customWidth="1"/>
  </cols>
  <sheetData>
    <row r="1" spans="1:9" x14ac:dyDescent="0.35">
      <c r="A1" s="2" t="s">
        <v>39</v>
      </c>
      <c r="B1" t="s">
        <v>44</v>
      </c>
      <c r="D1" s="2" t="s">
        <v>41</v>
      </c>
      <c r="E1" t="s">
        <v>45</v>
      </c>
      <c r="G1" t="s">
        <v>45</v>
      </c>
    </row>
    <row r="2" spans="1:9" x14ac:dyDescent="0.35">
      <c r="A2" s="3">
        <v>2022</v>
      </c>
      <c r="B2" s="5">
        <v>371824.30000000028</v>
      </c>
      <c r="D2" s="3" t="s">
        <v>12</v>
      </c>
      <c r="E2" s="5">
        <v>933359.91999999876</v>
      </c>
      <c r="G2" s="5">
        <v>6240021.9599999879</v>
      </c>
      <c r="I2" s="6">
        <f>GETPIVOTDATA("Sales",$G$1)</f>
        <v>6240021.9599999879</v>
      </c>
    </row>
    <row r="3" spans="1:9" x14ac:dyDescent="0.35">
      <c r="A3" s="3">
        <v>2023</v>
      </c>
      <c r="B3" s="5">
        <v>365915.7900000001</v>
      </c>
      <c r="D3" s="3" t="s">
        <v>15</v>
      </c>
      <c r="E3" s="5">
        <v>1887131.5000000019</v>
      </c>
    </row>
    <row r="4" spans="1:9" x14ac:dyDescent="0.35">
      <c r="A4" s="3">
        <v>2024</v>
      </c>
      <c r="B4" s="5">
        <v>363209.12999999995</v>
      </c>
      <c r="D4" s="3" t="s">
        <v>19</v>
      </c>
      <c r="E4" s="5">
        <v>2223312.570000004</v>
      </c>
      <c r="G4" t="s">
        <v>43</v>
      </c>
    </row>
    <row r="5" spans="1:9" x14ac:dyDescent="0.35">
      <c r="A5" s="3">
        <v>2025</v>
      </c>
      <c r="B5" s="5">
        <v>349802.33</v>
      </c>
      <c r="D5" s="3" t="s">
        <v>22</v>
      </c>
      <c r="E5" s="5">
        <v>1196217.9699999995</v>
      </c>
      <c r="G5" s="5">
        <v>5109775.7400000067</v>
      </c>
      <c r="I5" s="6">
        <f>GETPIVOTDATA("revenue",$G$4)</f>
        <v>5109775.7400000067</v>
      </c>
    </row>
    <row r="6" spans="1:9" x14ac:dyDescent="0.35">
      <c r="A6" s="3">
        <v>2026</v>
      </c>
      <c r="B6" s="5">
        <v>386369.69000000006</v>
      </c>
      <c r="D6" s="3" t="s">
        <v>42</v>
      </c>
      <c r="E6" s="5">
        <v>6240021.9600000046</v>
      </c>
      <c r="I6" s="6"/>
    </row>
    <row r="7" spans="1:9" x14ac:dyDescent="0.35">
      <c r="A7" s="3">
        <v>2027</v>
      </c>
      <c r="B7" s="5">
        <v>386151.9099999998</v>
      </c>
    </row>
    <row r="8" spans="1:9" x14ac:dyDescent="0.35">
      <c r="A8" s="3">
        <v>2028</v>
      </c>
      <c r="B8" s="5">
        <v>376844.79999999981</v>
      </c>
      <c r="D8" s="2" t="s">
        <v>41</v>
      </c>
      <c r="E8" t="s">
        <v>46</v>
      </c>
      <c r="G8" s="2" t="s">
        <v>41</v>
      </c>
      <c r="H8" t="s">
        <v>50</v>
      </c>
    </row>
    <row r="9" spans="1:9" x14ac:dyDescent="0.35">
      <c r="A9" s="3">
        <v>2029</v>
      </c>
      <c r="B9" s="5">
        <v>359239.24000000017</v>
      </c>
      <c r="D9" s="3" t="s">
        <v>17</v>
      </c>
      <c r="E9" s="5">
        <v>4916</v>
      </c>
      <c r="G9" s="3" t="s">
        <v>47</v>
      </c>
      <c r="H9" s="5">
        <v>2819226</v>
      </c>
    </row>
    <row r="10" spans="1:9" x14ac:dyDescent="0.35">
      <c r="A10" s="3">
        <v>2030</v>
      </c>
      <c r="B10" s="5">
        <v>387884.46000000008</v>
      </c>
      <c r="D10" s="3" t="s">
        <v>21</v>
      </c>
      <c r="E10" s="5">
        <v>5164</v>
      </c>
      <c r="G10" s="3" t="s">
        <v>48</v>
      </c>
      <c r="H10" s="5">
        <v>1927186</v>
      </c>
    </row>
    <row r="11" spans="1:9" x14ac:dyDescent="0.35">
      <c r="A11" s="3">
        <v>2031</v>
      </c>
      <c r="B11" s="5">
        <v>365250.83000000025</v>
      </c>
      <c r="D11" s="3" t="s">
        <v>13</v>
      </c>
      <c r="E11" s="5">
        <v>4884</v>
      </c>
      <c r="G11" s="3" t="s">
        <v>49</v>
      </c>
      <c r="H11" s="5">
        <v>2782094</v>
      </c>
    </row>
    <row r="12" spans="1:9" x14ac:dyDescent="0.35">
      <c r="A12" s="3">
        <v>2032</v>
      </c>
      <c r="B12" s="5">
        <v>386584.62999999989</v>
      </c>
      <c r="D12" s="3" t="s">
        <v>20</v>
      </c>
      <c r="E12" s="5">
        <v>5260</v>
      </c>
      <c r="G12" s="3" t="s">
        <v>42</v>
      </c>
      <c r="H12" s="5">
        <v>7528506</v>
      </c>
    </row>
    <row r="13" spans="1:9" x14ac:dyDescent="0.35">
      <c r="A13" s="3">
        <v>2033</v>
      </c>
      <c r="B13" s="5">
        <v>408725.72000000038</v>
      </c>
      <c r="D13" s="3" t="s">
        <v>42</v>
      </c>
      <c r="E13" s="5">
        <v>20224</v>
      </c>
    </row>
    <row r="14" spans="1:9" x14ac:dyDescent="0.35">
      <c r="A14" s="3">
        <v>2034</v>
      </c>
      <c r="B14" s="5">
        <v>363239.54999999981</v>
      </c>
    </row>
    <row r="15" spans="1:9" x14ac:dyDescent="0.35">
      <c r="A15" s="3">
        <v>2035</v>
      </c>
      <c r="B15" s="5">
        <v>238733.35999999981</v>
      </c>
      <c r="D15" s="2" t="s">
        <v>41</v>
      </c>
      <c r="E15" t="s">
        <v>50</v>
      </c>
      <c r="G15" t="s">
        <v>46</v>
      </c>
    </row>
    <row r="16" spans="1:9" x14ac:dyDescent="0.35">
      <c r="A16" s="3" t="s">
        <v>42</v>
      </c>
      <c r="B16" s="5">
        <v>5109775.7399999993</v>
      </c>
      <c r="D16" s="3" t="s">
        <v>12</v>
      </c>
      <c r="E16" s="5">
        <v>1090524</v>
      </c>
      <c r="G16" s="5">
        <v>20224</v>
      </c>
      <c r="I16">
        <f>GETPIVOTDATA("quantity",$G$15)</f>
        <v>20224</v>
      </c>
    </row>
    <row r="17" spans="4:11" x14ac:dyDescent="0.35">
      <c r="D17" s="4" t="s">
        <v>47</v>
      </c>
      <c r="E17" s="5">
        <v>385612</v>
      </c>
    </row>
    <row r="18" spans="4:11" x14ac:dyDescent="0.35">
      <c r="D18" s="4" t="s">
        <v>48</v>
      </c>
      <c r="E18" s="5">
        <v>295362</v>
      </c>
    </row>
    <row r="19" spans="4:11" x14ac:dyDescent="0.35">
      <c r="D19" s="4" t="s">
        <v>49</v>
      </c>
      <c r="E19" s="5">
        <v>409550</v>
      </c>
    </row>
    <row r="20" spans="4:11" x14ac:dyDescent="0.35">
      <c r="D20" s="3" t="s">
        <v>15</v>
      </c>
      <c r="E20" s="5">
        <v>2302316</v>
      </c>
    </row>
    <row r="21" spans="4:11" x14ac:dyDescent="0.35">
      <c r="D21" s="4" t="s">
        <v>47</v>
      </c>
      <c r="E21" s="5">
        <v>812137</v>
      </c>
      <c r="G21" s="2" t="s">
        <v>41</v>
      </c>
      <c r="H21" t="s">
        <v>68</v>
      </c>
    </row>
    <row r="22" spans="4:11" x14ac:dyDescent="0.35">
      <c r="D22" s="4" t="s">
        <v>48</v>
      </c>
      <c r="E22" s="5">
        <v>605131</v>
      </c>
      <c r="G22" s="3" t="s">
        <v>51</v>
      </c>
      <c r="H22" s="5">
        <v>527122.68999999983</v>
      </c>
      <c r="J22" s="2" t="s">
        <v>41</v>
      </c>
      <c r="K22" t="s">
        <v>67</v>
      </c>
    </row>
    <row r="23" spans="4:11" x14ac:dyDescent="0.35">
      <c r="D23" s="4" t="s">
        <v>49</v>
      </c>
      <c r="E23" s="5">
        <v>885048</v>
      </c>
      <c r="G23" s="3" t="s">
        <v>52</v>
      </c>
      <c r="H23" s="5">
        <v>499459.12000000005</v>
      </c>
      <c r="J23" s="3" t="s">
        <v>64</v>
      </c>
      <c r="K23" s="5">
        <v>3252</v>
      </c>
    </row>
    <row r="24" spans="4:11" x14ac:dyDescent="0.35">
      <c r="D24" s="3" t="s">
        <v>19</v>
      </c>
      <c r="E24" s="5">
        <v>2677531</v>
      </c>
      <c r="G24" s="3" t="s">
        <v>53</v>
      </c>
      <c r="H24" s="5">
        <v>519296.22</v>
      </c>
      <c r="J24" s="3" t="s">
        <v>65</v>
      </c>
      <c r="K24" s="5">
        <v>440</v>
      </c>
    </row>
    <row r="25" spans="4:11" x14ac:dyDescent="0.35">
      <c r="D25" s="4" t="s">
        <v>47</v>
      </c>
      <c r="E25" s="5">
        <v>1023659</v>
      </c>
      <c r="G25" s="3" t="s">
        <v>54</v>
      </c>
      <c r="H25" s="5">
        <v>487268.35999999993</v>
      </c>
      <c r="J25" s="3" t="s">
        <v>66</v>
      </c>
      <c r="K25" s="5">
        <v>1308</v>
      </c>
    </row>
    <row r="26" spans="4:11" x14ac:dyDescent="0.35">
      <c r="D26" s="4" t="s">
        <v>48</v>
      </c>
      <c r="E26" s="5">
        <v>660969</v>
      </c>
      <c r="G26" s="3" t="s">
        <v>55</v>
      </c>
      <c r="H26" s="5">
        <v>594801.05999999947</v>
      </c>
      <c r="J26" s="3" t="s">
        <v>42</v>
      </c>
      <c r="K26" s="5">
        <v>5000</v>
      </c>
    </row>
    <row r="27" spans="4:11" x14ac:dyDescent="0.35">
      <c r="D27" s="4" t="s">
        <v>49</v>
      </c>
      <c r="E27" s="5">
        <v>992903</v>
      </c>
      <c r="G27" s="3" t="s">
        <v>56</v>
      </c>
      <c r="H27" s="5">
        <v>540767.32999999984</v>
      </c>
    </row>
    <row r="28" spans="4:11" x14ac:dyDescent="0.35">
      <c r="D28" s="3" t="s">
        <v>22</v>
      </c>
      <c r="E28" s="5">
        <v>1458135</v>
      </c>
      <c r="G28" s="3" t="s">
        <v>57</v>
      </c>
      <c r="H28" s="5">
        <v>536574.72000000044</v>
      </c>
    </row>
    <row r="29" spans="4:11" x14ac:dyDescent="0.35">
      <c r="D29" s="4" t="s">
        <v>47</v>
      </c>
      <c r="E29" s="5">
        <v>597818</v>
      </c>
      <c r="G29" s="3" t="s">
        <v>58</v>
      </c>
      <c r="H29" s="5">
        <v>559293.15</v>
      </c>
    </row>
    <row r="30" spans="4:11" x14ac:dyDescent="0.35">
      <c r="D30" s="4" t="s">
        <v>48</v>
      </c>
      <c r="E30" s="5">
        <v>365724</v>
      </c>
      <c r="G30" s="3" t="s">
        <v>59</v>
      </c>
      <c r="H30" s="5">
        <v>493188.82999999967</v>
      </c>
    </row>
    <row r="31" spans="4:11" x14ac:dyDescent="0.35">
      <c r="D31" s="4" t="s">
        <v>49</v>
      </c>
      <c r="E31" s="5">
        <v>494593</v>
      </c>
      <c r="G31" s="3" t="s">
        <v>60</v>
      </c>
      <c r="H31" s="5">
        <v>496311.71999999986</v>
      </c>
    </row>
    <row r="32" spans="4:11" x14ac:dyDescent="0.35">
      <c r="D32" s="3" t="s">
        <v>42</v>
      </c>
      <c r="E32" s="5">
        <v>7528506</v>
      </c>
      <c r="G32" s="3" t="s">
        <v>61</v>
      </c>
      <c r="H32" s="5">
        <v>497812.13999999996</v>
      </c>
    </row>
    <row r="33" spans="7:8" x14ac:dyDescent="0.35">
      <c r="G33" s="3" t="s">
        <v>62</v>
      </c>
      <c r="H33" s="5">
        <v>488126.61999999988</v>
      </c>
    </row>
    <row r="34" spans="7:8" x14ac:dyDescent="0.35">
      <c r="G34" s="3" t="s">
        <v>42</v>
      </c>
      <c r="H34" s="5">
        <v>6240021.96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C037-665B-4704-B6DA-E6243D513E2A}">
  <dimension ref="A1"/>
  <sheetViews>
    <sheetView showGridLines="0" tabSelected="1" zoomScale="80" workbookViewId="0">
      <selection activeCell="Q15" sqref="Q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362F65-190C-4AFF-ABDA-6BD473374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Veena Kutty</cp:lastModifiedBy>
  <dcterms:created xsi:type="dcterms:W3CDTF">2026-10-01T03:16:32Z</dcterms:created>
  <dcterms:modified xsi:type="dcterms:W3CDTF">2026-10-05T03:23:35Z</dcterms:modified>
</cp:coreProperties>
</file>