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grajn\Downloads\"/>
    </mc:Choice>
  </mc:AlternateContent>
  <xr:revisionPtr revIDLastSave="0" documentId="13_ncr:1_{AA9A7889-3459-45F8-8AD3-4150D3CDAE24}" xr6:coauthVersionLast="47" xr6:coauthVersionMax="47" xr10:uidLastSave="{00000000-0000-0000-0000-000000000000}"/>
  <bookViews>
    <workbookView xWindow="-108" yWindow="-108" windowWidth="23256" windowHeight="12576" firstSheet="1" activeTab="1" xr2:uid="{144D26D6-2326-4EA0-BB8E-83DFF4FD616D}"/>
  </bookViews>
  <sheets>
    <sheet name="Mock-up" sheetId="1" state="hidden" r:id="rId1"/>
    <sheet name="Dashboard" sheetId="2" r:id="rId2"/>
  </sheets>
  <definedNames>
    <definedName name="_xlchart.v1.0" hidden="1">'Mock-up'!$C$101:$C$105</definedName>
    <definedName name="_xlchart.v1.1" hidden="1">'Mock-up'!$D$100</definedName>
    <definedName name="_xlchart.v1.2" hidden="1">'Mock-up'!$D$101:$D$105</definedName>
    <definedName name="Slicer_Category">#N/A</definedName>
    <definedName name="Slicer_Parking?">#N/A</definedName>
    <definedName name="Top.or.Bottom">'Mock-up'!$D$99</definedName>
  </definedNames>
  <calcPr calcId="191029"/>
  <pivotCaches>
    <pivotCache cacheId="251" r:id="rId3"/>
    <pivotCache cacheId="272" r:id="rId4"/>
    <pivotCache cacheId="275" r:id="rId5"/>
    <pivotCache cacheId="278" r:id="rId6"/>
    <pivotCache cacheId="281" r:id="rId7"/>
    <pivotCache cacheId="284" r:id="rId8"/>
    <pivotCache cacheId="287" r:id="rId9"/>
  </pivotCaches>
  <extLst>
    <ext xmlns:x14="http://schemas.microsoft.com/office/spreadsheetml/2009/9/main" uri="{876F7934-8845-4945-9796-88D515C7AA90}">
      <x14:pivotCaches>
        <pivotCache cacheId="72" r:id="rId10"/>
        <pivotCache cacheId="200"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9b855ea4-3730-4c42-a860-0af5c83eceda" name="Customers" connection="Query - Customers"/>
          <x15:modelTable id="fctSales_51731067-87d7-41cf-90aa-1b11024090ee" name="fctSales" connection="Query - fctSales"/>
          <x15:modelTable id="Stores_3531df77-4cf4-44f0-ad9e-03689f1b9da8" name="Stores" connection="Query - Stores"/>
          <x15:modelTable id="Products_a6fd7fae-eeab-41cc-9a00-81597a89688d" name="Products" connection="Query - Products"/>
        </x15:modelTables>
        <x15:modelRelationships>
          <x15:modelRelationship fromTable="fctSales" fromColumn="Cust ID" toTable="Customers" toColumn="Cust ID"/>
          <x15:modelRelationship fromTable="fctSales" fromColumn="Product ID" toTable="Products" toColumn="Product ID"/>
          <x15:modelRelationship fromTable="fctSales" fromColumn="Store ID" toTable="Stores" toColumn="Store ID"/>
        </x15:modelRelationships>
        <x15:extLst>
          <ext xmlns:x16="http://schemas.microsoft.com/office/spreadsheetml/2014/11/main" uri="{9835A34E-60A6-4A7C-AAB8-D5F71C897F49}">
            <x16:modelTimeGroupings>
              <x16:modelTimeGrouping tableName="fct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 l="1"/>
  <c r="J8" i="1"/>
  <c r="J7" i="1"/>
  <c r="B7" i="2" s="1"/>
  <c r="K123" i="1"/>
  <c r="O15" i="2" s="1"/>
  <c r="L123" i="1"/>
  <c r="P15" i="2" s="1"/>
  <c r="K124" i="1"/>
  <c r="O16" i="2" s="1"/>
  <c r="L124" i="1"/>
  <c r="P16" i="2" s="1"/>
  <c r="H129"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30" i="1"/>
  <c r="G128" i="1"/>
  <c r="H128" i="1"/>
  <c r="I128" i="1"/>
  <c r="G129" i="1"/>
  <c r="I129" i="1"/>
  <c r="G130" i="1"/>
  <c r="I130" i="1"/>
  <c r="G131" i="1"/>
  <c r="I131" i="1"/>
  <c r="G132" i="1"/>
  <c r="I132" i="1"/>
  <c r="G133" i="1"/>
  <c r="I133" i="1"/>
  <c r="G134" i="1"/>
  <c r="I134" i="1"/>
  <c r="G135" i="1"/>
  <c r="I135" i="1"/>
  <c r="G136" i="1"/>
  <c r="I136" i="1"/>
  <c r="G137" i="1"/>
  <c r="I137" i="1"/>
  <c r="G138" i="1"/>
  <c r="I138" i="1"/>
  <c r="G139" i="1"/>
  <c r="I139" i="1"/>
  <c r="G140" i="1"/>
  <c r="I140" i="1"/>
  <c r="G141" i="1"/>
  <c r="I141" i="1"/>
  <c r="G142" i="1"/>
  <c r="I142" i="1"/>
  <c r="G143" i="1"/>
  <c r="I143" i="1"/>
  <c r="G144" i="1"/>
  <c r="I144" i="1"/>
  <c r="G145" i="1"/>
  <c r="I145" i="1"/>
  <c r="G146" i="1"/>
  <c r="I146" i="1"/>
  <c r="G147" i="1"/>
  <c r="I147" i="1"/>
  <c r="G148" i="1"/>
  <c r="I148" i="1"/>
  <c r="G149" i="1"/>
  <c r="I149" i="1"/>
  <c r="G150" i="1"/>
  <c r="I150" i="1"/>
  <c r="G151" i="1"/>
  <c r="I151" i="1"/>
  <c r="G152" i="1"/>
  <c r="I152" i="1"/>
  <c r="G153" i="1"/>
  <c r="I153" i="1"/>
  <c r="G154" i="1"/>
  <c r="I154" i="1"/>
  <c r="G155" i="1"/>
  <c r="I155" i="1"/>
  <c r="G156" i="1"/>
  <c r="I156" i="1"/>
  <c r="G157" i="1"/>
  <c r="I157" i="1"/>
  <c r="G158" i="1"/>
  <c r="I158" i="1"/>
  <c r="G159" i="1"/>
  <c r="I159" i="1"/>
  <c r="G160" i="1"/>
  <c r="I160" i="1"/>
  <c r="G161" i="1"/>
  <c r="I161" i="1"/>
  <c r="G162" i="1"/>
  <c r="I162" i="1"/>
  <c r="G163" i="1"/>
  <c r="I163" i="1"/>
  <c r="G164" i="1"/>
  <c r="I164" i="1"/>
  <c r="D99" i="1"/>
  <c r="D101" i="1" s="1"/>
  <c r="F16" i="2"/>
  <c r="C16" i="2"/>
  <c r="D16" i="2"/>
  <c r="B66" i="1"/>
  <c r="C17" i="2" s="1"/>
  <c r="C66" i="1"/>
  <c r="B67" i="1"/>
  <c r="C18" i="2" s="1"/>
  <c r="C67" i="1"/>
  <c r="D18" i="2" s="1"/>
  <c r="B68" i="1"/>
  <c r="C19" i="2" s="1"/>
  <c r="C68" i="1"/>
  <c r="D19" i="2" s="1"/>
  <c r="B69" i="1"/>
  <c r="C20" i="2" s="1"/>
  <c r="C69" i="1"/>
  <c r="B70" i="1"/>
  <c r="C21" i="2" s="1"/>
  <c r="C70" i="1"/>
  <c r="B71" i="1"/>
  <c r="C22" i="2" s="1"/>
  <c r="C71" i="1"/>
  <c r="B72" i="1"/>
  <c r="C23" i="2" s="1"/>
  <c r="C72" i="1"/>
  <c r="D23" i="2" s="1"/>
  <c r="B73" i="1"/>
  <c r="C24" i="2" s="1"/>
  <c r="C73" i="1"/>
  <c r="D24" i="2" s="1"/>
  <c r="B74" i="1"/>
  <c r="C25" i="2" s="1"/>
  <c r="C74" i="1"/>
  <c r="D25" i="2" s="1"/>
  <c r="B75" i="1"/>
  <c r="C26" i="2" s="1"/>
  <c r="C75" i="1"/>
  <c r="D26" i="2" s="1"/>
  <c r="B76" i="1"/>
  <c r="C27" i="2" s="1"/>
  <c r="C76" i="1"/>
  <c r="D27" i="2" s="1"/>
  <c r="B77" i="1"/>
  <c r="C28" i="2" s="1"/>
  <c r="C77" i="1"/>
  <c r="D28" i="2" s="1"/>
  <c r="B78" i="1"/>
  <c r="C29" i="2" s="1"/>
  <c r="C78" i="1"/>
  <c r="D29" i="2" s="1"/>
  <c r="B79" i="1"/>
  <c r="C30" i="2" s="1"/>
  <c r="C79" i="1"/>
  <c r="D30" i="2" s="1"/>
  <c r="B80" i="1"/>
  <c r="C31" i="2" s="1"/>
  <c r="C80" i="1"/>
  <c r="D31" i="2" s="1"/>
  <c r="G6" i="2"/>
  <c r="K6" i="2"/>
  <c r="O6" i="2"/>
  <c r="C6" i="2"/>
  <c r="D67" i="1"/>
  <c r="D68" i="1"/>
  <c r="D69" i="1"/>
  <c r="D70" i="1"/>
  <c r="D71" i="1"/>
  <c r="D72" i="1"/>
  <c r="D73" i="1"/>
  <c r="D74" i="1"/>
  <c r="D75" i="1"/>
  <c r="D76" i="1"/>
  <c r="D77" i="1"/>
  <c r="D78" i="1"/>
  <c r="D79" i="1"/>
  <c r="D80" i="1"/>
  <c r="D66" i="1"/>
  <c r="J2" i="1"/>
  <c r="G7" i="2" s="1"/>
  <c r="K2" i="1"/>
  <c r="K7" i="2" s="1"/>
  <c r="L2" i="1"/>
  <c r="O7" i="2" s="1"/>
  <c r="J3" i="1"/>
  <c r="G8" i="2" s="1"/>
  <c r="K3" i="1"/>
  <c r="K8" i="2" s="1"/>
  <c r="L3" i="1"/>
  <c r="O8" i="2" s="1"/>
  <c r="I3" i="1"/>
  <c r="C8" i="2" s="1"/>
  <c r="I2" i="1"/>
  <c r="C7" i="2" s="1"/>
  <c r="Q1" i="2" l="1"/>
  <c r="E78" i="1"/>
  <c r="F29" i="2" s="1"/>
  <c r="E66" i="1"/>
  <c r="F17" i="2" s="1"/>
  <c r="E67" i="1"/>
  <c r="F18" i="2" s="1"/>
  <c r="E72" i="1"/>
  <c r="F23" i="2" s="1"/>
  <c r="E69" i="1"/>
  <c r="F20" i="2" s="1"/>
  <c r="C104" i="1"/>
  <c r="C105" i="1"/>
  <c r="C103" i="1"/>
  <c r="C102" i="1"/>
  <c r="D105" i="1"/>
  <c r="D104" i="1"/>
  <c r="D103" i="1"/>
  <c r="C109" i="1"/>
  <c r="J17" i="2" s="1"/>
  <c r="C101" i="1"/>
  <c r="D102" i="1"/>
  <c r="E70" i="1"/>
  <c r="F21" i="2" s="1"/>
  <c r="D21" i="2"/>
  <c r="D20" i="2"/>
  <c r="E76" i="1"/>
  <c r="F27" i="2" s="1"/>
  <c r="E71" i="1"/>
  <c r="F22" i="2" s="1"/>
  <c r="D17" i="2"/>
  <c r="E79" i="1"/>
  <c r="F30" i="2" s="1"/>
  <c r="E77" i="1"/>
  <c r="F28" i="2" s="1"/>
  <c r="E73" i="1"/>
  <c r="F24" i="2" s="1"/>
  <c r="E75" i="1"/>
  <c r="F26" i="2" s="1"/>
  <c r="E80" i="1"/>
  <c r="F31" i="2" s="1"/>
  <c r="E68" i="1"/>
  <c r="F19" i="2" s="1"/>
  <c r="D22" i="2"/>
  <c r="E74" i="1"/>
  <c r="F25" i="2" s="1"/>
  <c r="I4" i="1"/>
  <c r="D7" i="2" s="1"/>
  <c r="K4" i="1"/>
  <c r="L7" i="2" s="1"/>
  <c r="L4" i="1"/>
  <c r="P7" i="2" s="1"/>
  <c r="J4" i="1"/>
  <c r="H7" i="2" s="1"/>
  <c r="D106" i="1" l="1"/>
  <c r="D107" i="1" s="1"/>
  <c r="C112" i="1" s="1"/>
  <c r="J18" i="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F29ECF-B07B-4714-9616-ED619E9F201B}" name="Query - Customers" description="Connection to the 'Customers' query in the workbook." type="100" refreshedVersion="7" minRefreshableVersion="5">
    <extLst>
      <ext xmlns:x15="http://schemas.microsoft.com/office/spreadsheetml/2010/11/main" uri="{DE250136-89BD-433C-8126-D09CA5730AF9}">
        <x15:connection id="98d0544c-1ea8-4d75-80c6-3d90c77b5795"/>
      </ext>
    </extLst>
  </connection>
  <connection id="2" xr16:uid="{7D784664-1F44-4168-A5CD-467B7A15F8AC}" name="Query - fctSales" description="Connection to the 'fctSales' query in the workbook." type="100" refreshedVersion="7" minRefreshableVersion="5">
    <extLst>
      <ext xmlns:x15="http://schemas.microsoft.com/office/spreadsheetml/2010/11/main" uri="{DE250136-89BD-433C-8126-D09CA5730AF9}">
        <x15:connection id="2f8cc47a-c748-4367-b28d-816499937a9c"/>
      </ext>
    </extLst>
  </connection>
  <connection id="3" xr16:uid="{A91360CE-19E9-48C8-A346-24DC258D261D}" name="Query - Products" description="Connection to the 'Products' query in the workbook." type="100" refreshedVersion="7" minRefreshableVersion="5">
    <extLst>
      <ext xmlns:x15="http://schemas.microsoft.com/office/spreadsheetml/2010/11/main" uri="{DE250136-89BD-433C-8126-D09CA5730AF9}">
        <x15:connection id="11e27535-68b8-464f-abc3-ae9785eb7b2a"/>
      </ext>
    </extLst>
  </connection>
  <connection id="4" xr16:uid="{9EE18386-6B4D-4C7D-B7F7-D657B2AF04BB}" name="Query - Stores" description="Connection to the 'Stores' query in the workbook." type="100" refreshedVersion="7" minRefreshableVersion="5">
    <extLst>
      <ext xmlns:x15="http://schemas.microsoft.com/office/spreadsheetml/2010/11/main" uri="{DE250136-89BD-433C-8126-D09CA5730AF9}">
        <x15:connection id="a0395789-0b3c-4440-b325-ada821f0f1ba"/>
      </ext>
    </extLst>
  </connection>
  <connection id="5" xr16:uid="{16ED4F11-7D7F-48E9-AABD-BE10543346B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<sst xmlns="http://schemas.openxmlformats.org/spreadsheetml/2006/main" count="115" uniqueCount="69">
  <si>
    <t>Row Labels</t>
  </si>
  <si>
    <t>2017</t>
  </si>
  <si>
    <t>Jan</t>
  </si>
  <si>
    <t>Feb</t>
  </si>
  <si>
    <t>Mar</t>
  </si>
  <si>
    <t>Apr</t>
  </si>
  <si>
    <t>May</t>
  </si>
  <si>
    <t>Jun</t>
  </si>
  <si>
    <t>Jul</t>
  </si>
  <si>
    <t>Aug</t>
  </si>
  <si>
    <t>Sep</t>
  </si>
  <si>
    <t>Oct</t>
  </si>
  <si>
    <t>Nov</t>
  </si>
  <si>
    <t>Dec</t>
  </si>
  <si>
    <t>2018</t>
  </si>
  <si>
    <t>Sum of Amount</t>
  </si>
  <si>
    <t>Date (Year)</t>
  </si>
  <si>
    <t>Date (Month)</t>
  </si>
  <si>
    <t>Sum of Quantity</t>
  </si>
  <si>
    <t>Count of Date</t>
  </si>
  <si>
    <t>Distinct Count of Cust ID</t>
  </si>
  <si>
    <t>Amount</t>
  </si>
  <si>
    <t>Quantity</t>
  </si>
  <si>
    <t>Customers</t>
  </si>
  <si>
    <t>Now</t>
  </si>
  <si>
    <t>Prev</t>
  </si>
  <si>
    <t>Var%</t>
  </si>
  <si>
    <t>Trend</t>
  </si>
  <si>
    <t>Ballarat</t>
  </si>
  <si>
    <t>Bendigo</t>
  </si>
  <si>
    <t>Cairns</t>
  </si>
  <si>
    <t>Canberra</t>
  </si>
  <si>
    <t>Central Coast</t>
  </si>
  <si>
    <t>Darwin</t>
  </si>
  <si>
    <t>Geelong</t>
  </si>
  <si>
    <t>Gold Coast</t>
  </si>
  <si>
    <t>Hobart</t>
  </si>
  <si>
    <t>Mackay</t>
  </si>
  <si>
    <t>Newcastle</t>
  </si>
  <si>
    <t>Rockhampton</t>
  </si>
  <si>
    <t>Sunshine Coast</t>
  </si>
  <si>
    <t>Townsville</t>
  </si>
  <si>
    <t>Wollongong</t>
  </si>
  <si>
    <t>Column Labels</t>
  </si>
  <si>
    <t>Store</t>
  </si>
  <si>
    <t>Previous</t>
  </si>
  <si>
    <t>Variance</t>
  </si>
  <si>
    <t>Orders</t>
  </si>
  <si>
    <t>Cake in a cup</t>
  </si>
  <si>
    <t>Cakes2Go</t>
  </si>
  <si>
    <t>Donuts in a box</t>
  </si>
  <si>
    <t>I can't believe this is cake</t>
  </si>
  <si>
    <t>Lotta' Pie</t>
  </si>
  <si>
    <t>Showing</t>
  </si>
  <si>
    <t>Name</t>
  </si>
  <si>
    <t>Qty</t>
  </si>
  <si>
    <t>Title</t>
  </si>
  <si>
    <t>Sub-title</t>
  </si>
  <si>
    <t>Total</t>
  </si>
  <si>
    <t>Total %</t>
  </si>
  <si>
    <t>Female</t>
  </si>
  <si>
    <t>Male</t>
  </si>
  <si>
    <t>Gender</t>
  </si>
  <si>
    <t>Store Performance Report</t>
  </si>
  <si>
    <t>Product Performance</t>
  </si>
  <si>
    <t>Customer Demographics</t>
  </si>
  <si>
    <t>Business Dashboard</t>
  </si>
  <si>
    <t>Report Month</t>
  </si>
  <si>
    <t>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</si>
</sst>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8" formatCode="&quot;$&quot;#,##0"/>
    <numFmt numFmtId="169" formatCode="0%;0%"/>
    <numFmt numFmtId="172" formatCode="_(* #,##0_);_(* \(#,##0\);_(* &quot;-&quot;??_);_(@_)"/>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1"/>
      <color theme="2" tint="-0.499984740745262"/>
      <name val="Calibri"/>
      <family val="2"/>
      <scheme val="minor"/>
    </font>
    <font>
      <b/>
      <sz val="16"/>
      <color theme="1"/>
      <name val="Calibri"/>
      <family val="2"/>
      <scheme val="minor"/>
    </font>
    <font>
      <sz val="11"/>
      <name val="Calibri"/>
      <family val="2"/>
      <scheme val="minor"/>
    </font>
    <font>
      <b/>
      <sz val="20"/>
      <color theme="1"/>
      <name val="Calibri"/>
      <family val="2"/>
      <scheme val="minor"/>
    </font>
    <font>
      <sz val="8"/>
      <name val="Segoe UI"/>
      <family val="2"/>
    </font>
    <font>
      <sz val="24"/>
      <color theme="1"/>
      <name val="Segoe UI Light"/>
      <family val="2"/>
    </font>
    <font>
      <sz val="11"/>
      <color theme="1"/>
      <name val="Segoe UI Light"/>
      <family val="2"/>
    </font>
    <font>
      <b/>
      <sz val="11"/>
      <color theme="2" tint="-0.499984740745262"/>
      <name val="Calibri"/>
      <family val="2"/>
      <scheme val="minor"/>
    </font>
    <font>
      <b/>
      <sz val="11"/>
      <name val="Calibri"/>
      <family val="2"/>
      <scheme val="minor"/>
    </font>
    <font>
      <b/>
      <sz val="12"/>
      <color theme="2" tint="-0.499984740745262"/>
      <name val="Calibri"/>
      <family val="2"/>
      <scheme val="minor"/>
    </font>
  </fonts>
  <fills count="6">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7"/>
        <bgColor indexed="64"/>
      </patternFill>
    </fill>
    <fill>
      <patternFill patternType="solid">
        <fgColor theme="7" tint="0.39997558519241921"/>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0" fontId="0" fillId="0" borderId="0" xfId="0" pivotButton="1"/>
    <xf numFmtId="0" fontId="0" fillId="0" borderId="0" xfId="0" applyAlignment="1">
      <alignment horizontal="left"/>
    </xf>
    <xf numFmtId="0" fontId="0" fillId="0" borderId="0" xfId="0" applyNumberFormat="1"/>
    <xf numFmtId="9" fontId="0" fillId="0" borderId="0" xfId="2" applyFont="1"/>
    <xf numFmtId="168" fontId="0" fillId="0" borderId="0" xfId="0" applyNumberFormat="1"/>
    <xf numFmtId="0" fontId="0" fillId="2" borderId="0" xfId="0" applyFill="1"/>
    <xf numFmtId="0" fontId="0" fillId="2" borderId="0" xfId="0" applyFill="1" applyAlignment="1">
      <alignment horizontal="center"/>
    </xf>
    <xf numFmtId="168" fontId="0" fillId="0" borderId="0" xfId="0" applyNumberFormat="1"/>
    <xf numFmtId="168" fontId="0" fillId="0" borderId="0" xfId="0" applyNumberFormat="1" applyAlignment="1">
      <alignment horizontal="right"/>
    </xf>
    <xf numFmtId="0" fontId="5" fillId="3" borderId="0" xfId="0" applyFont="1" applyFill="1"/>
    <xf numFmtId="172" fontId="0" fillId="0" borderId="0" xfId="1" applyNumberFormat="1" applyFont="1"/>
    <xf numFmtId="0" fontId="6" fillId="0" borderId="0" xfId="0" applyFont="1" applyAlignment="1">
      <alignment horizontal="center"/>
    </xf>
    <xf numFmtId="0" fontId="3" fillId="0" borderId="0" xfId="0" applyFont="1" applyAlignment="1">
      <alignment horizontal="center"/>
    </xf>
    <xf numFmtId="0" fontId="0" fillId="4" borderId="0" xfId="0" applyFill="1"/>
    <xf numFmtId="0" fontId="0" fillId="4" borderId="0" xfId="0" applyFill="1" applyAlignment="1">
      <alignment horizontal="center"/>
    </xf>
    <xf numFmtId="168" fontId="0" fillId="0" borderId="0" xfId="0" applyNumberFormat="1" applyAlignment="1">
      <alignment horizontal="left"/>
    </xf>
    <xf numFmtId="0" fontId="8" fillId="4" borderId="0" xfId="0" applyFont="1" applyFill="1" applyAlignment="1">
      <alignment vertical="center"/>
    </xf>
    <xf numFmtId="0" fontId="9" fillId="4" borderId="0" xfId="0" applyFont="1" applyFill="1"/>
    <xf numFmtId="0" fontId="4" fillId="4" borderId="0" xfId="0" applyFont="1" applyFill="1" applyAlignment="1">
      <alignment horizontal="center" vertical="center"/>
    </xf>
    <xf numFmtId="0" fontId="10" fillId="0" borderId="0" xfId="0" applyFont="1" applyAlignment="1">
      <alignment horizontal="right"/>
    </xf>
    <xf numFmtId="0" fontId="10" fillId="0" borderId="0" xfId="0" applyFont="1" applyAlignment="1">
      <alignment horizontal="right" vertical="center"/>
    </xf>
    <xf numFmtId="0" fontId="11" fillId="0" borderId="0" xfId="0" applyFont="1" applyAlignment="1">
      <alignment horizontal="right"/>
    </xf>
    <xf numFmtId="0" fontId="2" fillId="5" borderId="1" xfId="0" applyFont="1" applyFill="1" applyBorder="1" applyAlignment="1">
      <alignment horizontal="right"/>
    </xf>
    <xf numFmtId="0" fontId="0" fillId="5" borderId="2" xfId="0" applyFill="1" applyBorder="1"/>
    <xf numFmtId="168" fontId="4" fillId="5" borderId="3" xfId="0" applyNumberFormat="1" applyFont="1" applyFill="1" applyBorder="1"/>
    <xf numFmtId="169" fontId="3" fillId="5" borderId="4" xfId="2" applyNumberFormat="1" applyFont="1" applyFill="1" applyBorder="1"/>
    <xf numFmtId="168" fontId="3" fillId="5" borderId="3" xfId="0" applyNumberFormat="1" applyFont="1" applyFill="1" applyBorder="1"/>
    <xf numFmtId="0" fontId="0" fillId="5" borderId="4" xfId="0" applyFill="1" applyBorder="1"/>
    <xf numFmtId="0" fontId="0" fillId="5" borderId="5" xfId="0" applyFill="1" applyBorder="1" applyAlignment="1">
      <alignment horizontal="center"/>
    </xf>
    <xf numFmtId="0" fontId="0" fillId="5" borderId="6" xfId="0" applyFill="1" applyBorder="1" applyAlignment="1">
      <alignment horizontal="center"/>
    </xf>
    <xf numFmtId="0" fontId="12" fillId="4" borderId="0" xfId="0" applyFont="1" applyFill="1" applyAlignment="1">
      <alignment vertic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A5B6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7.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5.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'Mock-up'!$H$128</c:f>
              <c:strCache>
                <c:ptCount val="1"/>
                <c:pt idx="0">
                  <c:v>Female</c:v>
                </c:pt>
              </c:strCache>
            </c:strRef>
          </c:tx>
          <c:spPr>
            <a:solidFill>
              <a:schemeClr val="accent4"/>
            </a:solidFill>
            <a:ln>
              <a:noFill/>
            </a:ln>
            <a:effectLst/>
          </c:spPr>
          <c:invertIfNegative val="0"/>
          <c:cat>
            <c:numRef>
              <c:f>'Mock-up'!$G$129:$G$164</c:f>
              <c:numCache>
                <c:formatCode>General</c:formatCode>
                <c:ptCount val="36"/>
                <c:pt idx="0">
                  <c:v>20</c:v>
                </c:pt>
                <c:pt idx="1">
                  <c:v>21</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54</c:v>
                </c:pt>
                <c:pt idx="33">
                  <c:v>55</c:v>
                </c:pt>
                <c:pt idx="34">
                  <c:v>57</c:v>
                </c:pt>
                <c:pt idx="35">
                  <c:v>58</c:v>
                </c:pt>
              </c:numCache>
            </c:numRef>
          </c:cat>
          <c:val>
            <c:numRef>
              <c:f>'Mock-up'!$H$129:$H$164</c:f>
              <c:numCache>
                <c:formatCode>General</c:formatCode>
                <c:ptCount val="36"/>
                <c:pt idx="0">
                  <c:v>0</c:v>
                </c:pt>
                <c:pt idx="1">
                  <c:v>-4014.8000000000006</c:v>
                </c:pt>
                <c:pt idx="2">
                  <c:v>-2070.4500000000003</c:v>
                </c:pt>
                <c:pt idx="3">
                  <c:v>0</c:v>
                </c:pt>
                <c:pt idx="4">
                  <c:v>-2805.1000000000004</c:v>
                </c:pt>
                <c:pt idx="5">
                  <c:v>-3724.85</c:v>
                </c:pt>
                <c:pt idx="6">
                  <c:v>-6069.2</c:v>
                </c:pt>
                <c:pt idx="7">
                  <c:v>-8278.4000000000015</c:v>
                </c:pt>
                <c:pt idx="8">
                  <c:v>-5014.6000000000004</c:v>
                </c:pt>
                <c:pt idx="9">
                  <c:v>-17849.349999999999</c:v>
                </c:pt>
                <c:pt idx="10">
                  <c:v>-25491.499999999989</c:v>
                </c:pt>
                <c:pt idx="11">
                  <c:v>-21656.149999999994</c:v>
                </c:pt>
                <c:pt idx="12">
                  <c:v>-30070.849999999995</c:v>
                </c:pt>
                <c:pt idx="13">
                  <c:v>-26527.199999999997</c:v>
                </c:pt>
                <c:pt idx="14">
                  <c:v>-33283.15</c:v>
                </c:pt>
                <c:pt idx="15">
                  <c:v>-27897.35</c:v>
                </c:pt>
                <c:pt idx="16">
                  <c:v>-48917.649999999994</c:v>
                </c:pt>
                <c:pt idx="17">
                  <c:v>-46639.900000000016</c:v>
                </c:pt>
                <c:pt idx="18">
                  <c:v>-30464.05</c:v>
                </c:pt>
                <c:pt idx="19">
                  <c:v>-42983.000000000007</c:v>
                </c:pt>
                <c:pt idx="20">
                  <c:v>-37981.149999999994</c:v>
                </c:pt>
                <c:pt idx="21">
                  <c:v>-24745.899999999991</c:v>
                </c:pt>
                <c:pt idx="22">
                  <c:v>-16482.449999999997</c:v>
                </c:pt>
                <c:pt idx="23">
                  <c:v>-17962.000000000004</c:v>
                </c:pt>
                <c:pt idx="24">
                  <c:v>-17502.999999999996</c:v>
                </c:pt>
                <c:pt idx="25">
                  <c:v>-15005.349999999999</c:v>
                </c:pt>
                <c:pt idx="26">
                  <c:v>-16918.7</c:v>
                </c:pt>
                <c:pt idx="27">
                  <c:v>-10563.849999999997</c:v>
                </c:pt>
                <c:pt idx="28">
                  <c:v>-6560.0999999999995</c:v>
                </c:pt>
                <c:pt idx="29">
                  <c:v>-1654.6000000000001</c:v>
                </c:pt>
                <c:pt idx="30">
                  <c:v>0</c:v>
                </c:pt>
                <c:pt idx="31">
                  <c:v>-7605.3</c:v>
                </c:pt>
                <c:pt idx="32">
                  <c:v>0</c:v>
                </c:pt>
                <c:pt idx="33">
                  <c:v>0</c:v>
                </c:pt>
                <c:pt idx="34">
                  <c:v>-1474.4499999999998</c:v>
                </c:pt>
                <c:pt idx="35">
                  <c:v>0</c:v>
                </c:pt>
              </c:numCache>
            </c:numRef>
          </c:val>
          <c:extLst>
            <c:ext xmlns:c16="http://schemas.microsoft.com/office/drawing/2014/chart" uri="{C3380CC4-5D6E-409C-BE32-E72D297353CC}">
              <c16:uniqueId val="{00000000-3F6E-403D-A78E-D61E55542449}"/>
            </c:ext>
          </c:extLst>
        </c:ser>
        <c:ser>
          <c:idx val="1"/>
          <c:order val="1"/>
          <c:tx>
            <c:strRef>
              <c:f>'Mock-up'!$I$128</c:f>
              <c:strCache>
                <c:ptCount val="1"/>
                <c:pt idx="0">
                  <c:v>Male</c:v>
                </c:pt>
              </c:strCache>
            </c:strRef>
          </c:tx>
          <c:spPr>
            <a:solidFill>
              <a:schemeClr val="bg2">
                <a:lumMod val="75000"/>
              </a:schemeClr>
            </a:solidFill>
            <a:ln>
              <a:noFill/>
            </a:ln>
            <a:effectLst/>
          </c:spPr>
          <c:invertIfNegative val="0"/>
          <c:cat>
            <c:numRef>
              <c:f>'Mock-up'!$G$129:$G$164</c:f>
              <c:numCache>
                <c:formatCode>General</c:formatCode>
                <c:ptCount val="36"/>
                <c:pt idx="0">
                  <c:v>20</c:v>
                </c:pt>
                <c:pt idx="1">
                  <c:v>21</c:v>
                </c:pt>
                <c:pt idx="2">
                  <c:v>23</c:v>
                </c:pt>
                <c:pt idx="3">
                  <c:v>24</c:v>
                </c:pt>
                <c:pt idx="4">
                  <c:v>25</c:v>
                </c:pt>
                <c:pt idx="5">
                  <c:v>26</c:v>
                </c:pt>
                <c:pt idx="6">
                  <c:v>27</c:v>
                </c:pt>
                <c:pt idx="7">
                  <c:v>28</c:v>
                </c:pt>
                <c:pt idx="8">
                  <c:v>29</c:v>
                </c:pt>
                <c:pt idx="9">
                  <c:v>30</c:v>
                </c:pt>
                <c:pt idx="10">
                  <c:v>31</c:v>
                </c:pt>
                <c:pt idx="11">
                  <c:v>32</c:v>
                </c:pt>
                <c:pt idx="12">
                  <c:v>33</c:v>
                </c:pt>
                <c:pt idx="13">
                  <c:v>34</c:v>
                </c:pt>
                <c:pt idx="14">
                  <c:v>35</c:v>
                </c:pt>
                <c:pt idx="15">
                  <c:v>36</c:v>
                </c:pt>
                <c:pt idx="16">
                  <c:v>37</c:v>
                </c:pt>
                <c:pt idx="17">
                  <c:v>38</c:v>
                </c:pt>
                <c:pt idx="18">
                  <c:v>39</c:v>
                </c:pt>
                <c:pt idx="19">
                  <c:v>40</c:v>
                </c:pt>
                <c:pt idx="20">
                  <c:v>41</c:v>
                </c:pt>
                <c:pt idx="21">
                  <c:v>42</c:v>
                </c:pt>
                <c:pt idx="22">
                  <c:v>43</c:v>
                </c:pt>
                <c:pt idx="23">
                  <c:v>44</c:v>
                </c:pt>
                <c:pt idx="24">
                  <c:v>45</c:v>
                </c:pt>
                <c:pt idx="25">
                  <c:v>46</c:v>
                </c:pt>
                <c:pt idx="26">
                  <c:v>47</c:v>
                </c:pt>
                <c:pt idx="27">
                  <c:v>48</c:v>
                </c:pt>
                <c:pt idx="28">
                  <c:v>49</c:v>
                </c:pt>
                <c:pt idx="29">
                  <c:v>50</c:v>
                </c:pt>
                <c:pt idx="30">
                  <c:v>51</c:v>
                </c:pt>
                <c:pt idx="31">
                  <c:v>52</c:v>
                </c:pt>
                <c:pt idx="32">
                  <c:v>54</c:v>
                </c:pt>
                <c:pt idx="33">
                  <c:v>55</c:v>
                </c:pt>
                <c:pt idx="34">
                  <c:v>57</c:v>
                </c:pt>
                <c:pt idx="35">
                  <c:v>58</c:v>
                </c:pt>
              </c:numCache>
            </c:numRef>
          </c:cat>
          <c:val>
            <c:numRef>
              <c:f>'Mock-up'!$I$129:$I$164</c:f>
              <c:numCache>
                <c:formatCode>General</c:formatCode>
                <c:ptCount val="36"/>
                <c:pt idx="0">
                  <c:v>3495.6500000000005</c:v>
                </c:pt>
                <c:pt idx="1">
                  <c:v>1530.95</c:v>
                </c:pt>
                <c:pt idx="2">
                  <c:v>1558.6</c:v>
                </c:pt>
                <c:pt idx="3">
                  <c:v>2506.5499999999997</c:v>
                </c:pt>
                <c:pt idx="4">
                  <c:v>5371.8</c:v>
                </c:pt>
                <c:pt idx="5">
                  <c:v>4983.95</c:v>
                </c:pt>
                <c:pt idx="6">
                  <c:v>5619.25</c:v>
                </c:pt>
                <c:pt idx="7">
                  <c:v>13917.8</c:v>
                </c:pt>
                <c:pt idx="8">
                  <c:v>17514.5</c:v>
                </c:pt>
                <c:pt idx="9">
                  <c:v>12666.1</c:v>
                </c:pt>
                <c:pt idx="10">
                  <c:v>9368.5</c:v>
                </c:pt>
                <c:pt idx="11">
                  <c:v>18629.700000000012</c:v>
                </c:pt>
                <c:pt idx="12">
                  <c:v>22682.100000000002</c:v>
                </c:pt>
                <c:pt idx="13">
                  <c:v>36197.650000000009</c:v>
                </c:pt>
                <c:pt idx="14">
                  <c:v>24569.599999999999</c:v>
                </c:pt>
                <c:pt idx="15">
                  <c:v>34109.05000000001</c:v>
                </c:pt>
                <c:pt idx="16">
                  <c:v>33977.800000000003</c:v>
                </c:pt>
                <c:pt idx="17">
                  <c:v>39038.699999999983</c:v>
                </c:pt>
                <c:pt idx="18">
                  <c:v>36428.299999999981</c:v>
                </c:pt>
                <c:pt idx="19">
                  <c:v>40535.599999999991</c:v>
                </c:pt>
                <c:pt idx="20">
                  <c:v>30763.399999999998</c:v>
                </c:pt>
                <c:pt idx="21">
                  <c:v>32294.15</c:v>
                </c:pt>
                <c:pt idx="22">
                  <c:v>27026.299999999988</c:v>
                </c:pt>
                <c:pt idx="23">
                  <c:v>30582.2</c:v>
                </c:pt>
                <c:pt idx="24">
                  <c:v>19996.799999999988</c:v>
                </c:pt>
                <c:pt idx="25">
                  <c:v>10213.15</c:v>
                </c:pt>
                <c:pt idx="26">
                  <c:v>14212.2</c:v>
                </c:pt>
                <c:pt idx="27">
                  <c:v>12225.75</c:v>
                </c:pt>
                <c:pt idx="28">
                  <c:v>853.25</c:v>
                </c:pt>
                <c:pt idx="29">
                  <c:v>6506.4000000000015</c:v>
                </c:pt>
                <c:pt idx="30">
                  <c:v>2657.1</c:v>
                </c:pt>
                <c:pt idx="31">
                  <c:v>5926.05</c:v>
                </c:pt>
                <c:pt idx="32">
                  <c:v>1501.9</c:v>
                </c:pt>
                <c:pt idx="33">
                  <c:v>1210.45</c:v>
                </c:pt>
                <c:pt idx="34">
                  <c:v>0</c:v>
                </c:pt>
                <c:pt idx="35">
                  <c:v>1260.5500000000002</c:v>
                </c:pt>
              </c:numCache>
            </c:numRef>
          </c:val>
          <c:extLst>
            <c:ext xmlns:c16="http://schemas.microsoft.com/office/drawing/2014/chart" uri="{C3380CC4-5D6E-409C-BE32-E72D297353CC}">
              <c16:uniqueId val="{00000001-3F6E-403D-A78E-D61E55542449}"/>
            </c:ext>
          </c:extLst>
        </c:ser>
        <c:dLbls>
          <c:showLegendKey val="0"/>
          <c:showVal val="0"/>
          <c:showCatName val="0"/>
          <c:showSerName val="0"/>
          <c:showPercent val="0"/>
          <c:showBubbleSize val="0"/>
        </c:dLbls>
        <c:gapWidth val="10"/>
        <c:overlap val="100"/>
        <c:axId val="814404752"/>
        <c:axId val="814410160"/>
      </c:barChart>
      <c:catAx>
        <c:axId val="814404752"/>
        <c:scaling>
          <c:orientation val="maxMin"/>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10160"/>
        <c:crosses val="autoZero"/>
        <c:auto val="1"/>
        <c:lblAlgn val="ctr"/>
        <c:lblOffset val="100"/>
        <c:noMultiLvlLbl val="0"/>
      </c:catAx>
      <c:valAx>
        <c:axId val="814410160"/>
        <c:scaling>
          <c:orientation val="minMax"/>
        </c:scaling>
        <c:delete val="0"/>
        <c:axPos val="t"/>
        <c:majorGridlines>
          <c:spPr>
            <a:ln w="9525" cap="flat" cmpd="sng" algn="ctr">
              <a:solidFill>
                <a:schemeClr val="tx1">
                  <a:lumMod val="15000"/>
                  <a:lumOff val="85000"/>
                </a:schemeClr>
              </a:solidFill>
              <a:round/>
            </a:ln>
            <a:effectLst/>
          </c:spPr>
        </c:majorGridlines>
        <c:numFmt formatCode="&quot;$&quot;#,\k;&quot;$&quot;#,\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40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FB32CD6C-E1D4-4793-92D1-3E6561C7E9F9}">
          <cx:tx>
            <cx:txData>
              <cx:f>_xlchart.v1.1</cx:f>
              <cx:v>Qty</cx:v>
            </cx:txData>
          </cx:tx>
          <cx:dataLabels>
            <cx:visibility seriesName="0" categoryName="1" value="1"/>
            <cx:separator>
</cx:separator>
          </cx:dataLabels>
          <cx:dataId val="0"/>
          <cx:layoutPr>
            <cx:parentLabelLayout val="overlapping"/>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Mock-up'!$D$98"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9</xdr:col>
      <xdr:colOff>0</xdr:colOff>
      <xdr:row>19</xdr:row>
      <xdr:rowOff>22860</xdr:rowOff>
    </xdr:from>
    <xdr:to>
      <xdr:col>12</xdr:col>
      <xdr:colOff>350520</xdr:colOff>
      <xdr:row>31</xdr:row>
      <xdr:rowOff>53340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6C15D67-12E5-4D71-A962-9F9ED398F5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37860" y="3215640"/>
              <a:ext cx="2453640" cy="22250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9</xdr:col>
          <xdr:colOff>38100</xdr:colOff>
          <xdr:row>14</xdr:row>
          <xdr:rowOff>175260</xdr:rowOff>
        </xdr:from>
        <xdr:to>
          <xdr:col>10</xdr:col>
          <xdr:colOff>624840</xdr:colOff>
          <xdr:row>16</xdr:row>
          <xdr:rowOff>7620</xdr:rowOff>
        </xdr:to>
        <xdr:sp macro="" textlink="">
          <xdr:nvSpPr>
            <xdr:cNvPr id="2053" name="Option Button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Top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1021080</xdr:colOff>
          <xdr:row>14</xdr:row>
          <xdr:rowOff>175260</xdr:rowOff>
        </xdr:from>
        <xdr:to>
          <xdr:col>13</xdr:col>
          <xdr:colOff>144780</xdr:colOff>
          <xdr:row>16</xdr:row>
          <xdr:rowOff>7620</xdr:rowOff>
        </xdr:to>
        <xdr:sp macro="" textlink="">
          <xdr:nvSpPr>
            <xdr:cNvPr id="2054" name="Option Button 6" hidden="1">
              <a:extLst>
                <a:ext uri="{63B3BB69-23CF-44E3-9099-C40C66FF867C}">
                  <a14:compatExt spid="_x0000_s2054"/>
                </a:ext>
                <a:ext uri="{FF2B5EF4-FFF2-40B4-BE49-F238E27FC236}">
                  <a16:creationId xmlns:a16="http://schemas.microsoft.com/office/drawing/2014/main" id="{E789C513-D239-4F5F-A649-8C11F99B684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Bottom</a:t>
              </a:r>
            </a:p>
          </xdr:txBody>
        </xdr:sp>
        <xdr:clientData/>
      </xdr:twoCellAnchor>
    </mc:Choice>
    <mc:Fallback/>
  </mc:AlternateContent>
  <xdr:twoCellAnchor>
    <xdr:from>
      <xdr:col>13</xdr:col>
      <xdr:colOff>297180</xdr:colOff>
      <xdr:row>16</xdr:row>
      <xdr:rowOff>0</xdr:rowOff>
    </xdr:from>
    <xdr:to>
      <xdr:col>17</xdr:col>
      <xdr:colOff>266700</xdr:colOff>
      <xdr:row>30</xdr:row>
      <xdr:rowOff>53340</xdr:rowOff>
    </xdr:to>
    <xdr:graphicFrame macro="">
      <xdr:nvGraphicFramePr>
        <xdr:cNvPr id="11" name="Chart 10">
          <a:extLst>
            <a:ext uri="{FF2B5EF4-FFF2-40B4-BE49-F238E27FC236}">
              <a16:creationId xmlns:a16="http://schemas.microsoft.com/office/drawing/2014/main" id="{944E58A3-FB93-4115-8E56-17334D93B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0</xdr:colOff>
      <xdr:row>16</xdr:row>
      <xdr:rowOff>0</xdr:rowOff>
    </xdr:from>
    <xdr:to>
      <xdr:col>22</xdr:col>
      <xdr:colOff>0</xdr:colOff>
      <xdr:row>28</xdr:row>
      <xdr:rowOff>127635</xdr:rowOff>
    </xdr:to>
    <mc:AlternateContent xmlns:mc="http://schemas.openxmlformats.org/markup-compatibility/2006">
      <mc:Choice xmlns:a14="http://schemas.microsoft.com/office/drawing/2010/main" Requires="a14">
        <xdr:graphicFrame macro="">
          <xdr:nvGraphicFramePr>
            <xdr:cNvPr id="13" name="Category">
              <a:extLst>
                <a:ext uri="{FF2B5EF4-FFF2-40B4-BE49-F238E27FC236}">
                  <a16:creationId xmlns:a16="http://schemas.microsoft.com/office/drawing/2014/main" id="{5EA54E85-0246-40AF-9A83-A69795C4A0A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109960" y="33604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12</xdr:row>
      <xdr:rowOff>15240</xdr:rowOff>
    </xdr:from>
    <xdr:to>
      <xdr:col>7</xdr:col>
      <xdr:colOff>15240</xdr:colOff>
      <xdr:row>32</xdr:row>
      <xdr:rowOff>137160</xdr:rowOff>
    </xdr:to>
    <xdr:sp macro="" textlink="">
      <xdr:nvSpPr>
        <xdr:cNvPr id="6" name="Rectangle: Rounded Corners 5">
          <a:extLst>
            <a:ext uri="{FF2B5EF4-FFF2-40B4-BE49-F238E27FC236}">
              <a16:creationId xmlns:a16="http://schemas.microsoft.com/office/drawing/2014/main" id="{114756A6-20F5-42CB-BA4F-3EF6ED240E25}"/>
            </a:ext>
          </a:extLst>
        </xdr:cNvPr>
        <xdr:cNvSpPr/>
      </xdr:nvSpPr>
      <xdr:spPr>
        <a:xfrm>
          <a:off x="1219200" y="2110740"/>
          <a:ext cx="3619500" cy="3924300"/>
        </a:xfrm>
        <a:prstGeom prst="roundRect">
          <a:avLst>
            <a:gd name="adj" fmla="val 0"/>
          </a:avLst>
        </a:prstGeom>
        <a:noFill/>
        <a:ln w="19050">
          <a:solidFill>
            <a:srgbClr val="A5B60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12</xdr:row>
      <xdr:rowOff>0</xdr:rowOff>
    </xdr:from>
    <xdr:to>
      <xdr:col>13</xdr:col>
      <xdr:colOff>53340</xdr:colOff>
      <xdr:row>32</xdr:row>
      <xdr:rowOff>91440</xdr:rowOff>
    </xdr:to>
    <xdr:sp macro="" textlink="">
      <xdr:nvSpPr>
        <xdr:cNvPr id="15" name="Rectangle: Rounded Corners 14">
          <a:extLst>
            <a:ext uri="{FF2B5EF4-FFF2-40B4-BE49-F238E27FC236}">
              <a16:creationId xmlns:a16="http://schemas.microsoft.com/office/drawing/2014/main" id="{9893441C-7197-4979-8771-E3002B8A915E}"/>
            </a:ext>
          </a:extLst>
        </xdr:cNvPr>
        <xdr:cNvSpPr/>
      </xdr:nvSpPr>
      <xdr:spPr>
        <a:xfrm>
          <a:off x="5737860" y="2095500"/>
          <a:ext cx="2537460" cy="3893820"/>
        </a:xfrm>
        <a:prstGeom prst="roundRect">
          <a:avLst>
            <a:gd name="adj" fmla="val 0"/>
          </a:avLst>
        </a:prstGeom>
        <a:noFill/>
        <a:ln w="19050">
          <a:solidFill>
            <a:srgbClr val="A5B60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0</xdr:colOff>
      <xdr:row>12</xdr:row>
      <xdr:rowOff>0</xdr:rowOff>
    </xdr:from>
    <xdr:to>
      <xdr:col>17</xdr:col>
      <xdr:colOff>228600</xdr:colOff>
      <xdr:row>32</xdr:row>
      <xdr:rowOff>45720</xdr:rowOff>
    </xdr:to>
    <xdr:sp macro="" textlink="">
      <xdr:nvSpPr>
        <xdr:cNvPr id="16" name="Rectangle: Rounded Corners 15">
          <a:extLst>
            <a:ext uri="{FF2B5EF4-FFF2-40B4-BE49-F238E27FC236}">
              <a16:creationId xmlns:a16="http://schemas.microsoft.com/office/drawing/2014/main" id="{35E8E0CB-CF92-49DC-9AAD-3E3E7FC0F3D4}"/>
            </a:ext>
          </a:extLst>
        </xdr:cNvPr>
        <xdr:cNvSpPr/>
      </xdr:nvSpPr>
      <xdr:spPr>
        <a:xfrm>
          <a:off x="8526780" y="2095500"/>
          <a:ext cx="2148840" cy="3848100"/>
        </a:xfrm>
        <a:prstGeom prst="roundRect">
          <a:avLst>
            <a:gd name="adj" fmla="val 0"/>
          </a:avLst>
        </a:prstGeom>
        <a:noFill/>
        <a:ln w="19050">
          <a:solidFill>
            <a:srgbClr val="A5B608"/>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19</xdr:col>
      <xdr:colOff>0</xdr:colOff>
      <xdr:row>5</xdr:row>
      <xdr:rowOff>0</xdr:rowOff>
    </xdr:from>
    <xdr:to>
      <xdr:col>22</xdr:col>
      <xdr:colOff>0</xdr:colOff>
      <xdr:row>10</xdr:row>
      <xdr:rowOff>38100</xdr:rowOff>
    </xdr:to>
    <mc:AlternateContent xmlns:mc="http://schemas.openxmlformats.org/markup-compatibility/2006">
      <mc:Choice xmlns:a14="http://schemas.microsoft.com/office/drawing/2010/main" Requires="a14">
        <xdr:graphicFrame macro="">
          <xdr:nvGraphicFramePr>
            <xdr:cNvPr id="18" name="Parking?">
              <a:extLst>
                <a:ext uri="{FF2B5EF4-FFF2-40B4-BE49-F238E27FC236}">
                  <a16:creationId xmlns:a16="http://schemas.microsoft.com/office/drawing/2014/main" id="{E6063C38-C199-4A3C-9227-F5190F66F238}"/>
                </a:ext>
              </a:extLst>
            </xdr:cNvPr>
            <xdr:cNvGraphicFramePr/>
          </xdr:nvGraphicFramePr>
          <xdr:xfrm>
            <a:off x="0" y="0"/>
            <a:ext cx="0" cy="0"/>
          </xdr:xfrm>
          <a:graphic>
            <a:graphicData uri="http://schemas.microsoft.com/office/drawing/2010/slicer">
              <sle:slicer xmlns:sle="http://schemas.microsoft.com/office/drawing/2010/slicer" name="Parking?"/>
            </a:graphicData>
          </a:graphic>
        </xdr:graphicFrame>
      </mc:Choice>
      <mc:Fallback>
        <xdr:sp macro="" textlink="">
          <xdr:nvSpPr>
            <xdr:cNvPr id="0" name=""/>
            <xdr:cNvSpPr>
              <a:spLocks noTextEdit="1"/>
            </xdr:cNvSpPr>
          </xdr:nvSpPr>
          <xdr:spPr>
            <a:xfrm>
              <a:off x="11109960" y="1264920"/>
              <a:ext cx="1828800" cy="1036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xdr:colOff>
      <xdr:row>2</xdr:row>
      <xdr:rowOff>121920</xdr:rowOff>
    </xdr:from>
    <xdr:to>
      <xdr:col>18</xdr:col>
      <xdr:colOff>45720</xdr:colOff>
      <xdr:row>3</xdr:row>
      <xdr:rowOff>167640</xdr:rowOff>
    </xdr:to>
    <xdr:sp macro="" textlink="">
      <xdr:nvSpPr>
        <xdr:cNvPr id="8" name="Rectangle: Rounded Corners 7">
          <a:extLst>
            <a:ext uri="{FF2B5EF4-FFF2-40B4-BE49-F238E27FC236}">
              <a16:creationId xmlns:a16="http://schemas.microsoft.com/office/drawing/2014/main" id="{9546BCF5-FB28-4A77-94E3-3D487A5816A6}"/>
            </a:ext>
          </a:extLst>
        </xdr:cNvPr>
        <xdr:cNvSpPr/>
      </xdr:nvSpPr>
      <xdr:spPr>
        <a:xfrm>
          <a:off x="1226820" y="304800"/>
          <a:ext cx="9502140" cy="22860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l"/>
          <a:r>
            <a:rPr lang="en-US" sz="1400">
              <a:solidFill>
                <a:schemeClr val="tx1"/>
              </a:solidFill>
            </a:rPr>
            <a:t>Business</a:t>
          </a:r>
          <a:r>
            <a:rPr lang="en-US" sz="1100"/>
            <a:t>  </a:t>
          </a:r>
          <a:r>
            <a:rPr lang="en-US" sz="1400">
              <a:solidFill>
                <a:schemeClr val="tx1"/>
              </a:solidFill>
            </a:rPr>
            <a:t>Summary</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v Kumar" refreshedDate="44546.666859606485" backgroundQuery="1" createdVersion="7" refreshedVersion="7" minRefreshableVersion="3" recordCount="0" supportSubquery="1" supportAdvancedDrill="1" xr:uid="{940D69BC-DE32-4B52-9B5D-F7ACAADF4ADB}">
  <cacheSource type="external" connectionId="5"/>
  <cacheFields count="7">
    <cacheField name="[fctSales].[Date (Month)].[Date (Month)]" caption="Date (Month)" numFmtId="0" hierarchy="18" level="1">
      <sharedItems count="12">
        <s v="Jan"/>
        <s v="Feb"/>
        <s v="Mar"/>
        <s v="Apr"/>
        <s v="May"/>
        <s v="Jun"/>
        <s v="Jul"/>
        <s v="Aug"/>
        <s v="Sep"/>
        <s v="Oct"/>
        <s v="Nov"/>
        <s v="Dec"/>
      </sharedItems>
    </cacheField>
    <cacheField name="[fctSales].[Date (Year)].[Date (Year)]" caption="Date (Year)" numFmtId="0" hierarchy="16" level="1">
      <sharedItems count="2">
        <s v="2017"/>
        <s v="2018"/>
      </sharedItems>
    </cacheField>
    <cacheField name="[Measures].[Sum of Amount]" caption="Sum of Amount" numFmtId="0" hierarchy="35" level="32767"/>
    <cacheField name="[Measures].[Sum of Quantity]" caption="Sum of Quantity" numFmtId="0" hierarchy="36" level="32767"/>
    <cacheField name="[Measures].[Count of Date]" caption="Count of Date" numFmtId="0" hierarchy="37" level="32767"/>
    <cacheField name="[Measures].[Distinct Count of Cust ID]" caption="Distinct Count of Cust ID" numFmtId="0" hierarchy="39" level="32767"/>
    <cacheField name="[Stores].[Parking?].[Parking?]" caption="Parking?" numFmtId="0" hierarchy="26" level="1">
      <sharedItems containsSemiMixedTypes="0" containsNonDate="0" containsString="0"/>
    </cacheField>
  </cacheFields>
  <cacheHierarchies count="40">
    <cacheHierarchy uniqueName="[Customers].[Cust ID]" caption="Cust ID" attribute="1" defaultMemberUniqueName="[Customers].[Cust ID].[All]" allUniqueName="[Customers].[Cust 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Marital Status]" caption="Marital Status" attribute="1" defaultMemberUniqueName="[Customers].[Marital Status].[All]" allUniqueName="[Customers].[Marital Status].[All]" dimensionUniqueName="[Customers]" displayFolder="" count="2" memberValueDatatype="130" unbalanced="0"/>
    <cacheHierarchy uniqueName="[Customers].[Kids?]" caption="Kids?" attribute="1" defaultMemberUniqueName="[Customers].[Kids?].[All]" allUniqueName="[Customers].[Kids?].[All]" dimensionUniqueName="[Customers]" displayFolder="" count="2" memberValueDatatype="130" unbalanced="0"/>
    <cacheHierarchy uniqueName="[Customers].[Age]" caption="Age" attribute="1" defaultMemberUniqueName="[Customers].[Age].[All]" allUniqueName="[Customers].[Age].[All]" dimensionUniqueName="[Customers]" displayFolder="" count="2" memberValueDatatype="20" unbalanced="0"/>
    <cacheHierarchy uniqueName="[Customers].[Education]" caption="Education" attribute="1" defaultMemberUniqueName="[Customers].[Education].[All]" allUniqueName="[Customers].[Education].[All]" dimensionUniqueName="[Customers]" displayFolder="" count="2" memberValueDatatype="130" unbalanced="0"/>
    <cacheHierarchy uniqueName="[Customers].[Zip Code]" caption="Zip Code" attribute="1" defaultMemberUniqueName="[Customers].[Zip Code].[All]" allUniqueName="[Customers].[Zip Code].[All]" dimensionUniqueName="[Customers]" displayFolder="" count="2" memberValueDatatype="130" unbalanced="0"/>
    <cacheHierarchy uniqueName="[Customers].[Store Mapping]" caption="Store Mapping" attribute="1" defaultMemberUniqueName="[Customers].[Store Mapping].[All]" allUniqueName="[Customers].[Store Mapping].[All]" dimensionUniqueName="[Customers]" displayFolder="" count="2" memberValueDatatype="130" unbalanced="0"/>
    <cacheHierarchy uniqueName="[fctSales].[Date]" caption="Date" attribute="1" time="1" defaultMemberUniqueName="[fctSales].[Date].[All]" allUniqueName="[fctSales].[Date].[All]" dimensionUniqueName="[fctSales]" displayFolder="" count="2" memberValueDatatype="7" unbalanced="0"/>
    <cacheHierarchy uniqueName="[fctSales].[Product ID]" caption="Product ID" attribute="1" defaultMemberUniqueName="[fctSales].[Product ID].[All]" allUniqueName="[fctSales].[Product ID].[All]" dimensionUniqueName="[fctSales]" displayFolder="" count="2" memberValueDatatype="130" unbalanced="0"/>
    <cacheHierarchy uniqueName="[fctSales].[Store ID]" caption="Store ID" attribute="1" defaultMemberUniqueName="[fctSales].[Store ID].[All]" allUniqueName="[fctSales].[Store ID].[All]" dimensionUniqueName="[fctSales]" displayFolder="" count="2" memberValueDatatype="130" unbalanced="0"/>
    <cacheHierarchy uniqueName="[fctSales].[Cust ID]" caption="Cust ID" attribute="1" defaultMemberUniqueName="[fctSales].[Cust ID].[All]" allUniqueName="[fctSales].[Cust ID].[All]" dimensionUniqueName="[fctSales]" displayFolder="" count="2" memberValueDatatype="130" unbalanced="0"/>
    <cacheHierarchy uniqueName="[fctSales].[Quantity]" caption="Quantity" attribute="1" defaultMemberUniqueName="[fctSales].[Quantity].[All]" allUniqueName="[fctSales].[Quantity].[All]" dimensionUniqueName="[fctSales]" displayFolder="" count="2" memberValueDatatype="20" unbalanced="0"/>
    <cacheHierarchy uniqueName="[fctSales].[Discount Code]" caption="Discount Code" attribute="1" defaultMemberUniqueName="[fctSales].[Discount Code].[All]" allUniqueName="[fctSales].[Discount Code].[All]" dimensionUniqueName="[fctSales]" displayFolder="" count="2" memberValueDatatype="130" unbalanced="0"/>
    <cacheHierarchy uniqueName="[fctSales].[Amount]" caption="Amount" attribute="1" defaultMemberUniqueName="[fctSales].[Amount].[All]" allUniqueName="[fctSales].[Amount].[All]" dimensionUniqueName="[fctSales]" displayFolder="" count="2" memberValueDatatype="5" unbalanced="0"/>
    <cacheHierarchy uniqueName="[fctSales].[Date (Year)]" caption="Date (Year)" attribute="1" defaultMemberUniqueName="[fctSales].[Date (Year)].[All]" allUniqueName="[fctSales].[Date (Year)].[All]" dimensionUniqueName="[fctSales]" displayFolder="" count="2" memberValueDatatype="130" unbalanced="0">
      <fieldsUsage count="2">
        <fieldUsage x="-1"/>
        <fieldUsage x="1"/>
      </fieldsUsage>
    </cacheHierarchy>
    <cacheHierarchy uniqueName="[fctSales].[Date (Quarter)]" caption="Date (Quarter)" attribute="1" defaultMemberUniqueName="[fctSales].[Date (Quarter)].[All]" allUniqueName="[fctSales].[Date (Quarter)].[All]" dimensionUniqueName="[fctSales]" displayFolder="" count="2" memberValueDatatype="130" unbalanced="0"/>
    <cacheHierarchy uniqueName="[fctSales].[Date (Month)]" caption="Date (Month)" attribute="1" defaultMemberUniqueName="[fctSales].[Date (Month)].[All]" allUniqueName="[fctSales].[Date (Month)].[All]" dimensionUniqueName="[fctSales]" displayFolder="" count="2" memberValueDatatype="130" unbalanced="0">
      <fieldsUsage count="2">
        <fieldUsage x="-1"/>
        <fieldUsage x="0"/>
      </fieldsUsage>
    </cacheHierarchy>
    <cacheHierarchy uniqueName="[Products].[Product ID]" caption="Product ID" attribute="1" defaultMemberUniqueName="[Products].[Product ID].[All]" allUniqueName="[Products].[Product ID].[All]" dimensionUniqueName="[Products]" displayFolder="" count="2" memberValueDatatype="130" unbalanced="0"/>
    <cacheHierarchy uniqueName="[Products].[Name]" caption="Name" attribute="1" defaultMemberUniqueName="[Products].[Name].[All]" allUniqueName="[Products].[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2" memberValueDatatype="5" unbalanced="0"/>
    <cacheHierarchy uniqueName="[Products].[SKU Size]" caption="SKU Size" attribute="1" defaultMemberUniqueName="[Products].[SKU Size].[All]" allUniqueName="[Products].[SKU Size].[All]" dimensionUniqueName="[Products]" displayFolder="" count="2" memberValueDatatype="130" unbalanced="0"/>
    <cacheHierarchy uniqueName="[Stores].[Store ID]" caption="Store ID" attribute="1" defaultMemberUniqueName="[Stores].[Store ID].[All]" allUniqueName="[Stores].[Store ID].[All]" dimensionUniqueName="[Stores]" displayFolder="" count="2" memberValueDatatype="130" unbalanced="0"/>
    <cacheHierarchy uniqueName="[Stores].[City]" caption="City" attribute="1" defaultMemberUniqueName="[Stores].[City].[All]" allUniqueName="[Stores].[City].[All]" dimensionUniqueName="[Stores]" displayFolder="" count="2" memberValueDatatype="130" unbalanced="0"/>
    <cacheHierarchy uniqueName="[Stores].[Parking?]" caption="Parking?" attribute="1" defaultMemberUniqueName="[Stores].[Parking?].[All]" allUniqueName="[Stores].[Parking?].[All]" dimensionUniqueName="[Stores]" displayFolder="" count="2" memberValueDatatype="130" unbalanced="0">
      <fieldsUsage count="2">
        <fieldUsage x="-1"/>
        <fieldUsage x="6"/>
      </fieldsUsage>
    </cacheHierarchy>
    <cacheHierarchy uniqueName="[Stores].[Self-checkout?]" caption="Self-checkout?" attribute="1" defaultMemberUniqueName="[Stores].[Self-checkout?].[All]" allUniqueName="[Stores].[Self-checkout?].[All]" dimensionUniqueName="[Stores]" displayFolder="" count="2" memberValueDatatype="130" unbalanced="0"/>
    <cacheHierarchy uniqueName="[Stores].[Cash accepted?]" caption="Cash accepted?" attribute="1" defaultMemberUniqueName="[Stores].[Cash accepted?].[All]" allUniqueName="[Stores].[Cash accepted?].[All]" dimensionUniqueName="[Stores]" displayFolder="" count="2" memberValueDatatype="130" unbalanced="0"/>
    <cacheHierarchy uniqueName="[fctSales].[Date (Month Index)]" caption="Date (Month Index)" attribute="1" defaultMemberUniqueName="[fctSales].[Date (Month Index)].[All]" allUniqueName="[fctSales].[Date (Month Index)].[All]" dimensionUniqueName="[fctSales]" displayFolder="" count="2"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fctSales"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oneField="1" hidden="1">
      <fieldsUsage count="1">
        <fieldUsage x="3"/>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oneField="1" hidden="1">
      <fieldsUsage count="1">
        <fieldUsage x="4"/>
      </fieldsUsage>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oneField="1" hidden="1">
      <fieldsUsage count="1">
        <fieldUsage x="5"/>
      </fieldsUsage>
      <extLst>
        <ext xmlns:x15="http://schemas.microsoft.com/office/spreadsheetml/2010/11/main" uri="{B97F6D7D-B522-45F9-BDA1-12C45D357490}">
          <x15:cacheHierarchy aggregatedColumn="12"/>
        </ext>
      </extLst>
    </cacheHierarchy>
  </cacheHierarchies>
  <kpis count="0"/>
  <dimensions count="5">
    <dimension name="Customers" uniqueName="[Customers]" caption="Customers"/>
    <dimension name="fctSales" uniqueName="[fctSales]" caption="fctSales"/>
    <dimension measure="1" name="Measures" uniqueName="[Measures]" caption="Measures"/>
    <dimension name="Products" uniqueName="[Products]" caption="Products"/>
    <dimension name="Stores" uniqueName="[Stores]" caption="Stores"/>
  </dimensions>
  <measureGroups count="4">
    <measureGroup name="Customers" caption="Customers"/>
    <measureGroup name="fctSales" caption="fctSales"/>
    <measureGroup name="Products" caption="Products"/>
    <measureGroup name="Stores" caption="Stores"/>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v Kumar" refreshedDate="44546.705101967593" backgroundQuery="1" createdVersion="7" refreshedVersion="7" minRefreshableVersion="3" recordCount="0" supportSubquery="1" supportAdvancedDrill="1" xr:uid="{8DB6A10D-31EC-4865-BBFC-D63B8B93C9F7}">
  <cacheSource type="external" connectionId="5"/>
  <cacheFields count="3">
    <cacheField name="[Products].[Name].[Name]" caption="Name" numFmtId="0" hierarchy="20" level="1">
      <sharedItems count="5">
        <s v="Cake in a cup"/>
        <s v="Cakes2Go"/>
        <s v="Donuts in a box"/>
        <s v="I can't believe this is cake"/>
        <s v="Lotta' Pie"/>
      </sharedItems>
    </cacheField>
    <cacheField name="[Measures].[Sum of Quantity]" caption="Sum of Quantity" numFmtId="0" hierarchy="36" level="32767"/>
    <cacheField name="[Products].[Category].[Category]" caption="Category" numFmtId="0" hierarchy="21" level="1">
      <sharedItems containsSemiMixedTypes="0" containsNonDate="0" containsString="0"/>
    </cacheField>
  </cacheFields>
  <cacheHierarchies count="40">
    <cacheHierarchy uniqueName="[Customers].[Cust ID]" caption="Cust ID" attribute="1" defaultMemberUniqueName="[Customers].[Cust ID].[All]" allUniqueName="[Customers].[Cust 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Marital Status]" caption="Marital Status" attribute="1" defaultMemberUniqueName="[Customers].[Marital Status].[All]" allUniqueName="[Customers].[Marital Status].[All]" dimensionUniqueName="[Customers]" displayFolder="" count="2" memberValueDatatype="130" unbalanced="0"/>
    <cacheHierarchy uniqueName="[Customers].[Kids?]" caption="Kids?" attribute="1" defaultMemberUniqueName="[Customers].[Kids?].[All]" allUniqueName="[Customers].[Kids?].[All]" dimensionUniqueName="[Customers]" displayFolder="" count="2" memberValueDatatype="130" unbalanced="0"/>
    <cacheHierarchy uniqueName="[Customers].[Age]" caption="Age" attribute="1" defaultMemberUniqueName="[Customers].[Age].[All]" allUniqueName="[Customers].[Age].[All]" dimensionUniqueName="[Customers]" displayFolder="" count="2" memberValueDatatype="20" unbalanced="0"/>
    <cacheHierarchy uniqueName="[Customers].[Education]" caption="Education" attribute="1" defaultMemberUniqueName="[Customers].[Education].[All]" allUniqueName="[Customers].[Education].[All]" dimensionUniqueName="[Customers]" displayFolder="" count="2" memberValueDatatype="130" unbalanced="0"/>
    <cacheHierarchy uniqueName="[Customers].[Zip Code]" caption="Zip Code" attribute="1" defaultMemberUniqueName="[Customers].[Zip Code].[All]" allUniqueName="[Customers].[Zip Code].[All]" dimensionUniqueName="[Customers]" displayFolder="" count="2" memberValueDatatype="130" unbalanced="0"/>
    <cacheHierarchy uniqueName="[Customers].[Store Mapping]" caption="Store Mapping" attribute="1" defaultMemberUniqueName="[Customers].[Store Mapping].[All]" allUniqueName="[Customers].[Store Mapping].[All]" dimensionUniqueName="[Customers]" displayFolder="" count="2" memberValueDatatype="130" unbalanced="0"/>
    <cacheHierarchy uniqueName="[fctSales].[Date]" caption="Date" attribute="1" time="1" defaultMemberUniqueName="[fctSales].[Date].[All]" allUniqueName="[fctSales].[Date].[All]" dimensionUniqueName="[fctSales]" displayFolder="" count="2" memberValueDatatype="7" unbalanced="0"/>
    <cacheHierarchy uniqueName="[fctSales].[Product ID]" caption="Product ID" attribute="1" defaultMemberUniqueName="[fctSales].[Product ID].[All]" allUniqueName="[fctSales].[Product ID].[All]" dimensionUniqueName="[fctSales]" displayFolder="" count="2" memberValueDatatype="130" unbalanced="0"/>
    <cacheHierarchy uniqueName="[fctSales].[Store ID]" caption="Store ID" attribute="1" defaultMemberUniqueName="[fctSales].[Store ID].[All]" allUniqueName="[fctSales].[Store ID].[All]" dimensionUniqueName="[fctSales]" displayFolder="" count="2" memberValueDatatype="130" unbalanced="0"/>
    <cacheHierarchy uniqueName="[fctSales].[Cust ID]" caption="Cust ID" attribute="1" defaultMemberUniqueName="[fctSales].[Cust ID].[All]" allUniqueName="[fctSales].[Cust ID].[All]" dimensionUniqueName="[fctSales]" displayFolder="" count="2" memberValueDatatype="130" unbalanced="0"/>
    <cacheHierarchy uniqueName="[fctSales].[Quantity]" caption="Quantity" attribute="1" defaultMemberUniqueName="[fctSales].[Quantity].[All]" allUniqueName="[fctSales].[Quantity].[All]" dimensionUniqueName="[fctSales]" displayFolder="" count="2" memberValueDatatype="20" unbalanced="0"/>
    <cacheHierarchy uniqueName="[fctSales].[Discount Code]" caption="Discount Code" attribute="1" defaultMemberUniqueName="[fctSales].[Discount Code].[All]" allUniqueName="[fctSales].[Discount Code].[All]" dimensionUniqueName="[fctSales]" displayFolder="" count="2" memberValueDatatype="130" unbalanced="0"/>
    <cacheHierarchy uniqueName="[fctSales].[Amount]" caption="Amount" attribute="1" defaultMemberUniqueName="[fctSales].[Amount].[All]" allUniqueName="[fctSales].[Amount].[All]" dimensionUniqueName="[fctSales]" displayFolder="" count="2" memberValueDatatype="5" unbalanced="0"/>
    <cacheHierarchy uniqueName="[fctSales].[Date (Year)]" caption="Date (Year)" attribute="1" defaultMemberUniqueName="[fctSales].[Date (Year)].[All]" allUniqueName="[fctSales].[Date (Year)].[All]" dimensionUniqueName="[fctSales]" displayFolder="" count="2" memberValueDatatype="130" unbalanced="0"/>
    <cacheHierarchy uniqueName="[fctSales].[Date (Quarter)]" caption="Date (Quarter)" attribute="1" defaultMemberUniqueName="[fctSales].[Date (Quarter)].[All]" allUniqueName="[fctSales].[Date (Quarter)].[All]" dimensionUniqueName="[fctSales]" displayFolder="" count="2" memberValueDatatype="130" unbalanced="0"/>
    <cacheHierarchy uniqueName="[fctSales].[Date (Month)]" caption="Date (Month)" attribute="1" defaultMemberUniqueName="[fctSales].[Date (Month)].[All]" allUniqueName="[fctSales].[Date (Month)].[All]" dimensionUniqueName="[fctSales]" displayFolder="" count="2" memberValueDatatype="130"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2" memberValueDatatype="5" unbalanced="0"/>
    <cacheHierarchy uniqueName="[Products].[SKU Size]" caption="SKU Size" attribute="1" defaultMemberUniqueName="[Products].[SKU Size].[All]" allUniqueName="[Products].[SKU Size].[All]" dimensionUniqueName="[Products]" displayFolder="" count="2" memberValueDatatype="130" unbalanced="0"/>
    <cacheHierarchy uniqueName="[Stores].[Store ID]" caption="Store ID" attribute="1" defaultMemberUniqueName="[Stores].[Store ID].[All]" allUniqueName="[Stores].[Store ID].[All]" dimensionUniqueName="[Stores]" displayFolder="" count="2" memberValueDatatype="130" unbalanced="0"/>
    <cacheHierarchy uniqueName="[Stores].[City]" caption="City" attribute="1" defaultMemberUniqueName="[Stores].[City].[All]" allUniqueName="[Stores].[City].[All]" dimensionUniqueName="[Stores]" displayFolder="" count="2" memberValueDatatype="130" unbalanced="0"/>
    <cacheHierarchy uniqueName="[Stores].[Parking?]" caption="Parking?" attribute="1" defaultMemberUniqueName="[Stores].[Parking?].[All]" allUniqueName="[Stores].[Parking?].[All]" dimensionUniqueName="[Stores]" displayFolder="" count="2" memberValueDatatype="130" unbalanced="0"/>
    <cacheHierarchy uniqueName="[Stores].[Self-checkout?]" caption="Self-checkout?" attribute="1" defaultMemberUniqueName="[Stores].[Self-checkout?].[All]" allUniqueName="[Stores].[Self-checkout?].[All]" dimensionUniqueName="[Stores]" displayFolder="" count="2" memberValueDatatype="130" unbalanced="0"/>
    <cacheHierarchy uniqueName="[Stores].[Cash accepted?]" caption="Cash accepted?" attribute="1" defaultMemberUniqueName="[Stores].[Cash accepted?].[All]" allUniqueName="[Stores].[Cash accepted?].[All]" dimensionUniqueName="[Stores]" displayFolder="" count="2" memberValueDatatype="130" unbalanced="0"/>
    <cacheHierarchy uniqueName="[fctSales].[Date (Month Index)]" caption="Date (Month Index)" attribute="1" defaultMemberUniqueName="[fctSales].[Date (Month Index)].[All]" allUniqueName="[fctSales].[Date (Month Index)].[All]" dimensionUniqueName="[fctSales]" displayFolder="" count="2"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fctSale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hidden="1">
      <extLst>
        <ext xmlns:x15="http://schemas.microsoft.com/office/spreadsheetml/2010/11/main" uri="{B97F6D7D-B522-45F9-BDA1-12C45D357490}">
          <x15:cacheHierarchy aggregatedColumn="12"/>
        </ext>
      </extLst>
    </cacheHierarchy>
  </cacheHierarchies>
  <kpis count="0"/>
  <dimensions count="5">
    <dimension name="Customers" uniqueName="[Customers]" caption="Customers"/>
    <dimension name="fctSales" uniqueName="[fctSales]" caption="fctSales"/>
    <dimension measure="1" name="Measures" uniqueName="[Measures]" caption="Measures"/>
    <dimension name="Products" uniqueName="[Products]" caption="Products"/>
    <dimension name="Stores" uniqueName="[Stores]" caption="Stores"/>
  </dimensions>
  <measureGroups count="4">
    <measureGroup name="Customers" caption="Customers"/>
    <measureGroup name="fctSales" caption="fctSales"/>
    <measureGroup name="Products" caption="Products"/>
    <measureGroup name="Stores" caption="Stores"/>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v Kumar" refreshedDate="44546.705102314816" backgroundQuery="1" createdVersion="7" refreshedVersion="7" minRefreshableVersion="3" recordCount="0" supportSubquery="1" supportAdvancedDrill="1" xr:uid="{CED02031-0752-46F1-8442-DF32AB775E07}">
  <cacheSource type="external" connectionId="5"/>
  <cacheFields count="3">
    <cacheField name="[Products].[Name].[Name]" caption="Name" numFmtId="0" hierarchy="20" level="1">
      <sharedItems count="5">
        <s v="Coke"/>
        <s v="Dried Grapes"/>
        <s v="Fried Frozen Bananas"/>
        <s v="Sprite"/>
        <s v="Tea time cookies"/>
      </sharedItems>
    </cacheField>
    <cacheField name="[Measures].[Sum of Quantity]" caption="Sum of Quantity" numFmtId="0" hierarchy="36" level="32767"/>
    <cacheField name="[Products].[Category].[Category]" caption="Category" numFmtId="0" hierarchy="21" level="1">
      <sharedItems containsSemiMixedTypes="0" containsNonDate="0" containsString="0"/>
    </cacheField>
  </cacheFields>
  <cacheHierarchies count="40">
    <cacheHierarchy uniqueName="[Customers].[Cust ID]" caption="Cust ID" attribute="1" defaultMemberUniqueName="[Customers].[Cust ID].[All]" allUniqueName="[Customers].[Cust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Marital Status]" caption="Marital Status" attribute="1" defaultMemberUniqueName="[Customers].[Marital Status].[All]" allUniqueName="[Customers].[Marital Status].[All]" dimensionUniqueName="[Customers]" displayFolder="" count="0" memberValueDatatype="130" unbalanced="0"/>
    <cacheHierarchy uniqueName="[Customers].[Kids?]" caption="Kids?" attribute="1" defaultMemberUniqueName="[Customers].[Kids?].[All]" allUniqueName="[Customers].[Kids?].[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Store Mapping]" caption="Store Mapping" attribute="1" defaultMemberUniqueName="[Customers].[Store Mapping].[All]" allUniqueName="[Customers].[Store Mapping].[All]" dimensionUniqueName="[Customers]" displayFolder="" count="0" memberValueDatatype="130" unbalanced="0"/>
    <cacheHierarchy uniqueName="[fctSales].[Date]" caption="Date" attribute="1" time="1" defaultMemberUniqueName="[fctSales].[Date].[All]" allUniqueName="[fctSales].[Date].[All]" dimensionUniqueName="[fctSales]" displayFolder="" count="0" memberValueDatatype="7" unbalanced="0"/>
    <cacheHierarchy uniqueName="[fctSales].[Product ID]" caption="Product ID" attribute="1" defaultMemberUniqueName="[fctSales].[Product ID].[All]" allUniqueName="[fctSales].[Product ID].[All]" dimensionUniqueName="[fctSales]" displayFolder="" count="0" memberValueDatatype="130" unbalanced="0"/>
    <cacheHierarchy uniqueName="[fctSales].[Store ID]" caption="Store ID" attribute="1" defaultMemberUniqueName="[fctSales].[Store ID].[All]" allUniqueName="[fctSales].[Store ID].[All]" dimensionUniqueName="[fctSales]" displayFolder="" count="0" memberValueDatatype="130" unbalanced="0"/>
    <cacheHierarchy uniqueName="[fctSales].[Cust ID]" caption="Cust ID" attribute="1" defaultMemberUniqueName="[fctSales].[Cust ID].[All]" allUniqueName="[fctSales].[Cust ID].[All]" dimensionUniqueName="[fctSales]" displayFolder="" count="0" memberValueDatatype="130" unbalanced="0"/>
    <cacheHierarchy uniqueName="[fctSales].[Quantity]" caption="Quantity" attribute="1" defaultMemberUniqueName="[fctSales].[Quantity].[All]" allUniqueName="[fctSales].[Quantity].[All]" dimensionUniqueName="[fctSales]" displayFolder="" count="0" memberValueDatatype="20" unbalanced="0"/>
    <cacheHierarchy uniqueName="[fctSales].[Discount Code]" caption="Discount Code" attribute="1" defaultMemberUniqueName="[fctSales].[Discount Code].[All]" allUniqueName="[fctSales].[Discount Code].[All]" dimensionUniqueName="[fctSales]" displayFolder="" count="0" memberValueDatatype="130" unbalanced="0"/>
    <cacheHierarchy uniqueName="[fctSales].[Amount]" caption="Amount" attribute="1" defaultMemberUniqueName="[fctSales].[Amount].[All]" allUniqueName="[fctSales].[Amount].[All]" dimensionUniqueName="[fctSales]" displayFolder="" count="0" memberValueDatatype="5" unbalanced="0"/>
    <cacheHierarchy uniqueName="[fctSales].[Date (Year)]" caption="Date (Year)" attribute="1" defaultMemberUniqueName="[fctSales].[Date (Year)].[All]" allUniqueName="[fctSales].[Date (Year)].[All]" dimensionUniqueName="[fctSales]" displayFolder="" count="0" memberValueDatatype="130" unbalanced="0"/>
    <cacheHierarchy uniqueName="[fctSales].[Date (Quarter)]" caption="Date (Quarter)" attribute="1" defaultMemberUniqueName="[fctSales].[Date (Quarter)].[All]" allUniqueName="[fctSales].[Date (Quarter)].[All]" dimensionUniqueName="[fctSales]" displayFolder="" count="0" memberValueDatatype="130" unbalanced="0"/>
    <cacheHierarchy uniqueName="[fctSales].[Date (Month)]" caption="Date (Month)" attribute="1" defaultMemberUniqueName="[fctSales].[Date (Month)].[All]" allUniqueName="[fctSales].[Date (Month)].[All]" dimensionUniqueName="[fctSal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Products].[SKU Size]" caption="SKU Size" attribute="1" defaultMemberUniqueName="[Products].[SKU Size].[All]" allUniqueName="[Products].[SKU Size].[All]" dimensionUniqueName="[Products]"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Parking?]" caption="Parking?" attribute="1" defaultMemberUniqueName="[Stores].[Parking?].[All]" allUniqueName="[Stores].[Parking?].[All]" dimensionUniqueName="[Stores]" displayFolder="" count="0" memberValueDatatype="130" unbalanced="0"/>
    <cacheHierarchy uniqueName="[Stores].[Self-checkout?]" caption="Self-checkout?" attribute="1" defaultMemberUniqueName="[Stores].[Self-checkout?].[All]" allUniqueName="[Stores].[Self-checkout?].[All]" dimensionUniqueName="[Stores]" displayFolder="" count="0" memberValueDatatype="130" unbalanced="0"/>
    <cacheHierarchy uniqueName="[Stores].[Cash accepted?]" caption="Cash accepted?" attribute="1" defaultMemberUniqueName="[Stores].[Cash accepted?].[All]" allUniqueName="[Stores].[Cash accepted?].[All]" dimensionUniqueName="[Stores]" displayFolder="" count="0" memberValueDatatype="130" unbalanced="0"/>
    <cacheHierarchy uniqueName="[fctSales].[Date (Month Index)]" caption="Date (Month Index)" attribute="1" defaultMemberUniqueName="[fctSales].[Date (Month Index)].[All]" allUniqueName="[fctSales].[Date (Month Index)].[All]" dimensionUniqueName="[fctSales]" displayFolder="" count="0"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fctSale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hidden="1">
      <extLst>
        <ext xmlns:x15="http://schemas.microsoft.com/office/spreadsheetml/2010/11/main" uri="{B97F6D7D-B522-45F9-BDA1-12C45D357490}">
          <x15:cacheHierarchy aggregatedColumn="12"/>
        </ext>
      </extLst>
    </cacheHierarchy>
  </cacheHierarchies>
  <kpis count="0"/>
  <dimensions count="5">
    <dimension name="Customers" uniqueName="[Customers]" caption="Customers"/>
    <dimension name="fctSales" uniqueName="[fctSales]" caption="fctSales"/>
    <dimension measure="1" name="Measures" uniqueName="[Measures]" caption="Measures"/>
    <dimension name="Products" uniqueName="[Products]" caption="Products"/>
    <dimension name="Stores" uniqueName="[Stores]" caption="Stores"/>
  </dimensions>
  <measureGroups count="4">
    <measureGroup name="Customers" caption="Customers"/>
    <measureGroup name="fctSales" caption="fctSales"/>
    <measureGroup name="Products" caption="Products"/>
    <measureGroup name="Stores" caption="Stores"/>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v Kumar" refreshedDate="44546.705102662039" backgroundQuery="1" createdVersion="7" refreshedVersion="7" minRefreshableVersion="3" recordCount="0" supportSubquery="1" supportAdvancedDrill="1" xr:uid="{8849FF9F-C40C-4BD2-83E3-0A3E77AF73B1}">
  <cacheSource type="external" connectionId="5"/>
  <cacheFields count="3">
    <cacheField name="[Products].[Name].[Name]" caption="Name" numFmtId="0" hierarchy="20" level="1">
      <sharedItems count="5">
        <s v="Cake in a cup"/>
        <s v="Cakes2Go"/>
        <s v="Donuts in a box"/>
        <s v="I can't believe this is cake"/>
        <s v="Lotta' Pie"/>
      </sharedItems>
    </cacheField>
    <cacheField name="[Measures].[Sum of Quantity]" caption="Sum of Quantity" numFmtId="0" hierarchy="36" level="32767"/>
    <cacheField name="[Products].[Category].[Category]" caption="Category" numFmtId="0" hierarchy="21" level="1">
      <sharedItems containsSemiMixedTypes="0" containsNonDate="0" containsString="0"/>
    </cacheField>
  </cacheFields>
  <cacheHierarchies count="40">
    <cacheHierarchy uniqueName="[Customers].[Cust ID]" caption="Cust ID" attribute="1" defaultMemberUniqueName="[Customers].[Cust ID].[All]" allUniqueName="[Customers].[Cust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Marital Status]" caption="Marital Status" attribute="1" defaultMemberUniqueName="[Customers].[Marital Status].[All]" allUniqueName="[Customers].[Marital Status].[All]" dimensionUniqueName="[Customers]" displayFolder="" count="0" memberValueDatatype="130" unbalanced="0"/>
    <cacheHierarchy uniqueName="[Customers].[Kids?]" caption="Kids?" attribute="1" defaultMemberUniqueName="[Customers].[Kids?].[All]" allUniqueName="[Customers].[Kids?].[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Store Mapping]" caption="Store Mapping" attribute="1" defaultMemberUniqueName="[Customers].[Store Mapping].[All]" allUniqueName="[Customers].[Store Mapping].[All]" dimensionUniqueName="[Customers]" displayFolder="" count="0" memberValueDatatype="130" unbalanced="0"/>
    <cacheHierarchy uniqueName="[fctSales].[Date]" caption="Date" attribute="1" time="1" defaultMemberUniqueName="[fctSales].[Date].[All]" allUniqueName="[fctSales].[Date].[All]" dimensionUniqueName="[fctSales]" displayFolder="" count="0" memberValueDatatype="7" unbalanced="0"/>
    <cacheHierarchy uniqueName="[fctSales].[Product ID]" caption="Product ID" attribute="1" defaultMemberUniqueName="[fctSales].[Product ID].[All]" allUniqueName="[fctSales].[Product ID].[All]" dimensionUniqueName="[fctSales]" displayFolder="" count="0" memberValueDatatype="130" unbalanced="0"/>
    <cacheHierarchy uniqueName="[fctSales].[Store ID]" caption="Store ID" attribute="1" defaultMemberUniqueName="[fctSales].[Store ID].[All]" allUniqueName="[fctSales].[Store ID].[All]" dimensionUniqueName="[fctSales]" displayFolder="" count="0" memberValueDatatype="130" unbalanced="0"/>
    <cacheHierarchy uniqueName="[fctSales].[Cust ID]" caption="Cust ID" attribute="1" defaultMemberUniqueName="[fctSales].[Cust ID].[All]" allUniqueName="[fctSales].[Cust ID].[All]" dimensionUniqueName="[fctSales]" displayFolder="" count="0" memberValueDatatype="130" unbalanced="0"/>
    <cacheHierarchy uniqueName="[fctSales].[Quantity]" caption="Quantity" attribute="1" defaultMemberUniqueName="[fctSales].[Quantity].[All]" allUniqueName="[fctSales].[Quantity].[All]" dimensionUniqueName="[fctSales]" displayFolder="" count="0" memberValueDatatype="20" unbalanced="0"/>
    <cacheHierarchy uniqueName="[fctSales].[Discount Code]" caption="Discount Code" attribute="1" defaultMemberUniqueName="[fctSales].[Discount Code].[All]" allUniqueName="[fctSales].[Discount Code].[All]" dimensionUniqueName="[fctSales]" displayFolder="" count="0" memberValueDatatype="130" unbalanced="0"/>
    <cacheHierarchy uniqueName="[fctSales].[Amount]" caption="Amount" attribute="1" defaultMemberUniqueName="[fctSales].[Amount].[All]" allUniqueName="[fctSales].[Amount].[All]" dimensionUniqueName="[fctSales]" displayFolder="" count="0" memberValueDatatype="5" unbalanced="0"/>
    <cacheHierarchy uniqueName="[fctSales].[Date (Year)]" caption="Date (Year)" attribute="1" defaultMemberUniqueName="[fctSales].[Date (Year)].[All]" allUniqueName="[fctSales].[Date (Year)].[All]" dimensionUniqueName="[fctSales]" displayFolder="" count="0" memberValueDatatype="130" unbalanced="0"/>
    <cacheHierarchy uniqueName="[fctSales].[Date (Quarter)]" caption="Date (Quarter)" attribute="1" defaultMemberUniqueName="[fctSales].[Date (Quarter)].[All]" allUniqueName="[fctSales].[Date (Quarter)].[All]" dimensionUniqueName="[fctSales]" displayFolder="" count="0" memberValueDatatype="130" unbalanced="0"/>
    <cacheHierarchy uniqueName="[fctSales].[Date (Month)]" caption="Date (Month)" attribute="1" defaultMemberUniqueName="[fctSales].[Date (Month)].[All]" allUniqueName="[fctSales].[Date (Month)].[All]" dimensionUniqueName="[fctSal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Name]" caption="Name" attribute="1" defaultMemberUniqueName="[Products].[Name].[All]" allUniqueName="[Products].[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Products].[SKU Size]" caption="SKU Size" attribute="1" defaultMemberUniqueName="[Products].[SKU Size].[All]" allUniqueName="[Products].[SKU Size].[All]" dimensionUniqueName="[Products]"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Parking?]" caption="Parking?" attribute="1" defaultMemberUniqueName="[Stores].[Parking?].[All]" allUniqueName="[Stores].[Parking?].[All]" dimensionUniqueName="[Stores]" displayFolder="" count="0" memberValueDatatype="130" unbalanced="0"/>
    <cacheHierarchy uniqueName="[Stores].[Self-checkout?]" caption="Self-checkout?" attribute="1" defaultMemberUniqueName="[Stores].[Self-checkout?].[All]" allUniqueName="[Stores].[Self-checkout?].[All]" dimensionUniqueName="[Stores]" displayFolder="" count="0" memberValueDatatype="130" unbalanced="0"/>
    <cacheHierarchy uniqueName="[Stores].[Cash accepted?]" caption="Cash accepted?" attribute="1" defaultMemberUniqueName="[Stores].[Cash accepted?].[All]" allUniqueName="[Stores].[Cash accepted?].[All]" dimensionUniqueName="[Stores]" displayFolder="" count="0" memberValueDatatype="130" unbalanced="0"/>
    <cacheHierarchy uniqueName="[fctSales].[Date (Month Index)]" caption="Date (Month Index)" attribute="1" defaultMemberUniqueName="[fctSales].[Date (Month Index)].[All]" allUniqueName="[fctSales].[Date (Month Index)].[All]" dimensionUniqueName="[fctSales]" displayFolder="" count="0"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fctSale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hidden="1">
      <extLst>
        <ext xmlns:x15="http://schemas.microsoft.com/office/spreadsheetml/2010/11/main" uri="{B97F6D7D-B522-45F9-BDA1-12C45D357490}">
          <x15:cacheHierarchy aggregatedColumn="12"/>
        </ext>
      </extLst>
    </cacheHierarchy>
  </cacheHierarchies>
  <kpis count="0"/>
  <dimensions count="5">
    <dimension name="Customers" uniqueName="[Customers]" caption="Customers"/>
    <dimension name="fctSales" uniqueName="[fctSales]" caption="fctSales"/>
    <dimension measure="1" name="Measures" uniqueName="[Measures]" caption="Measures"/>
    <dimension name="Products" uniqueName="[Products]" caption="Products"/>
    <dimension name="Stores" uniqueName="[Stores]" caption="Stores"/>
  </dimensions>
  <measureGroups count="4">
    <measureGroup name="Customers" caption="Customers"/>
    <measureGroup name="fctSales" caption="fctSales"/>
    <measureGroup name="Products" caption="Products"/>
    <measureGroup name="Stores" caption="Stores"/>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v Kumar" refreshedDate="44546.705103009263" backgroundQuery="1" createdVersion="7" refreshedVersion="7" minRefreshableVersion="3" recordCount="0" supportSubquery="1" supportAdvancedDrill="1" xr:uid="{B3BCF223-22E4-4E47-ABC4-951F0AD572B1}">
  <cacheSource type="external" connectionId="5"/>
  <cacheFields count="4">
    <cacheField name="[Customers].[Age].[Age]" caption="Age" numFmtId="0" hierarchy="5" level="1">
      <sharedItems containsSemiMixedTypes="0" containsString="0" containsNumber="1" containsInteger="1" minValue="20" maxValue="58" count="36">
        <n v="20"/>
        <n v="21"/>
        <n v="23"/>
        <n v="24"/>
        <n v="25"/>
        <n v="26"/>
        <n v="27"/>
        <n v="28"/>
        <n v="29"/>
        <n v="30"/>
        <n v="31"/>
        <n v="32"/>
        <n v="33"/>
        <n v="34"/>
        <n v="35"/>
        <n v="36"/>
        <n v="37"/>
        <n v="38"/>
        <n v="39"/>
        <n v="40"/>
        <n v="41"/>
        <n v="42"/>
        <n v="43"/>
        <n v="44"/>
        <n v="45"/>
        <n v="46"/>
        <n v="47"/>
        <n v="48"/>
        <n v="49"/>
        <n v="50"/>
        <n v="51"/>
        <n v="52"/>
        <n v="54"/>
        <n v="55"/>
        <n v="57"/>
        <n v="58"/>
      </sharedItems>
      <extLst>
        <ext xmlns:x15="http://schemas.microsoft.com/office/spreadsheetml/2010/11/main" uri="{4F2E5C28-24EA-4eb8-9CBF-B6C8F9C3D259}">
          <x15:cachedUniqueNames>
            <x15:cachedUniqueName index="0" name="[Customers].[Age].&amp;[20]"/>
            <x15:cachedUniqueName index="1" name="[Customers].[Age].&amp;[21]"/>
            <x15:cachedUniqueName index="2" name="[Customers].[Age].&amp;[23]"/>
            <x15:cachedUniqueName index="3" name="[Customers].[Age].&amp;[24]"/>
            <x15:cachedUniqueName index="4" name="[Customers].[Age].&amp;[25]"/>
            <x15:cachedUniqueName index="5" name="[Customers].[Age].&amp;[26]"/>
            <x15:cachedUniqueName index="6" name="[Customers].[Age].&amp;[27]"/>
            <x15:cachedUniqueName index="7" name="[Customers].[Age].&amp;[28]"/>
            <x15:cachedUniqueName index="8" name="[Customers].[Age].&amp;[29]"/>
            <x15:cachedUniqueName index="9" name="[Customers].[Age].&amp;[30]"/>
            <x15:cachedUniqueName index="10" name="[Customers].[Age].&amp;[31]"/>
            <x15:cachedUniqueName index="11" name="[Customers].[Age].&amp;[32]"/>
            <x15:cachedUniqueName index="12" name="[Customers].[Age].&amp;[33]"/>
            <x15:cachedUniqueName index="13" name="[Customers].[Age].&amp;[34]"/>
            <x15:cachedUniqueName index="14" name="[Customers].[Age].&amp;[35]"/>
            <x15:cachedUniqueName index="15" name="[Customers].[Age].&amp;[36]"/>
            <x15:cachedUniqueName index="16" name="[Customers].[Age].&amp;[37]"/>
            <x15:cachedUniqueName index="17" name="[Customers].[Age].&amp;[38]"/>
            <x15:cachedUniqueName index="18" name="[Customers].[Age].&amp;[39]"/>
            <x15:cachedUniqueName index="19" name="[Customers].[Age].&amp;[40]"/>
            <x15:cachedUniqueName index="20" name="[Customers].[Age].&amp;[41]"/>
            <x15:cachedUniqueName index="21" name="[Customers].[Age].&amp;[42]"/>
            <x15:cachedUniqueName index="22" name="[Customers].[Age].&amp;[43]"/>
            <x15:cachedUniqueName index="23" name="[Customers].[Age].&amp;[44]"/>
            <x15:cachedUniqueName index="24" name="[Customers].[Age].&amp;[45]"/>
            <x15:cachedUniqueName index="25" name="[Customers].[Age].&amp;[46]"/>
            <x15:cachedUniqueName index="26" name="[Customers].[Age].&amp;[47]"/>
            <x15:cachedUniqueName index="27" name="[Customers].[Age].&amp;[48]"/>
            <x15:cachedUniqueName index="28" name="[Customers].[Age].&amp;[49]"/>
            <x15:cachedUniqueName index="29" name="[Customers].[Age].&amp;[50]"/>
            <x15:cachedUniqueName index="30" name="[Customers].[Age].&amp;[51]"/>
            <x15:cachedUniqueName index="31" name="[Customers].[Age].&amp;[52]"/>
            <x15:cachedUniqueName index="32" name="[Customers].[Age].&amp;[54]"/>
            <x15:cachedUniqueName index="33" name="[Customers].[Age].&amp;[55]"/>
            <x15:cachedUniqueName index="34" name="[Customers].[Age].&amp;[57]"/>
            <x15:cachedUniqueName index="35" name="[Customers].[Age].&amp;[58]"/>
          </x15:cachedUniqueNames>
        </ext>
      </extLst>
    </cacheField>
    <cacheField name="[Measures].[Sum of Amount]" caption="Sum of Amount" numFmtId="0" hierarchy="35" level="32767"/>
    <cacheField name="[Customers].[Gender].[Gender]" caption="Gender" numFmtId="0" hierarchy="2" level="1">
      <sharedItems count="2">
        <s v="Female"/>
        <s v="Male"/>
      </sharedItems>
    </cacheField>
    <cacheField name="[Products].[Category].[Category]" caption="Category" numFmtId="0" hierarchy="21" level="1">
      <sharedItems containsSemiMixedTypes="0" containsNonDate="0" containsString="0"/>
    </cacheField>
  </cacheFields>
  <cacheHierarchies count="40">
    <cacheHierarchy uniqueName="[Customers].[Cust ID]" caption="Cust ID" attribute="1" defaultMemberUniqueName="[Customers].[Cust ID].[All]" allUniqueName="[Customers].[Cust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2"/>
      </fieldsUsage>
    </cacheHierarchy>
    <cacheHierarchy uniqueName="[Customers].[Marital Status]" caption="Marital Status" attribute="1" defaultMemberUniqueName="[Customers].[Marital Status].[All]" allUniqueName="[Customers].[Marital Status].[All]" dimensionUniqueName="[Customers]" displayFolder="" count="0" memberValueDatatype="130" unbalanced="0"/>
    <cacheHierarchy uniqueName="[Customers].[Kids?]" caption="Kids?" attribute="1" defaultMemberUniqueName="[Customers].[Kids?].[All]" allUniqueName="[Customers].[Kids?].[All]" dimensionUniqueName="[Customers]" displayFolder="" count="0" memberValueDatatype="130" unbalanced="0"/>
    <cacheHierarchy uniqueName="[Customers].[Age]" caption="Age" attribute="1" defaultMemberUniqueName="[Customers].[Age].[All]" allUniqueName="[Customers].[Age].[All]" dimensionUniqueName="[Customers]" displayFolder="" count="2" memberValueDatatype="20" unbalanced="0">
      <fieldsUsage count="2">
        <fieldUsage x="-1"/>
        <fieldUsage x="0"/>
      </fieldsUsage>
    </cacheHierarchy>
    <cacheHierarchy uniqueName="[Customers].[Education]" caption="Education" attribute="1" defaultMemberUniqueName="[Customers].[Education].[All]" allUniqueName="[Customers].[Education].[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Store Mapping]" caption="Store Mapping" attribute="1" defaultMemberUniqueName="[Customers].[Store Mapping].[All]" allUniqueName="[Customers].[Store Mapping].[All]" dimensionUniqueName="[Customers]" displayFolder="" count="0" memberValueDatatype="130" unbalanced="0"/>
    <cacheHierarchy uniqueName="[fctSales].[Date]" caption="Date" attribute="1" time="1" defaultMemberUniqueName="[fctSales].[Date].[All]" allUniqueName="[fctSales].[Date].[All]" dimensionUniqueName="[fctSales]" displayFolder="" count="0" memberValueDatatype="7" unbalanced="0"/>
    <cacheHierarchy uniqueName="[fctSales].[Product ID]" caption="Product ID" attribute="1" defaultMemberUniqueName="[fctSales].[Product ID].[All]" allUniqueName="[fctSales].[Product ID].[All]" dimensionUniqueName="[fctSales]" displayFolder="" count="0" memberValueDatatype="130" unbalanced="0"/>
    <cacheHierarchy uniqueName="[fctSales].[Store ID]" caption="Store ID" attribute="1" defaultMemberUniqueName="[fctSales].[Store ID].[All]" allUniqueName="[fctSales].[Store ID].[All]" dimensionUniqueName="[fctSales]" displayFolder="" count="0" memberValueDatatype="130" unbalanced="0"/>
    <cacheHierarchy uniqueName="[fctSales].[Cust ID]" caption="Cust ID" attribute="1" defaultMemberUniqueName="[fctSales].[Cust ID].[All]" allUniqueName="[fctSales].[Cust ID].[All]" dimensionUniqueName="[fctSales]" displayFolder="" count="0" memberValueDatatype="130" unbalanced="0"/>
    <cacheHierarchy uniqueName="[fctSales].[Quantity]" caption="Quantity" attribute="1" defaultMemberUniqueName="[fctSales].[Quantity].[All]" allUniqueName="[fctSales].[Quantity].[All]" dimensionUniqueName="[fctSales]" displayFolder="" count="0" memberValueDatatype="20" unbalanced="0"/>
    <cacheHierarchy uniqueName="[fctSales].[Discount Code]" caption="Discount Code" attribute="1" defaultMemberUniqueName="[fctSales].[Discount Code].[All]" allUniqueName="[fctSales].[Discount Code].[All]" dimensionUniqueName="[fctSales]" displayFolder="" count="0" memberValueDatatype="130" unbalanced="0"/>
    <cacheHierarchy uniqueName="[fctSales].[Amount]" caption="Amount" attribute="1" defaultMemberUniqueName="[fctSales].[Amount].[All]" allUniqueName="[fctSales].[Amount].[All]" dimensionUniqueName="[fctSales]" displayFolder="" count="0" memberValueDatatype="5" unbalanced="0"/>
    <cacheHierarchy uniqueName="[fctSales].[Date (Year)]" caption="Date (Year)" attribute="1" defaultMemberUniqueName="[fctSales].[Date (Year)].[All]" allUniqueName="[fctSales].[Date (Year)].[All]" dimensionUniqueName="[fctSales]" displayFolder="" count="0" memberValueDatatype="130" unbalanced="0"/>
    <cacheHierarchy uniqueName="[fctSales].[Date (Quarter)]" caption="Date (Quarter)" attribute="1" defaultMemberUniqueName="[fctSales].[Date (Quarter)].[All]" allUniqueName="[fctSales].[Date (Quarter)].[All]" dimensionUniqueName="[fctSales]" displayFolder="" count="0" memberValueDatatype="130" unbalanced="0"/>
    <cacheHierarchy uniqueName="[fctSales].[Date (Month)]" caption="Date (Month)" attribute="1" defaultMemberUniqueName="[fctSales].[Date (Month)].[All]" allUniqueName="[fctSales].[Date (Month)].[All]" dimensionUniqueName="[fctSal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Name]" caption="Name" attribute="1" defaultMemberUniqueName="[Products].[Name].[All]" allUniqueName="[Products].[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caption="Price" attribute="1" defaultMemberUniqueName="[Products].[Price].[All]" allUniqueName="[Products].[Price].[All]" dimensionUniqueName="[Products]" displayFolder="" count="0" memberValueDatatype="5" unbalanced="0"/>
    <cacheHierarchy uniqueName="[Products].[SKU Size]" caption="SKU Size" attribute="1" defaultMemberUniqueName="[Products].[SKU Size].[All]" allUniqueName="[Products].[SKU Size].[All]" dimensionUniqueName="[Products]"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Parking?]" caption="Parking?" attribute="1" defaultMemberUniqueName="[Stores].[Parking?].[All]" allUniqueName="[Stores].[Parking?].[All]" dimensionUniqueName="[Stores]" displayFolder="" count="0" memberValueDatatype="130" unbalanced="0"/>
    <cacheHierarchy uniqueName="[Stores].[Self-checkout?]" caption="Self-checkout?" attribute="1" defaultMemberUniqueName="[Stores].[Self-checkout?].[All]" allUniqueName="[Stores].[Self-checkout?].[All]" dimensionUniqueName="[Stores]" displayFolder="" count="0" memberValueDatatype="130" unbalanced="0"/>
    <cacheHierarchy uniqueName="[Stores].[Cash accepted?]" caption="Cash accepted?" attribute="1" defaultMemberUniqueName="[Stores].[Cash accepted?].[All]" allUniqueName="[Stores].[Cash accepted?].[All]" dimensionUniqueName="[Stores]" displayFolder="" count="0" memberValueDatatype="130" unbalanced="0"/>
    <cacheHierarchy uniqueName="[fctSales].[Date (Month Index)]" caption="Date (Month Index)" attribute="1" defaultMemberUniqueName="[fctSales].[Date (Month Index)].[All]" allUniqueName="[fctSales].[Date (Month Index)].[All]" dimensionUniqueName="[fctSales]" displayFolder="" count="0"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fctSales"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hidden="1">
      <extLst>
        <ext xmlns:x15="http://schemas.microsoft.com/office/spreadsheetml/2010/11/main" uri="{B97F6D7D-B522-45F9-BDA1-12C45D357490}">
          <x15:cacheHierarchy aggregatedColumn="12"/>
        </ext>
      </extLst>
    </cacheHierarchy>
  </cacheHierarchies>
  <kpis count="0"/>
  <dimensions count="5">
    <dimension name="Customers" uniqueName="[Customers]" caption="Customers"/>
    <dimension name="fctSales" uniqueName="[fctSales]" caption="fctSales"/>
    <dimension measure="1" name="Measures" uniqueName="[Measures]" caption="Measures"/>
    <dimension name="Products" uniqueName="[Products]" caption="Products"/>
    <dimension name="Stores" uniqueName="[Stores]" caption="Stores"/>
  </dimensions>
  <measureGroups count="4">
    <measureGroup name="Customers" caption="Customers"/>
    <measureGroup name="fctSales" caption="fctSales"/>
    <measureGroup name="Products" caption="Products"/>
    <measureGroup name="Stores" caption="Stores"/>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v Kumar" refreshedDate="44546.705103703702" backgroundQuery="1" createdVersion="7" refreshedVersion="7" minRefreshableVersion="3" recordCount="0" supportSubquery="1" supportAdvancedDrill="1" xr:uid="{60314FE2-7D6B-4BD3-8BCF-39C58D8DB08E}">
  <cacheSource type="external" connectionId="5"/>
  <cacheFields count="3">
    <cacheField name="[Measures].[Sum of Amount]" caption="Sum of Amount" numFmtId="0" hierarchy="35" level="32767"/>
    <cacheField name="[Customers].[Gender].[Gender]" caption="Gender" numFmtId="0" hierarchy="2" level="1">
      <sharedItems count="2">
        <s v="Female"/>
        <s v="Male"/>
      </sharedItems>
    </cacheField>
    <cacheField name="[Products].[Category].[Category]" caption="Category" numFmtId="0" hierarchy="21" level="1">
      <sharedItems containsSemiMixedTypes="0" containsNonDate="0" containsString="0"/>
    </cacheField>
  </cacheFields>
  <cacheHierarchies count="40">
    <cacheHierarchy uniqueName="[Customers].[Cust ID]" caption="Cust ID" attribute="1" defaultMemberUniqueName="[Customers].[Cust ID].[All]" allUniqueName="[Customers].[Cust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1"/>
      </fieldsUsage>
    </cacheHierarchy>
    <cacheHierarchy uniqueName="[Customers].[Marital Status]" caption="Marital Status" attribute="1" defaultMemberUniqueName="[Customers].[Marital Status].[All]" allUniqueName="[Customers].[Marital Status].[All]" dimensionUniqueName="[Customers]" displayFolder="" count="0" memberValueDatatype="130" unbalanced="0"/>
    <cacheHierarchy uniqueName="[Customers].[Kids?]" caption="Kids?" attribute="1" defaultMemberUniqueName="[Customers].[Kids?].[All]" allUniqueName="[Customers].[Kids?].[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Store Mapping]" caption="Store Mapping" attribute="1" defaultMemberUniqueName="[Customers].[Store Mapping].[All]" allUniqueName="[Customers].[Store Mapping].[All]" dimensionUniqueName="[Customers]" displayFolder="" count="0" memberValueDatatype="130" unbalanced="0"/>
    <cacheHierarchy uniqueName="[fctSales].[Date]" caption="Date" attribute="1" time="1" defaultMemberUniqueName="[fctSales].[Date].[All]" allUniqueName="[fctSales].[Date].[All]" dimensionUniqueName="[fctSales]" displayFolder="" count="0" memberValueDatatype="7" unbalanced="0"/>
    <cacheHierarchy uniqueName="[fctSales].[Product ID]" caption="Product ID" attribute="1" defaultMemberUniqueName="[fctSales].[Product ID].[All]" allUniqueName="[fctSales].[Product ID].[All]" dimensionUniqueName="[fctSales]" displayFolder="" count="0" memberValueDatatype="130" unbalanced="0"/>
    <cacheHierarchy uniqueName="[fctSales].[Store ID]" caption="Store ID" attribute="1" defaultMemberUniqueName="[fctSales].[Store ID].[All]" allUniqueName="[fctSales].[Store ID].[All]" dimensionUniqueName="[fctSales]" displayFolder="" count="0" memberValueDatatype="130" unbalanced="0"/>
    <cacheHierarchy uniqueName="[fctSales].[Cust ID]" caption="Cust ID" attribute="1" defaultMemberUniqueName="[fctSales].[Cust ID].[All]" allUniqueName="[fctSales].[Cust ID].[All]" dimensionUniqueName="[fctSales]" displayFolder="" count="0" memberValueDatatype="130" unbalanced="0"/>
    <cacheHierarchy uniqueName="[fctSales].[Quantity]" caption="Quantity" attribute="1" defaultMemberUniqueName="[fctSales].[Quantity].[All]" allUniqueName="[fctSales].[Quantity].[All]" dimensionUniqueName="[fctSales]" displayFolder="" count="0" memberValueDatatype="20" unbalanced="0"/>
    <cacheHierarchy uniqueName="[fctSales].[Discount Code]" caption="Discount Code" attribute="1" defaultMemberUniqueName="[fctSales].[Discount Code].[All]" allUniqueName="[fctSales].[Discount Code].[All]" dimensionUniqueName="[fctSales]" displayFolder="" count="0" memberValueDatatype="130" unbalanced="0"/>
    <cacheHierarchy uniqueName="[fctSales].[Amount]" caption="Amount" attribute="1" defaultMemberUniqueName="[fctSales].[Amount].[All]" allUniqueName="[fctSales].[Amount].[All]" dimensionUniqueName="[fctSales]" displayFolder="" count="0" memberValueDatatype="5" unbalanced="0"/>
    <cacheHierarchy uniqueName="[fctSales].[Date (Year)]" caption="Date (Year)" attribute="1" defaultMemberUniqueName="[fctSales].[Date (Year)].[All]" allUniqueName="[fctSales].[Date (Year)].[All]" dimensionUniqueName="[fctSales]" displayFolder="" count="0" memberValueDatatype="130" unbalanced="0"/>
    <cacheHierarchy uniqueName="[fctSales].[Date (Quarter)]" caption="Date (Quarter)" attribute="1" defaultMemberUniqueName="[fctSales].[Date (Quarter)].[All]" allUniqueName="[fctSales].[Date (Quarter)].[All]" dimensionUniqueName="[fctSales]" displayFolder="" count="0" memberValueDatatype="130" unbalanced="0"/>
    <cacheHierarchy uniqueName="[fctSales].[Date (Month)]" caption="Date (Month)" attribute="1" defaultMemberUniqueName="[fctSales].[Date (Month)].[All]" allUniqueName="[fctSales].[Date (Month)].[All]" dimensionUniqueName="[fctSal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Name]" caption="Name" attribute="1" defaultMemberUniqueName="[Products].[Name].[All]" allUniqueName="[Products].[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caption="Price" attribute="1" defaultMemberUniqueName="[Products].[Price].[All]" allUniqueName="[Products].[Price].[All]" dimensionUniqueName="[Products]" displayFolder="" count="0" memberValueDatatype="5" unbalanced="0"/>
    <cacheHierarchy uniqueName="[Products].[SKU Size]" caption="SKU Size" attribute="1" defaultMemberUniqueName="[Products].[SKU Size].[All]" allUniqueName="[Products].[SKU Size].[All]" dimensionUniqueName="[Products]"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Parking?]" caption="Parking?" attribute="1" defaultMemberUniqueName="[Stores].[Parking?].[All]" allUniqueName="[Stores].[Parking?].[All]" dimensionUniqueName="[Stores]" displayFolder="" count="0" memberValueDatatype="130" unbalanced="0"/>
    <cacheHierarchy uniqueName="[Stores].[Self-checkout?]" caption="Self-checkout?" attribute="1" defaultMemberUniqueName="[Stores].[Self-checkout?].[All]" allUniqueName="[Stores].[Self-checkout?].[All]" dimensionUniqueName="[Stores]" displayFolder="" count="0" memberValueDatatype="130" unbalanced="0"/>
    <cacheHierarchy uniqueName="[Stores].[Cash accepted?]" caption="Cash accepted?" attribute="1" defaultMemberUniqueName="[Stores].[Cash accepted?].[All]" allUniqueName="[Stores].[Cash accepted?].[All]" dimensionUniqueName="[Stores]" displayFolder="" count="0" memberValueDatatype="130" unbalanced="0"/>
    <cacheHierarchy uniqueName="[fctSales].[Date (Month Index)]" caption="Date (Month Index)" attribute="1" defaultMemberUniqueName="[fctSales].[Date (Month Index)].[All]" allUniqueName="[fctSales].[Date (Month Index)].[All]" dimensionUniqueName="[fctSales]" displayFolder="" count="0"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fctSales"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hidden="1">
      <extLst>
        <ext xmlns:x15="http://schemas.microsoft.com/office/spreadsheetml/2010/11/main" uri="{B97F6D7D-B522-45F9-BDA1-12C45D357490}">
          <x15:cacheHierarchy aggregatedColumn="12"/>
        </ext>
      </extLst>
    </cacheHierarchy>
  </cacheHierarchies>
  <kpis count="0"/>
  <dimensions count="5">
    <dimension name="Customers" uniqueName="[Customers]" caption="Customers"/>
    <dimension name="fctSales" uniqueName="[fctSales]" caption="fctSales"/>
    <dimension measure="1" name="Measures" uniqueName="[Measures]" caption="Measures"/>
    <dimension name="Products" uniqueName="[Products]" caption="Products"/>
    <dimension name="Stores" uniqueName="[Stores]" caption="Stores"/>
  </dimensions>
  <measureGroups count="4">
    <measureGroup name="Customers" caption="Customers"/>
    <measureGroup name="fctSales" caption="fctSales"/>
    <measureGroup name="Products" caption="Products"/>
    <measureGroup name="Stores" caption="Stores"/>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v Kumar" refreshedDate="44546.705104166664" backgroundQuery="1" createdVersion="7" refreshedVersion="7" minRefreshableVersion="3" recordCount="0" supportSubquery="1" supportAdvancedDrill="1" xr:uid="{AF2E9894-85EF-4C64-B506-ED89E342FBB1}">
  <cacheSource type="external" connectionId="5"/>
  <cacheFields count="5">
    <cacheField name="[Stores].[City].[City]" caption="City" numFmtId="0" hierarchy="25" level="1">
      <sharedItems count="15">
        <s v="Ballarat"/>
        <s v="Bendigo"/>
        <s v="Cairns"/>
        <s v="Canberra"/>
        <s v="Central Coast"/>
        <s v="Darwin"/>
        <s v="Geelong"/>
        <s v="Gold Coast"/>
        <s v="Hobart"/>
        <s v="Mackay"/>
        <s v="Newcastle"/>
        <s v="Rockhampton"/>
        <s v="Sunshine Coast"/>
        <s v="Townsville"/>
        <s v="Wollongong"/>
      </sharedItems>
    </cacheField>
    <cacheField name="[fctSales].[Date (Year)].[Date (Year)]" caption="Date (Year)" numFmtId="0" hierarchy="16" level="1">
      <sharedItems count="2">
        <s v="2017"/>
        <s v="2018"/>
      </sharedItems>
    </cacheField>
    <cacheField name="[fctSales].[Date (Month)].[Date (Month)]" caption="Date (Month)" numFmtId="0" hierarchy="18" level="1">
      <sharedItems count="12">
        <s v="Jan"/>
        <s v="Feb"/>
        <s v="Mar"/>
        <s v="Apr"/>
        <s v="May"/>
        <s v="Jun"/>
        <s v="Jul"/>
        <s v="Aug"/>
        <s v="Sep"/>
        <s v="Oct"/>
        <s v="Nov"/>
        <s v="Dec"/>
      </sharedItems>
    </cacheField>
    <cacheField name="[Measures].[Sum of Amount]" caption="Sum of Amount" numFmtId="0" hierarchy="35" level="32767"/>
    <cacheField name="[Products].[Category].[Category]" caption="Category" numFmtId="0" hierarchy="21" level="1">
      <sharedItems containsSemiMixedTypes="0" containsNonDate="0" containsString="0"/>
    </cacheField>
  </cacheFields>
  <cacheHierarchies count="40">
    <cacheHierarchy uniqueName="[Customers].[Cust ID]" caption="Cust ID" attribute="1" defaultMemberUniqueName="[Customers].[Cust ID].[All]" allUniqueName="[Customers].[Cust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Marital Status]" caption="Marital Status" attribute="1" defaultMemberUniqueName="[Customers].[Marital Status].[All]" allUniqueName="[Customers].[Marital Status].[All]" dimensionUniqueName="[Customers]" displayFolder="" count="0" memberValueDatatype="130" unbalanced="0"/>
    <cacheHierarchy uniqueName="[Customers].[Kids?]" caption="Kids?" attribute="1" defaultMemberUniqueName="[Customers].[Kids?].[All]" allUniqueName="[Customers].[Kids?].[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Store Mapping]" caption="Store Mapping" attribute="1" defaultMemberUniqueName="[Customers].[Store Mapping].[All]" allUniqueName="[Customers].[Store Mapping].[All]" dimensionUniqueName="[Customers]" displayFolder="" count="0" memberValueDatatype="130" unbalanced="0"/>
    <cacheHierarchy uniqueName="[fctSales].[Date]" caption="Date" attribute="1" time="1" defaultMemberUniqueName="[fctSales].[Date].[All]" allUniqueName="[fctSales].[Date].[All]" dimensionUniqueName="[fctSales]" displayFolder="" count="0" memberValueDatatype="7" unbalanced="0"/>
    <cacheHierarchy uniqueName="[fctSales].[Product ID]" caption="Product ID" attribute="1" defaultMemberUniqueName="[fctSales].[Product ID].[All]" allUniqueName="[fctSales].[Product ID].[All]" dimensionUniqueName="[fctSales]" displayFolder="" count="0" memberValueDatatype="130" unbalanced="0"/>
    <cacheHierarchy uniqueName="[fctSales].[Store ID]" caption="Store ID" attribute="1" defaultMemberUniqueName="[fctSales].[Store ID].[All]" allUniqueName="[fctSales].[Store ID].[All]" dimensionUniqueName="[fctSales]" displayFolder="" count="0" memberValueDatatype="130" unbalanced="0"/>
    <cacheHierarchy uniqueName="[fctSales].[Cust ID]" caption="Cust ID" attribute="1" defaultMemberUniqueName="[fctSales].[Cust ID].[All]" allUniqueName="[fctSales].[Cust ID].[All]" dimensionUniqueName="[fctSales]" displayFolder="" count="0" memberValueDatatype="130" unbalanced="0"/>
    <cacheHierarchy uniqueName="[fctSales].[Quantity]" caption="Quantity" attribute="1" defaultMemberUniqueName="[fctSales].[Quantity].[All]" allUniqueName="[fctSales].[Quantity].[All]" dimensionUniqueName="[fctSales]" displayFolder="" count="0" memberValueDatatype="20" unbalanced="0"/>
    <cacheHierarchy uniqueName="[fctSales].[Discount Code]" caption="Discount Code" attribute="1" defaultMemberUniqueName="[fctSales].[Discount Code].[All]" allUniqueName="[fctSales].[Discount Code].[All]" dimensionUniqueName="[fctSales]" displayFolder="" count="0" memberValueDatatype="130" unbalanced="0"/>
    <cacheHierarchy uniqueName="[fctSales].[Amount]" caption="Amount" attribute="1" defaultMemberUniqueName="[fctSales].[Amount].[All]" allUniqueName="[fctSales].[Amount].[All]" dimensionUniqueName="[fctSales]" displayFolder="" count="0" memberValueDatatype="5" unbalanced="0"/>
    <cacheHierarchy uniqueName="[fctSales].[Date (Year)]" caption="Date (Year)" attribute="1" defaultMemberUniqueName="[fctSales].[Date (Year)].[All]" allUniqueName="[fctSales].[Date (Year)].[All]" dimensionUniqueName="[fctSales]" displayFolder="" count="2" memberValueDatatype="130" unbalanced="0">
      <fieldsUsage count="2">
        <fieldUsage x="-1"/>
        <fieldUsage x="1"/>
      </fieldsUsage>
    </cacheHierarchy>
    <cacheHierarchy uniqueName="[fctSales].[Date (Quarter)]" caption="Date (Quarter)" attribute="1" defaultMemberUniqueName="[fctSales].[Date (Quarter)].[All]" allUniqueName="[fctSales].[Date (Quarter)].[All]" dimensionUniqueName="[fctSales]" displayFolder="" count="0" memberValueDatatype="130" unbalanced="0"/>
    <cacheHierarchy uniqueName="[fctSales].[Date (Month)]" caption="Date (Month)" attribute="1" defaultMemberUniqueName="[fctSales].[Date (Month)].[All]" allUniqueName="[fctSales].[Date (Month)].[All]" dimensionUniqueName="[fctSales]" displayFolder="" count="2" memberValueDatatype="130" unbalanced="0">
      <fieldsUsage count="2">
        <fieldUsage x="-1"/>
        <fieldUsage x="2"/>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Name]" caption="Name" attribute="1" defaultMemberUniqueName="[Products].[Name].[All]" allUniqueName="[Products].[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4"/>
      </fieldsUsage>
    </cacheHierarchy>
    <cacheHierarchy uniqueName="[Products].[Price]" caption="Price" attribute="1" defaultMemberUniqueName="[Products].[Price].[All]" allUniqueName="[Products].[Price].[All]" dimensionUniqueName="[Products]" displayFolder="" count="0" memberValueDatatype="5" unbalanced="0"/>
    <cacheHierarchy uniqueName="[Products].[SKU Size]" caption="SKU Size" attribute="1" defaultMemberUniqueName="[Products].[SKU Size].[All]" allUniqueName="[Products].[SKU Size].[All]" dimensionUniqueName="[Products]"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City]" caption="City" attribute="1" defaultMemberUniqueName="[Stores].[City].[All]" allUniqueName="[Stores].[City].[All]" dimensionUniqueName="[Stores]" displayFolder="" count="2" memberValueDatatype="130" unbalanced="0">
      <fieldsUsage count="2">
        <fieldUsage x="-1"/>
        <fieldUsage x="0"/>
      </fieldsUsage>
    </cacheHierarchy>
    <cacheHierarchy uniqueName="[Stores].[Parking?]" caption="Parking?" attribute="1" defaultMemberUniqueName="[Stores].[Parking?].[All]" allUniqueName="[Stores].[Parking?].[All]" dimensionUniqueName="[Stores]" displayFolder="" count="0" memberValueDatatype="130" unbalanced="0"/>
    <cacheHierarchy uniqueName="[Stores].[Self-checkout?]" caption="Self-checkout?" attribute="1" defaultMemberUniqueName="[Stores].[Self-checkout?].[All]" allUniqueName="[Stores].[Self-checkout?].[All]" dimensionUniqueName="[Stores]" displayFolder="" count="0" memberValueDatatype="130" unbalanced="0"/>
    <cacheHierarchy uniqueName="[Stores].[Cash accepted?]" caption="Cash accepted?" attribute="1" defaultMemberUniqueName="[Stores].[Cash accepted?].[All]" allUniqueName="[Stores].[Cash accepted?].[All]" dimensionUniqueName="[Stores]" displayFolder="" count="0" memberValueDatatype="130" unbalanced="0"/>
    <cacheHierarchy uniqueName="[fctSales].[Date (Month Index)]" caption="Date (Month Index)" attribute="1" defaultMemberUniqueName="[fctSales].[Date (Month Index)].[All]" allUniqueName="[fctSales].[Date (Month Index)].[All]" dimensionUniqueName="[fctSales]" displayFolder="" count="0"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fctSales"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hidden="1">
      <extLst>
        <ext xmlns:x15="http://schemas.microsoft.com/office/spreadsheetml/2010/11/main" uri="{B97F6D7D-B522-45F9-BDA1-12C45D357490}">
          <x15:cacheHierarchy aggregatedColumn="12"/>
        </ext>
      </extLst>
    </cacheHierarchy>
  </cacheHierarchies>
  <kpis count="0"/>
  <dimensions count="5">
    <dimension name="Customers" uniqueName="[Customers]" caption="Customers"/>
    <dimension name="fctSales" uniqueName="[fctSales]" caption="fctSales"/>
    <dimension measure="1" name="Measures" uniqueName="[Measures]" caption="Measures"/>
    <dimension name="Products" uniqueName="[Products]" caption="Products"/>
    <dimension name="Stores" uniqueName="[Stores]" caption="Stores"/>
  </dimensions>
  <measureGroups count="4">
    <measureGroup name="Customers" caption="Customers"/>
    <measureGroup name="fctSales" caption="fctSales"/>
    <measureGroup name="Products" caption="Products"/>
    <measureGroup name="Stores" caption="Stores"/>
  </measureGroups>
  <maps count="7">
    <map measureGroup="0" dimension="0"/>
    <map measureGroup="1" dimension="0"/>
    <map measureGroup="1" dimension="1"/>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v Kumar" refreshedDate="44546.257237731479" backgroundQuery="1" createdVersion="3" refreshedVersion="7" minRefreshableVersion="3" recordCount="0" supportSubquery="1" supportAdvancedDrill="1" xr:uid="{FA024EDF-0993-41DC-8C3E-DD57C841B68B}">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Customers].[Cust ID]" caption="Cust ID" attribute="1" defaultMemberUniqueName="[Customers].[Cust ID].[All]" allUniqueName="[Customers].[Cust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Marital Status]" caption="Marital Status" attribute="1" defaultMemberUniqueName="[Customers].[Marital Status].[All]" allUniqueName="[Customers].[Marital Status].[All]" dimensionUniqueName="[Customers]" displayFolder="" count="0" memberValueDatatype="130" unbalanced="0"/>
    <cacheHierarchy uniqueName="[Customers].[Kids?]" caption="Kids?" attribute="1" defaultMemberUniqueName="[Customers].[Kids?].[All]" allUniqueName="[Customers].[Kids?].[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Store Mapping]" caption="Store Mapping" attribute="1" defaultMemberUniqueName="[Customers].[Store Mapping].[All]" allUniqueName="[Customers].[Store Mapping].[All]" dimensionUniqueName="[Customers]" displayFolder="" count="0" memberValueDatatype="130" unbalanced="0"/>
    <cacheHierarchy uniqueName="[fctSales].[Date]" caption="Date" attribute="1" time="1" defaultMemberUniqueName="[fctSales].[Date].[All]" allUniqueName="[fctSales].[Date].[All]" dimensionUniqueName="[fctSales]" displayFolder="" count="0" memberValueDatatype="7" unbalanced="0"/>
    <cacheHierarchy uniqueName="[fctSales].[Product ID]" caption="Product ID" attribute="1" defaultMemberUniqueName="[fctSales].[Product ID].[All]" allUniqueName="[fctSales].[Product ID].[All]" dimensionUniqueName="[fctSales]" displayFolder="" count="0" memberValueDatatype="130" unbalanced="0"/>
    <cacheHierarchy uniqueName="[fctSales].[Store ID]" caption="Store ID" attribute="1" defaultMemberUniqueName="[fctSales].[Store ID].[All]" allUniqueName="[fctSales].[Store ID].[All]" dimensionUniqueName="[fctSales]" displayFolder="" count="0" memberValueDatatype="130" unbalanced="0"/>
    <cacheHierarchy uniqueName="[fctSales].[Cust ID]" caption="Cust ID" attribute="1" defaultMemberUniqueName="[fctSales].[Cust ID].[All]" allUniqueName="[fctSales].[Cust ID].[All]" dimensionUniqueName="[fctSales]" displayFolder="" count="0" memberValueDatatype="130" unbalanced="0"/>
    <cacheHierarchy uniqueName="[fctSales].[Quantity]" caption="Quantity" attribute="1" defaultMemberUniqueName="[fctSales].[Quantity].[All]" allUniqueName="[fctSales].[Quantity].[All]" dimensionUniqueName="[fctSales]" displayFolder="" count="0" memberValueDatatype="20" unbalanced="0"/>
    <cacheHierarchy uniqueName="[fctSales].[Discount Code]" caption="Discount Code" attribute="1" defaultMemberUniqueName="[fctSales].[Discount Code].[All]" allUniqueName="[fctSales].[Discount Code].[All]" dimensionUniqueName="[fctSales]" displayFolder="" count="0" memberValueDatatype="130" unbalanced="0"/>
    <cacheHierarchy uniqueName="[fctSales].[Amount]" caption="Amount" attribute="1" defaultMemberUniqueName="[fctSales].[Amount].[All]" allUniqueName="[fctSales].[Amount].[All]" dimensionUniqueName="[fctSales]" displayFolder="" count="0" memberValueDatatype="5" unbalanced="0"/>
    <cacheHierarchy uniqueName="[fctSales].[Date (Year)]" caption="Date (Year)" attribute="1" defaultMemberUniqueName="[fctSales].[Date (Year)].[All]" allUniqueName="[fctSales].[Date (Year)].[All]" dimensionUniqueName="[fctSales]" displayFolder="" count="0" memberValueDatatype="130" unbalanced="0"/>
    <cacheHierarchy uniqueName="[fctSales].[Date (Quarter)]" caption="Date (Quarter)" attribute="1" defaultMemberUniqueName="[fctSales].[Date (Quarter)].[All]" allUniqueName="[fctSales].[Date (Quarter)].[All]" dimensionUniqueName="[fctSales]" displayFolder="" count="0" memberValueDatatype="130" unbalanced="0"/>
    <cacheHierarchy uniqueName="[fctSales].[Date (Month)]" caption="Date (Month)" attribute="1" defaultMemberUniqueName="[fctSales].[Date (Month)].[All]" allUniqueName="[fctSales].[Date (Month)].[All]" dimensionUniqueName="[fctSal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Name]" caption="Name" attribute="1" defaultMemberUniqueName="[Products].[Name].[All]" allUniqueName="[Products].[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SKU Size]" caption="SKU Size" attribute="1" defaultMemberUniqueName="[Products].[SKU Size].[All]" allUniqueName="[Products].[SKU Size].[All]" dimensionUniqueName="[Products]"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Parking?]" caption="Parking?" attribute="1" defaultMemberUniqueName="[Stores].[Parking?].[All]" allUniqueName="[Stores].[Parking?].[All]" dimensionUniqueName="[Stores]" displayFolder="" count="2" memberValueDatatype="130" unbalanced="0"/>
    <cacheHierarchy uniqueName="[Stores].[Self-checkout?]" caption="Self-checkout?" attribute="1" defaultMemberUniqueName="[Stores].[Self-checkout?].[All]" allUniqueName="[Stores].[Self-checkout?].[All]" dimensionUniqueName="[Stores]" displayFolder="" count="0" memberValueDatatype="130" unbalanced="0"/>
    <cacheHierarchy uniqueName="[Stores].[Cash accepted?]" caption="Cash accepted?" attribute="1" defaultMemberUniqueName="[Stores].[Cash accepted?].[All]" allUniqueName="[Stores].[Cash accepted?].[All]" dimensionUniqueName="[Stores]" displayFolder="" count="0" memberValueDatatype="130" unbalanced="0"/>
    <cacheHierarchy uniqueName="[fctSales].[Date (Month Index)]" caption="Date (Month Index)" attribute="1" defaultMemberUniqueName="[fctSales].[Date (Month Index)].[All]" allUniqueName="[fctSales].[Date (Month Index)].[All]" dimensionUniqueName="[fctSales]" displayFolder="" count="0"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fctSale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53725973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iv Kumar" refreshedDate="44546.603370949073" backgroundQuery="1" createdVersion="3" refreshedVersion="7" minRefreshableVersion="3" recordCount="0" supportSubquery="1" supportAdvancedDrill="1" xr:uid="{E2E7F0F5-08B9-473E-B714-BC782D53FBB3}">
  <cacheSource type="external" connectionId="5">
    <extLst>
      <ext xmlns:x14="http://schemas.microsoft.com/office/spreadsheetml/2009/9/main" uri="{F057638F-6D5F-4e77-A914-E7F072B9BCA8}">
        <x14:sourceConnection name="ThisWorkbookDataModel"/>
      </ext>
    </extLst>
  </cacheSource>
  <cacheFields count="0"/>
  <cacheHierarchies count="40">
    <cacheHierarchy uniqueName="[Customers].[Cust ID]" caption="Cust ID" attribute="1" defaultMemberUniqueName="[Customers].[Cust ID].[All]" allUniqueName="[Customers].[Cust 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Marital Status]" caption="Marital Status" attribute="1" defaultMemberUniqueName="[Customers].[Marital Status].[All]" allUniqueName="[Customers].[Marital Status].[All]" dimensionUniqueName="[Customers]" displayFolder="" count="0" memberValueDatatype="130" unbalanced="0"/>
    <cacheHierarchy uniqueName="[Customers].[Kids?]" caption="Kids?" attribute="1" defaultMemberUniqueName="[Customers].[Kids?].[All]" allUniqueName="[Customers].[Kids?].[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20" unbalanced="0"/>
    <cacheHierarchy uniqueName="[Customers].[Education]" caption="Education" attribute="1" defaultMemberUniqueName="[Customers].[Education].[All]" allUniqueName="[Customers].[Education].[All]" dimensionUniqueName="[Customers]" displayFolder="" count="0" memberValueDatatype="130" unbalanced="0"/>
    <cacheHierarchy uniqueName="[Customers].[Zip Code]" caption="Zip Code" attribute="1" defaultMemberUniqueName="[Customers].[Zip Code].[All]" allUniqueName="[Customers].[Zip Code].[All]" dimensionUniqueName="[Customers]" displayFolder="" count="0" memberValueDatatype="130" unbalanced="0"/>
    <cacheHierarchy uniqueName="[Customers].[Store Mapping]" caption="Store Mapping" attribute="1" defaultMemberUniqueName="[Customers].[Store Mapping].[All]" allUniqueName="[Customers].[Store Mapping].[All]" dimensionUniqueName="[Customers]" displayFolder="" count="0" memberValueDatatype="130" unbalanced="0"/>
    <cacheHierarchy uniqueName="[fctSales].[Date]" caption="Date" attribute="1" time="1" defaultMemberUniqueName="[fctSales].[Date].[All]" allUniqueName="[fctSales].[Date].[All]" dimensionUniqueName="[fctSales]" displayFolder="" count="0" memberValueDatatype="7" unbalanced="0"/>
    <cacheHierarchy uniqueName="[fctSales].[Product ID]" caption="Product ID" attribute="1" defaultMemberUniqueName="[fctSales].[Product ID].[All]" allUniqueName="[fctSales].[Product ID].[All]" dimensionUniqueName="[fctSales]" displayFolder="" count="0" memberValueDatatype="130" unbalanced="0"/>
    <cacheHierarchy uniqueName="[fctSales].[Store ID]" caption="Store ID" attribute="1" defaultMemberUniqueName="[fctSales].[Store ID].[All]" allUniqueName="[fctSales].[Store ID].[All]" dimensionUniqueName="[fctSales]" displayFolder="" count="0" memberValueDatatype="130" unbalanced="0"/>
    <cacheHierarchy uniqueName="[fctSales].[Cust ID]" caption="Cust ID" attribute="1" defaultMemberUniqueName="[fctSales].[Cust ID].[All]" allUniqueName="[fctSales].[Cust ID].[All]" dimensionUniqueName="[fctSales]" displayFolder="" count="0" memberValueDatatype="130" unbalanced="0"/>
    <cacheHierarchy uniqueName="[fctSales].[Quantity]" caption="Quantity" attribute="1" defaultMemberUniqueName="[fctSales].[Quantity].[All]" allUniqueName="[fctSales].[Quantity].[All]" dimensionUniqueName="[fctSales]" displayFolder="" count="0" memberValueDatatype="20" unbalanced="0"/>
    <cacheHierarchy uniqueName="[fctSales].[Discount Code]" caption="Discount Code" attribute="1" defaultMemberUniqueName="[fctSales].[Discount Code].[All]" allUniqueName="[fctSales].[Discount Code].[All]" dimensionUniqueName="[fctSales]" displayFolder="" count="0" memberValueDatatype="130" unbalanced="0"/>
    <cacheHierarchy uniqueName="[fctSales].[Amount]" caption="Amount" attribute="1" defaultMemberUniqueName="[fctSales].[Amount].[All]" allUniqueName="[fctSales].[Amount].[All]" dimensionUniqueName="[fctSales]" displayFolder="" count="0" memberValueDatatype="5" unbalanced="0"/>
    <cacheHierarchy uniqueName="[fctSales].[Date (Year)]" caption="Date (Year)" attribute="1" defaultMemberUniqueName="[fctSales].[Date (Year)].[All]" allUniqueName="[fctSales].[Date (Year)].[All]" dimensionUniqueName="[fctSales]" displayFolder="" count="0" memberValueDatatype="130" unbalanced="0"/>
    <cacheHierarchy uniqueName="[fctSales].[Date (Quarter)]" caption="Date (Quarter)" attribute="1" defaultMemberUniqueName="[fctSales].[Date (Quarter)].[All]" allUniqueName="[fctSales].[Date (Quarter)].[All]" dimensionUniqueName="[fctSales]" displayFolder="" count="0" memberValueDatatype="130" unbalanced="0"/>
    <cacheHierarchy uniqueName="[fctSales].[Date (Month)]" caption="Date (Month)" attribute="1" defaultMemberUniqueName="[fctSales].[Date (Month)].[All]" allUniqueName="[fctSales].[Date (Month)].[All]" dimensionUniqueName="[fctSales]" displayFolder="" count="0" memberValueDatatype="130"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Name]" caption="Name" attribute="1" defaultMemberUniqueName="[Products].[Name].[All]" allUniqueName="[Products].[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caption="Price" attribute="1" defaultMemberUniqueName="[Products].[Price].[All]" allUniqueName="[Products].[Price].[All]" dimensionUniqueName="[Products]" displayFolder="" count="0" memberValueDatatype="5" unbalanced="0"/>
    <cacheHierarchy uniqueName="[Products].[SKU Size]" caption="SKU Size" attribute="1" defaultMemberUniqueName="[Products].[SKU Size].[All]" allUniqueName="[Products].[SKU Size].[All]" dimensionUniqueName="[Products]" displayFolder="" count="0" memberValueDatatype="130" unbalanced="0"/>
    <cacheHierarchy uniqueName="[Stores].[Store ID]" caption="Store ID" attribute="1" defaultMemberUniqueName="[Stores].[Store ID].[All]" allUniqueName="[Stores].[Store ID].[All]" dimensionUniqueName="[Stores]" displayFolder="" count="0" memberValueDatatype="130" unbalanced="0"/>
    <cacheHierarchy uniqueName="[Stores].[City]" caption="City" attribute="1" defaultMemberUniqueName="[Stores].[City].[All]" allUniqueName="[Stores].[City].[All]" dimensionUniqueName="[Stores]" displayFolder="" count="0" memberValueDatatype="130" unbalanced="0"/>
    <cacheHierarchy uniqueName="[Stores].[Parking?]" caption="Parking?" attribute="1" defaultMemberUniqueName="[Stores].[Parking?].[All]" allUniqueName="[Stores].[Parking?].[All]" dimensionUniqueName="[Stores]" displayFolder="" count="0" memberValueDatatype="130" unbalanced="0"/>
    <cacheHierarchy uniqueName="[Stores].[Self-checkout?]" caption="Self-checkout?" attribute="1" defaultMemberUniqueName="[Stores].[Self-checkout?].[All]" allUniqueName="[Stores].[Self-checkout?].[All]" dimensionUniqueName="[Stores]" displayFolder="" count="0" memberValueDatatype="130" unbalanced="0"/>
    <cacheHierarchy uniqueName="[Stores].[Cash accepted?]" caption="Cash accepted?" attribute="1" defaultMemberUniqueName="[Stores].[Cash accepted?].[All]" allUniqueName="[Stores].[Cash accepted?].[All]" dimensionUniqueName="[Stores]" displayFolder="" count="0" memberValueDatatype="130" unbalanced="0"/>
    <cacheHierarchy uniqueName="[fctSales].[Date (Month Index)]" caption="Date (Month Index)" attribute="1" defaultMemberUniqueName="[fctSales].[Date (Month Index)].[All]" allUniqueName="[fctSales].[Date (Month Index)].[All]" dimensionUniqueName="[fctSales]" displayFolder="" count="0" memberValueDatatype="20" unbalanced="0" hidden="1"/>
    <cacheHierarchy uniqueName="[Measures].[__XL_Count Customers]" caption="__XL_Count Customers" measure="1" displayFolder="" measureGroup="Customers" count="0" hidden="1"/>
    <cacheHierarchy uniqueName="[Measures].[__XL_Count fctSales]" caption="__XL_Count fctSales" measure="1" displayFolder="" measureGroup="fctSale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Amount]" caption="Sum of Amount" measure="1" displayFolder="" measureGroup="fctSales"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fctSales" count="0" hidden="1">
      <extLst>
        <ext xmlns:x15="http://schemas.microsoft.com/office/spreadsheetml/2010/11/main" uri="{B97F6D7D-B522-45F9-BDA1-12C45D357490}">
          <x15:cacheHierarchy aggregatedColumn="13"/>
        </ext>
      </extLst>
    </cacheHierarchy>
    <cacheHierarchy uniqueName="[Measures].[Count of Date]" caption="Count of Date" measure="1" displayFolder="" measureGroup="fctSales" count="0" hidden="1">
      <extLst>
        <ext xmlns:x15="http://schemas.microsoft.com/office/spreadsheetml/2010/11/main" uri="{B97F6D7D-B522-45F9-BDA1-12C45D357490}">
          <x15:cacheHierarchy aggregatedColumn="9"/>
        </ext>
      </extLst>
    </cacheHierarchy>
    <cacheHierarchy uniqueName="[Measures].[Count of Cust ID]" caption="Count of Cust ID" measure="1" displayFolder="" measureGroup="fctSales" count="0" hidden="1">
      <extLst>
        <ext xmlns:x15="http://schemas.microsoft.com/office/spreadsheetml/2010/11/main" uri="{B97F6D7D-B522-45F9-BDA1-12C45D357490}">
          <x15:cacheHierarchy aggregatedColumn="12"/>
        </ext>
      </extLst>
    </cacheHierarchy>
    <cacheHierarchy uniqueName="[Measures].[Distinct Count of Cust ID]" caption="Distinct Count of Cust ID" measure="1" displayFolder="" measureGroup="fctSale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41917767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16F670-CD0A-426C-B608-BE7F7835C47C}" name="Gender.totals" cacheId="284" applyNumberFormats="0" applyBorderFormats="0" applyFontFormats="0" applyPatternFormats="0" applyAlignmentFormats="0" applyWidthHeightFormats="1" dataCaption="Values" tag="2222ece7-b8f9-47a1-9cd7-0011c7b5f642" updatedVersion="7" minRefreshableVersion="3" useAutoFormatting="1" rowGrandTotals="0" colGrandTotals="0" itemPrintTitles="1" createdVersion="7" indent="0" outline="1" outlineData="1" multipleFieldFilters="0">
  <location ref="E172:F174"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name="Sum of Amount" fld="0"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Category].&amp;[Cake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ctSale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09EE1F-0E15-49F2-BDA2-78E00E2F4107}" name="Customer.demographics" cacheId="281" applyNumberFormats="0" applyBorderFormats="0" applyFontFormats="0" applyPatternFormats="0" applyAlignmentFormats="0" applyWidthHeightFormats="1" dataCaption="Values" tag="7fc473fe-ac00-4eed-8f28-858bdf3c04fa" updatedVersion="7" minRefreshableVersion="3" useAutoFormatting="1" rowGrandTotals="0" colGrandTotals="0" itemPrintTitles="1" createdVersion="7" indent="0" outline="1" outlineData="1" multipleFieldFilters="0">
  <location ref="A128:C165" firstHeaderRow="1" firstDataRow="2" firstDataCol="1"/>
  <pivotFields count="4">
    <pivotField axis="axisRow" allDrilled="1" subtotalTop="0" showAll="0" dataSourceSort="1" defaultSubtotal="0"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rowItems>
  <colFields count="1">
    <field x="2"/>
  </colFields>
  <colItems count="2">
    <i>
      <x/>
    </i>
    <i>
      <x v="1"/>
    </i>
  </colItems>
  <dataFields count="1">
    <dataField name="Sum of Amount"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Category].&amp;[Cake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f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7A01AB-7506-4E0E-8A84-BA7442CD3EBA}" name="All.products" cacheId="275" applyNumberFormats="0" applyBorderFormats="0" applyFontFormats="0" applyPatternFormats="0" applyAlignmentFormats="0" applyWidthHeightFormats="1" dataCaption="Values" tag="ed54e96c-2abf-4af3-a583-b30f51d5f80d" updatedVersion="7" minRefreshableVersion="3" useAutoFormatting="1" rowGrandTotals="0" colGrandTotals="0" itemPrintTitles="1" createdVersion="7" indent="0" outline="1" outlineData="1" multipleFieldFilters="0">
  <location ref="J88:J89" firstHeaderRow="1" firstDataRow="1" firstDataCol="0"/>
  <pivotFields count="3">
    <pivotField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Category].&amp;[Cake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36">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f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6B5B11-6B8F-4B82-9F01-52F785AC72C1}" name="Bottom5.products" cacheId="278" applyNumberFormats="0" applyBorderFormats="0" applyFontFormats="0" applyPatternFormats="0" applyAlignmentFormats="0" applyWidthHeightFormats="1" dataCaption="Values" tag="7740a237-b53f-41b8-b6d6-af7599b3c28b" updatedVersion="7" minRefreshableVersion="3" useAutoFormatting="1" rowGrandTotals="0" colGrandTotals="0" itemPrintTitles="1" createdVersion="7" indent="0" outline="1" outlineData="1" multipleFieldFilters="0">
  <location ref="E88:F93"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v="2"/>
    </i>
    <i>
      <x v="3"/>
    </i>
    <i>
      <x/>
    </i>
    <i>
      <x v="4"/>
    </i>
  </rowItems>
  <colItems count="1">
    <i/>
  </colItems>
  <dataFields count="1">
    <dataField name="Sum of Quantity"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Category].&amp;[Cake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36">
      <autoFilter ref="A1">
        <filterColumn colId="0">
          <top10 top="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f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3DCAFB-DED1-4E86-BCBD-25C5A050D806}" name="Top5.products" cacheId="272" applyNumberFormats="0" applyBorderFormats="0" applyFontFormats="0" applyPatternFormats="0" applyAlignmentFormats="0" applyWidthHeightFormats="1" dataCaption="Values" tag="6543c62d-97f4-42eb-8187-153041e05e70" updatedVersion="7" minRefreshableVersion="3" useAutoFormatting="1" rowGrandTotals="0" colGrandTotals="0" itemPrintTitles="1" createdVersion="7" indent="0" outline="1" outlineData="1" multipleFieldFilters="0">
  <location ref="A88:B93"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4"/>
    </i>
    <i>
      <x/>
    </i>
    <i>
      <x v="3"/>
    </i>
    <i>
      <x v="2"/>
    </i>
    <i>
      <x v="1"/>
    </i>
  </rowItems>
  <colItems count="1">
    <i/>
  </colItems>
  <dataFields count="1">
    <dataField name="Sum of Quantity" fld="1"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Category].&amp;[Cake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6">
      <autoFilter ref="A1">
        <filterColumn colId="0">
          <top10 val="5" filterVal="5"/>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f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6A30B5-A343-4975-B26D-7B6812D302A7}" name="Store.Report" cacheId="287" applyNumberFormats="0" applyBorderFormats="0" applyFontFormats="0" applyPatternFormats="0" applyAlignmentFormats="0" applyWidthHeightFormats="1" dataCaption="Values" tag="35feaea9-b5b0-4da7-b998-1311a312149d" updatedVersion="7" minRefreshableVersion="3" useAutoFormatting="1" rowGrandTotals="0" colGrandTotals="0" itemPrintTitles="1" createdVersion="7" indent="0" outline="1" outlineData="1" multipleFieldFilters="0">
  <location ref="B30:S47" firstHeaderRow="1" firstDataRow="3" firstDataCol="1"/>
  <pivotFields count="5">
    <pivotField axis="axisRow"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3">
            <reference field="4294967294" count="1" selected="0">
              <x v="0"/>
            </reference>
            <reference field="1" count="1" selected="0">
              <x v="0"/>
            </reference>
            <reference field="2" count="1" selected="0">
              <x v="7"/>
            </reference>
          </references>
        </pivotArea>
      </autoSortScope>
    </pivotField>
    <pivotField axis="axisCol" allDrilled="1" subtotalTop="0" showAll="0" sortType="descending" defaultSubtotal="0" defaultAttributeDrillState="1">
      <items count="2">
        <item x="1"/>
        <item x="0"/>
      </items>
    </pivotField>
    <pivotField axis="axisCol" allDrilled="1" subtotalTop="0" showAll="0" sortType="descending" defaultSubtotal="0" defaultAttributeDrillState="1">
      <items count="12">
        <item x="11"/>
        <item x="10"/>
        <item x="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15">
    <i>
      <x/>
    </i>
    <i>
      <x v="6"/>
    </i>
    <i>
      <x v="1"/>
    </i>
    <i>
      <x v="8"/>
    </i>
    <i>
      <x v="9"/>
    </i>
    <i>
      <x v="13"/>
    </i>
    <i>
      <x v="2"/>
    </i>
    <i>
      <x v="14"/>
    </i>
    <i>
      <x v="3"/>
    </i>
    <i>
      <x v="12"/>
    </i>
    <i>
      <x v="7"/>
    </i>
    <i>
      <x v="10"/>
    </i>
    <i>
      <x v="4"/>
    </i>
    <i>
      <x v="5"/>
    </i>
    <i>
      <x v="11"/>
    </i>
  </rowItems>
  <colFields count="2">
    <field x="1"/>
    <field x="2"/>
  </colFields>
  <colItems count="17">
    <i>
      <x/>
      <x v="7"/>
    </i>
    <i r="1">
      <x v="8"/>
    </i>
    <i r="1">
      <x v="9"/>
    </i>
    <i r="1">
      <x v="10"/>
    </i>
    <i r="1">
      <x v="11"/>
    </i>
    <i>
      <x v="1"/>
      <x/>
    </i>
    <i r="1">
      <x v="1"/>
    </i>
    <i r="1">
      <x v="2"/>
    </i>
    <i r="1">
      <x v="3"/>
    </i>
    <i r="1">
      <x v="4"/>
    </i>
    <i r="1">
      <x v="5"/>
    </i>
    <i r="1">
      <x v="6"/>
    </i>
    <i r="1">
      <x v="7"/>
    </i>
    <i r="1">
      <x v="8"/>
    </i>
    <i r="1">
      <x v="9"/>
    </i>
    <i r="1">
      <x v="10"/>
    </i>
    <i r="1">
      <x v="11"/>
    </i>
  </colItems>
  <dataFields count="1">
    <dataField name="Sum of Amount" fld="3" baseField="0" baseItem="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s].[Category].&amp;[Cakes]"/>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2">
    <colHierarchyUsage hierarchyUsage="16"/>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res]"/>
        <x15:activeTabTopLevelEntity name="[f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908F56-66F7-4C03-B747-0DB8EEEC56CB}" name="Business.Summary" cacheId="251" applyNumberFormats="0" applyBorderFormats="0" applyFontFormats="0" applyPatternFormats="0" applyAlignmentFormats="0" applyWidthHeightFormats="1" dataCaption="Values" tag="1f6b6656-64f5-46f3-b90a-ae2a00524670" updatedVersion="7" minRefreshableVersion="3" useAutoFormatting="1" rowGrandTotals="0" colGrandTotals="0" itemPrintTitles="1" createdVersion="7" indent="0" compact="0" compactData="0" multipleFieldFilters="0">
  <location ref="A1:F18" firstHeaderRow="0" firstDataRow="1" firstDataCol="2"/>
  <pivotFields count="7">
    <pivotField axis="axisRow" compact="0" allDrilled="1" outline="0" subtotalTop="0" showAll="0" sortType="descending" defaultSubtotal="0" defaultAttributeDrillState="1">
      <items count="12">
        <item x="11"/>
        <item x="10"/>
        <item x="9"/>
        <item x="8"/>
        <item x="7"/>
        <item x="6"/>
        <item x="5"/>
        <item x="4"/>
        <item x="3"/>
        <item x="2"/>
        <item x="1"/>
        <item x="0"/>
      </items>
    </pivotField>
    <pivotField axis="axisRow" compact="0" allDrilled="1" outline="0" subtotalTop="0" showAll="0" sortType="descending" defaultSubtotal="0" defaultAttributeDrillState="1">
      <items count="2">
        <item x="1"/>
        <item x="0"/>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2">
    <field x="1"/>
    <field x="0"/>
  </rowFields>
  <rowItems count="17">
    <i>
      <x/>
      <x v="7"/>
    </i>
    <i r="1">
      <x v="8"/>
    </i>
    <i r="1">
      <x v="9"/>
    </i>
    <i r="1">
      <x v="10"/>
    </i>
    <i r="1">
      <x v="11"/>
    </i>
    <i>
      <x v="1"/>
      <x/>
    </i>
    <i r="1">
      <x v="1"/>
    </i>
    <i r="1">
      <x v="2"/>
    </i>
    <i r="1">
      <x v="3"/>
    </i>
    <i r="1">
      <x v="4"/>
    </i>
    <i r="1">
      <x v="5"/>
    </i>
    <i r="1">
      <x v="6"/>
    </i>
    <i r="1">
      <x v="7"/>
    </i>
    <i r="1">
      <x v="8"/>
    </i>
    <i r="1">
      <x v="9"/>
    </i>
    <i r="1">
      <x v="10"/>
    </i>
    <i r="1">
      <x v="11"/>
    </i>
  </rowItems>
  <colFields count="1">
    <field x="-2"/>
  </colFields>
  <colItems count="4">
    <i>
      <x/>
    </i>
    <i i="1">
      <x v="1"/>
    </i>
    <i i="2">
      <x v="2"/>
    </i>
    <i i="3">
      <x v="3"/>
    </i>
  </colItems>
  <dataFields count="4">
    <dataField name="Sum of Amount" fld="2" baseField="0" baseItem="0"/>
    <dataField name="Sum of Quantity" fld="3" baseField="0" baseItem="0"/>
    <dataField name="Count of Date" fld="4" subtotal="count" baseField="0" baseItem="0"/>
    <dataField name="Distinct Count of Cust ID" fld="5" subtotal="count" baseField="0" baseItem="0">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s].[Parking?].&amp;[No]"/>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ctSales]"/>
        <x15:activeTabTopLevelEntity name="[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3EB1FCC-B8E2-422D-A19B-EBAA4A179D70}" sourceName="[Products].[Category]">
  <pivotTables>
    <pivotTable tabId="1" name="Top5.products"/>
    <pivotTable tabId="1" name="All.products"/>
    <pivotTable tabId="1" name="Bottom5.products"/>
    <pivotTable tabId="1" name="Customer.demographics"/>
    <pivotTable tabId="1" name="Gender.totals"/>
    <pivotTable tabId="1" name="Store.Report"/>
  </pivotTables>
  <data>
    <olap pivotCacheId="419177670">
      <levels count="2">
        <level uniqueName="[Products].[Category].[(All)]" sourceCaption="(All)" count="0"/>
        <level uniqueName="[Products].[Category].[Category]" sourceCaption="Category" count="7">
          <ranges>
            <range startItem="0">
              <i n="[Products].[Category].&amp;[Biscuits]" c="Biscuits"/>
              <i n="[Products].[Category].&amp;[Cakes]" c="Cakes"/>
              <i n="[Products].[Category].&amp;[Chips]" c="Chips"/>
              <i n="[Products].[Category].&amp;[Chocoloates]" c="Chocoloates"/>
              <i n="[Products].[Category].&amp;[Drinks]" c="Drinks"/>
              <i n="[Products].[Category].&amp;[Dry Fruits &amp; Nuts]" c="Dry Fruits &amp; Nuts"/>
              <i n="[Products].[Category].&amp;[Frozen Fruits]" c="Frozen Fruits"/>
            </range>
          </ranges>
        </level>
      </levels>
      <selections count="1">
        <selection n="[Products].[Category].&amp;[Cak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king?" xr10:uid="{B11C8932-7B11-44A9-98D4-6D678FE0DCAF}" sourceName="[Stores].[Parking?]">
  <pivotTables>
    <pivotTable tabId="1" name="Business.Summary"/>
  </pivotTables>
  <data>
    <olap pivotCacheId="1537259739">
      <levels count="2">
        <level uniqueName="[Stores].[Parking?].[(All)]" sourceCaption="(All)" count="0"/>
        <level uniqueName="[Stores].[Parking?].[Parking?]" sourceCaption="Parking?" count="2">
          <ranges>
            <range startItem="0">
              <i n="[Stores].[Parking?].&amp;[No]" c="No"/>
              <i n="[Stores].[Parking?].&amp;[Yes]" c="Yes"/>
            </range>
          </ranges>
        </level>
      </levels>
      <selections count="1">
        <selection n="[Stores].[Parking?].&amp;[No]"/>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200A201-A868-4E75-89F7-65E3CC4DF82B}" cache="Slicer_Category" caption="Category" level="1" rowHeight="234950"/>
  <slicer name="Parking?" xr10:uid="{0B1334F6-125E-4D7B-BFEC-1355EDEB8847}" cache="Slicer_Parking?" caption="Parking?" level="1"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37075-1A74-416F-AD3A-172FA38D60BC}">
  <dimension ref="A1:S174"/>
  <sheetViews>
    <sheetView workbookViewId="0"/>
  </sheetViews>
  <sheetFormatPr defaultRowHeight="14.4" x14ac:dyDescent="0.3"/>
  <cols>
    <col min="1" max="2" width="14.44140625" bestFit="1" customWidth="1"/>
    <col min="3" max="3" width="15.5546875" bestFit="1" customWidth="1"/>
    <col min="4" max="19" width="8" bestFit="1" customWidth="1"/>
    <col min="20" max="20" width="11" bestFit="1" customWidth="1"/>
  </cols>
  <sheetData>
    <row r="1" spans="1:12" x14ac:dyDescent="0.3">
      <c r="A1" s="1" t="s">
        <v>16</v>
      </c>
      <c r="B1" s="1" t="s">
        <v>17</v>
      </c>
      <c r="C1" t="s">
        <v>15</v>
      </c>
      <c r="D1" t="s">
        <v>18</v>
      </c>
      <c r="E1" t="s">
        <v>19</v>
      </c>
      <c r="F1" t="s">
        <v>20</v>
      </c>
      <c r="I1" t="s">
        <v>21</v>
      </c>
      <c r="J1" t="s">
        <v>22</v>
      </c>
      <c r="K1" t="s">
        <v>47</v>
      </c>
      <c r="L1" t="s">
        <v>23</v>
      </c>
    </row>
    <row r="2" spans="1:12" x14ac:dyDescent="0.3">
      <c r="A2" t="s">
        <v>14</v>
      </c>
      <c r="B2" t="s">
        <v>6</v>
      </c>
      <c r="C2" s="3">
        <v>81789.350000000151</v>
      </c>
      <c r="D2" s="3">
        <v>17247</v>
      </c>
      <c r="E2" s="3">
        <v>2087</v>
      </c>
      <c r="F2" s="3">
        <v>345</v>
      </c>
      <c r="H2" t="s">
        <v>24</v>
      </c>
      <c r="I2">
        <f>C2</f>
        <v>81789.350000000151</v>
      </c>
      <c r="J2">
        <f>D2</f>
        <v>17247</v>
      </c>
      <c r="K2">
        <f>E2</f>
        <v>2087</v>
      </c>
      <c r="L2">
        <f>F2</f>
        <v>345</v>
      </c>
    </row>
    <row r="3" spans="1:12" x14ac:dyDescent="0.3">
      <c r="B3" t="s">
        <v>5</v>
      </c>
      <c r="C3" s="3">
        <v>71926.64999999998</v>
      </c>
      <c r="D3" s="3">
        <v>16087</v>
      </c>
      <c r="E3" s="3">
        <v>2025</v>
      </c>
      <c r="F3" s="3">
        <v>346</v>
      </c>
      <c r="H3" t="s">
        <v>25</v>
      </c>
      <c r="I3">
        <f>C14</f>
        <v>84870.349999999977</v>
      </c>
      <c r="J3">
        <f>D14</f>
        <v>18397</v>
      </c>
      <c r="K3">
        <f>E14</f>
        <v>2145</v>
      </c>
      <c r="L3">
        <f>F14</f>
        <v>345</v>
      </c>
    </row>
    <row r="4" spans="1:12" x14ac:dyDescent="0.3">
      <c r="B4" t="s">
        <v>4</v>
      </c>
      <c r="C4" s="3">
        <v>83686.500000000044</v>
      </c>
      <c r="D4" s="3">
        <v>18166</v>
      </c>
      <c r="E4" s="3">
        <v>2210</v>
      </c>
      <c r="F4" s="3">
        <v>347</v>
      </c>
      <c r="H4" t="s">
        <v>26</v>
      </c>
      <c r="I4" s="4">
        <f>I2/I3-1</f>
        <v>-3.6302430707541911E-2</v>
      </c>
      <c r="J4" s="4">
        <f t="shared" ref="J4:L4" si="0">J2/J3-1</f>
        <v>-6.2510191879110777E-2</v>
      </c>
      <c r="K4" s="4">
        <f t="shared" si="0"/>
        <v>-2.7039627039627034E-2</v>
      </c>
      <c r="L4" s="4">
        <f t="shared" si="0"/>
        <v>0</v>
      </c>
    </row>
    <row r="5" spans="1:12" x14ac:dyDescent="0.3">
      <c r="B5" t="s">
        <v>3</v>
      </c>
      <c r="C5" s="3">
        <v>79708.399999999951</v>
      </c>
      <c r="D5" s="3">
        <v>17478</v>
      </c>
      <c r="E5" s="3">
        <v>1999</v>
      </c>
      <c r="F5" s="3">
        <v>346</v>
      </c>
      <c r="H5" t="s">
        <v>27</v>
      </c>
    </row>
    <row r="6" spans="1:12" x14ac:dyDescent="0.3">
      <c r="B6" t="s">
        <v>2</v>
      </c>
      <c r="C6" s="3">
        <v>83231.950000000012</v>
      </c>
      <c r="D6" s="3">
        <v>17733</v>
      </c>
      <c r="E6" s="3">
        <v>2103</v>
      </c>
      <c r="F6" s="3">
        <v>346</v>
      </c>
    </row>
    <row r="7" spans="1:12" x14ac:dyDescent="0.3">
      <c r="A7" t="s">
        <v>1</v>
      </c>
      <c r="B7" t="s">
        <v>13</v>
      </c>
      <c r="C7" s="3">
        <v>78875.750000000029</v>
      </c>
      <c r="D7" s="3">
        <v>17171</v>
      </c>
      <c r="E7" s="3">
        <v>2102</v>
      </c>
      <c r="F7" s="3">
        <v>346</v>
      </c>
      <c r="H7" t="s">
        <v>67</v>
      </c>
      <c r="J7" t="str">
        <f>A2&amp;"-"&amp;B2</f>
        <v>2018-May</v>
      </c>
    </row>
    <row r="8" spans="1:12" x14ac:dyDescent="0.3">
      <c r="B8" t="s">
        <v>12</v>
      </c>
      <c r="C8" s="3">
        <v>77563.649999999907</v>
      </c>
      <c r="D8" s="3">
        <v>17172</v>
      </c>
      <c r="E8" s="3">
        <v>2059</v>
      </c>
      <c r="F8" s="3">
        <v>345</v>
      </c>
      <c r="J8" t="str">
        <f>(A2-1)&amp;"-"&amp;B2</f>
        <v>2017-May</v>
      </c>
    </row>
    <row r="9" spans="1:12" x14ac:dyDescent="0.3">
      <c r="B9" t="s">
        <v>11</v>
      </c>
      <c r="C9" s="3">
        <v>81189.55</v>
      </c>
      <c r="D9" s="3">
        <v>17050</v>
      </c>
      <c r="E9" s="3">
        <v>2087</v>
      </c>
      <c r="F9" s="3">
        <v>345</v>
      </c>
    </row>
    <row r="10" spans="1:12" x14ac:dyDescent="0.3">
      <c r="B10" t="s">
        <v>10</v>
      </c>
      <c r="C10" s="3">
        <v>78427.799999999988</v>
      </c>
      <c r="D10" s="3">
        <v>17407</v>
      </c>
      <c r="E10" s="3">
        <v>2058</v>
      </c>
      <c r="F10" s="3">
        <v>346</v>
      </c>
    </row>
    <row r="11" spans="1:12" x14ac:dyDescent="0.3">
      <c r="B11" t="s">
        <v>9</v>
      </c>
      <c r="C11" s="3">
        <v>77368.600000000064</v>
      </c>
      <c r="D11" s="3">
        <v>17227</v>
      </c>
      <c r="E11" s="3">
        <v>2063</v>
      </c>
      <c r="F11" s="3">
        <v>346</v>
      </c>
    </row>
    <row r="12" spans="1:12" x14ac:dyDescent="0.3">
      <c r="B12" t="s">
        <v>8</v>
      </c>
      <c r="C12" s="3">
        <v>77529.299999999901</v>
      </c>
      <c r="D12" s="3">
        <v>17507</v>
      </c>
      <c r="E12" s="3">
        <v>2152</v>
      </c>
      <c r="F12" s="3">
        <v>346</v>
      </c>
    </row>
    <row r="13" spans="1:12" x14ac:dyDescent="0.3">
      <c r="B13" t="s">
        <v>7</v>
      </c>
      <c r="C13" s="3">
        <v>73911.849999999933</v>
      </c>
      <c r="D13" s="3">
        <v>17079</v>
      </c>
      <c r="E13" s="3">
        <v>2017</v>
      </c>
      <c r="F13" s="3">
        <v>346</v>
      </c>
    </row>
    <row r="14" spans="1:12" x14ac:dyDescent="0.3">
      <c r="B14" t="s">
        <v>6</v>
      </c>
      <c r="C14" s="3">
        <v>84870.349999999977</v>
      </c>
      <c r="D14" s="3">
        <v>18397</v>
      </c>
      <c r="E14" s="3">
        <v>2145</v>
      </c>
      <c r="F14" s="3">
        <v>345</v>
      </c>
    </row>
    <row r="15" spans="1:12" x14ac:dyDescent="0.3">
      <c r="B15" t="s">
        <v>5</v>
      </c>
      <c r="C15" s="3">
        <v>83762.400000000111</v>
      </c>
      <c r="D15" s="3">
        <v>17480</v>
      </c>
      <c r="E15" s="3">
        <v>2093</v>
      </c>
      <c r="F15" s="3">
        <v>347</v>
      </c>
    </row>
    <row r="16" spans="1:12" x14ac:dyDescent="0.3">
      <c r="B16" t="s">
        <v>4</v>
      </c>
      <c r="C16" s="3">
        <v>75228.450000000157</v>
      </c>
      <c r="D16" s="3">
        <v>17717</v>
      </c>
      <c r="E16" s="3">
        <v>2123</v>
      </c>
      <c r="F16" s="3">
        <v>342</v>
      </c>
    </row>
    <row r="17" spans="2:19" x14ac:dyDescent="0.3">
      <c r="B17" t="s">
        <v>3</v>
      </c>
      <c r="C17" s="3">
        <v>72057.700000000012</v>
      </c>
      <c r="D17" s="3">
        <v>16146</v>
      </c>
      <c r="E17" s="3">
        <v>1918</v>
      </c>
      <c r="F17" s="3">
        <v>347</v>
      </c>
    </row>
    <row r="18" spans="2:19" x14ac:dyDescent="0.3">
      <c r="B18" t="s">
        <v>2</v>
      </c>
      <c r="C18" s="3">
        <v>77208.750000000087</v>
      </c>
      <c r="D18" s="3">
        <v>16628</v>
      </c>
      <c r="E18" s="3">
        <v>2088</v>
      </c>
      <c r="F18" s="3">
        <v>346</v>
      </c>
    </row>
    <row r="30" spans="2:19" x14ac:dyDescent="0.3">
      <c r="B30" s="1" t="s">
        <v>15</v>
      </c>
      <c r="C30" s="1" t="s">
        <v>43</v>
      </c>
    </row>
    <row r="31" spans="2:19" x14ac:dyDescent="0.3">
      <c r="C31" t="s">
        <v>14</v>
      </c>
      <c r="H31" t="s">
        <v>1</v>
      </c>
    </row>
    <row r="32" spans="2:19" x14ac:dyDescent="0.3">
      <c r="B32" s="1" t="s">
        <v>0</v>
      </c>
      <c r="C32" t="s">
        <v>6</v>
      </c>
      <c r="D32" t="s">
        <v>5</v>
      </c>
      <c r="E32" t="s">
        <v>4</v>
      </c>
      <c r="F32" t="s">
        <v>3</v>
      </c>
      <c r="G32" t="s">
        <v>2</v>
      </c>
      <c r="H32" t="s">
        <v>13</v>
      </c>
      <c r="I32" t="s">
        <v>12</v>
      </c>
      <c r="J32" t="s">
        <v>11</v>
      </c>
      <c r="K32" t="s">
        <v>10</v>
      </c>
      <c r="L32" t="s">
        <v>9</v>
      </c>
      <c r="M32" t="s">
        <v>8</v>
      </c>
      <c r="N32" t="s">
        <v>7</v>
      </c>
      <c r="O32" t="s">
        <v>6</v>
      </c>
      <c r="P32" t="s">
        <v>5</v>
      </c>
      <c r="Q32" t="s">
        <v>4</v>
      </c>
      <c r="R32" t="s">
        <v>3</v>
      </c>
      <c r="S32" t="s">
        <v>2</v>
      </c>
    </row>
    <row r="33" spans="2:19" x14ac:dyDescent="0.3">
      <c r="B33" s="2" t="s">
        <v>28</v>
      </c>
      <c r="C33" s="3">
        <v>7780.15</v>
      </c>
      <c r="D33" s="3">
        <v>3952.15</v>
      </c>
      <c r="E33" s="3">
        <v>5198.55</v>
      </c>
      <c r="F33" s="3">
        <v>3501.4000000000005</v>
      </c>
      <c r="G33" s="3">
        <v>4532.8500000000004</v>
      </c>
      <c r="H33" s="3">
        <v>3511.2999999999997</v>
      </c>
      <c r="I33" s="3">
        <v>3659</v>
      </c>
      <c r="J33" s="3">
        <v>3579.75</v>
      </c>
      <c r="K33" s="3">
        <v>2688.15</v>
      </c>
      <c r="L33" s="3">
        <v>3325.2999999999997</v>
      </c>
      <c r="M33" s="3">
        <v>3394.2999999999997</v>
      </c>
      <c r="N33" s="3">
        <v>2924.2999999999997</v>
      </c>
      <c r="O33" s="3">
        <v>5515.4000000000015</v>
      </c>
      <c r="P33" s="3">
        <v>4156.7000000000007</v>
      </c>
      <c r="Q33" s="3">
        <v>5069</v>
      </c>
      <c r="R33" s="3">
        <v>4124.25</v>
      </c>
      <c r="S33" s="3">
        <v>5260.7500000000009</v>
      </c>
    </row>
    <row r="34" spans="2:19" x14ac:dyDescent="0.3">
      <c r="B34" s="2" t="s">
        <v>34</v>
      </c>
      <c r="C34" s="3">
        <v>6752.85</v>
      </c>
      <c r="D34" s="3">
        <v>5014.45</v>
      </c>
      <c r="E34" s="3">
        <v>3477.35</v>
      </c>
      <c r="F34" s="3">
        <v>3014.8000000000006</v>
      </c>
      <c r="G34" s="3">
        <v>8089.4500000000007</v>
      </c>
      <c r="H34" s="3">
        <v>4256.6500000000015</v>
      </c>
      <c r="I34" s="3">
        <v>3168.6499999999996</v>
      </c>
      <c r="J34" s="3">
        <v>6991.5000000000009</v>
      </c>
      <c r="K34" s="3">
        <v>7234.0499999999993</v>
      </c>
      <c r="L34" s="3">
        <v>5217.3999999999996</v>
      </c>
      <c r="M34" s="3">
        <v>3491.65</v>
      </c>
      <c r="N34" s="3">
        <v>4275.95</v>
      </c>
      <c r="O34" s="3">
        <v>3169.85</v>
      </c>
      <c r="P34" s="3">
        <v>6538.8000000000011</v>
      </c>
      <c r="Q34" s="3">
        <v>4876.25</v>
      </c>
      <c r="R34" s="3">
        <v>5727</v>
      </c>
      <c r="S34" s="3">
        <v>3593.8500000000008</v>
      </c>
    </row>
    <row r="35" spans="2:19" x14ac:dyDescent="0.3">
      <c r="B35" s="2" t="s">
        <v>29</v>
      </c>
      <c r="C35" s="3">
        <v>6738.05</v>
      </c>
      <c r="D35" s="3">
        <v>4192.8500000000004</v>
      </c>
      <c r="E35" s="3">
        <v>3560.8</v>
      </c>
      <c r="F35" s="3">
        <v>3801.2</v>
      </c>
      <c r="G35" s="3">
        <v>4675.7000000000007</v>
      </c>
      <c r="H35" s="3">
        <v>5194.1500000000005</v>
      </c>
      <c r="I35" s="3">
        <v>2628.8</v>
      </c>
      <c r="J35" s="3">
        <v>3390.25</v>
      </c>
      <c r="K35" s="3">
        <v>4894.3499999999995</v>
      </c>
      <c r="L35" s="3">
        <v>4393.95</v>
      </c>
      <c r="M35" s="3">
        <v>3327.8500000000008</v>
      </c>
      <c r="N35" s="3">
        <v>2374.1</v>
      </c>
      <c r="O35" s="3">
        <v>3962.2</v>
      </c>
      <c r="P35" s="3">
        <v>5926.3499999999995</v>
      </c>
      <c r="Q35" s="3">
        <v>3364</v>
      </c>
      <c r="R35" s="3">
        <v>3883.6499999999996</v>
      </c>
      <c r="S35" s="3">
        <v>2628</v>
      </c>
    </row>
    <row r="36" spans="2:19" x14ac:dyDescent="0.3">
      <c r="B36" s="2" t="s">
        <v>36</v>
      </c>
      <c r="C36" s="3">
        <v>4785.6499999999996</v>
      </c>
      <c r="D36" s="3">
        <v>3598.55</v>
      </c>
      <c r="E36" s="3">
        <v>5589.0999999999995</v>
      </c>
      <c r="F36" s="3">
        <v>4575.1000000000004</v>
      </c>
      <c r="G36" s="3">
        <v>5562.1500000000005</v>
      </c>
      <c r="H36" s="3">
        <v>4754.1000000000013</v>
      </c>
      <c r="I36" s="3">
        <v>3505.3500000000008</v>
      </c>
      <c r="J36" s="3">
        <v>4246.8</v>
      </c>
      <c r="K36" s="3">
        <v>5996.4</v>
      </c>
      <c r="L36" s="3">
        <v>5533.9000000000005</v>
      </c>
      <c r="M36" s="3">
        <v>5127.1500000000005</v>
      </c>
      <c r="N36" s="3">
        <v>3527.25</v>
      </c>
      <c r="O36" s="3">
        <v>4729.95</v>
      </c>
      <c r="P36" s="3">
        <v>2651.8</v>
      </c>
      <c r="Q36" s="3">
        <v>4841.1000000000013</v>
      </c>
      <c r="R36" s="3">
        <v>4454.1000000000004</v>
      </c>
      <c r="S36" s="3">
        <v>4010.65</v>
      </c>
    </row>
    <row r="37" spans="2:19" x14ac:dyDescent="0.3">
      <c r="B37" s="2" t="s">
        <v>37</v>
      </c>
      <c r="C37" s="3">
        <v>4673.1000000000004</v>
      </c>
      <c r="D37" s="3">
        <v>2711.8</v>
      </c>
      <c r="E37" s="3">
        <v>5238.3</v>
      </c>
      <c r="F37" s="3">
        <v>4334.5999999999995</v>
      </c>
      <c r="G37" s="3">
        <v>4850.9000000000005</v>
      </c>
      <c r="H37" s="3">
        <v>5433.0999999999985</v>
      </c>
      <c r="I37" s="3">
        <v>4727.6000000000004</v>
      </c>
      <c r="J37" s="3">
        <v>6092.75</v>
      </c>
      <c r="K37" s="3">
        <v>3228.3</v>
      </c>
      <c r="L37" s="3">
        <v>3283.45</v>
      </c>
      <c r="M37" s="3">
        <v>5844.3499999999985</v>
      </c>
      <c r="N37" s="3">
        <v>4093.3500000000004</v>
      </c>
      <c r="O37" s="3">
        <v>6348.4000000000005</v>
      </c>
      <c r="P37" s="3">
        <v>4042.75</v>
      </c>
      <c r="Q37" s="3">
        <v>4258.45</v>
      </c>
      <c r="R37" s="3">
        <v>2770.0499999999997</v>
      </c>
      <c r="S37" s="3">
        <v>6943.9000000000005</v>
      </c>
    </row>
    <row r="38" spans="2:19" x14ac:dyDescent="0.3">
      <c r="B38" s="2" t="s">
        <v>41</v>
      </c>
      <c r="C38" s="3">
        <v>4608.4500000000007</v>
      </c>
      <c r="D38" s="3">
        <v>2353.15</v>
      </c>
      <c r="E38" s="3">
        <v>3915.4999999999995</v>
      </c>
      <c r="F38" s="3">
        <v>6157.7000000000007</v>
      </c>
      <c r="G38" s="3">
        <v>3387.7000000000003</v>
      </c>
      <c r="H38" s="3">
        <v>4555.1000000000004</v>
      </c>
      <c r="I38" s="3">
        <v>4424.7</v>
      </c>
      <c r="J38" s="3">
        <v>6562.6500000000015</v>
      </c>
      <c r="K38" s="3">
        <v>5396.0500000000011</v>
      </c>
      <c r="L38" s="3">
        <v>4069.5</v>
      </c>
      <c r="M38" s="3">
        <v>3854.7500000000005</v>
      </c>
      <c r="N38" s="3">
        <v>4071.9999999999995</v>
      </c>
      <c r="O38" s="3">
        <v>5238.6499999999996</v>
      </c>
      <c r="P38" s="3">
        <v>3537.8</v>
      </c>
      <c r="Q38" s="3">
        <v>4310.3</v>
      </c>
      <c r="R38" s="3">
        <v>3925.15</v>
      </c>
      <c r="S38" s="3">
        <v>5918.5499999999993</v>
      </c>
    </row>
    <row r="39" spans="2:19" x14ac:dyDescent="0.3">
      <c r="B39" s="2" t="s">
        <v>30</v>
      </c>
      <c r="C39" s="3">
        <v>4525.2000000000007</v>
      </c>
      <c r="D39" s="3">
        <v>5173.4500000000007</v>
      </c>
      <c r="E39" s="3">
        <v>5080.75</v>
      </c>
      <c r="F39" s="3">
        <v>4933.8</v>
      </c>
      <c r="G39" s="3">
        <v>5410.7000000000007</v>
      </c>
      <c r="H39" s="3">
        <v>5019.8500000000004</v>
      </c>
      <c r="I39" s="3">
        <v>3558.3</v>
      </c>
      <c r="J39" s="3">
        <v>5604.2999999999993</v>
      </c>
      <c r="K39" s="3">
        <v>2905.5000000000005</v>
      </c>
      <c r="L39" s="3">
        <v>5518.6000000000013</v>
      </c>
      <c r="M39" s="3">
        <v>6089.9000000000005</v>
      </c>
      <c r="N39" s="3">
        <v>4083.9499999999994</v>
      </c>
      <c r="O39" s="3">
        <v>5695.5000000000009</v>
      </c>
      <c r="P39" s="3">
        <v>5450.3</v>
      </c>
      <c r="Q39" s="3">
        <v>2853.75</v>
      </c>
      <c r="R39" s="3">
        <v>3230.2000000000003</v>
      </c>
      <c r="S39" s="3">
        <v>5151.4000000000005</v>
      </c>
    </row>
    <row r="40" spans="2:19" x14ac:dyDescent="0.3">
      <c r="B40" s="2" t="s">
        <v>42</v>
      </c>
      <c r="C40" s="3">
        <v>4211.95</v>
      </c>
      <c r="D40" s="3">
        <v>2610.35</v>
      </c>
      <c r="E40" s="3">
        <v>4774.95</v>
      </c>
      <c r="F40" s="3">
        <v>4323.8499999999985</v>
      </c>
      <c r="G40" s="3">
        <v>4746.1500000000005</v>
      </c>
      <c r="H40" s="3">
        <v>4120.0499999999993</v>
      </c>
      <c r="I40" s="3">
        <v>3917.75</v>
      </c>
      <c r="J40" s="3">
        <v>5223.7500000000009</v>
      </c>
      <c r="K40" s="3">
        <v>3455.2</v>
      </c>
      <c r="L40" s="3">
        <v>2896.3500000000004</v>
      </c>
      <c r="M40" s="3">
        <v>4452.6000000000004</v>
      </c>
      <c r="N40" s="3">
        <v>4956.6000000000004</v>
      </c>
      <c r="O40" s="3">
        <v>4106.6000000000004</v>
      </c>
      <c r="P40" s="3">
        <v>5034.7999999999993</v>
      </c>
      <c r="Q40" s="3">
        <v>3492.7000000000007</v>
      </c>
      <c r="R40" s="3">
        <v>1832.1000000000001</v>
      </c>
      <c r="S40" s="3">
        <v>4021.4500000000003</v>
      </c>
    </row>
    <row r="41" spans="2:19" x14ac:dyDescent="0.3">
      <c r="B41" s="2" t="s">
        <v>31</v>
      </c>
      <c r="C41" s="3">
        <v>4189</v>
      </c>
      <c r="D41" s="3">
        <v>3703.2000000000003</v>
      </c>
      <c r="E41" s="3">
        <v>5455.95</v>
      </c>
      <c r="F41" s="3">
        <v>3906.6000000000004</v>
      </c>
      <c r="G41" s="3">
        <v>2635.05</v>
      </c>
      <c r="H41" s="3">
        <v>4682.1500000000005</v>
      </c>
      <c r="I41" s="3">
        <v>3945.15</v>
      </c>
      <c r="J41" s="3">
        <v>3330.6499999999996</v>
      </c>
      <c r="K41" s="3">
        <v>5201.8</v>
      </c>
      <c r="L41" s="3">
        <v>4492.2</v>
      </c>
      <c r="M41" s="3">
        <v>4218.1500000000005</v>
      </c>
      <c r="N41" s="3">
        <v>2795.6500000000005</v>
      </c>
      <c r="O41" s="3">
        <v>4016.7500000000005</v>
      </c>
      <c r="P41" s="3">
        <v>2678.3</v>
      </c>
      <c r="Q41" s="3">
        <v>5209.0000000000009</v>
      </c>
      <c r="R41" s="3">
        <v>3214.2000000000003</v>
      </c>
      <c r="S41" s="3">
        <v>2720.4500000000003</v>
      </c>
    </row>
    <row r="42" spans="2:19" x14ac:dyDescent="0.3">
      <c r="B42" s="2" t="s">
        <v>40</v>
      </c>
      <c r="C42" s="3">
        <v>4002.3</v>
      </c>
      <c r="D42" s="3">
        <v>3739.8999999999996</v>
      </c>
      <c r="E42" s="3">
        <v>5377.5</v>
      </c>
      <c r="F42" s="3">
        <v>5157.25</v>
      </c>
      <c r="G42" s="3">
        <v>4563.05</v>
      </c>
      <c r="H42" s="3">
        <v>5676.7</v>
      </c>
      <c r="I42" s="3">
        <v>4383.8</v>
      </c>
      <c r="J42" s="3">
        <v>4615.5</v>
      </c>
      <c r="K42" s="3">
        <v>5394.9</v>
      </c>
      <c r="L42" s="3">
        <v>3727.2000000000007</v>
      </c>
      <c r="M42" s="3">
        <v>3743.0000000000005</v>
      </c>
      <c r="N42" s="3">
        <v>2669.65</v>
      </c>
      <c r="O42" s="3">
        <v>4980.3</v>
      </c>
      <c r="P42" s="3">
        <v>3214.8</v>
      </c>
      <c r="Q42" s="3">
        <v>4912.4000000000005</v>
      </c>
      <c r="R42" s="3">
        <v>3494.9000000000005</v>
      </c>
      <c r="S42" s="3">
        <v>4072.15</v>
      </c>
    </row>
    <row r="43" spans="2:19" x14ac:dyDescent="0.3">
      <c r="B43" s="2" t="s">
        <v>35</v>
      </c>
      <c r="C43" s="3">
        <v>3930.8500000000004</v>
      </c>
      <c r="D43" s="3">
        <v>3204.2000000000003</v>
      </c>
      <c r="E43" s="3">
        <v>4270.3999999999996</v>
      </c>
      <c r="F43" s="3">
        <v>6038.0999999999995</v>
      </c>
      <c r="G43" s="3">
        <v>4016.65</v>
      </c>
      <c r="H43" s="3">
        <v>3962.7500000000005</v>
      </c>
      <c r="I43" s="3">
        <v>3757</v>
      </c>
      <c r="J43" s="3">
        <v>4769.9000000000005</v>
      </c>
      <c r="K43" s="3">
        <v>4957.9000000000015</v>
      </c>
      <c r="L43" s="3">
        <v>3597.2</v>
      </c>
      <c r="M43" s="3">
        <v>4367.2</v>
      </c>
      <c r="N43" s="3">
        <v>4816.9000000000005</v>
      </c>
      <c r="O43" s="3">
        <v>3050.5000000000005</v>
      </c>
      <c r="P43" s="3">
        <v>4783.1000000000004</v>
      </c>
      <c r="Q43" s="3">
        <v>4152.45</v>
      </c>
      <c r="R43" s="3">
        <v>2925.2</v>
      </c>
      <c r="S43" s="3">
        <v>5657.3499999999995</v>
      </c>
    </row>
    <row r="44" spans="2:19" x14ac:dyDescent="0.3">
      <c r="B44" s="2" t="s">
        <v>38</v>
      </c>
      <c r="C44" s="3">
        <v>3625.7000000000003</v>
      </c>
      <c r="D44" s="3">
        <v>4778.6499999999996</v>
      </c>
      <c r="E44" s="3">
        <v>5959.6500000000015</v>
      </c>
      <c r="F44" s="3">
        <v>3689.8499999999995</v>
      </c>
      <c r="G44" s="3">
        <v>4365.05</v>
      </c>
      <c r="H44" s="3">
        <v>6343.1</v>
      </c>
      <c r="I44" s="3">
        <v>4654.2499999999991</v>
      </c>
      <c r="J44" s="3">
        <v>4218.9000000000005</v>
      </c>
      <c r="K44" s="3">
        <v>4155.7000000000007</v>
      </c>
      <c r="L44" s="3">
        <v>4118.9500000000007</v>
      </c>
      <c r="M44" s="3">
        <v>3909.7999999999993</v>
      </c>
      <c r="N44" s="3">
        <v>3591.65</v>
      </c>
      <c r="O44" s="3">
        <v>5227.3500000000004</v>
      </c>
      <c r="P44" s="3">
        <v>4902.0999999999995</v>
      </c>
      <c r="Q44" s="3">
        <v>4748.9000000000005</v>
      </c>
      <c r="R44" s="3">
        <v>3792.9500000000003</v>
      </c>
      <c r="S44" s="3">
        <v>3381.3</v>
      </c>
    </row>
    <row r="45" spans="2:19" x14ac:dyDescent="0.3">
      <c r="B45" s="2" t="s">
        <v>32</v>
      </c>
      <c r="C45" s="3">
        <v>3302.3000000000006</v>
      </c>
      <c r="D45" s="3">
        <v>3834.5</v>
      </c>
      <c r="E45" s="3">
        <v>6157.85</v>
      </c>
      <c r="F45" s="3">
        <v>4741.55</v>
      </c>
      <c r="G45" s="3">
        <v>5024.4000000000005</v>
      </c>
      <c r="H45" s="3">
        <v>3681.3999999999996</v>
      </c>
      <c r="I45" s="3">
        <v>6448.3</v>
      </c>
      <c r="J45" s="3">
        <v>3290</v>
      </c>
      <c r="K45" s="3">
        <v>4074.25</v>
      </c>
      <c r="L45" s="3">
        <v>4637.6499999999996</v>
      </c>
      <c r="M45" s="3">
        <v>5017.8500000000013</v>
      </c>
      <c r="N45" s="3">
        <v>2536.65</v>
      </c>
      <c r="O45" s="3">
        <v>3704.7999999999997</v>
      </c>
      <c r="P45" s="3">
        <v>4522.3999999999996</v>
      </c>
      <c r="Q45" s="3">
        <v>3590.8499999999995</v>
      </c>
      <c r="R45" s="3">
        <v>5198.4000000000005</v>
      </c>
      <c r="S45" s="3">
        <v>5200.55</v>
      </c>
    </row>
    <row r="46" spans="2:19" x14ac:dyDescent="0.3">
      <c r="B46" s="2" t="s">
        <v>33</v>
      </c>
      <c r="C46" s="3">
        <v>3167</v>
      </c>
      <c r="D46" s="3">
        <v>3830.1000000000013</v>
      </c>
      <c r="E46" s="3">
        <v>4099.3499999999995</v>
      </c>
      <c r="F46" s="3">
        <v>3427.5999999999995</v>
      </c>
      <c r="G46" s="3">
        <v>4883.6500000000005</v>
      </c>
      <c r="H46" s="3">
        <v>2996.3</v>
      </c>
      <c r="I46" s="3">
        <v>3704.1</v>
      </c>
      <c r="J46" s="3">
        <v>5873.4999999999991</v>
      </c>
      <c r="K46" s="3">
        <v>5598.05</v>
      </c>
      <c r="L46" s="3">
        <v>4917.4999999999991</v>
      </c>
      <c r="M46" s="3">
        <v>5936.1500000000005</v>
      </c>
      <c r="N46" s="3">
        <v>4045.5000000000005</v>
      </c>
      <c r="O46" s="3">
        <v>3873.7000000000007</v>
      </c>
      <c r="P46" s="3">
        <v>2664.3500000000004</v>
      </c>
      <c r="Q46" s="3">
        <v>5561.45</v>
      </c>
      <c r="R46" s="3">
        <v>5358.5000000000009</v>
      </c>
      <c r="S46" s="3">
        <v>2814.1</v>
      </c>
    </row>
    <row r="47" spans="2:19" x14ac:dyDescent="0.3">
      <c r="B47" s="2" t="s">
        <v>39</v>
      </c>
      <c r="C47" s="3">
        <v>3144.3999999999996</v>
      </c>
      <c r="D47" s="3">
        <v>3602.85</v>
      </c>
      <c r="E47" s="3">
        <v>4754.6499999999996</v>
      </c>
      <c r="F47" s="3">
        <v>7047.45</v>
      </c>
      <c r="G47" s="3">
        <v>5067.8500000000022</v>
      </c>
      <c r="H47" s="3">
        <v>3931.1</v>
      </c>
      <c r="I47" s="3">
        <v>5457.2</v>
      </c>
      <c r="J47" s="3">
        <v>4933.2</v>
      </c>
      <c r="K47" s="3">
        <v>3945.7</v>
      </c>
      <c r="L47" s="3">
        <v>4151.5</v>
      </c>
      <c r="M47" s="3">
        <v>5860.3</v>
      </c>
      <c r="N47" s="3">
        <v>3687.35</v>
      </c>
      <c r="O47" s="3">
        <v>6237.65</v>
      </c>
      <c r="P47" s="3">
        <v>3535.05</v>
      </c>
      <c r="Q47" s="3">
        <v>3940.2999999999997</v>
      </c>
      <c r="R47" s="3">
        <v>2976.1</v>
      </c>
      <c r="S47" s="3">
        <v>5203.25</v>
      </c>
    </row>
    <row r="65" spans="2:5" x14ac:dyDescent="0.3">
      <c r="B65" t="s">
        <v>44</v>
      </c>
      <c r="C65" t="s">
        <v>24</v>
      </c>
      <c r="D65" t="s">
        <v>45</v>
      </c>
      <c r="E65" t="s">
        <v>46</v>
      </c>
    </row>
    <row r="66" spans="2:5" x14ac:dyDescent="0.3">
      <c r="B66" t="str">
        <f>B33</f>
        <v>Ballarat</v>
      </c>
      <c r="C66">
        <f>C33</f>
        <v>7780.15</v>
      </c>
      <c r="D66">
        <f>O33</f>
        <v>5515.4000000000015</v>
      </c>
      <c r="E66">
        <f>C66/D66-1</f>
        <v>0.41062298292054922</v>
      </c>
    </row>
    <row r="67" spans="2:5" x14ac:dyDescent="0.3">
      <c r="B67" t="str">
        <f>B34</f>
        <v>Geelong</v>
      </c>
      <c r="C67">
        <f>C34</f>
        <v>6752.85</v>
      </c>
      <c r="D67">
        <f>O34</f>
        <v>3169.85</v>
      </c>
      <c r="E67">
        <f>C67/D67-1</f>
        <v>1.1303373976686597</v>
      </c>
    </row>
    <row r="68" spans="2:5" x14ac:dyDescent="0.3">
      <c r="B68" t="str">
        <f>B35</f>
        <v>Bendigo</v>
      </c>
      <c r="C68">
        <f>C35</f>
        <v>6738.05</v>
      </c>
      <c r="D68">
        <f>O35</f>
        <v>3962.2</v>
      </c>
      <c r="E68">
        <f>C68/D68-1</f>
        <v>0.70058300943920049</v>
      </c>
    </row>
    <row r="69" spans="2:5" x14ac:dyDescent="0.3">
      <c r="B69" t="str">
        <f>B36</f>
        <v>Hobart</v>
      </c>
      <c r="C69">
        <f>C36</f>
        <v>4785.6499999999996</v>
      </c>
      <c r="D69">
        <f>O36</f>
        <v>4729.95</v>
      </c>
      <c r="E69">
        <f>C69/D69-1</f>
        <v>1.1776023002357361E-2</v>
      </c>
    </row>
    <row r="70" spans="2:5" x14ac:dyDescent="0.3">
      <c r="B70" t="str">
        <f>B37</f>
        <v>Mackay</v>
      </c>
      <c r="C70">
        <f>C37</f>
        <v>4673.1000000000004</v>
      </c>
      <c r="D70">
        <f>O37</f>
        <v>6348.4000000000005</v>
      </c>
      <c r="E70">
        <f>C70/D70-1</f>
        <v>-0.2638932644445845</v>
      </c>
    </row>
    <row r="71" spans="2:5" x14ac:dyDescent="0.3">
      <c r="B71" t="str">
        <f>B38</f>
        <v>Townsville</v>
      </c>
      <c r="C71">
        <f>C38</f>
        <v>4608.4500000000007</v>
      </c>
      <c r="D71">
        <f>O38</f>
        <v>5238.6499999999996</v>
      </c>
      <c r="E71">
        <f>C71/D71-1</f>
        <v>-0.1202981684212534</v>
      </c>
    </row>
    <row r="72" spans="2:5" x14ac:dyDescent="0.3">
      <c r="B72" t="str">
        <f>B39</f>
        <v>Cairns</v>
      </c>
      <c r="C72">
        <f>C39</f>
        <v>4525.2000000000007</v>
      </c>
      <c r="D72">
        <f>O39</f>
        <v>5695.5000000000009</v>
      </c>
      <c r="E72">
        <f>C72/D72-1</f>
        <v>-0.20547800895443769</v>
      </c>
    </row>
    <row r="73" spans="2:5" x14ac:dyDescent="0.3">
      <c r="B73" t="str">
        <f>B40</f>
        <v>Wollongong</v>
      </c>
      <c r="C73">
        <f>C40</f>
        <v>4211.95</v>
      </c>
      <c r="D73">
        <f>O40</f>
        <v>4106.6000000000004</v>
      </c>
      <c r="E73">
        <f>C73/D73-1</f>
        <v>2.5653825549115883E-2</v>
      </c>
    </row>
    <row r="74" spans="2:5" x14ac:dyDescent="0.3">
      <c r="B74" t="str">
        <f>B41</f>
        <v>Canberra</v>
      </c>
      <c r="C74">
        <f>C41</f>
        <v>4189</v>
      </c>
      <c r="D74">
        <f>O41</f>
        <v>4016.7500000000005</v>
      </c>
      <c r="E74">
        <f>C74/D74-1</f>
        <v>4.2882927740088173E-2</v>
      </c>
    </row>
    <row r="75" spans="2:5" x14ac:dyDescent="0.3">
      <c r="B75" t="str">
        <f>B42</f>
        <v>Sunshine Coast</v>
      </c>
      <c r="C75">
        <f>C42</f>
        <v>4002.3</v>
      </c>
      <c r="D75">
        <f>O42</f>
        <v>4980.3</v>
      </c>
      <c r="E75">
        <f>C75/D75-1</f>
        <v>-0.19637371242696222</v>
      </c>
    </row>
    <row r="76" spans="2:5" x14ac:dyDescent="0.3">
      <c r="B76" t="str">
        <f>B43</f>
        <v>Gold Coast</v>
      </c>
      <c r="C76">
        <f>C43</f>
        <v>3930.8500000000004</v>
      </c>
      <c r="D76">
        <f>O43</f>
        <v>3050.5000000000005</v>
      </c>
      <c r="E76">
        <f>C76/D76-1</f>
        <v>0.28859203409277168</v>
      </c>
    </row>
    <row r="77" spans="2:5" x14ac:dyDescent="0.3">
      <c r="B77" t="str">
        <f>B44</f>
        <v>Newcastle</v>
      </c>
      <c r="C77">
        <f>C44</f>
        <v>3625.7000000000003</v>
      </c>
      <c r="D77">
        <f>O44</f>
        <v>5227.3500000000004</v>
      </c>
      <c r="E77">
        <f>C77/D77-1</f>
        <v>-0.30639807933274033</v>
      </c>
    </row>
    <row r="78" spans="2:5" x14ac:dyDescent="0.3">
      <c r="B78" t="str">
        <f>B45</f>
        <v>Central Coast</v>
      </c>
      <c r="C78">
        <f>C45</f>
        <v>3302.3000000000006</v>
      </c>
      <c r="D78">
        <f>O45</f>
        <v>3704.7999999999997</v>
      </c>
      <c r="E78">
        <f>C78/D78-1</f>
        <v>-0.10864284171885097</v>
      </c>
    </row>
    <row r="79" spans="2:5" x14ac:dyDescent="0.3">
      <c r="B79" t="str">
        <f>B46</f>
        <v>Darwin</v>
      </c>
      <c r="C79">
        <f>C46</f>
        <v>3167</v>
      </c>
      <c r="D79">
        <f>O46</f>
        <v>3873.7000000000007</v>
      </c>
      <c r="E79">
        <f>C79/D79-1</f>
        <v>-0.18243539768180306</v>
      </c>
    </row>
    <row r="80" spans="2:5" x14ac:dyDescent="0.3">
      <c r="B80" t="str">
        <f>B47</f>
        <v>Rockhampton</v>
      </c>
      <c r="C80">
        <f>C47</f>
        <v>3144.3999999999996</v>
      </c>
      <c r="D80">
        <f>O47</f>
        <v>6237.65</v>
      </c>
      <c r="E80">
        <f>C80/D80-1</f>
        <v>-0.49589989819884095</v>
      </c>
    </row>
    <row r="88" spans="1:10" x14ac:dyDescent="0.3">
      <c r="A88" s="1" t="s">
        <v>0</v>
      </c>
      <c r="B88" t="s">
        <v>18</v>
      </c>
      <c r="E88" s="1" t="s">
        <v>0</v>
      </c>
      <c r="F88" t="s">
        <v>18</v>
      </c>
      <c r="J88" t="s">
        <v>18</v>
      </c>
    </row>
    <row r="89" spans="1:10" x14ac:dyDescent="0.3">
      <c r="A89" s="2" t="s">
        <v>52</v>
      </c>
      <c r="B89" s="3">
        <v>26144</v>
      </c>
      <c r="E89" s="2" t="s">
        <v>49</v>
      </c>
      <c r="F89" s="3">
        <v>25093</v>
      </c>
      <c r="J89" s="3">
        <v>128825</v>
      </c>
    </row>
    <row r="90" spans="1:10" x14ac:dyDescent="0.3">
      <c r="A90" s="2" t="s">
        <v>48</v>
      </c>
      <c r="B90" s="3">
        <v>26097</v>
      </c>
      <c r="E90" s="2" t="s">
        <v>50</v>
      </c>
      <c r="F90" s="3">
        <v>25559</v>
      </c>
    </row>
    <row r="91" spans="1:10" x14ac:dyDescent="0.3">
      <c r="A91" s="2" t="s">
        <v>51</v>
      </c>
      <c r="B91" s="3">
        <v>25932</v>
      </c>
      <c r="E91" s="2" t="s">
        <v>51</v>
      </c>
      <c r="F91" s="3">
        <v>25932</v>
      </c>
    </row>
    <row r="92" spans="1:10" x14ac:dyDescent="0.3">
      <c r="A92" s="2" t="s">
        <v>50</v>
      </c>
      <c r="B92" s="3">
        <v>25559</v>
      </c>
      <c r="E92" s="2" t="s">
        <v>48</v>
      </c>
      <c r="F92" s="3">
        <v>26097</v>
      </c>
    </row>
    <row r="93" spans="1:10" x14ac:dyDescent="0.3">
      <c r="A93" s="2" t="s">
        <v>49</v>
      </c>
      <c r="B93" s="3">
        <v>25093</v>
      </c>
      <c r="E93" s="2" t="s">
        <v>52</v>
      </c>
      <c r="F93" s="3">
        <v>26144</v>
      </c>
    </row>
    <row r="98" spans="3:4" x14ac:dyDescent="0.3">
      <c r="D98">
        <v>1</v>
      </c>
    </row>
    <row r="99" spans="3:4" x14ac:dyDescent="0.3">
      <c r="C99" t="s">
        <v>53</v>
      </c>
      <c r="D99" s="10" t="str">
        <f>IF(D98=1,"Top","Bottom")</f>
        <v>Top</v>
      </c>
    </row>
    <row r="100" spans="3:4" x14ac:dyDescent="0.3">
      <c r="C100" t="s">
        <v>54</v>
      </c>
      <c r="D100" t="s">
        <v>55</v>
      </c>
    </row>
    <row r="101" spans="3:4" x14ac:dyDescent="0.3">
      <c r="C101" t="str">
        <f>IF(Top.or.Bottom= "Top",A89,E89)</f>
        <v>Lotta' Pie</v>
      </c>
      <c r="D101" s="11">
        <f>IF(Top.or.Bottom= "Top",B89,F89)</f>
        <v>26144</v>
      </c>
    </row>
    <row r="102" spans="3:4" x14ac:dyDescent="0.3">
      <c r="C102" t="str">
        <f>IF(Top.or.Bottom= "Top",A90,E90)</f>
        <v>Cake in a cup</v>
      </c>
      <c r="D102" s="11">
        <f>IF(Top.or.Bottom= "Top",B90,F90)</f>
        <v>26097</v>
      </c>
    </row>
    <row r="103" spans="3:4" x14ac:dyDescent="0.3">
      <c r="C103" t="str">
        <f>IF(Top.or.Bottom= "Top",A91,E91)</f>
        <v>I can't believe this is cake</v>
      </c>
      <c r="D103" s="11">
        <f>IF(Top.or.Bottom= "Top",B91,F91)</f>
        <v>25932</v>
      </c>
    </row>
    <row r="104" spans="3:4" x14ac:dyDescent="0.3">
      <c r="C104" t="str">
        <f>IF(Top.or.Bottom= "Top",A92,E92)</f>
        <v>Donuts in a box</v>
      </c>
      <c r="D104" s="11">
        <f>IF(Top.or.Bottom= "Top",B92,F92)</f>
        <v>25559</v>
      </c>
    </row>
    <row r="105" spans="3:4" x14ac:dyDescent="0.3">
      <c r="C105" t="str">
        <f>IF(Top.or.Bottom= "Top",A93,E93)</f>
        <v>Cakes2Go</v>
      </c>
      <c r="D105" s="11">
        <f>IF(Top.or.Bottom= "Top",B93,F93)</f>
        <v>25093</v>
      </c>
    </row>
    <row r="106" spans="3:4" x14ac:dyDescent="0.3">
      <c r="C106" t="s">
        <v>58</v>
      </c>
      <c r="D106" s="11">
        <f>SUM(D101:D105)</f>
        <v>128825</v>
      </c>
    </row>
    <row r="107" spans="3:4" x14ac:dyDescent="0.3">
      <c r="C107" t="s">
        <v>59</v>
      </c>
      <c r="D107" s="4">
        <f>D106/J89</f>
        <v>1</v>
      </c>
    </row>
    <row r="108" spans="3:4" x14ac:dyDescent="0.3">
      <c r="C108" t="s">
        <v>56</v>
      </c>
    </row>
    <row r="109" spans="3:4" x14ac:dyDescent="0.3">
      <c r="C109" t="str">
        <f>Top.or.Bottom&amp;" 5 products"</f>
        <v>Top 5 products</v>
      </c>
    </row>
    <row r="111" spans="3:4" x14ac:dyDescent="0.3">
      <c r="C111" t="s">
        <v>57</v>
      </c>
    </row>
    <row r="112" spans="3:4" x14ac:dyDescent="0.3">
      <c r="C112" t="str">
        <f>"Make up "&amp;TEXT( D107, "0%")&amp; " of Sales."</f>
        <v>Make up 100% of Sales.</v>
      </c>
    </row>
    <row r="122" spans="1:12" x14ac:dyDescent="0.3">
      <c r="K122" t="s">
        <v>62</v>
      </c>
      <c r="L122" t="s">
        <v>21</v>
      </c>
    </row>
    <row r="123" spans="1:12" x14ac:dyDescent="0.3">
      <c r="K123" s="2" t="str">
        <f t="shared" ref="K123:L124" si="1">E173</f>
        <v>Female</v>
      </c>
      <c r="L123" s="5">
        <f t="shared" si="1"/>
        <v>558214.40000000026</v>
      </c>
    </row>
    <row r="124" spans="1:12" x14ac:dyDescent="0.3">
      <c r="K124" s="2" t="str">
        <f t="shared" si="1"/>
        <v>Male</v>
      </c>
      <c r="L124" s="5">
        <f t="shared" si="1"/>
        <v>561931.79999999946</v>
      </c>
    </row>
    <row r="128" spans="1:12" x14ac:dyDescent="0.3">
      <c r="A128" s="1" t="s">
        <v>15</v>
      </c>
      <c r="B128" s="1" t="s">
        <v>43</v>
      </c>
      <c r="G128" t="str">
        <f t="shared" ref="G128:G164" si="2">A129</f>
        <v>Row Labels</v>
      </c>
      <c r="H128" t="str">
        <f t="shared" ref="H128:H164" si="3">B129</f>
        <v>Female</v>
      </c>
      <c r="I128" t="str">
        <f t="shared" ref="I128:I164" si="4">C129</f>
        <v>Male</v>
      </c>
    </row>
    <row r="129" spans="1:9" x14ac:dyDescent="0.3">
      <c r="A129" s="1" t="s">
        <v>0</v>
      </c>
      <c r="B129" t="s">
        <v>60</v>
      </c>
      <c r="C129" t="s">
        <v>61</v>
      </c>
      <c r="G129">
        <f t="shared" si="2"/>
        <v>20</v>
      </c>
      <c r="H129">
        <f>-B130</f>
        <v>0</v>
      </c>
      <c r="I129">
        <f t="shared" si="4"/>
        <v>3495.6500000000005</v>
      </c>
    </row>
    <row r="130" spans="1:9" x14ac:dyDescent="0.3">
      <c r="A130" s="2">
        <v>20</v>
      </c>
      <c r="B130" s="3"/>
      <c r="C130" s="3">
        <v>3495.6500000000005</v>
      </c>
      <c r="G130">
        <f t="shared" si="2"/>
        <v>21</v>
      </c>
      <c r="H130">
        <f>-B131</f>
        <v>-4014.8000000000006</v>
      </c>
      <c r="I130">
        <f t="shared" si="4"/>
        <v>1530.95</v>
      </c>
    </row>
    <row r="131" spans="1:9" x14ac:dyDescent="0.3">
      <c r="A131" s="2">
        <v>21</v>
      </c>
      <c r="B131" s="3">
        <v>4014.8000000000006</v>
      </c>
      <c r="C131" s="3">
        <v>1530.95</v>
      </c>
      <c r="G131">
        <f t="shared" si="2"/>
        <v>23</v>
      </c>
      <c r="H131">
        <f t="shared" ref="H131:H164" si="5">-B132</f>
        <v>-2070.4500000000003</v>
      </c>
      <c r="I131">
        <f t="shared" si="4"/>
        <v>1558.6</v>
      </c>
    </row>
    <row r="132" spans="1:9" x14ac:dyDescent="0.3">
      <c r="A132" s="2">
        <v>23</v>
      </c>
      <c r="B132" s="3">
        <v>2070.4500000000003</v>
      </c>
      <c r="C132" s="3">
        <v>1558.6</v>
      </c>
      <c r="G132">
        <f t="shared" si="2"/>
        <v>24</v>
      </c>
      <c r="H132">
        <f t="shared" si="5"/>
        <v>0</v>
      </c>
      <c r="I132">
        <f t="shared" si="4"/>
        <v>2506.5499999999997</v>
      </c>
    </row>
    <row r="133" spans="1:9" x14ac:dyDescent="0.3">
      <c r="A133" s="2">
        <v>24</v>
      </c>
      <c r="B133" s="3"/>
      <c r="C133" s="3">
        <v>2506.5499999999997</v>
      </c>
      <c r="G133">
        <f t="shared" si="2"/>
        <v>25</v>
      </c>
      <c r="H133">
        <f t="shared" si="5"/>
        <v>-2805.1000000000004</v>
      </c>
      <c r="I133">
        <f t="shared" si="4"/>
        <v>5371.8</v>
      </c>
    </row>
    <row r="134" spans="1:9" x14ac:dyDescent="0.3">
      <c r="A134" s="2">
        <v>25</v>
      </c>
      <c r="B134" s="3">
        <v>2805.1000000000004</v>
      </c>
      <c r="C134" s="3">
        <v>5371.8</v>
      </c>
      <c r="G134">
        <f t="shared" si="2"/>
        <v>26</v>
      </c>
      <c r="H134">
        <f t="shared" si="5"/>
        <v>-3724.85</v>
      </c>
      <c r="I134">
        <f t="shared" si="4"/>
        <v>4983.95</v>
      </c>
    </row>
    <row r="135" spans="1:9" x14ac:dyDescent="0.3">
      <c r="A135" s="2">
        <v>26</v>
      </c>
      <c r="B135" s="3">
        <v>3724.85</v>
      </c>
      <c r="C135" s="3">
        <v>4983.95</v>
      </c>
      <c r="G135">
        <f t="shared" si="2"/>
        <v>27</v>
      </c>
      <c r="H135">
        <f t="shared" si="5"/>
        <v>-6069.2</v>
      </c>
      <c r="I135">
        <f t="shared" si="4"/>
        <v>5619.25</v>
      </c>
    </row>
    <row r="136" spans="1:9" x14ac:dyDescent="0.3">
      <c r="A136" s="2">
        <v>27</v>
      </c>
      <c r="B136" s="3">
        <v>6069.2</v>
      </c>
      <c r="C136" s="3">
        <v>5619.25</v>
      </c>
      <c r="G136">
        <f t="shared" si="2"/>
        <v>28</v>
      </c>
      <c r="H136">
        <f t="shared" si="5"/>
        <v>-8278.4000000000015</v>
      </c>
      <c r="I136">
        <f t="shared" si="4"/>
        <v>13917.8</v>
      </c>
    </row>
    <row r="137" spans="1:9" x14ac:dyDescent="0.3">
      <c r="A137" s="2">
        <v>28</v>
      </c>
      <c r="B137" s="3">
        <v>8278.4000000000015</v>
      </c>
      <c r="C137" s="3">
        <v>13917.8</v>
      </c>
      <c r="G137">
        <f t="shared" si="2"/>
        <v>29</v>
      </c>
      <c r="H137">
        <f t="shared" si="5"/>
        <v>-5014.6000000000004</v>
      </c>
      <c r="I137">
        <f t="shared" si="4"/>
        <v>17514.5</v>
      </c>
    </row>
    <row r="138" spans="1:9" x14ac:dyDescent="0.3">
      <c r="A138" s="2">
        <v>29</v>
      </c>
      <c r="B138" s="3">
        <v>5014.6000000000004</v>
      </c>
      <c r="C138" s="3">
        <v>17514.5</v>
      </c>
      <c r="G138">
        <f t="shared" si="2"/>
        <v>30</v>
      </c>
      <c r="H138">
        <f t="shared" si="5"/>
        <v>-17849.349999999999</v>
      </c>
      <c r="I138">
        <f t="shared" si="4"/>
        <v>12666.1</v>
      </c>
    </row>
    <row r="139" spans="1:9" x14ac:dyDescent="0.3">
      <c r="A139" s="2">
        <v>30</v>
      </c>
      <c r="B139" s="3">
        <v>17849.349999999999</v>
      </c>
      <c r="C139" s="3">
        <v>12666.1</v>
      </c>
      <c r="G139">
        <f t="shared" si="2"/>
        <v>31</v>
      </c>
      <c r="H139">
        <f t="shared" si="5"/>
        <v>-25491.499999999989</v>
      </c>
      <c r="I139">
        <f t="shared" si="4"/>
        <v>9368.5</v>
      </c>
    </row>
    <row r="140" spans="1:9" x14ac:dyDescent="0.3">
      <c r="A140" s="2">
        <v>31</v>
      </c>
      <c r="B140" s="3">
        <v>25491.499999999989</v>
      </c>
      <c r="C140" s="3">
        <v>9368.5</v>
      </c>
      <c r="G140">
        <f t="shared" si="2"/>
        <v>32</v>
      </c>
      <c r="H140">
        <f t="shared" si="5"/>
        <v>-21656.149999999994</v>
      </c>
      <c r="I140">
        <f t="shared" si="4"/>
        <v>18629.700000000012</v>
      </c>
    </row>
    <row r="141" spans="1:9" x14ac:dyDescent="0.3">
      <c r="A141" s="2">
        <v>32</v>
      </c>
      <c r="B141" s="3">
        <v>21656.149999999994</v>
      </c>
      <c r="C141" s="3">
        <v>18629.700000000012</v>
      </c>
      <c r="G141">
        <f t="shared" si="2"/>
        <v>33</v>
      </c>
      <c r="H141">
        <f t="shared" si="5"/>
        <v>-30070.849999999995</v>
      </c>
      <c r="I141">
        <f t="shared" si="4"/>
        <v>22682.100000000002</v>
      </c>
    </row>
    <row r="142" spans="1:9" x14ac:dyDescent="0.3">
      <c r="A142" s="2">
        <v>33</v>
      </c>
      <c r="B142" s="3">
        <v>30070.849999999995</v>
      </c>
      <c r="C142" s="3">
        <v>22682.100000000002</v>
      </c>
      <c r="G142">
        <f t="shared" si="2"/>
        <v>34</v>
      </c>
      <c r="H142">
        <f t="shared" si="5"/>
        <v>-26527.199999999997</v>
      </c>
      <c r="I142">
        <f t="shared" si="4"/>
        <v>36197.650000000009</v>
      </c>
    </row>
    <row r="143" spans="1:9" x14ac:dyDescent="0.3">
      <c r="A143" s="2">
        <v>34</v>
      </c>
      <c r="B143" s="3">
        <v>26527.199999999997</v>
      </c>
      <c r="C143" s="3">
        <v>36197.650000000009</v>
      </c>
      <c r="G143">
        <f t="shared" si="2"/>
        <v>35</v>
      </c>
      <c r="H143">
        <f t="shared" si="5"/>
        <v>-33283.15</v>
      </c>
      <c r="I143">
        <f t="shared" si="4"/>
        <v>24569.599999999999</v>
      </c>
    </row>
    <row r="144" spans="1:9" x14ac:dyDescent="0.3">
      <c r="A144" s="2">
        <v>35</v>
      </c>
      <c r="B144" s="3">
        <v>33283.15</v>
      </c>
      <c r="C144" s="3">
        <v>24569.599999999999</v>
      </c>
      <c r="G144">
        <f t="shared" si="2"/>
        <v>36</v>
      </c>
      <c r="H144">
        <f t="shared" si="5"/>
        <v>-27897.35</v>
      </c>
      <c r="I144">
        <f t="shared" si="4"/>
        <v>34109.05000000001</v>
      </c>
    </row>
    <row r="145" spans="1:9" x14ac:dyDescent="0.3">
      <c r="A145" s="2">
        <v>36</v>
      </c>
      <c r="B145" s="3">
        <v>27897.35</v>
      </c>
      <c r="C145" s="3">
        <v>34109.05000000001</v>
      </c>
      <c r="G145">
        <f t="shared" si="2"/>
        <v>37</v>
      </c>
      <c r="H145">
        <f t="shared" si="5"/>
        <v>-48917.649999999994</v>
      </c>
      <c r="I145">
        <f t="shared" si="4"/>
        <v>33977.800000000003</v>
      </c>
    </row>
    <row r="146" spans="1:9" x14ac:dyDescent="0.3">
      <c r="A146" s="2">
        <v>37</v>
      </c>
      <c r="B146" s="3">
        <v>48917.649999999994</v>
      </c>
      <c r="C146" s="3">
        <v>33977.800000000003</v>
      </c>
      <c r="G146">
        <f t="shared" si="2"/>
        <v>38</v>
      </c>
      <c r="H146">
        <f t="shared" si="5"/>
        <v>-46639.900000000016</v>
      </c>
      <c r="I146">
        <f t="shared" si="4"/>
        <v>39038.699999999983</v>
      </c>
    </row>
    <row r="147" spans="1:9" x14ac:dyDescent="0.3">
      <c r="A147" s="2">
        <v>38</v>
      </c>
      <c r="B147" s="3">
        <v>46639.900000000016</v>
      </c>
      <c r="C147" s="3">
        <v>39038.699999999983</v>
      </c>
      <c r="G147">
        <f t="shared" si="2"/>
        <v>39</v>
      </c>
      <c r="H147">
        <f t="shared" si="5"/>
        <v>-30464.05</v>
      </c>
      <c r="I147">
        <f t="shared" si="4"/>
        <v>36428.299999999981</v>
      </c>
    </row>
    <row r="148" spans="1:9" x14ac:dyDescent="0.3">
      <c r="A148" s="2">
        <v>39</v>
      </c>
      <c r="B148" s="3">
        <v>30464.05</v>
      </c>
      <c r="C148" s="3">
        <v>36428.299999999981</v>
      </c>
      <c r="G148">
        <f t="shared" si="2"/>
        <v>40</v>
      </c>
      <c r="H148">
        <f t="shared" si="5"/>
        <v>-42983.000000000007</v>
      </c>
      <c r="I148">
        <f t="shared" si="4"/>
        <v>40535.599999999991</v>
      </c>
    </row>
    <row r="149" spans="1:9" x14ac:dyDescent="0.3">
      <c r="A149" s="2">
        <v>40</v>
      </c>
      <c r="B149" s="3">
        <v>42983.000000000007</v>
      </c>
      <c r="C149" s="3">
        <v>40535.599999999991</v>
      </c>
      <c r="G149">
        <f t="shared" si="2"/>
        <v>41</v>
      </c>
      <c r="H149">
        <f t="shared" si="5"/>
        <v>-37981.149999999994</v>
      </c>
      <c r="I149">
        <f t="shared" si="4"/>
        <v>30763.399999999998</v>
      </c>
    </row>
    <row r="150" spans="1:9" x14ac:dyDescent="0.3">
      <c r="A150" s="2">
        <v>41</v>
      </c>
      <c r="B150" s="3">
        <v>37981.149999999994</v>
      </c>
      <c r="C150" s="3">
        <v>30763.399999999998</v>
      </c>
      <c r="G150">
        <f t="shared" si="2"/>
        <v>42</v>
      </c>
      <c r="H150">
        <f t="shared" si="5"/>
        <v>-24745.899999999991</v>
      </c>
      <c r="I150">
        <f t="shared" si="4"/>
        <v>32294.15</v>
      </c>
    </row>
    <row r="151" spans="1:9" x14ac:dyDescent="0.3">
      <c r="A151" s="2">
        <v>42</v>
      </c>
      <c r="B151" s="3">
        <v>24745.899999999991</v>
      </c>
      <c r="C151" s="3">
        <v>32294.15</v>
      </c>
      <c r="G151">
        <f t="shared" si="2"/>
        <v>43</v>
      </c>
      <c r="H151">
        <f t="shared" si="5"/>
        <v>-16482.449999999997</v>
      </c>
      <c r="I151">
        <f t="shared" si="4"/>
        <v>27026.299999999988</v>
      </c>
    </row>
    <row r="152" spans="1:9" x14ac:dyDescent="0.3">
      <c r="A152" s="2">
        <v>43</v>
      </c>
      <c r="B152" s="3">
        <v>16482.449999999997</v>
      </c>
      <c r="C152" s="3">
        <v>27026.299999999988</v>
      </c>
      <c r="G152">
        <f t="shared" si="2"/>
        <v>44</v>
      </c>
      <c r="H152">
        <f t="shared" si="5"/>
        <v>-17962.000000000004</v>
      </c>
      <c r="I152">
        <f t="shared" si="4"/>
        <v>30582.2</v>
      </c>
    </row>
    <row r="153" spans="1:9" x14ac:dyDescent="0.3">
      <c r="A153" s="2">
        <v>44</v>
      </c>
      <c r="B153" s="3">
        <v>17962.000000000004</v>
      </c>
      <c r="C153" s="3">
        <v>30582.2</v>
      </c>
      <c r="G153">
        <f t="shared" si="2"/>
        <v>45</v>
      </c>
      <c r="H153">
        <f t="shared" si="5"/>
        <v>-17502.999999999996</v>
      </c>
      <c r="I153">
        <f t="shared" si="4"/>
        <v>19996.799999999988</v>
      </c>
    </row>
    <row r="154" spans="1:9" x14ac:dyDescent="0.3">
      <c r="A154" s="2">
        <v>45</v>
      </c>
      <c r="B154" s="3">
        <v>17502.999999999996</v>
      </c>
      <c r="C154" s="3">
        <v>19996.799999999988</v>
      </c>
      <c r="G154">
        <f t="shared" si="2"/>
        <v>46</v>
      </c>
      <c r="H154">
        <f t="shared" si="5"/>
        <v>-15005.349999999999</v>
      </c>
      <c r="I154">
        <f t="shared" si="4"/>
        <v>10213.15</v>
      </c>
    </row>
    <row r="155" spans="1:9" x14ac:dyDescent="0.3">
      <c r="A155" s="2">
        <v>46</v>
      </c>
      <c r="B155" s="3">
        <v>15005.349999999999</v>
      </c>
      <c r="C155" s="3">
        <v>10213.15</v>
      </c>
      <c r="G155">
        <f t="shared" si="2"/>
        <v>47</v>
      </c>
      <c r="H155">
        <f t="shared" si="5"/>
        <v>-16918.7</v>
      </c>
      <c r="I155">
        <f t="shared" si="4"/>
        <v>14212.2</v>
      </c>
    </row>
    <row r="156" spans="1:9" x14ac:dyDescent="0.3">
      <c r="A156" s="2">
        <v>47</v>
      </c>
      <c r="B156" s="3">
        <v>16918.7</v>
      </c>
      <c r="C156" s="3">
        <v>14212.2</v>
      </c>
      <c r="G156">
        <f t="shared" si="2"/>
        <v>48</v>
      </c>
      <c r="H156">
        <f t="shared" si="5"/>
        <v>-10563.849999999997</v>
      </c>
      <c r="I156">
        <f t="shared" si="4"/>
        <v>12225.75</v>
      </c>
    </row>
    <row r="157" spans="1:9" x14ac:dyDescent="0.3">
      <c r="A157" s="2">
        <v>48</v>
      </c>
      <c r="B157" s="3">
        <v>10563.849999999997</v>
      </c>
      <c r="C157" s="3">
        <v>12225.75</v>
      </c>
      <c r="G157">
        <f t="shared" si="2"/>
        <v>49</v>
      </c>
      <c r="H157">
        <f t="shared" si="5"/>
        <v>-6560.0999999999995</v>
      </c>
      <c r="I157">
        <f t="shared" si="4"/>
        <v>853.25</v>
      </c>
    </row>
    <row r="158" spans="1:9" x14ac:dyDescent="0.3">
      <c r="A158" s="2">
        <v>49</v>
      </c>
      <c r="B158" s="3">
        <v>6560.0999999999995</v>
      </c>
      <c r="C158" s="3">
        <v>853.25</v>
      </c>
      <c r="G158">
        <f t="shared" si="2"/>
        <v>50</v>
      </c>
      <c r="H158">
        <f t="shared" si="5"/>
        <v>-1654.6000000000001</v>
      </c>
      <c r="I158">
        <f t="shared" si="4"/>
        <v>6506.4000000000015</v>
      </c>
    </row>
    <row r="159" spans="1:9" x14ac:dyDescent="0.3">
      <c r="A159" s="2">
        <v>50</v>
      </c>
      <c r="B159" s="3">
        <v>1654.6000000000001</v>
      </c>
      <c r="C159" s="3">
        <v>6506.4000000000015</v>
      </c>
      <c r="G159">
        <f t="shared" si="2"/>
        <v>51</v>
      </c>
      <c r="H159">
        <f t="shared" si="5"/>
        <v>0</v>
      </c>
      <c r="I159">
        <f t="shared" si="4"/>
        <v>2657.1</v>
      </c>
    </row>
    <row r="160" spans="1:9" x14ac:dyDescent="0.3">
      <c r="A160" s="2">
        <v>51</v>
      </c>
      <c r="B160" s="3"/>
      <c r="C160" s="3">
        <v>2657.1</v>
      </c>
      <c r="G160">
        <f t="shared" si="2"/>
        <v>52</v>
      </c>
      <c r="H160">
        <f t="shared" si="5"/>
        <v>-7605.3</v>
      </c>
      <c r="I160">
        <f t="shared" si="4"/>
        <v>5926.05</v>
      </c>
    </row>
    <row r="161" spans="1:9" x14ac:dyDescent="0.3">
      <c r="A161" s="2">
        <v>52</v>
      </c>
      <c r="B161" s="3">
        <v>7605.3</v>
      </c>
      <c r="C161" s="3">
        <v>5926.05</v>
      </c>
      <c r="G161">
        <f t="shared" si="2"/>
        <v>54</v>
      </c>
      <c r="H161">
        <f t="shared" si="5"/>
        <v>0</v>
      </c>
      <c r="I161">
        <f t="shared" si="4"/>
        <v>1501.9</v>
      </c>
    </row>
    <row r="162" spans="1:9" x14ac:dyDescent="0.3">
      <c r="A162" s="2">
        <v>54</v>
      </c>
      <c r="B162" s="3"/>
      <c r="C162" s="3">
        <v>1501.9</v>
      </c>
      <c r="G162">
        <f t="shared" si="2"/>
        <v>55</v>
      </c>
      <c r="H162">
        <f t="shared" si="5"/>
        <v>0</v>
      </c>
      <c r="I162">
        <f t="shared" si="4"/>
        <v>1210.45</v>
      </c>
    </row>
    <row r="163" spans="1:9" x14ac:dyDescent="0.3">
      <c r="A163" s="2">
        <v>55</v>
      </c>
      <c r="B163" s="3"/>
      <c r="C163" s="3">
        <v>1210.45</v>
      </c>
      <c r="G163">
        <f t="shared" si="2"/>
        <v>57</v>
      </c>
      <c r="H163">
        <f t="shared" si="5"/>
        <v>-1474.4499999999998</v>
      </c>
      <c r="I163">
        <f t="shared" si="4"/>
        <v>0</v>
      </c>
    </row>
    <row r="164" spans="1:9" x14ac:dyDescent="0.3">
      <c r="A164" s="2">
        <v>57</v>
      </c>
      <c r="B164" s="3">
        <v>1474.4499999999998</v>
      </c>
      <c r="C164" s="3"/>
      <c r="G164">
        <f t="shared" si="2"/>
        <v>58</v>
      </c>
      <c r="H164">
        <f t="shared" si="5"/>
        <v>0</v>
      </c>
      <c r="I164">
        <f t="shared" si="4"/>
        <v>1260.5500000000002</v>
      </c>
    </row>
    <row r="165" spans="1:9" x14ac:dyDescent="0.3">
      <c r="A165" s="2">
        <v>58</v>
      </c>
      <c r="B165" s="3"/>
      <c r="C165" s="3">
        <v>1260.5500000000002</v>
      </c>
    </row>
    <row r="172" spans="1:9" x14ac:dyDescent="0.3">
      <c r="E172" s="1" t="s">
        <v>0</v>
      </c>
      <c r="F172" t="s">
        <v>15</v>
      </c>
    </row>
    <row r="173" spans="1:9" x14ac:dyDescent="0.3">
      <c r="E173" s="2" t="s">
        <v>60</v>
      </c>
      <c r="F173" s="3">
        <v>558214.40000000026</v>
      </c>
    </row>
    <row r="174" spans="1:9" x14ac:dyDescent="0.3">
      <c r="E174" s="2" t="s">
        <v>61</v>
      </c>
      <c r="F174" s="3">
        <v>561931.79999999946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96051-B688-4EE3-BF58-1348A9348625}">
  <dimension ref="B1:V31"/>
  <sheetViews>
    <sheetView showGridLines="0" tabSelected="1" workbookViewId="0">
      <selection activeCell="C1" sqref="C1"/>
    </sheetView>
  </sheetViews>
  <sheetFormatPr defaultRowHeight="14.4" x14ac:dyDescent="0.3"/>
  <cols>
    <col min="1" max="1" width="4.109375" customWidth="1"/>
    <col min="2" max="2" width="11" customWidth="1"/>
    <col min="3" max="3" width="15.88671875" customWidth="1"/>
    <col min="4" max="4" width="6.21875" customWidth="1"/>
    <col min="5" max="5" width="7.109375" customWidth="1"/>
    <col min="6" max="6" width="7.44140625" customWidth="1"/>
    <col min="7" max="7" width="15.88671875" customWidth="1"/>
    <col min="8" max="8" width="6.21875" customWidth="1"/>
    <col min="9" max="9" width="7.109375" customWidth="1"/>
    <col min="10" max="10" width="7.44140625" customWidth="1"/>
    <col min="11" max="11" width="15.88671875" customWidth="1"/>
    <col min="12" max="12" width="7.33203125" customWidth="1"/>
    <col min="13" max="13" width="5.5546875" customWidth="1"/>
    <col min="14" max="14" width="4.44140625" customWidth="1"/>
    <col min="15" max="15" width="10.21875" customWidth="1"/>
    <col min="18" max="18" width="3.44140625" customWidth="1"/>
  </cols>
  <sheetData>
    <row r="1" spans="2:22" s="14" customFormat="1" ht="42" customHeight="1" x14ac:dyDescent="0.4">
      <c r="C1" s="17" t="s">
        <v>66</v>
      </c>
      <c r="D1" s="18"/>
      <c r="E1" s="18"/>
      <c r="F1" s="18"/>
      <c r="G1" s="18"/>
      <c r="H1" s="18"/>
      <c r="Q1" s="31" t="str">
        <f>'Mock-up'!$J$7</f>
        <v>2018-May</v>
      </c>
      <c r="T1" s="19" t="s">
        <v>68</v>
      </c>
      <c r="U1" s="19"/>
      <c r="V1" s="19"/>
    </row>
    <row r="6" spans="2:22" x14ac:dyDescent="0.3">
      <c r="C6" s="23" t="str">
        <f>'Mock-up'!I1</f>
        <v>Amount</v>
      </c>
      <c r="D6" s="24"/>
      <c r="G6" s="23" t="str">
        <f>'Mock-up'!J1</f>
        <v>Quantity</v>
      </c>
      <c r="H6" s="24"/>
      <c r="K6" s="23" t="str">
        <f>'Mock-up'!K1</f>
        <v>Orders</v>
      </c>
      <c r="L6" s="24"/>
      <c r="O6" s="23" t="str">
        <f>'Mock-up'!L1</f>
        <v>Customers</v>
      </c>
      <c r="P6" s="24"/>
    </row>
    <row r="7" spans="2:22" ht="21" x14ac:dyDescent="0.4">
      <c r="B7" s="22" t="str">
        <f>'Mock-up'!$J$7</f>
        <v>2018-May</v>
      </c>
      <c r="C7" s="25">
        <f>'Mock-up'!I2</f>
        <v>81789.350000000151</v>
      </c>
      <c r="D7" s="26">
        <f>'Mock-up'!I4</f>
        <v>-3.6302430707541911E-2</v>
      </c>
      <c r="E7" s="4"/>
      <c r="G7" s="25">
        <f>'Mock-up'!J2</f>
        <v>17247</v>
      </c>
      <c r="H7" s="26">
        <f>'Mock-up'!J4</f>
        <v>-6.2510191879110777E-2</v>
      </c>
      <c r="K7" s="25">
        <f>'Mock-up'!K2</f>
        <v>2087</v>
      </c>
      <c r="L7" s="26">
        <f>'Mock-up'!K4</f>
        <v>-2.7039627039627034E-2</v>
      </c>
      <c r="O7" s="25">
        <f>'Mock-up'!L2</f>
        <v>345</v>
      </c>
      <c r="P7" s="26">
        <f>'Mock-up'!L4</f>
        <v>0</v>
      </c>
    </row>
    <row r="8" spans="2:22" x14ac:dyDescent="0.3">
      <c r="B8" s="20" t="str">
        <f>'Mock-up'!$J$8</f>
        <v>2017-May</v>
      </c>
      <c r="C8" s="27">
        <f>'Mock-up'!I3</f>
        <v>84870.349999999977</v>
      </c>
      <c r="D8" s="28"/>
      <c r="G8" s="27">
        <f>'Mock-up'!J3</f>
        <v>18397</v>
      </c>
      <c r="H8" s="28"/>
      <c r="K8" s="27">
        <f>'Mock-up'!K3</f>
        <v>2145</v>
      </c>
      <c r="L8" s="28"/>
      <c r="O8" s="27">
        <f>'Mock-up'!L3</f>
        <v>345</v>
      </c>
      <c r="P8" s="28"/>
    </row>
    <row r="9" spans="2:22" x14ac:dyDescent="0.3">
      <c r="B9" s="21" t="s">
        <v>27</v>
      </c>
      <c r="C9" s="29"/>
      <c r="D9" s="30"/>
      <c r="G9" s="29"/>
      <c r="H9" s="30"/>
      <c r="K9" s="29"/>
      <c r="L9" s="30"/>
      <c r="O9" s="29"/>
      <c r="P9" s="30"/>
    </row>
    <row r="13" spans="2:22" x14ac:dyDescent="0.3">
      <c r="C13" s="15" t="s">
        <v>63</v>
      </c>
      <c r="D13" s="15"/>
      <c r="E13" s="15"/>
      <c r="F13" s="15"/>
      <c r="G13" s="15"/>
      <c r="J13" s="15" t="s">
        <v>64</v>
      </c>
      <c r="K13" s="15"/>
      <c r="L13" s="15"/>
      <c r="M13" s="15"/>
      <c r="O13" s="15" t="s">
        <v>65</v>
      </c>
      <c r="P13" s="15"/>
      <c r="Q13" s="15"/>
      <c r="R13" s="15"/>
    </row>
    <row r="14" spans="2:22" x14ac:dyDescent="0.3">
      <c r="C14" s="7"/>
      <c r="D14" s="7"/>
      <c r="E14" s="7"/>
      <c r="F14" s="7"/>
      <c r="G14" s="7"/>
      <c r="J14" s="7"/>
      <c r="K14" s="7"/>
      <c r="L14" s="7"/>
      <c r="M14" s="7"/>
      <c r="N14" s="6"/>
      <c r="O14" s="7"/>
      <c r="P14" s="7"/>
      <c r="Q14" s="7"/>
      <c r="R14" s="6"/>
    </row>
    <row r="15" spans="2:22" x14ac:dyDescent="0.3">
      <c r="O15" t="str">
        <f>'Mock-up'!K123</f>
        <v>Female</v>
      </c>
      <c r="P15" s="16">
        <f>'Mock-up'!L123</f>
        <v>558214.40000000026</v>
      </c>
      <c r="Q15" s="16"/>
    </row>
    <row r="16" spans="2:22" x14ac:dyDescent="0.3">
      <c r="C16" t="str">
        <f>'Mock-up'!B65</f>
        <v>Store</v>
      </c>
      <c r="D16" s="9" t="str">
        <f>'Mock-up'!C65</f>
        <v>Now</v>
      </c>
      <c r="E16" s="9"/>
      <c r="F16" t="str">
        <f>'Mock-up'!E65</f>
        <v>Variance</v>
      </c>
      <c r="G16" t="s">
        <v>27</v>
      </c>
      <c r="O16" t="str">
        <f>'Mock-up'!K124</f>
        <v>Male</v>
      </c>
      <c r="P16" s="16">
        <f>'Mock-up'!L124</f>
        <v>561931.79999999946</v>
      </c>
      <c r="Q16" s="16"/>
    </row>
    <row r="17" spans="3:13" ht="25.8" x14ac:dyDescent="0.5">
      <c r="C17" t="str">
        <f>'Mock-up'!B66</f>
        <v>Ballarat</v>
      </c>
      <c r="D17" s="8">
        <f>'Mock-up'!C66</f>
        <v>7780.15</v>
      </c>
      <c r="E17" s="8"/>
      <c r="F17" s="4">
        <f>'Mock-up'!E66</f>
        <v>0.41062298292054922</v>
      </c>
      <c r="J17" s="12" t="str">
        <f>'Mock-up'!C109</f>
        <v>Top 5 products</v>
      </c>
      <c r="K17" s="12"/>
      <c r="L17" s="12"/>
      <c r="M17" s="12"/>
    </row>
    <row r="18" spans="3:13" x14ac:dyDescent="0.3">
      <c r="C18" t="str">
        <f>'Mock-up'!B67</f>
        <v>Geelong</v>
      </c>
      <c r="D18" s="8">
        <f>'Mock-up'!C67</f>
        <v>6752.85</v>
      </c>
      <c r="E18" s="8"/>
      <c r="F18" s="4">
        <f>'Mock-up'!E67</f>
        <v>1.1303373976686597</v>
      </c>
      <c r="J18" s="13" t="str">
        <f>'Mock-up'!C112</f>
        <v>Make up 100% of Sales.</v>
      </c>
      <c r="K18" s="13"/>
      <c r="L18" s="13"/>
      <c r="M18" s="13"/>
    </row>
    <row r="19" spans="3:13" x14ac:dyDescent="0.3">
      <c r="C19" t="str">
        <f>'Mock-up'!B68</f>
        <v>Bendigo</v>
      </c>
      <c r="D19" s="8">
        <f>'Mock-up'!C68</f>
        <v>6738.05</v>
      </c>
      <c r="E19" s="8"/>
      <c r="F19" s="4">
        <f>'Mock-up'!E68</f>
        <v>0.70058300943920049</v>
      </c>
    </row>
    <row r="20" spans="3:13" x14ac:dyDescent="0.3">
      <c r="C20" t="str">
        <f>'Mock-up'!B69</f>
        <v>Hobart</v>
      </c>
      <c r="D20" s="8">
        <f>'Mock-up'!C69</f>
        <v>4785.6499999999996</v>
      </c>
      <c r="E20" s="8"/>
      <c r="F20" s="4">
        <f>'Mock-up'!E69</f>
        <v>1.1776023002357361E-2</v>
      </c>
    </row>
    <row r="21" spans="3:13" x14ac:dyDescent="0.3">
      <c r="C21" t="str">
        <f>'Mock-up'!B70</f>
        <v>Mackay</v>
      </c>
      <c r="D21" s="8">
        <f>'Mock-up'!C70</f>
        <v>4673.1000000000004</v>
      </c>
      <c r="E21" s="8"/>
      <c r="F21" s="4">
        <f>'Mock-up'!E70</f>
        <v>-0.2638932644445845</v>
      </c>
    </row>
    <row r="22" spans="3:13" x14ac:dyDescent="0.3">
      <c r="C22" t="str">
        <f>'Mock-up'!B71</f>
        <v>Townsville</v>
      </c>
      <c r="D22" s="8">
        <f>'Mock-up'!C71</f>
        <v>4608.4500000000007</v>
      </c>
      <c r="E22" s="8"/>
      <c r="F22" s="4">
        <f>'Mock-up'!E71</f>
        <v>-0.1202981684212534</v>
      </c>
    </row>
    <row r="23" spans="3:13" x14ac:dyDescent="0.3">
      <c r="C23" t="str">
        <f>'Mock-up'!B72</f>
        <v>Cairns</v>
      </c>
      <c r="D23" s="8">
        <f>'Mock-up'!C72</f>
        <v>4525.2000000000007</v>
      </c>
      <c r="E23" s="8"/>
      <c r="F23" s="4">
        <f>'Mock-up'!E72</f>
        <v>-0.20547800895443769</v>
      </c>
    </row>
    <row r="24" spans="3:13" x14ac:dyDescent="0.3">
      <c r="C24" t="str">
        <f>'Mock-up'!B73</f>
        <v>Wollongong</v>
      </c>
      <c r="D24" s="8">
        <f>'Mock-up'!C73</f>
        <v>4211.95</v>
      </c>
      <c r="E24" s="8"/>
      <c r="F24" s="4">
        <f>'Mock-up'!E73</f>
        <v>2.5653825549115883E-2</v>
      </c>
    </row>
    <row r="25" spans="3:13" x14ac:dyDescent="0.3">
      <c r="C25" t="str">
        <f>'Mock-up'!B74</f>
        <v>Canberra</v>
      </c>
      <c r="D25" s="8">
        <f>'Mock-up'!C74</f>
        <v>4189</v>
      </c>
      <c r="E25" s="8"/>
      <c r="F25" s="4">
        <f>'Mock-up'!E74</f>
        <v>4.2882927740088173E-2</v>
      </c>
    </row>
    <row r="26" spans="3:13" x14ac:dyDescent="0.3">
      <c r="C26" t="str">
        <f>'Mock-up'!B75</f>
        <v>Sunshine Coast</v>
      </c>
      <c r="D26" s="8">
        <f>'Mock-up'!C75</f>
        <v>4002.3</v>
      </c>
      <c r="E26" s="8"/>
      <c r="F26" s="4">
        <f>'Mock-up'!E75</f>
        <v>-0.19637371242696222</v>
      </c>
    </row>
    <row r="27" spans="3:13" x14ac:dyDescent="0.3">
      <c r="C27" t="str">
        <f>'Mock-up'!B76</f>
        <v>Gold Coast</v>
      </c>
      <c r="D27" s="8">
        <f>'Mock-up'!C76</f>
        <v>3930.8500000000004</v>
      </c>
      <c r="E27" s="8"/>
      <c r="F27" s="4">
        <f>'Mock-up'!E76</f>
        <v>0.28859203409277168</v>
      </c>
    </row>
    <row r="28" spans="3:13" x14ac:dyDescent="0.3">
      <c r="C28" t="str">
        <f>'Mock-up'!B77</f>
        <v>Newcastle</v>
      </c>
      <c r="D28" s="8">
        <f>'Mock-up'!C77</f>
        <v>3625.7000000000003</v>
      </c>
      <c r="E28" s="8"/>
      <c r="F28" s="4">
        <f>'Mock-up'!E77</f>
        <v>-0.30639807933274033</v>
      </c>
    </row>
    <row r="29" spans="3:13" x14ac:dyDescent="0.3">
      <c r="C29" t="str">
        <f>'Mock-up'!B78</f>
        <v>Central Coast</v>
      </c>
      <c r="D29" s="8">
        <f>'Mock-up'!C78</f>
        <v>3302.3000000000006</v>
      </c>
      <c r="E29" s="8"/>
      <c r="F29" s="4">
        <f>'Mock-up'!E78</f>
        <v>-0.10864284171885097</v>
      </c>
    </row>
    <row r="30" spans="3:13" x14ac:dyDescent="0.3">
      <c r="C30" t="str">
        <f>'Mock-up'!B79</f>
        <v>Darwin</v>
      </c>
      <c r="D30" s="8">
        <f>'Mock-up'!C79</f>
        <v>3167</v>
      </c>
      <c r="E30" s="8"/>
      <c r="F30" s="4">
        <f>'Mock-up'!E79</f>
        <v>-0.18243539768180306</v>
      </c>
    </row>
    <row r="31" spans="3:13" x14ac:dyDescent="0.3">
      <c r="C31" t="str">
        <f>'Mock-up'!B80</f>
        <v>Rockhampton</v>
      </c>
      <c r="D31" s="8">
        <f>'Mock-up'!C80</f>
        <v>3144.3999999999996</v>
      </c>
      <c r="E31" s="8"/>
      <c r="F31" s="4">
        <f>'Mock-up'!E80</f>
        <v>-0.49589989819884095</v>
      </c>
    </row>
  </sheetData>
  <mergeCells count="28">
    <mergeCell ref="T1:V1"/>
    <mergeCell ref="J17:M17"/>
    <mergeCell ref="J18:M18"/>
    <mergeCell ref="P15:Q15"/>
    <mergeCell ref="P16:Q16"/>
    <mergeCell ref="C13:G13"/>
    <mergeCell ref="J13:M13"/>
    <mergeCell ref="O13:R13"/>
    <mergeCell ref="D28:E28"/>
    <mergeCell ref="D29:E29"/>
    <mergeCell ref="D30:E30"/>
    <mergeCell ref="D31:E31"/>
    <mergeCell ref="D16:E16"/>
    <mergeCell ref="D17:E17"/>
    <mergeCell ref="D18:E18"/>
    <mergeCell ref="D19:E19"/>
    <mergeCell ref="D20:E20"/>
    <mergeCell ref="D21:E21"/>
    <mergeCell ref="D22:E22"/>
    <mergeCell ref="D23:E23"/>
    <mergeCell ref="D24:E24"/>
    <mergeCell ref="D25:E25"/>
    <mergeCell ref="D26:E26"/>
    <mergeCell ref="D27:E27"/>
    <mergeCell ref="C9:D9"/>
    <mergeCell ref="G9:H9"/>
    <mergeCell ref="K9:L9"/>
    <mergeCell ref="O9:P9"/>
  </mergeCells>
  <conditionalFormatting sqref="P15:Q15">
    <cfRule type="dataBar" priority="8">
      <dataBar>
        <cfvo type="num" val="0"/>
        <cfvo type="formula" val="MAX($P$15:$Q$16)"/>
        <color rgb="FFFFB628"/>
      </dataBar>
      <extLst>
        <ext xmlns:x14="http://schemas.microsoft.com/office/spreadsheetml/2009/9/main" uri="{B025F937-C7B1-47D3-B67F-A62EFF666E3E}">
          <x14:id>{894A3BB6-5770-448C-B450-2196B048872C}</x14:id>
        </ext>
      </extLst>
    </cfRule>
  </conditionalFormatting>
  <conditionalFormatting sqref="P16:Q16">
    <cfRule type="dataBar" priority="5">
      <dataBar>
        <cfvo type="num" val="0"/>
        <cfvo type="formula" val="MAX($P$15:$Q$16)"/>
        <color theme="2" tint="-0.249977111117893"/>
      </dataBar>
      <extLst>
        <ext xmlns:x14="http://schemas.microsoft.com/office/spreadsheetml/2009/9/main" uri="{B025F937-C7B1-47D3-B67F-A62EFF666E3E}">
          <x14:id>{13C57A84-BFF3-49D9-BFE9-83EEC3BC9BDF}</x14:id>
        </ext>
      </extLst>
    </cfRule>
  </conditionalFormatting>
  <pageMargins left="0.7" right="0.7" top="0.75" bottom="0.75" header="0.3" footer="0.3"/>
  <pageSetup orientation="portrait"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3" r:id="rId4" name="Option Button 5">
              <controlPr defaultSize="0" autoFill="0" autoLine="0" autoPict="0">
                <anchor moveWithCells="1">
                  <from>
                    <xdr:col>9</xdr:col>
                    <xdr:colOff>38100</xdr:colOff>
                    <xdr:row>14</xdr:row>
                    <xdr:rowOff>175260</xdr:rowOff>
                  </from>
                  <to>
                    <xdr:col>10</xdr:col>
                    <xdr:colOff>624840</xdr:colOff>
                    <xdr:row>16</xdr:row>
                    <xdr:rowOff>7620</xdr:rowOff>
                  </to>
                </anchor>
              </controlPr>
            </control>
          </mc:Choice>
        </mc:AlternateContent>
        <mc:AlternateContent xmlns:mc="http://schemas.openxmlformats.org/markup-compatibility/2006">
          <mc:Choice Requires="x14">
            <control shapeId="2054" r:id="rId5" name="Option Button 6">
              <controlPr defaultSize="0" autoFill="0" autoLine="0" autoPict="0">
                <anchor moveWithCells="1">
                  <from>
                    <xdr:col>10</xdr:col>
                    <xdr:colOff>1021080</xdr:colOff>
                    <xdr:row>14</xdr:row>
                    <xdr:rowOff>175260</xdr:rowOff>
                  </from>
                  <to>
                    <xdr:col>13</xdr:col>
                    <xdr:colOff>144780</xdr:colOff>
                    <xdr:row>16</xdr:row>
                    <xdr:rowOff>7620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iconSet" priority="12" id="{F24D2D3E-E085-4FC6-90EC-313A8B7D2A48}">
            <x14:iconSet iconSet="3Triangles" custom="1">
              <x14:cfvo type="percent">
                <xm:f>0</xm:f>
              </x14:cfvo>
              <x14:cfvo type="num">
                <xm:f>0</xm:f>
              </x14:cfvo>
              <x14:cfvo type="num" gte="0">
                <xm:f>0</xm:f>
              </x14:cfvo>
              <x14:cfIcon iconSet="3Triangles" iconId="0"/>
              <x14:cfIcon iconSet="NoIcons" iconId="0"/>
              <x14:cfIcon iconSet="3Triangles" iconId="2"/>
            </x14:iconSet>
          </x14:cfRule>
          <xm:sqref>D7</xm:sqref>
        </x14:conditionalFormatting>
        <x14:conditionalFormatting xmlns:xm="http://schemas.microsoft.com/office/excel/2006/main">
          <x14:cfRule type="dataBar" id="{894A3BB6-5770-448C-B450-2196B048872C}">
            <x14:dataBar minLength="0" maxLength="100" gradient="0">
              <x14:cfvo type="num">
                <xm:f>0</xm:f>
              </x14:cfvo>
              <x14:cfvo type="formula">
                <xm:f>MAX($P$15:$Q$16)</xm:f>
              </x14:cfvo>
              <x14:negativeFillColor rgb="FFFF0000"/>
              <x14:axisColor rgb="FF000000"/>
            </x14:dataBar>
          </x14:cfRule>
          <xm:sqref>P15:Q15</xm:sqref>
        </x14:conditionalFormatting>
        <x14:conditionalFormatting xmlns:xm="http://schemas.microsoft.com/office/excel/2006/main">
          <x14:cfRule type="dataBar" id="{13C57A84-BFF3-49D9-BFE9-83EEC3BC9BDF}">
            <x14:dataBar minLength="0" maxLength="100" gradient="0">
              <x14:cfvo type="num">
                <xm:f>0</xm:f>
              </x14:cfvo>
              <x14:cfvo type="formula">
                <xm:f>MAX($P$15:$Q$16)</xm:f>
              </x14:cfvo>
              <x14:negativeFillColor rgb="FFFF0000"/>
              <x14:axisColor rgb="FF000000"/>
            </x14:dataBar>
          </x14:cfRule>
          <xm:sqref>P16:Q16</xm:sqref>
        </x14:conditionalFormatting>
        <x14:conditionalFormatting xmlns:xm="http://schemas.microsoft.com/office/excel/2006/main">
          <x14:cfRule type="iconSet" priority="3" id="{C22FF39F-BC04-4D43-A251-92728316BD89}">
            <x14:iconSet iconSet="3Triangles" custom="1">
              <x14:cfvo type="percent">
                <xm:f>0</xm:f>
              </x14:cfvo>
              <x14:cfvo type="num">
                <xm:f>0</xm:f>
              </x14:cfvo>
              <x14:cfvo type="num" gte="0">
                <xm:f>0</xm:f>
              </x14:cfvo>
              <x14:cfIcon iconSet="3Triangles" iconId="0"/>
              <x14:cfIcon iconSet="NoIcons" iconId="0"/>
              <x14:cfIcon iconSet="3Triangles" iconId="2"/>
            </x14:iconSet>
          </x14:cfRule>
          <xm:sqref>H7</xm:sqref>
        </x14:conditionalFormatting>
        <x14:conditionalFormatting xmlns:xm="http://schemas.microsoft.com/office/excel/2006/main">
          <x14:cfRule type="iconSet" priority="2" id="{B0834609-0A5C-4293-B929-8A17DE19E8B8}">
            <x14:iconSet iconSet="3Triangles" custom="1">
              <x14:cfvo type="percent">
                <xm:f>0</xm:f>
              </x14:cfvo>
              <x14:cfvo type="num">
                <xm:f>0</xm:f>
              </x14:cfvo>
              <x14:cfvo type="num" gte="0">
                <xm:f>0</xm:f>
              </x14:cfvo>
              <x14:cfIcon iconSet="3Triangles" iconId="0"/>
              <x14:cfIcon iconSet="NoIcons" iconId="0"/>
              <x14:cfIcon iconSet="3Triangles" iconId="2"/>
            </x14:iconSet>
          </x14:cfRule>
          <xm:sqref>L7</xm:sqref>
        </x14:conditionalFormatting>
        <x14:conditionalFormatting xmlns:xm="http://schemas.microsoft.com/office/excel/2006/main">
          <x14:cfRule type="iconSet" priority="1" id="{10CCE9A9-4F67-461B-A5C4-A01BBE9AAA49}">
            <x14:iconSet iconSet="3Triangles" custom="1">
              <x14:cfvo type="percent">
                <xm:f>0</xm:f>
              </x14:cfvo>
              <x14:cfvo type="num">
                <xm:f>0</xm:f>
              </x14:cfvo>
              <x14:cfvo type="num" gte="0">
                <xm:f>0</xm:f>
              </x14:cfvo>
              <x14:cfIcon iconSet="3Triangles" iconId="0"/>
              <x14:cfIcon iconSet="NoIcons" iconId="0"/>
              <x14:cfIcon iconSet="3Triangles" iconId="2"/>
            </x14:iconSet>
          </x14:cfRule>
          <xm:sqref>P7</xm:sqref>
        </x14:conditionalFormatting>
      </x14:conditionalFormattings>
    </ext>
    <ext xmlns:x14="http://schemas.microsoft.com/office/spreadsheetml/2009/9/main" uri="{05C60535-1F16-4fd2-B633-F4F36F0B64E0}">
      <x14:sparklineGroups xmlns:xm="http://schemas.microsoft.com/office/excel/2006/main">
        <x14:sparklineGroup lineWeight="1.5" displayEmptyCellsAs="gap" rightToLeft="1" xr2:uid="{D184F30E-78AD-4327-B764-F5ED3ED75001}">
          <x14:colorSeries theme="4"/>
          <x14:colorNegative rgb="FFD00000"/>
          <x14:colorAxis rgb="FF000000"/>
          <x14:colorMarkers rgb="FFD00000"/>
          <x14:colorFirst rgb="FFD00000"/>
          <x14:colorLast rgb="FFD00000"/>
          <x14:colorHigh rgb="FFD00000"/>
          <x14:colorLow rgb="FFD00000"/>
          <x14:sparklines>
            <x14:sparkline>
              <xm:f>'Mock-up'!C2:C14</xm:f>
              <xm:sqref>C9</xm:sqref>
            </x14:sparkline>
            <x14:sparkline>
              <xm:f>'Mock-up'!D2:D14</xm:f>
              <xm:sqref>G9</xm:sqref>
            </x14:sparkline>
            <x14:sparkline>
              <xm:f>'Mock-up'!E2:E14</xm:f>
              <xm:sqref>K9</xm:sqref>
            </x14:sparkline>
            <x14:sparkline>
              <xm:f>'Mock-up'!F2:F14</xm:f>
              <xm:sqref>O9</xm:sqref>
            </x14:sparkline>
          </x14:sparklines>
        </x14:sparklineGroup>
        <x14:sparklineGroup displayEmptyCellsAs="gap" rightToLeft="1" xr2:uid="{F21C5CD3-99FE-4FFF-8F21-252FDD5B8FE1}">
          <x14:colorSeries rgb="FF376092"/>
          <x14:colorNegative rgb="FFD00000"/>
          <x14:colorAxis rgb="FF000000"/>
          <x14:colorMarkers rgb="FFD00000"/>
          <x14:colorFirst rgb="FFD00000"/>
          <x14:colorLast rgb="FFD00000"/>
          <x14:colorHigh rgb="FFD00000"/>
          <x14:colorLow rgb="FFD00000"/>
          <x14:sparklines>
            <x14:sparkline>
              <xm:sqref>C10</xm:sqref>
            </x14:sparkline>
            <x14:sparkline>
              <xm:sqref>D10</xm:sqref>
            </x14:sparkline>
            <x14:sparkline>
              <xm:sqref>E10</xm:sqref>
            </x14:sparkline>
            <x14:sparkline>
              <xm:sqref>F10</xm:sqref>
            </x14:sparkline>
            <x14:sparkline>
              <xm:sqref>G10</xm:sqref>
            </x14:sparkline>
          </x14:sparklines>
        </x14:sparklineGroup>
        <x14:sparklineGroup manualMin="0" type="column" displayEmptyCellsAs="gap" minAxisType="custom" rightToLeft="1" xr2:uid="{D8B9ACF0-72A4-4DF6-A479-E57B19B517E1}">
          <x14:colorSeries rgb="FF376092"/>
          <x14:colorNegative rgb="FFD00000"/>
          <x14:colorAxis rgb="FF000000"/>
          <x14:colorMarkers rgb="FFD00000"/>
          <x14:colorFirst rgb="FFD00000"/>
          <x14:colorLast rgb="FFD00000"/>
          <x14:colorHigh rgb="FFD00000"/>
          <x14:colorLow rgb="FFD00000"/>
          <x14:sparklines>
            <x14:sparkline>
              <xm:f>'Mock-up'!C33:O33</xm:f>
              <xm:sqref>G17</xm:sqref>
            </x14:sparkline>
            <x14:sparkline>
              <xm:f>'Mock-up'!C34:O34</xm:f>
              <xm:sqref>G18</xm:sqref>
            </x14:sparkline>
            <x14:sparkline>
              <xm:f>'Mock-up'!C35:O35</xm:f>
              <xm:sqref>G19</xm:sqref>
            </x14:sparkline>
            <x14:sparkline>
              <xm:f>'Mock-up'!C36:O36</xm:f>
              <xm:sqref>G20</xm:sqref>
            </x14:sparkline>
            <x14:sparkline>
              <xm:f>'Mock-up'!C37:O37</xm:f>
              <xm:sqref>G21</xm:sqref>
            </x14:sparkline>
            <x14:sparkline>
              <xm:f>'Mock-up'!C38:O38</xm:f>
              <xm:sqref>G22</xm:sqref>
            </x14:sparkline>
            <x14:sparkline>
              <xm:f>'Mock-up'!C39:O39</xm:f>
              <xm:sqref>G23</xm:sqref>
            </x14:sparkline>
            <x14:sparkline>
              <xm:f>'Mock-up'!C40:O40</xm:f>
              <xm:sqref>G24</xm:sqref>
            </x14:sparkline>
            <x14:sparkline>
              <xm:f>'Mock-up'!C41:O41</xm:f>
              <xm:sqref>G25</xm:sqref>
            </x14:sparkline>
            <x14:sparkline>
              <xm:f>'Mock-up'!C42:O42</xm:f>
              <xm:sqref>G26</xm:sqref>
            </x14:sparkline>
            <x14:sparkline>
              <xm:f>'Mock-up'!C43:O43</xm:f>
              <xm:sqref>G27</xm:sqref>
            </x14:sparkline>
            <x14:sparkline>
              <xm:f>'Mock-up'!C44:O44</xm:f>
              <xm:sqref>G28</xm:sqref>
            </x14:sparkline>
            <x14:sparkline>
              <xm:f>'Mock-up'!C45:O45</xm:f>
              <xm:sqref>G29</xm:sqref>
            </x14:sparkline>
            <x14:sparkline>
              <xm:f>'Mock-up'!C46:O46</xm:f>
              <xm:sqref>G30</xm:sqref>
            </x14:sparkline>
            <x14:sparkline>
              <xm:f>'Mock-up'!C47:O47</xm:f>
              <xm:sqref>G31</xm:sqref>
            </x14:sparkline>
          </x14:sparklines>
        </x14:sparklineGroup>
      </x14:sparklineGroups>
    </ext>
    <ext xmlns:x14="http://schemas.microsoft.com/office/spreadsheetml/2009/9/main" uri="{A8765BA9-456A-4dab-B4F3-ACF838C121DE}">
      <x14:slicerList>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9 b 8 5 5 e a 4 - 3 7 3 0 - 4 c 4 2 - a 8 6 0 - 0 a f 5 c 8 3 e c e d a " > < C u s t o m C o n t e n t > < ! [ C D A T A [ < T a b l e W i d g e t G r i d S e r i a l i z a t i o n   x m l n s : x s d = " h t t p : / / w w w . w 3 . o r g / 2 0 0 1 / X M L S c h e m a "   x m l n s : x s i = " h t t p : / / w w w . w 3 . o r g / 2 0 0 1 / X M L S c h e m a - i n s t a n c e " > < C o l u m n S u g g e s t e d T y p e   / > < C o l u m n F o r m a t   / > < C o l u m n A c c u r a c y   / > < C o l u m n C u r r e n c y S y m b o l   / > < C o l u m n P o s i t i v e P a t t e r n   / > < C o l u m n N e g a t i v e P a t t e r n   / > < C o l u m n W i d t h s > < i t e m > < k e y > < s t r i n g > C u s t   I D < / s t r i n g > < / k e y > < v a l u e > < i n t > 9 9 < / i n t > < / v a l u e > < / i t e m > < i t e m > < k e y > < s t r i n g > N a m e < / s t r i n g > < / k e y > < v a l u e > < i n t > 8 8 < / i n t > < / v a l u e > < / i t e m > < i t e m > < k e y > < s t r i n g > G e n d e r < / s t r i n g > < / k e y > < v a l u e > < i n t > 1 0 0 < / i n t > < / v a l u e > < / i t e m > < i t e m > < k e y > < s t r i n g > M a r i t a l   S t a t u s < / s t r i n g > < / k e y > < v a l u e > < i n t > 1 5 0 < / i n t > < / v a l u e > < / i t e m > < i t e m > < k e y > < s t r i n g > K i d s ? < / s t r i n g > < / k e y > < v a l u e > < i n t > 8 4 < / i n t > < / v a l u e > < / i t e m > < i t e m > < k e y > < s t r i n g > A g e < / s t r i n g > < / k e y > < v a l u e > < i n t > 7 2 < / i n t > < / v a l u e > < / i t e m > < i t e m > < k e y > < s t r i n g > E d u c a t i o n < / s t r i n g > < / k e y > < v a l u e > < i n t > 1 2 0 < / i n t > < / v a l u e > < / i t e m > < i t e m > < k e y > < s t r i n g > Z i p   C o d e < / s t r i n g > < / k e y > < v a l u e > < i n t > 1 0 9 < / i n t > < / v a l u e > < / i t e m > < i t e m > < k e y > < s t r i n g > S t o r e   M a p p i n g < / s t r i n g > < / k e y > < v a l u e > < i n t > 1 5 6 < / i n t > < / v a l u e > < / i t e m > < / C o l u m n W i d t h s > < C o l u m n D i s p l a y I n d e x > < i t e m > < k e y > < s t r i n g > C u s t   I D < / s t r i n g > < / k e y > < v a l u e > < i n t > 0 < / i n t > < / v a l u e > < / i t e m > < i t e m > < k e y > < s t r i n g > N a m e < / s t r i n g > < / k e y > < v a l u e > < i n t > 1 < / i n t > < / v a l u e > < / i t e m > < i t e m > < k e y > < s t r i n g > G e n d e r < / s t r i n g > < / k e y > < v a l u e > < i n t > 2 < / i n t > < / v a l u e > < / i t e m > < i t e m > < k e y > < s t r i n g > M a r i t a l   S t a t u s < / s t r i n g > < / k e y > < v a l u e > < i n t > 3 < / i n t > < / v a l u e > < / i t e m > < i t e m > < k e y > < s t r i n g > K i d s ? < / s t r i n g > < / k e y > < v a l u e > < i n t > 4 < / i n t > < / v a l u e > < / i t e m > < i t e m > < k e y > < s t r i n g > A g e < / s t r i n g > < / k e y > < v a l u e > < i n t > 5 < / i n t > < / v a l u e > < / i t e m > < i t e m > < k e y > < s t r i n g > E d u c a t i o n < / s t r i n g > < / k e y > < v a l u e > < i n t > 6 < / i n t > < / v a l u e > < / i t e m > < i t e m > < k e y > < s t r i n g > Z i p   C o d e < / s t r i n g > < / k e y > < v a l u e > < i n t > 7 < / i n t > < / v a l u e > < / i t e m > < i t e m > < k e y > < s t r i n g > S t o r e   M a p p i n g < / 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 C u s t o m e r s _ 9 b 8 5 5 e a 4 - 3 7 3 0 - 4 c 4 2 - a 8 6 0 - 0 a f 5 c 8 3 e c e d a < / K e y > < V a l u e   x m l n s : a = " h t t p : / / s c h e m a s . d a t a c o n t r a c t . o r g / 2 0 0 4 / 0 7 / M i c r o s o f t . A n a l y s i s S e r v i c e s . C o m m o n " > < a : H a s F o c u s > t r u e < / a : H a s F o c u s > < a : S i z e A t D p i 9 6 > 1 2 4 < / a : S i z e A t D p i 9 6 > < a : V i s i b l e > t r u e < / a : V i s i b l e > < / V a l u e > < / K e y V a l u e O f s t r i n g S a n d b o x E d i t o r . M e a s u r e G r i d S t a t e S c d E 3 5 R y > < K e y V a l u e O f s t r i n g S a n d b o x E d i t o r . M e a s u r e G r i d S t a t e S c d E 3 5 R y > < K e y > f c t S a l e s _ 5 1 7 3 1 0 6 7 - 8 7 d 7 - 4 1 c f - 9 0 a a - 1 b 1 1 0 2 4 0 9 0 e e < / 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D a t a M a s h u p   x m l n s = " h t t p : / / s c h e m a s . m i c r o s o f t . c o m / D a t a M a s h u p " > A A A A A P c E A A B Q S w M E F A A C A A g A J o e Q 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C a H k 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h 5 B T W h Q 7 e v M B A A B X B w A A E w A c A E Z v c m 1 1 b G F z L 1 N l Y 3 R p b 2 4 x L m 0 g o h g A K K A U A A A A A A A A A A A A A A A A A A A A A A A A A A A A z Z R R i 9 p A E M f f B b / D k r 4 o x N C D 0 o c W O U q 8 F p E r V + J R 6 H m U c X f U r Z t d 2 Z 2 l W v G 7 3 y Y 5 5 W x M a Y s P 5 i V k / p O Z f / Y 3 E 4 e c p N E s q + 5 X 7 9 u t d s s t w K J g q X d k c r S O 9 Z l C a r d Y u D L j L c c Q u V l z V M l X Y 5 d T Y 5 a d j 1 J h k h p N q M l 1 o v T d 5 N 6 F V y d z C z / 0 Z G B + a m V A u I l 4 f d W b e i c 1 O t c T 4 B Z T A 1 Z M O D g M j w T J W r l 1 1 I 2 Z 9 k r F j K z H b l y 1 P v j 5 P o a p K j x U Z r Y P Q 8 K 8 H x 3 0 K B 5 J L f p R m R Y 9 7 h 4 G o f D j c 5 V X U b o A P Q / f N 9 6 s M A p V y r R k b E G 7 m b F 5 a p T P d S G 6 z m 8 t 4 + 2 2 7 M K G g y h 4 C y m M c E 2 7 m G 2 j z 5 B j L f g J t U B b C 9 + C l Q S K Z Q T k X U 0 e S e G u a 9 E P 8 6 L + U N P b N 0 n h r g z e C M + h I F d L / y Z X L D X i 4 A n 0 p o x n Z C y y W 1 i t p J 4 f v b X r t l t S n z y l l 2 M x 4 5 S B w k u Z i r 2 d h q H Y y + e b i e O G x U i E U o d j D m 4 r M n f W B D Y n R 6 V C c E J o m q 0 v H j R J 2 t T 5 D 6 T j x m s 6 Q v 0 v N E s v l 8 K y M t N A s h L P x / F l s 4 J i M 5 X q 5 I + D d 2 C X Y Y H q a 5 q h m v X 4 A v n S e K r L a T g Q B p z j i l B c / w + x 5 8 G 6 F G Z 7 O w 3 U 9 v L 5 u B 0 3 L M j 9 Y d V O / p X T s K N z Y 0 9 A t Z I f 0 r X P p 2 g r p q N 7 l s l f f 7 9 g T 1 B L A Q I t A B Q A A g A I A C a H k F O c i p R f o g A A A P U A A A A S A A A A A A A A A A A A A A A A A A A A A A B D b 2 5 m a W c v U G F j a 2 F n Z S 5 4 b W x Q S w E C L Q A U A A I A C A A m h 5 B T D 8 r p q 6 Q A A A D p A A A A E w A A A A A A A A A A A A A A A A D u A A A A W 0 N v b n R l b n R f V H l w Z X N d L n h t b F B L A Q I t A B Q A A g A I A C a H k F N a F D t 6 8 w E A A F c H A A A T A A A A A A A A A A A A A A A A A N 8 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s o A A A A A A A A y S 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4 M D A i I C 8 + P E V u d H J 5 I F R 5 c G U 9 I k Z p b G x F c n J v c k N v Z G U i I F Z h b H V l P S J z V W 5 r b m 9 3 b i I g L z 4 8 R W 5 0 c n k g V H l w Z T 0 i R m l s b E V y c m 9 y Q 2 9 1 b n Q i I F Z h b H V l P S J s M C I g L z 4 8 R W 5 0 c n k g V H l w Z T 0 i R m l s b E x h c 3 R V c G R h d G V k I i B W Y W x 1 Z T 0 i Z D I w M j E t M T I t M T Z U M T A 6 N D Q 6 M j U u M z k 5 N z A 3 O F o i I C 8 + P E V u d H J 5 I F R 5 c G U 9 I k Z p b G x D b 2 x 1 b W 5 U e X B l c y I g V m F s d W U 9 I n N C Z 1 l H Q m d Z R E J n Q U c i I C 8 + P E V u d H J 5 I F R 5 c G U 9 I k Z p b G x D b 2 x 1 b W 5 O Y W 1 l c y I g V m F s d W U 9 I n N b J n F 1 b 3 Q 7 Q 3 V z d C B J R C Z x d W 9 0 O y w m c X V v d D t O Y W 1 l J n F 1 b 3 Q 7 L C Z x d W 9 0 O 0 d l b m R l c i Z x d W 9 0 O y w m c X V v d D t N Y X J p d G F s I F N 0 Y X R 1 c y Z x d W 9 0 O y w m c X V v d D t L a W R z P y Z x d W 9 0 O y w m c X V v d D t B Z 2 U m c X V v d D s s J n F 1 b 3 Q 7 R W R 1 Y 2 F 0 a W 9 u J n F 1 b 3 Q 7 L C Z x d W 9 0 O 1 p p c C B D b 2 R l J n F 1 b 3 Q 7 L C Z x d W 9 0 O 1 N 0 b 3 J l I E 1 h c H B p b m c 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d X N 0 b 2 1 l c n M v Q 2 h h b m d l Z C B U e X B l L n t D d X N 0 I E l E L D B 9 J n F 1 b 3 Q 7 L C Z x d W 9 0 O 1 N l Y 3 R p b 2 4 x L 0 N 1 c 3 R v b W V y c y 9 D a G F u Z 2 V k I F R 5 c G U u e 0 5 h b W U s M X 0 m c X V v d D s s J n F 1 b 3 Q 7 U 2 V j d G l v b j E v Q 3 V z d G 9 t Z X J z L 0 N o Y W 5 n Z W Q g V H l w Z S 5 7 R 2 V u Z G V y L D J 9 J n F 1 b 3 Q 7 L C Z x d W 9 0 O 1 N l Y 3 R p b 2 4 x L 0 N 1 c 3 R v b W V y c y 9 D a G F u Z 2 V k I F R 5 c G U u e 0 1 h c m l 0 Y W w g U 3 R h d H V z L D N 9 J n F 1 b 3 Q 7 L C Z x d W 9 0 O 1 N l Y 3 R p b 2 4 x L 0 N 1 c 3 R v b W V y c y 9 D a G F u Z 2 V k I F R 5 c G U u e 0 t p Z H M / L D R 9 J n F 1 b 3 Q 7 L C Z x d W 9 0 O 1 N l Y 3 R p b 2 4 x L 0 N 1 c 3 R v b W V y c y 9 D a G F u Z 2 V k I F R 5 c G U u e 0 F n Z S w 1 f S Z x d W 9 0 O y w m c X V v d D t T Z W N 0 a W 9 u M S 9 D d X N 0 b 2 1 l c n M v Q 2 h h b m d l Z C B U e X B l L n t F Z H V j Y X R p b 2 4 s N n 0 m c X V v d D s s J n F 1 b 3 Q 7 U 2 V j d G l v b j E v Q 3 V z d G 9 t Z X J z L 0 N o Y W 5 n Z W Q g V H l w Z S 5 7 W m l w I E N v Z G U s N 3 0 m c X V v d D s s J n F 1 b 3 Q 7 U 2 V j d G l v b j E v Q 3 V z d G 9 t Z X J z L 0 N o Y W 5 n Z W Q g V H l w Z S 5 7 U 3 R v c m U g T W F w c G l u Z y w 4 f S Z x d W 9 0 O 1 0 s J n F 1 b 3 Q 7 Q 2 9 s d W 1 u Q 2 9 1 b n Q m c X V v d D s 6 O S w m c X V v d D t L Z X l D b 2 x 1 b W 5 O Y W 1 l c y Z x d W 9 0 O z p b X S w m c X V v d D t D b 2 x 1 b W 5 J Z G V u d G l 0 a W V z J n F 1 b 3 Q 7 O l s m c X V v d D t T Z W N 0 a W 9 u M S 9 D d X N 0 b 2 1 l c n M v Q 2 h h b m d l Z C B U e X B l L n t D d X N 0 I E l E L D B 9 J n F 1 b 3 Q 7 L C Z x d W 9 0 O 1 N l Y 3 R p b 2 4 x L 0 N 1 c 3 R v b W V y c y 9 D a G F u Z 2 V k I F R 5 c G U u e 0 5 h b W U s M X 0 m c X V v d D s s J n F 1 b 3 Q 7 U 2 V j d G l v b j E v Q 3 V z d G 9 t Z X J z L 0 N o Y W 5 n Z W Q g V H l w Z S 5 7 R 2 V u Z G V y L D J 9 J n F 1 b 3 Q 7 L C Z x d W 9 0 O 1 N l Y 3 R p b 2 4 x L 0 N 1 c 3 R v b W V y c y 9 D a G F u Z 2 V k I F R 5 c G U u e 0 1 h c m l 0 Y W w g U 3 R h d H V z L D N 9 J n F 1 b 3 Q 7 L C Z x d W 9 0 O 1 N l Y 3 R p b 2 4 x L 0 N 1 c 3 R v b W V y c y 9 D a G F u Z 2 V k I F R 5 c G U u e 0 t p Z H M / L D R 9 J n F 1 b 3 Q 7 L C Z x d W 9 0 O 1 N l Y 3 R p b 2 4 x L 0 N 1 c 3 R v b W V y c y 9 D a G F u Z 2 V k I F R 5 c G U u e 0 F n Z S w 1 f S Z x d W 9 0 O y w m c X V v d D t T Z W N 0 a W 9 u M S 9 D d X N 0 b 2 1 l c n M v Q 2 h h b m d l Z C B U e X B l L n t F Z H V j Y X R p b 2 4 s N n 0 m c X V v d D s s J n F 1 b 3 Q 7 U 2 V j d G l v b j E v Q 3 V z d G 9 t Z X J z L 0 N o Y W 5 n Z W Q g V H l w Z S 5 7 W m l w I E N v Z G U s N 3 0 m c X V v d D s s J n F 1 b 3 Q 7 U 2 V j d G l v b j E v Q 3 V z d G 9 t Z X J z L 0 N o Y W 5 n Z W Q g V H l w Z S 5 7 U 3 R v c m U g T W F w c G l u Z y w 4 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d X N 0 b 2 1 l c n N f V G F i b G U 8 L 0 l 0 Z W 1 Q Y X R o P j w v S X R l b U x v Y 2 F 0 a W 9 u P j x T d G F i b G V F b n R y a W V z I C 8 + P C 9 J d G V t P j x J d G V t P j x J d G V t T G 9 j Y X R p b 2 4 + P E l 0 Z W 1 U e X B l P k Z v c m 1 1 b G E 8 L 0 l 0 Z W 1 U e X B l P j x J d G V t U G F 0 a D 5 T Z W N 0 a W 9 u M S 9 m Y 3 R T Y W x l 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T W 9 j a y 1 1 c C F C b 3 R 0 b 2 0 1 L n B y b 2 R 1 Y 3 R z I i A v P j x F b n R y e S B U e X B l P S J G a W x s Z W R D b 2 1 w b G V 0 Z V J l c 3 V s d F R v V 2 9 y a 3 N o Z W V 0 I i B W Y W x 1 Z T 0 i b D A i I C 8 + P E V u d H J 5 I F R 5 c G U 9 I k F k Z G V k V G 9 E Y X R h T W 9 k Z W w i I F Z h b H V l P S J s M S I g L z 4 8 R W 5 0 c n k g V H l w Z T 0 i R m l s b E N v d W 5 0 I i B W Y W x 1 Z T 0 i b D c 2 M z k 1 I i A v P j x F b n R y e S B U e X B l P S J G a W x s R X J y b 3 J D b 2 R l I i B W Y W x 1 Z T 0 i c 1 V u a 2 5 v d 2 4 i I C 8 + P E V u d H J 5 I F R 5 c G U 9 I k Z p b G x F c n J v c k N v d W 5 0 I i B W Y W x 1 Z T 0 i b D A i I C 8 + P E V u d H J 5 I F R 5 c G U 9 I k Z p b G x M Y X N 0 V X B k Y X R l Z C I g V m F s d W U 9 I m Q y M D I x L T E y L T E 2 V D E w O j Q 0 O j I 1 L j Q x N T M 0 N D h a I i A v P j x F b n R y e S B U e X B l P S J G a W x s Q 2 9 s d W 1 u V H l w Z X M i I F Z h b H V l P S J z Q 1 F Z R 0 J n T U c i I C 8 + P E V u d H J 5 I F R 5 c G U 9 I k Z p b G x D b 2 x 1 b W 5 O Y W 1 l c y I g V m F s d W U 9 I n N b J n F 1 b 3 Q 7 R G F 0 Z S Z x d W 9 0 O y w m c X V v d D t Q c m 9 k d W N 0 I E l E J n F 1 b 3 Q 7 L C Z x d W 9 0 O 1 N 0 b 3 J l I E l E J n F 1 b 3 Q 7 L C Z x d W 9 0 O 0 N 1 c 3 Q g S U Q m c X V v d D s s J n F 1 b 3 Q 7 U X V h b n R p d H k m c X V v d D s s J n F 1 b 3 Q 7 R G l z Y 2 9 1 b n Q g Q 2 9 k 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Z j d F N h b G V z L 0 N o Y W 5 n Z W Q g V H l w Z S 5 7 R G F 0 Z S w w f S Z x d W 9 0 O y w m c X V v d D t T Z W N 0 a W 9 u M S 9 m Y 3 R T Y W x l c y 9 D a G F u Z 2 V k I F R 5 c G U u e 1 B y b 2 R 1 Y 3 Q g S U Q s M X 0 m c X V v d D s s J n F 1 b 3 Q 7 U 2 V j d G l v b j E v Z m N 0 U 2 F s Z X M v Q 2 h h b m d l Z C B U e X B l L n t T d G 9 y Z S B J R C w y f S Z x d W 9 0 O y w m c X V v d D t T Z W N 0 a W 9 u M S 9 m Y 3 R T Y W x l c y 9 D a G F u Z 2 V k I F R 5 c G U u e 0 N 1 c 3 Q g S U Q s M 3 0 m c X V v d D s s J n F 1 b 3 Q 7 U 2 V j d G l v b j E v Z m N 0 U 2 F s Z X M v Q 2 h h b m d l Z C B U e X B l L n t R d W F u d G l 0 e S w 0 f S Z x d W 9 0 O y w m c X V v d D t T Z W N 0 a W 9 u M S 9 m Y 3 R T Y W x l c y 9 D a G F u Z 2 V k I F R 5 c G U u e 0 R p c 2 N v d W 5 0 I E N v Z G U s N X 0 m c X V v d D t d L C Z x d W 9 0 O 0 N v b H V t b k N v d W 5 0 J n F 1 b 3 Q 7 O j Y s J n F 1 b 3 Q 7 S 2 V 5 Q 2 9 s d W 1 u T m F t Z X M m c X V v d D s 6 W 1 0 s J n F 1 b 3 Q 7 Q 2 9 s d W 1 u S W R l b n R p d G l l c y Z x d W 9 0 O z p b J n F 1 b 3 Q 7 U 2 V j d G l v b j E v Z m N 0 U 2 F s Z X M v Q 2 h h b m d l Z C B U e X B l L n t E Y X R l L D B 9 J n F 1 b 3 Q 7 L C Z x d W 9 0 O 1 N l Y 3 R p b 2 4 x L 2 Z j d F N h b G V z L 0 N o Y W 5 n Z W Q g V H l w Z S 5 7 U H J v Z H V j d C B J R C w x f S Z x d W 9 0 O y w m c X V v d D t T Z W N 0 a W 9 u M S 9 m Y 3 R T Y W x l c y 9 D a G F u Z 2 V k I F R 5 c G U u e 1 N 0 b 3 J l I E l E L D J 9 J n F 1 b 3 Q 7 L C Z x d W 9 0 O 1 N l Y 3 R p b 2 4 x L 2 Z j d F N h b G V z L 0 N o Y W 5 n Z W Q g V H l w Z S 5 7 Q 3 V z d C B J R C w z f S Z x d W 9 0 O y w m c X V v d D t T Z W N 0 a W 9 u M S 9 m Y 3 R T Y W x l c y 9 D a G F u Z 2 V k I F R 5 c G U u e 1 F 1 Y W 5 0 a X R 5 L D R 9 J n F 1 b 3 Q 7 L C Z x d W 9 0 O 1 N l Y 3 R p b 2 4 x L 2 Z j d F N h b G V z L 0 N o Y W 5 n Z W Q g V H l w Z S 5 7 R G l z Y 2 9 1 b n Q g Q 2 9 k Z S w 1 f S Z x d W 9 0 O 1 0 s J n F 1 b 3 Q 7 U m V s Y X R p b 2 5 z a G l w S W 5 m b y Z x d W 9 0 O z p b X X 0 i I C 8 + P C 9 T d G F i b G V F b n R y a W V z P j w v S X R l b T 4 8 S X R l b T 4 8 S X R l b U x v Y 2 F 0 a W 9 u P j x J d G V t V H l w Z T 5 G b 3 J t d W x h P C 9 J d G V t V H l w Z T 4 8 S X R l b V B h d G g + U 2 V j d G l v b j E v Z m N 0 U 2 F s Z X M v U 2 9 1 c m N l P C 9 J d G V t U G F 0 a D 4 8 L 0 l 0 Z W 1 M b 2 N h d G l v b j 4 8 U 3 R h Y m x l R W 5 0 c m l l c y A v P j w v S X R l b T 4 8 S X R l b T 4 8 S X R l b U x v Y 2 F 0 a W 9 u P j x J d G V t V H l w Z T 5 G b 3 J t d W x h P C 9 J d G V t V H l w Z T 4 8 S X R l b V B h d G g + U 2 V j d G l v b j E v Z m N 0 U 2 F s Z X M v Z m N 0 U 2 F s Z X N f V G F i b G U 8 L 0 l 0 Z W 1 Q Y X R o P j w v S X R l b U x v Y 2 F 0 a W 9 u P j x T d G F i b G V F b n R y a W V z I C 8 + P C 9 J d G V t P j x J d G V t P j x J d G V t T G 9 j Y X R p b 2 4 + P E l 0 Z W 1 U e X B l P k Z v c m 1 1 b G E 8 L 0 l 0 Z W 1 U e X B l P j x J d G V t U G F 0 a D 5 T Z W N 0 a W 9 u M S 9 m Y 3 R T Y W x l c y 9 D a G F u Z 2 V k J T I w V H l w Z T w v S X R l b V B h d G g + P C 9 J d G V t T G 9 j Y X R p b 2 4 + P F N 0 Y W J s Z U V u d H J p Z X M g L z 4 8 L 0 l 0 Z W 0 + P E l 0 Z W 0 + P E l 0 Z W 1 M b 2 N h d G l v b j 4 8 S X R l b V R 5 c G U + R m 9 y b X V s Y T w v S X R l b V R 5 c G U + P E l 0 Z W 1 Q Y X R o P l N l Y 3 R p b 2 4 x L 1 N 0 b 3 J 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N S I g L z 4 8 R W 5 0 c n k g V H l w Z T 0 i R m l s b E V y c m 9 y Q 2 9 k Z S I g V m F s d W U 9 I n N V b m t u b 3 d u I i A v P j x F b n R y e S B U e X B l P S J G a W x s R X J y b 3 J D b 3 V u d C I g V m F s d W U 9 I m w w I i A v P j x F b n R y e S B U e X B l P S J G a W x s T G F z d F V w Z G F 0 Z W Q i I F Z h b H V l P S J k M j A y M S 0 x M i 0 x N l Q x M D o 0 N D o y N S 4 0 M j E w O T Q 5 W i I g L z 4 8 R W 5 0 c n k g V H l w Z T 0 i R m l s b E N v b H V t b l R 5 c G V z I i B W Y W x 1 Z T 0 i c 0 J n W U d C Z 1 k 9 I i A v P j x F b n R y e S B U e X B l P S J G a W x s Q 2 9 s d W 1 u T m F t Z X M i I F Z h b H V l P S J z W y Z x d W 9 0 O 1 N 0 b 3 J l I E l E J n F 1 b 3 Q 7 L C Z x d W 9 0 O 0 N p d H k m c X V v d D s s J n F 1 b 3 Q 7 U G F y a 2 l u Z z 8 m c X V v d D s s J n F 1 b 3 Q 7 U 2 V s Z i 1 j a G V j a 2 9 1 d D 8 m c X V v d D s s J n F 1 b 3 Q 7 Q 2 F z a C B h Y 2 N l c H R l Z D 8 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d G 9 y Z X M v Q 2 h h b m d l Z C B U e X B l L n t T d G 9 y Z S B J R C w w f S Z x d W 9 0 O y w m c X V v d D t T Z W N 0 a W 9 u M S 9 T d G 9 y Z X M v Q 2 h h b m d l Z C B U e X B l L n t D a X R 5 L D F 9 J n F 1 b 3 Q 7 L C Z x d W 9 0 O 1 N l Y 3 R p b 2 4 x L 1 N 0 b 3 J l c y 9 D a G F u Z 2 V k I F R 5 c G U u e 1 B h c m t p b m c / L D J 9 J n F 1 b 3 Q 7 L C Z x d W 9 0 O 1 N l Y 3 R p b 2 4 x L 1 N 0 b 3 J l c y 9 D a G F u Z 2 V k I F R 5 c G U u e 1 N l b G Y t Y 2 h l Y 2 t v d X Q / L D N 9 J n F 1 b 3 Q 7 L C Z x d W 9 0 O 1 N l Y 3 R p b 2 4 x L 1 N 0 b 3 J l c y 9 D a G F u Z 2 V k I F R 5 c G U u e 0 N h c 2 g g Y W N j Z X B 0 Z W Q / L D R 9 J n F 1 b 3 Q 7 X S w m c X V v d D t D b 2 x 1 b W 5 D b 3 V u d C Z x d W 9 0 O z o 1 L C Z x d W 9 0 O 0 t l e U N v b H V t b k 5 h b W V z J n F 1 b 3 Q 7 O l t d L C Z x d W 9 0 O 0 N v b H V t b k l k Z W 5 0 a X R p Z X M m c X V v d D s 6 W y Z x d W 9 0 O 1 N l Y 3 R p b 2 4 x L 1 N 0 b 3 J l c y 9 D a G F u Z 2 V k I F R 5 c G U u e 1 N 0 b 3 J l I E l E L D B 9 J n F 1 b 3 Q 7 L C Z x d W 9 0 O 1 N l Y 3 R p b 2 4 x L 1 N 0 b 3 J l c y 9 D a G F u Z 2 V k I F R 5 c G U u e 0 N p d H k s M X 0 m c X V v d D s s J n F 1 b 3 Q 7 U 2 V j d G l v b j E v U 3 R v c m V z L 0 N o Y W 5 n Z W Q g V H l w Z S 5 7 U G F y a 2 l u Z z 8 s M n 0 m c X V v d D s s J n F 1 b 3 Q 7 U 2 V j d G l v b j E v U 3 R v c m V z L 0 N o Y W 5 n Z W Q g V H l w Z S 5 7 U 2 V s Z i 1 j a G V j a 2 9 1 d D 8 s M 3 0 m c X V v d D s s J n F 1 b 3 Q 7 U 2 V j d G l v b j E v U 3 R v c m V z L 0 N o Y W 5 n Z W Q g V H l w Z S 5 7 Q 2 F z a C B h Y 2 N l c H R l Z D 8 s N H 0 m c X V v d D t d L C Z x d W 9 0 O 1 J l b G F 0 a W 9 u c 2 h p c E l u Z m 8 m c X V v d D s 6 W 1 1 9 I i A v P j w v U 3 R h Y m x l R W 5 0 c m l l c z 4 8 L 0 l 0 Z W 0 + P E l 0 Z W 0 + P E l 0 Z W 1 M b 2 N h d G l v b j 4 8 S X R l b V R 5 c G U + R m 9 y b X V s Y T w v S X R l b V R 5 c G U + P E l 0 Z W 1 Q Y X R o P l N l Y 3 R p b 2 4 x L 1 N 0 b 3 J l c y 9 T b 3 V y Y 2 U 8 L 0 l 0 Z W 1 Q Y X R o P j w v S X R l b U x v Y 2 F 0 a W 9 u P j x T d G F i b G V F b n R y a W V z I C 8 + P C 9 J d G V t P j x J d G V t P j x J d G V t T G 9 j Y X R p b 2 4 + P E l 0 Z W 1 U e X B l P k Z v c m 1 1 b G E 8 L 0 l 0 Z W 1 U e X B l P j x J d G V t U G F 0 a D 5 T Z W N 0 a W 9 u M S 9 T d G 9 y Z X M v U 3 R v c m V z X 1 R h Y m x l P C 9 J d G V t U G F 0 a D 4 8 L 0 l 0 Z W 1 M b 2 N h d G l v b j 4 8 U 3 R h Y m x l R W 5 0 c m l l c y A v P j w v S X R l b T 4 8 S X R l b T 4 8 S X R l b U x v Y 2 F 0 a W 9 u P j x J d G V t V H l w Z T 5 G b 3 J t d W x h P C 9 J d G V t V H l w Z T 4 8 S X R l b V B h d G g + U 2 V j d G l v b j E v U 3 R v c m V 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1 v Y 2 s t d X A h Q m 9 0 d G 9 t N S 5 w c m 9 k d W N 0 c y I g L z 4 8 R W 5 0 c n k g V H l w Z T 0 i R m l s b G V k Q 2 9 t c G x l d G V S Z X N 1 b H R U b 1 d v c m t z a G V l d C I g V m F s d W U 9 I m w w I i A v P j x F b n R y e S B U e X B l P S J B Z G R l Z F R v R G F 0 Y U 1 v Z G V s I i B W Y W x 1 Z T 0 i b D E i I C 8 + P E V u d H J 5 I F R 5 c G U 9 I k Z p b G x D b 3 V u d C I g V m F s d W U 9 I m w 3 N C I g L z 4 8 R W 5 0 c n k g V H l w Z T 0 i R m l s b E V y c m 9 y Q 2 9 k Z S I g V m F s d W U 9 I n N V b m t u b 3 d u I i A v P j x F b n R y e S B U e X B l P S J G a W x s R X J y b 3 J D b 3 V u d C I g V m F s d W U 9 I m w w I i A v P j x F b n R y e S B U e X B l P S J G a W x s T G F z d F V w Z G F 0 Z W Q i I F Z h b H V l P S J k M j A y M S 0 x M i 0 x N l Q x M D o 0 N D o y N S 4 0 N D Q 3 N z I z W i I g L z 4 8 R W 5 0 c n k g V H l w Z T 0 i R m l s b E N v b H V t b l R 5 c G V z I i B W Y W x 1 Z T 0 i c 0 J n W U d C U V k 9 I i A v P j x F b n R y e S B U e X B l P S J G a W x s Q 2 9 s d W 1 u T m F t Z X M i I F Z h b H V l P S J z W y Z x d W 9 0 O 1 B y b 2 R 1 Y 3 Q g S U Q m c X V v d D s s J n F 1 b 3 Q 7 T m F t Z S Z x d W 9 0 O y w m c X V v d D t D Y X R l Z 2 9 y e S Z x d W 9 0 O y w m c X V v d D t Q c m l j Z S Z x d W 9 0 O y w m c X V v d D t T S 1 U g U 2 l 6 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C B J R C w w f S Z x d W 9 0 O y w m c X V v d D t T Z W N 0 a W 9 u M S 9 Q c m 9 k d W N 0 c y 9 D a G F u Z 2 V k I F R 5 c G U u e 0 5 h b W U s M X 0 m c X V v d D s s J n F 1 b 3 Q 7 U 2 V j d G l v b j E v U H J v Z H V j d H M v Q 2 h h b m d l Z C B U e X B l L n t D Y X R l Z 2 9 y e S w y f S Z x d W 9 0 O y w m c X V v d D t T Z W N 0 a W 9 u M S 9 Q c m 9 k d W N 0 c y 9 D a G F u Z 2 V k I F R 5 c G U u e 1 B y a W N l L D N 9 J n F 1 b 3 Q 7 L C Z x d W 9 0 O 1 N l Y 3 R p b 2 4 x L 1 B y b 2 R 1 Y 3 R z L 0 N o Y W 5 n Z W Q g V H l w Z S 5 7 U 0 t V I F N p e m U s N H 0 m c X V v d D t d L C Z x d W 9 0 O 0 N v b H V t b k N v d W 5 0 J n F 1 b 3 Q 7 O j U s J n F 1 b 3 Q 7 S 2 V 5 Q 2 9 s d W 1 u T m F t Z X M m c X V v d D s 6 W 1 0 s J n F 1 b 3 Q 7 Q 2 9 s d W 1 u S W R l b n R p d G l l c y Z x d W 9 0 O z p b J n F 1 b 3 Q 7 U 2 V j d G l v b j E v U H J v Z H V j d H M v Q 2 h h b m d l Z C B U e X B l L n t Q c m 9 k d W N 0 I E l E L D B 9 J n F 1 b 3 Q 7 L C Z x d W 9 0 O 1 N l Y 3 R p b 2 4 x L 1 B y b 2 R 1 Y 3 R z L 0 N o Y W 5 n Z W Q g V H l w Z S 5 7 T m F t Z S w x f S Z x d W 9 0 O y w m c X V v d D t T Z W N 0 a W 9 u M S 9 Q c m 9 k d W N 0 c y 9 D a G F u Z 2 V k I F R 5 c G U u e 0 N h d G V n b 3 J 5 L D J 9 J n F 1 b 3 Q 7 L C Z x d W 9 0 O 1 N l Y 3 R p b 2 4 x L 1 B y b 2 R 1 Y 3 R z L 0 N o Y W 5 n Z W Q g V H l w Z S 5 7 U H J p Y 2 U s M 3 0 m c X V v d D s s J n F 1 b 3 Q 7 U 2 V j d G l v b j E v U H J v Z H V j d H M v Q 2 h h b m d l Z C B U e X B l L n t T S 1 U g U 2 l 6 Z S 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Z H V j d H N f V G F i b G U 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y 9 D a G F u Z 2 V k J T I w V H l w Z T w v S X R l b V B h d G g + P C 9 J d G V t T G 9 j Y X R p b 2 4 + P F N 0 Y W J s Z U V u d H J p Z X M g L z 4 8 L 0 l 0 Z W 0 + P C 9 J d G V t c z 4 8 L 0 x v Y 2 F s U G F j a 2 F n Z U 1 l d G F k Y X R h R m l s Z T 4 W A A A A U E s F B g A A A A A A A A A A A A A A A A A A A A A A A C Y B A A A B A A A A 0 I y d 3 w E V 0 R G M e g D A T 8 K X 6 w E A A A C B W X 9 m e 0 c j T K m r R s d x l z 3 V A A A A A A I A A A A A A B B m A A A A A Q A A I A A A A P g P C 9 H b k f Q A t U u O c g d V z t L f s h z 5 p O t L 4 o G 0 W y 7 w d H m j A A A A A A 6 A A A A A A g A A I A A A A P 5 U H a 4 I J U Y W 8 R f h v / 7 v b I B T Q C n w p M V a t Y G h t d c I F i v w U A A A A K B 2 2 k t / f y S P q o E n a r k y U u w k l C z P a n / W n F H m 4 M S X o R 9 7 C I l f d S + l Z 3 c 1 i 0 G M Z R P z + A F W o n E 2 R A o c 3 M 4 f F y n U o n r t 9 n K r w X V L f Y k + O s x 5 S / L 9 Q A A A A O c n t m Q F I M 1 M c b E x o x T K R A D M p v X / f p P c r R s u N M 8 J K H l w G Y 1 D S X q U K S O J 7 W a v R u 0 x S o A o K N 3 G 4 E k z J H R m M S X y w N 8 = < / 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4 0 6 ] ] > < / 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 2 0 2 1 - 1 2 - 1 6 T 1 7 : 0 0 : 2 8 . 7 7 1 0 5 7 8 - 0 5 : 0 0 < / L a s t P r o c e s s e d T i m e > < / D a t a M o d e l i n g S a n d b o x . S e r i a l i z e d S a n d b o x E r r o r C a c h e > ] ] > < / C u s t o m C o n t e n t > < / G e m i n i > 
</file>

<file path=customXml/item2.xml>��< ? x m l   v e r s i o n = " 1 . 0 "   e n c o d i n g = " U T F - 1 6 " ? > < G e m i n i   x m l n s = " h t t p : / / g e m i n i / p i v o t c u s t o m i z a t i o n / C l i e n t W i n d o w X M L " > < C u s t o m C o n t e n t > < ! [ C D A T A [ f c t S a l e s _ 5 1 7 3 1 0 6 7 - 8 7 d 7 - 4 1 c f - 9 0 a a - 1 b 1 1 0 2 4 0 9 0 e 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f c t S a l e s _ 5 1 7 3 1 0 6 7 - 8 7 d 7 - 4 1 c f - 9 0 a a - 1 b 1 1 0 2 4 0 9 0 e 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 P r o d u c t   I D < / s t r i n g > < / k e y > < v a l u e > < i n t > 1 2 6 < / i n t > < / v a l u e > < / i t e m > < i t e m > < k e y > < s t r i n g > S t o r e   I D < / s t r i n g > < / k e y > < v a l u e > < i n t > 1 0 6 < / i n t > < / v a l u e > < / i t e m > < i t e m > < k e y > < s t r i n g > C u s t   I D < / s t r i n g > < / k e y > < v a l u e > < i n t > 9 9 < / i n t > < / v a l u e > < / i t e m > < i t e m > < k e y > < s t r i n g > Q u a n t i t y < / s t r i n g > < / k e y > < v a l u e > < i n t > 1 1 1 < / i n t > < / v a l u e > < / i t e m > < i t e m > < k e y > < s t r i n g > D i s c o u n t   C o d e < / s t r i n g > < / k e y > < v a l u e > < i n t > 1 5 4 < / i n t > < / v a l u e > < / i t e m > < i t e m > < k e y > < s t r i n g > A m o u n t < / s t r i n g > < / k e y > < v a l u e > < i n t > 1 9 9 < / i n t > < / v a l u e > < / i t e m > < / C o l u m n W i d t h s > < C o l u m n D i s p l a y I n d e x > < i t e m > < k e y > < s t r i n g > D a t e < / s t r i n g > < / k e y > < v a l u e > < i n t > 0 < / i n t > < / v a l u e > < / i t e m > < i t e m > < k e y > < s t r i n g > P r o d u c t   I D < / s t r i n g > < / k e y > < v a l u e > < i n t > 1 < / i n t > < / v a l u e > < / i t e m > < i t e m > < k e y > < s t r i n g > S t o r e   I D < / s t r i n g > < / k e y > < v a l u e > < i n t > 2 < / i n t > < / v a l u e > < / i t e m > < i t e m > < k e y > < s t r i n g > C u s t   I D < / s t r i n g > < / k e y > < v a l u e > < i n t > 3 < / i n t > < / v a l u e > < / i t e m > < i t e m > < k e y > < s t r i n g > Q u a n t i t y < / s t r i n g > < / k e y > < v a l u e > < i n t > 4 < / i n t > < / v a l u e > < / i t e m > < i t e m > < k e y > < s t r i n g > D i s c o u n t   C o d e < / s t r i n g > < / k e y > < v a l u e > < i n t > 5 < / i n t > < / v a l u e > < / i t e m > < i t e m > < k e y > < s t r i n g > A m o u n t < / 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C u s t o m e r s _ 9 b 8 5 5 e a 4 - 3 7 3 0 - 4 c 4 2 - a 8 6 0 - 0 a f 5 c 8 3 e c e d a , f c t S a l e s _ 5 1 7 3 1 0 6 7 - 8 7 d 7 - 4 1 c f - 9 0 a a - 1 b 1 1 0 2 4 0 9 0 e e , S t o r e s _ 3 5 3 1 d f 7 7 - 4 c f 4 - 4 4 f 0 - a d 9 e - 0 3 6 8 9 f 1 b 9 d a 8 , P r o d u c t s _ a 6 f d 7 f a e - e e a b - 4 1 c c - 9 a 0 0 - 8 1 5 9 7 a 8 9 6 8 8 d ] ] > < / 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  I D < / K e y > < / D i a g r a m O b j e c t K e y > < D i a g r a m O b j e c t K e y > < K e y > C o l u m n s \ N a m e < / K e y > < / D i a g r a m O b j e c t K e y > < D i a g r a m O b j e c t K e y > < K e y > C o l u m n s \ G e n d e r < / K e y > < / D i a g r a m O b j e c t K e y > < D i a g r a m O b j e c t K e y > < K e y > C o l u m n s \ M a r i t a l   S t a t u s < / K e y > < / D i a g r a m O b j e c t K e y > < D i a g r a m O b j e c t K e y > < K e y > C o l u m n s \ K i d s ? < / K e y > < / D i a g r a m O b j e c t K e y > < D i a g r a m O b j e c t K e y > < K e y > C o l u m n s \ A g e < / K e y > < / D i a g r a m O b j e c t K e y > < D i a g r a m O b j e c t K e y > < K e y > C o l u m n s \ E d u c a t i o n < / K e y > < / D i a g r a m O b j e c t K e y > < D i a g r a m O b j e c t K e y > < K e y > C o l u m n s \ Z i p   C o d e < / K e y > < / D i a g r a m O b j e c t K e y > < D i a g r a m O b j e c t K e y > < K e y > C o l u m n s \ S t o r e   M a p p i n g 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 C o l u m n s \ M a r i t a l   S t a t u s < / K e y > < / a : K e y > < a : V a l u e   i : t y p e = " M e a s u r e G r i d N o d e V i e w S t a t e " > < C o l u m n > 3 < / C o l u m n > < L a y e d O u t > t r u e < / L a y e d O u t > < / a : V a l u e > < / a : K e y V a l u e O f D i a g r a m O b j e c t K e y a n y T y p e z b w N T n L X > < a : K e y V a l u e O f D i a g r a m O b j e c t K e y a n y T y p e z b w N T n L X > < a : K e y > < K e y > C o l u m n s \ K i d s ? < / 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a : K e y V a l u e O f D i a g r a m O b j e c t K e y a n y T y p e z b w N T n L X > < a : K e y > < K e y > C o l u m n s \ E d u c a t i o n < / K e y > < / a : K e y > < a : V a l u e   i : t y p e = " M e a s u r e G r i d N o d e V i e w S t a t e " > < C o l u m n > 6 < / C o l u m n > < L a y e d O u t > t r u e < / L a y e d O u t > < / a : V a l u e > < / a : K e y V a l u e O f D i a g r a m O b j e c t K e y a n y T y p e z b w N T n L X > < a : K e y V a l u e O f D i a g r a m O b j e c t K e y a n y T y p e z b w N T n L X > < a : K e y > < K e y > C o l u m n s \ Z i p   C o d e < / K e y > < / a : K e y > < a : V a l u e   i : t y p e = " M e a s u r e G r i d N o d e V i e w S t a t e " > < C o l u m n > 7 < / C o l u m n > < L a y e d O u t > t r u e < / L a y e d O u t > < / a : V a l u e > < / a : K e y V a l u e O f D i a g r a m O b j e c t K e y a n y T y p e z b w N T n L X > < a : K e y V a l u e O f D i a g r a m O b j e c t K e y a n y T y p e z b w N T n L X > < a : K e y > < K e y > C o l u m n s \ S t o r e   M a p p i n g < / K e y > < / a : K e y > < a : V a l u e   i : t y p e = " M e a s u r e G r i d N o d e V i e w S t a t e " > < C o l u m n > 8 < / C o l u m n > < L a y e d O u t > t r u e < / L a y e d O u t > < / a : V a l u e > < / a : K e y V a l u e O f D i a g r a m O b j e c t K e y a n y T y p e z b w N T n L X > < / V i e w S t a t e s > < / D i a g r a m M a n a g e r . S e r i a l i z a b l e D i a g r a m > < D i a g r a m M a n a g e r . S e r i a l i z a b l e D i a g r a m > < A d a p t e r   i : t y p e = " M e a s u r e D i a g r a m S a n d b o x A d a p t e r " > < T a b l e N a m e > f c t S a l e s 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 f c t S a l e s 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 C o l u m n s \ P r o d u c t   I D < / K e y > < / D i a g r a m O b j e c t K e y > < D i a g r a m O b j e c t K e y > < K e y > C o l u m n s \ S t o r e   I D < / K e y > < / D i a g r a m O b j e c t K e y > < D i a g r a m O b j e c t K e y > < K e y > C o l u m n s \ C u s t   I D < / K e y > < / D i a g r a m O b j e c t K e y > < D i a g r a m O b j e c t K e y > < K e y > C o l u m n s \ Q u a n t i t y < / K e y > < / D i a g r a m O b j e c t K e y > < D i a g r a m O b j e c t K e y > < K e y > C o l u m n s \ D i s c o u n t   C o d e < / 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 C o l u m n s \ S t o r e   I D < / K e y > < / a : K e y > < a : V a l u e   i : t y p e = " M e a s u r e G r i d N o d e V i e w S t a t e " > < C o l u m n > 2 < / C o l u m n > < L a y e d O u t > t r u e < / L a y e d O u t > < / a : V a l u e > < / a : K e y V a l u e O f D i a g r a m O b j e c t K e y a n y T y p e z b w N T n L X > < a : K e y V a l u e O f D i a g r a m O b j e c t K e y a n y T y p e z b w N T n L X > < a : K e y > < K e y > C o l u m n s \ C u s t   I D 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 C o l u m n s \ D i s c o u n t   C o d e < / K e y > < / a : K e y > < a : V a l u e   i : t y p e = " M e a s u r e G r i d N o d e V i e w S t a t e " > < C o l u m n > 5 < / C o l u m n > < L a y e d O u t > t r u e < / L a y e d O u t > < / a : V a l u e > < / a : K e y V a l u e O f D i a g r a m O b j e c t K e y a n y T y p e z b w N T n L X > < a : K e y V a l u e O f D i a g r a m O b j e c t K e y a n y T y p e z b w N T n L X > < a : K e y > < K e y > C o l u m n s \ A m o u n t < / K e y > < / a : K e y > < a : V a l u e   i : t y p e = " M e a s u r e G r i d N o d e V i e w S t a t e " > < C o l u m n > 6 < / C o l u m n > < L a y e d O u t > t r u e < / L a y e d O u t > < / a : V a l u e > < / 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 C o l u m n s \ K i d s ? < / 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 C o l u m n s \ Z i p   C o d e < / K e y > < / a : K e y > < a : V a l u e   i : t y p e = " T a b l e W i d g e t B a s e V i e w S t a t e " / > < / a : K e y V a l u e O f D i a g r a m O b j e c t K e y a n y T y p e z b w N T n L X > < a : K e y V a l u e O f D i a g r a m O b j e c t K e y a n y T y p e z b w N T n L X > < a : K e y > < K e y > C o l u m n s \ S t o r e   M a p p i n g 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 f c t S a l e s 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 f c t S a l e s 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  C o d e 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 C o l u m n s \ A m o u n t < / 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00D09D6-CE56-4759-8425-542F4D0AC75D}">
  <ds:schemaRefs/>
</ds:datastoreItem>
</file>

<file path=customXml/itemProps10.xml><?xml version="1.0" encoding="utf-8"?>
<ds:datastoreItem xmlns:ds="http://schemas.openxmlformats.org/officeDocument/2006/customXml" ds:itemID="{257EC81F-EFE3-413B-825D-FCCB0AA70F5D}">
  <ds:schemaRefs/>
</ds:datastoreItem>
</file>

<file path=customXml/itemProps11.xml><?xml version="1.0" encoding="utf-8"?>
<ds:datastoreItem xmlns:ds="http://schemas.openxmlformats.org/officeDocument/2006/customXml" ds:itemID="{E7BBF5F2-E8B6-490C-9219-664405C05E32}">
  <ds:schemaRefs/>
</ds:datastoreItem>
</file>

<file path=customXml/itemProps12.xml><?xml version="1.0" encoding="utf-8"?>
<ds:datastoreItem xmlns:ds="http://schemas.openxmlformats.org/officeDocument/2006/customXml" ds:itemID="{C0C23573-B0FA-4E36-84A5-76BD00205946}">
  <ds:schemaRefs/>
</ds:datastoreItem>
</file>

<file path=customXml/itemProps13.xml><?xml version="1.0" encoding="utf-8"?>
<ds:datastoreItem xmlns:ds="http://schemas.openxmlformats.org/officeDocument/2006/customXml" ds:itemID="{9C7732FD-A3B8-46B9-ACC8-857BC5F0D365}">
  <ds:schemaRefs>
    <ds:schemaRef ds:uri="http://schemas.microsoft.com/DataMashup"/>
  </ds:schemaRefs>
</ds:datastoreItem>
</file>

<file path=customXml/itemProps14.xml><?xml version="1.0" encoding="utf-8"?>
<ds:datastoreItem xmlns:ds="http://schemas.openxmlformats.org/officeDocument/2006/customXml" ds:itemID="{748E0948-1991-42C6-9B11-5363B9A4DDFA}">
  <ds:schemaRefs/>
</ds:datastoreItem>
</file>

<file path=customXml/itemProps15.xml><?xml version="1.0" encoding="utf-8"?>
<ds:datastoreItem xmlns:ds="http://schemas.openxmlformats.org/officeDocument/2006/customXml" ds:itemID="{E6205FAD-33DC-4141-882C-7480475E8186}">
  <ds:schemaRefs/>
</ds:datastoreItem>
</file>

<file path=customXml/itemProps16.xml><?xml version="1.0" encoding="utf-8"?>
<ds:datastoreItem xmlns:ds="http://schemas.openxmlformats.org/officeDocument/2006/customXml" ds:itemID="{AA525EA3-48FE-4547-B4C1-DD3AF44402C7}">
  <ds:schemaRefs/>
</ds:datastoreItem>
</file>

<file path=customXml/itemProps17.xml><?xml version="1.0" encoding="utf-8"?>
<ds:datastoreItem xmlns:ds="http://schemas.openxmlformats.org/officeDocument/2006/customXml" ds:itemID="{08D5DE8A-832D-409D-AAFD-76B4AE0B22AF}">
  <ds:schemaRefs/>
</ds:datastoreItem>
</file>

<file path=customXml/itemProps18.xml><?xml version="1.0" encoding="utf-8"?>
<ds:datastoreItem xmlns:ds="http://schemas.openxmlformats.org/officeDocument/2006/customXml" ds:itemID="{97FE31BA-9132-48B7-A3C5-9DFF6E480140}">
  <ds:schemaRefs/>
</ds:datastoreItem>
</file>

<file path=customXml/itemProps2.xml><?xml version="1.0" encoding="utf-8"?>
<ds:datastoreItem xmlns:ds="http://schemas.openxmlformats.org/officeDocument/2006/customXml" ds:itemID="{CBC98ACF-05F0-4377-8BB9-1A5A7BF4A747}">
  <ds:schemaRefs/>
</ds:datastoreItem>
</file>

<file path=customXml/itemProps3.xml><?xml version="1.0" encoding="utf-8"?>
<ds:datastoreItem xmlns:ds="http://schemas.openxmlformats.org/officeDocument/2006/customXml" ds:itemID="{AF7DEDCF-E977-4984-87BE-26467EDDE10E}">
  <ds:schemaRefs/>
</ds:datastoreItem>
</file>

<file path=customXml/itemProps4.xml><?xml version="1.0" encoding="utf-8"?>
<ds:datastoreItem xmlns:ds="http://schemas.openxmlformats.org/officeDocument/2006/customXml" ds:itemID="{3EF0D2CB-DD9F-4576-84E3-D09A1D62B569}">
  <ds:schemaRefs/>
</ds:datastoreItem>
</file>

<file path=customXml/itemProps5.xml><?xml version="1.0" encoding="utf-8"?>
<ds:datastoreItem xmlns:ds="http://schemas.openxmlformats.org/officeDocument/2006/customXml" ds:itemID="{9B70E418-CF8C-41CF-B199-29BC294DEEF1}">
  <ds:schemaRefs/>
</ds:datastoreItem>
</file>

<file path=customXml/itemProps6.xml><?xml version="1.0" encoding="utf-8"?>
<ds:datastoreItem xmlns:ds="http://schemas.openxmlformats.org/officeDocument/2006/customXml" ds:itemID="{5E8471DD-D3FE-4D02-AF26-F3ABCAF928F3}">
  <ds:schemaRefs/>
</ds:datastoreItem>
</file>

<file path=customXml/itemProps7.xml><?xml version="1.0" encoding="utf-8"?>
<ds:datastoreItem xmlns:ds="http://schemas.openxmlformats.org/officeDocument/2006/customXml" ds:itemID="{FD073E76-366C-4DF1-8657-E4DB4C08AA12}">
  <ds:schemaRefs/>
</ds:datastoreItem>
</file>

<file path=customXml/itemProps8.xml><?xml version="1.0" encoding="utf-8"?>
<ds:datastoreItem xmlns:ds="http://schemas.openxmlformats.org/officeDocument/2006/customXml" ds:itemID="{F752464E-5B86-4CA6-8783-79A07E055196}">
  <ds:schemaRefs/>
</ds:datastoreItem>
</file>

<file path=customXml/itemProps9.xml><?xml version="1.0" encoding="utf-8"?>
<ds:datastoreItem xmlns:ds="http://schemas.openxmlformats.org/officeDocument/2006/customXml" ds:itemID="{EF87C481-3C50-4E32-9DA2-4CC62D42358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Mock-up</vt:lpstr>
      <vt:lpstr>Dashboard</vt:lpstr>
      <vt:lpstr>Top.or.Bottom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Rajiv Kumar</dc:creator>
  <cp:lastModifiedBy>Rajiv Kumar</cp:lastModifiedBy>
  <dcterms:created xsi:type="dcterms:W3CDTF">2021-12-16T10:32:21Z</dcterms:created>
  <dcterms:modified xsi:type="dcterms:W3CDTF">2021-12-16T22:00:29Z</dcterms:modified>
</cp:coreProperties>
</file>