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era.n.raghavan\Documents\"/>
    </mc:Choice>
  </mc:AlternateContent>
  <xr:revisionPtr revIDLastSave="0" documentId="13_ncr:1_{01E13565-22D6-4CCA-AA81-ED33895FFDB7}" xr6:coauthVersionLast="47" xr6:coauthVersionMax="47" xr10:uidLastSave="{00000000-0000-0000-0000-000000000000}"/>
  <bookViews>
    <workbookView xWindow="-110" yWindow="-110" windowWidth="19420" windowHeight="10300" xr2:uid="{A96EF1F3-AB90-45D9-849A-8C4395EAA91D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5" i="1"/>
  <c r="J6" i="1"/>
  <c r="J7" i="1"/>
  <c r="J8" i="1"/>
  <c r="J9" i="1"/>
  <c r="J10" i="1"/>
  <c r="J11" i="1"/>
  <c r="J12" i="1"/>
  <c r="J3" i="1"/>
  <c r="K2" i="1"/>
  <c r="K3" i="1"/>
  <c r="K4" i="1"/>
  <c r="K5" i="1"/>
  <c r="K6" i="1"/>
  <c r="K7" i="1"/>
  <c r="K8" i="1"/>
  <c r="K9" i="1"/>
  <c r="K10" i="1"/>
  <c r="K11" i="1"/>
  <c r="K12" i="1"/>
  <c r="G4" i="1"/>
  <c r="G5" i="1"/>
  <c r="G6" i="1"/>
  <c r="G7" i="1"/>
  <c r="G8" i="1"/>
  <c r="G9" i="1"/>
  <c r="G10" i="1"/>
  <c r="G11" i="1"/>
  <c r="G12" i="1"/>
  <c r="G3" i="1"/>
  <c r="G2" i="1"/>
  <c r="F4" i="1"/>
  <c r="F5" i="1"/>
  <c r="F6" i="1"/>
  <c r="F7" i="1"/>
  <c r="F8" i="1"/>
  <c r="F9" i="1"/>
  <c r="F10" i="1"/>
  <c r="F11" i="1"/>
  <c r="F12" i="1"/>
  <c r="F3" i="1"/>
  <c r="F2" i="1"/>
  <c r="H4" i="1"/>
  <c r="H5" i="1"/>
  <c r="H6" i="1"/>
  <c r="H7" i="1"/>
  <c r="H8" i="1"/>
  <c r="H9" i="1"/>
  <c r="H10" i="1"/>
  <c r="H11" i="1"/>
  <c r="H12" i="1"/>
  <c r="H3" i="1"/>
  <c r="H2" i="1"/>
  <c r="I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<sst xmlns="http://schemas.openxmlformats.org/spreadsheetml/2006/main" count="22" uniqueCount="15">
  <si>
    <t>Cores per executor</t>
  </si>
  <si>
    <t>Max Total Executor</t>
  </si>
  <si>
    <t>Max Memory per exector</t>
  </si>
  <si>
    <t>default.parallelism</t>
  </si>
  <si>
    <t>m5.4xlarge</t>
  </si>
  <si>
    <t>m5.12xlarge</t>
  </si>
  <si>
    <t>r4.4xlarge</t>
  </si>
  <si>
    <t>r5.4xlarge</t>
  </si>
  <si>
    <t>Instace Type</t>
  </si>
  <si>
    <t>#Nodes</t>
  </si>
  <si>
    <t>NO. executors per node</t>
  </si>
  <si>
    <t>GB/Vcore</t>
  </si>
  <si>
    <t>memoryOverhead</t>
  </si>
  <si>
    <t>Vcpu</t>
  </si>
  <si>
    <t>Memory (GiB)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</si>
</sst>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</cellXfs>
  <cellStyles count="1">
    <cellStyle name="Normal" xfId="0" builtinId="0"/>
  </cellStyles>
  <dxfs count="6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double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427930-4B98-4AE6-9C3F-58EE615CA328}" name="Table1" displayName="Table1" ref="A1:K12" totalsRowShown="0" headerRowBorderDxfId="4" tableBorderDxfId="5">
  <autoFilter ref="A1:K12" xr:uid="{9B427930-4B98-4AE6-9C3F-58EE615CA328}"/>
  <tableColumns count="11">
    <tableColumn id="1" xr3:uid="{115A245E-9187-4F58-A681-36EE61E72AAF}" name="Instace Type" dataDxfId="3"/>
    <tableColumn id="2" xr3:uid="{47038E30-E9F1-495C-946E-402857F8D0E6}" name="Vcpu"/>
    <tableColumn id="3" xr3:uid="{A915D17D-154B-422D-8D18-298142FC4634}" name="Memory (GiB)"/>
    <tableColumn id="4" xr3:uid="{6F061B0B-2464-46DC-B993-E611D7857E1B}" name="#Nodes"/>
    <tableColumn id="5" xr3:uid="{689CA1CC-6FC4-4C99-B933-88259A3025A6}" name="Cores per executor"/>
    <tableColumn id="6" xr3:uid="{0E2CD0CE-FE54-41D9-8829-7F2A32FFB9DD}" name="Max Total Executor"/>
    <tableColumn id="7" xr3:uid="{FD175C4B-7569-4943-B202-CBF38919A9ED}" name="Max Memory per exector"/>
    <tableColumn id="8" xr3:uid="{D10BEF45-0E4C-4914-98DC-C7DA3B6E3F88}" name="NO. executors per node"/>
    <tableColumn id="9" xr3:uid="{DE843D71-395B-482F-A3C6-D81551F39FDB}" name="GB/Vcore" dataDxfId="2">
      <calculatedColumnFormula>Table1[[#This Row],[Memory (GiB)]]/Table1[[#This Row],[Vcpu]]</calculatedColumnFormula>
    </tableColumn>
    <tableColumn id="10" xr3:uid="{DFB551DB-110B-4AF3-B981-31AB06F879C9}" name="default.parallelism" dataDxfId="1"/>
    <tableColumn id="11" xr3:uid="{7EB2FB91-4C46-4FBD-A5D4-F73EF8DBDE39}" name="memoryOverhead" dataDxfId="0">
      <calculatedColumnFormula>QUOTIENT(Table1[[#This Row],[Memory (GiB)]]-1,Table1[[#This Row],[NO. executors per node]])*0.1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CA75-4EA4-404D-9EDC-DCD418CBD3E4}">
  <dimension ref="A1:K12"/>
  <sheetViews>
    <sheetView tabSelected="1" workbookViewId="0">
      <selection activeCell="C1" sqref="C1"/>
    </sheetView>
  </sheetViews>
  <sheetFormatPr defaultRowHeight="14.5" x14ac:dyDescent="0.35"/>
  <cols>
    <col min="1" max="1" width="13.26953125" customWidth="1"/>
    <col min="2" max="2" width="9.1796875" customWidth="1"/>
    <col min="3" max="3" width="14.7265625" bestFit="1" customWidth="1"/>
    <col min="4" max="4" width="9.36328125" bestFit="1" customWidth="1"/>
    <col min="5" max="5" width="18.6328125" customWidth="1"/>
    <col min="6" max="6" width="19" customWidth="1"/>
    <col min="7" max="7" width="24" customWidth="1"/>
    <col min="8" max="8" width="22.6328125" customWidth="1"/>
    <col min="9" max="9" width="10.81640625" customWidth="1"/>
    <col min="10" max="10" width="18.453125" customWidth="1"/>
    <col min="11" max="11" width="18.36328125" bestFit="1" customWidth="1"/>
  </cols>
  <sheetData>
    <row r="1" spans="1:11" ht="15" thickBot="1" x14ac:dyDescent="0.4">
      <c r="A1" s="3" t="s">
        <v>8</v>
      </c>
      <c r="B1" s="4" t="s">
        <v>13</v>
      </c>
      <c r="C1" s="4" t="s">
        <v>14</v>
      </c>
      <c r="D1" s="4" t="s">
        <v>9</v>
      </c>
      <c r="E1" s="4" t="s">
        <v>0</v>
      </c>
      <c r="F1" s="4" t="s">
        <v>1</v>
      </c>
      <c r="G1" s="4" t="s">
        <v>2</v>
      </c>
      <c r="H1" s="4" t="s">
        <v>10</v>
      </c>
      <c r="I1" s="4" t="s">
        <v>11</v>
      </c>
      <c r="J1" s="5" t="s">
        <v>3</v>
      </c>
      <c r="K1" s="4" t="s">
        <v>12</v>
      </c>
    </row>
    <row r="2" spans="1:11" ht="15" thickTop="1" x14ac:dyDescent="0.35">
      <c r="A2" s="13" t="s">
        <v>4</v>
      </c>
      <c r="B2" s="14">
        <v>16</v>
      </c>
      <c r="C2" s="14">
        <v>64</v>
      </c>
      <c r="D2" s="14">
        <v>6</v>
      </c>
      <c r="E2" s="14">
        <v>5</v>
      </c>
      <c r="F2" s="14">
        <f>(QUOTIENT(Table1[[#This Row],[Vcpu]]-1,Table1[[#This Row],[Cores per executor]])*Table1[[#This Row],['#Nodes]])-1</f>
        <v>17</v>
      </c>
      <c r="G2" s="14">
        <f>QUOTIENT(Table1[[#This Row],[Memory (GiB)]]-1,Table1[[#This Row],[NO. executors per node]])*0.9</f>
        <v>18.900000000000002</v>
      </c>
      <c r="H2" s="14">
        <f>QUOTIENT(Table1[[#This Row],[Vcpu]]-1,Table1[[#This Row],[Cores per executor]])</f>
        <v>3</v>
      </c>
      <c r="I2" s="14">
        <f>Table1[[#This Row],[Memory (GiB)]]/Table1[[#This Row],[Vcpu]]</f>
        <v>4</v>
      </c>
      <c r="J2" s="14">
        <f>Table1[[#This Row],[Max Total Executor]]*Table1[[#This Row],[Cores per executor]]*2</f>
        <v>170</v>
      </c>
      <c r="K2" s="15">
        <f>QUOTIENT(Table1[[#This Row],[Memory (GiB)]]-1,Table1[[#This Row],[NO. executors per node]])*0.1</f>
        <v>2.1</v>
      </c>
    </row>
    <row r="3" spans="1:11" x14ac:dyDescent="0.35">
      <c r="A3" s="1" t="s">
        <v>4</v>
      </c>
      <c r="B3" s="6">
        <v>16</v>
      </c>
      <c r="C3" s="6">
        <v>64</v>
      </c>
      <c r="D3" s="6">
        <v>8</v>
      </c>
      <c r="E3" s="6">
        <v>5</v>
      </c>
      <c r="F3" s="6">
        <f>(QUOTIENT(Table1[[#This Row],[Vcpu]]-1,Table1[[#This Row],[Cores per executor]])*Table1[[#This Row],['#Nodes]])-1</f>
        <v>23</v>
      </c>
      <c r="G3" s="6">
        <f>QUOTIENT(Table1[[#This Row],[Memory (GiB)]]-1,Table1[[#This Row],[NO. executors per node]])*0.9</f>
        <v>18.900000000000002</v>
      </c>
      <c r="H3" s="6">
        <f>QUOTIENT(Table1[[#This Row],[Vcpu]]-1,Table1[[#This Row],[Cores per executor]])</f>
        <v>3</v>
      </c>
      <c r="I3" s="6">
        <f>Table1[[#This Row],[Memory (GiB)]]/Table1[[#This Row],[Vcpu]]</f>
        <v>4</v>
      </c>
      <c r="J3" s="2">
        <f>Table1[[#This Row],[Max Total Executor]]*Table1[[#This Row],[Cores per executor]]*2</f>
        <v>230</v>
      </c>
      <c r="K3" s="6">
        <f>QUOTIENT(Table1[[#This Row],[Memory (GiB)]]-1,Table1[[#This Row],[NO. executors per node]])*0.1</f>
        <v>2.1</v>
      </c>
    </row>
    <row r="4" spans="1:11" x14ac:dyDescent="0.35">
      <c r="A4" s="1" t="s">
        <v>4</v>
      </c>
      <c r="B4" s="6">
        <v>16</v>
      </c>
      <c r="C4" s="6">
        <v>64</v>
      </c>
      <c r="D4" s="6">
        <v>6</v>
      </c>
      <c r="E4" s="6">
        <v>4</v>
      </c>
      <c r="F4" s="6">
        <f>(QUOTIENT(Table1[[#This Row],[Vcpu]]-1,Table1[[#This Row],[Cores per executor]])*Table1[[#This Row],['#Nodes]])-1</f>
        <v>17</v>
      </c>
      <c r="G4" s="6">
        <f>QUOTIENT(Table1[[#This Row],[Memory (GiB)]]-1,Table1[[#This Row],[NO. executors per node]])*0.9</f>
        <v>18.900000000000002</v>
      </c>
      <c r="H4" s="6">
        <f>QUOTIENT(Table1[[#This Row],[Vcpu]]-1,Table1[[#This Row],[Cores per executor]])</f>
        <v>3</v>
      </c>
      <c r="I4" s="6">
        <f>Table1[[#This Row],[Memory (GiB)]]/Table1[[#This Row],[Vcpu]]</f>
        <v>4</v>
      </c>
      <c r="J4" s="2">
        <f>Table1[[#This Row],[Max Total Executor]]*Table1[[#This Row],[Cores per executor]]*2</f>
        <v>136</v>
      </c>
      <c r="K4" s="6">
        <f>QUOTIENT(Table1[[#This Row],[Memory (GiB)]]-1,Table1[[#This Row],[NO. executors per node]])*0.1</f>
        <v>2.1</v>
      </c>
    </row>
    <row r="5" spans="1:11" ht="15" thickBot="1" x14ac:dyDescent="0.4">
      <c r="A5" s="7" t="s">
        <v>4</v>
      </c>
      <c r="B5" s="8">
        <v>16</v>
      </c>
      <c r="C5" s="8">
        <v>64</v>
      </c>
      <c r="D5" s="8">
        <v>8</v>
      </c>
      <c r="E5" s="8">
        <v>4</v>
      </c>
      <c r="F5" s="8">
        <f>(QUOTIENT(Table1[[#This Row],[Vcpu]]-1,Table1[[#This Row],[Cores per executor]])*Table1[[#This Row],['#Nodes]])-1</f>
        <v>23</v>
      </c>
      <c r="G5" s="8">
        <f>QUOTIENT(Table1[[#This Row],[Memory (GiB)]]-1,Table1[[#This Row],[NO. executors per node]])*0.9</f>
        <v>18.900000000000002</v>
      </c>
      <c r="H5" s="8">
        <f>QUOTIENT(Table1[[#This Row],[Vcpu]]-1,Table1[[#This Row],[Cores per executor]])</f>
        <v>3</v>
      </c>
      <c r="I5" s="8">
        <f>Table1[[#This Row],[Memory (GiB)]]/Table1[[#This Row],[Vcpu]]</f>
        <v>4</v>
      </c>
      <c r="J5" s="9">
        <f>Table1[[#This Row],[Max Total Executor]]*Table1[[#This Row],[Cores per executor]]*2</f>
        <v>184</v>
      </c>
      <c r="K5" s="8">
        <f>QUOTIENT(Table1[[#This Row],[Memory (GiB)]]-1,Table1[[#This Row],[NO. executors per node]])*0.1</f>
        <v>2.1</v>
      </c>
    </row>
    <row r="6" spans="1:11" x14ac:dyDescent="0.35">
      <c r="A6" s="16" t="s">
        <v>5</v>
      </c>
      <c r="B6" s="17">
        <v>48</v>
      </c>
      <c r="C6" s="17">
        <v>192</v>
      </c>
      <c r="D6" s="17">
        <v>6</v>
      </c>
      <c r="E6" s="17">
        <v>5</v>
      </c>
      <c r="F6" s="17">
        <f>(QUOTIENT(Table1[[#This Row],[Vcpu]]-1,Table1[[#This Row],[Cores per executor]])*Table1[[#This Row],['#Nodes]])-1</f>
        <v>53</v>
      </c>
      <c r="G6" s="17">
        <f>QUOTIENT(Table1[[#This Row],[Memory (GiB)]]-1,Table1[[#This Row],[NO. executors per node]])*0.9</f>
        <v>18.900000000000002</v>
      </c>
      <c r="H6" s="17">
        <f>QUOTIENT(Table1[[#This Row],[Vcpu]]-1,Table1[[#This Row],[Cores per executor]])</f>
        <v>9</v>
      </c>
      <c r="I6" s="17">
        <f>Table1[[#This Row],[Memory (GiB)]]/Table1[[#This Row],[Vcpu]]</f>
        <v>4</v>
      </c>
      <c r="J6" s="17">
        <f>Table1[[#This Row],[Max Total Executor]]*Table1[[#This Row],[Cores per executor]]*2</f>
        <v>530</v>
      </c>
      <c r="K6" s="18">
        <f>QUOTIENT(Table1[[#This Row],[Memory (GiB)]]-1,Table1[[#This Row],[NO. executors per node]])*0.1</f>
        <v>2.1</v>
      </c>
    </row>
    <row r="7" spans="1:11" x14ac:dyDescent="0.35">
      <c r="A7" s="1" t="s">
        <v>5</v>
      </c>
      <c r="B7" s="6">
        <v>48</v>
      </c>
      <c r="C7" s="6">
        <v>192</v>
      </c>
      <c r="D7" s="6">
        <v>8</v>
      </c>
      <c r="E7" s="6">
        <v>5</v>
      </c>
      <c r="F7" s="6">
        <f>(QUOTIENT(Table1[[#This Row],[Vcpu]]-1,Table1[[#This Row],[Cores per executor]])*Table1[[#This Row],['#Nodes]])-1</f>
        <v>71</v>
      </c>
      <c r="G7" s="6">
        <f>QUOTIENT(Table1[[#This Row],[Memory (GiB)]]-1,Table1[[#This Row],[NO. executors per node]])*0.9</f>
        <v>18.900000000000002</v>
      </c>
      <c r="H7" s="6">
        <f>QUOTIENT(Table1[[#This Row],[Vcpu]]-1,Table1[[#This Row],[Cores per executor]])</f>
        <v>9</v>
      </c>
      <c r="I7" s="6">
        <f>Table1[[#This Row],[Memory (GiB)]]/Table1[[#This Row],[Vcpu]]</f>
        <v>4</v>
      </c>
      <c r="J7" s="2">
        <f>Table1[[#This Row],[Max Total Executor]]*Table1[[#This Row],[Cores per executor]]*2</f>
        <v>710</v>
      </c>
      <c r="K7" s="6">
        <f>QUOTIENT(Table1[[#This Row],[Memory (GiB)]]-1,Table1[[#This Row],[NO. executors per node]])*0.1</f>
        <v>2.1</v>
      </c>
    </row>
    <row r="8" spans="1:11" x14ac:dyDescent="0.35">
      <c r="A8" s="1" t="s">
        <v>5</v>
      </c>
      <c r="B8" s="6">
        <v>48</v>
      </c>
      <c r="C8" s="6">
        <v>192</v>
      </c>
      <c r="D8" s="6">
        <v>6</v>
      </c>
      <c r="E8" s="6">
        <v>4</v>
      </c>
      <c r="F8" s="6">
        <f>(QUOTIENT(Table1[[#This Row],[Vcpu]]-1,Table1[[#This Row],[Cores per executor]])*Table1[[#This Row],['#Nodes]])-1</f>
        <v>65</v>
      </c>
      <c r="G8" s="6">
        <f>QUOTIENT(Table1[[#This Row],[Memory (GiB)]]-1,Table1[[#This Row],[NO. executors per node]])*0.9</f>
        <v>15.3</v>
      </c>
      <c r="H8" s="6">
        <f>QUOTIENT(Table1[[#This Row],[Vcpu]]-1,Table1[[#This Row],[Cores per executor]])</f>
        <v>11</v>
      </c>
      <c r="I8" s="6">
        <f>Table1[[#This Row],[Memory (GiB)]]/Table1[[#This Row],[Vcpu]]</f>
        <v>4</v>
      </c>
      <c r="J8" s="2">
        <f>Table1[[#This Row],[Max Total Executor]]*Table1[[#This Row],[Cores per executor]]*2</f>
        <v>520</v>
      </c>
      <c r="K8" s="6">
        <f>QUOTIENT(Table1[[#This Row],[Memory (GiB)]]-1,Table1[[#This Row],[NO. executors per node]])*0.1</f>
        <v>1.7000000000000002</v>
      </c>
    </row>
    <row r="9" spans="1:11" ht="15" thickBot="1" x14ac:dyDescent="0.4">
      <c r="A9" s="7" t="s">
        <v>5</v>
      </c>
      <c r="B9" s="8">
        <v>48</v>
      </c>
      <c r="C9" s="8">
        <v>192</v>
      </c>
      <c r="D9" s="8">
        <v>8</v>
      </c>
      <c r="E9" s="8">
        <v>4</v>
      </c>
      <c r="F9" s="8">
        <f>(QUOTIENT(Table1[[#This Row],[Vcpu]]-1,Table1[[#This Row],[Cores per executor]])*Table1[[#This Row],['#Nodes]])-1</f>
        <v>87</v>
      </c>
      <c r="G9" s="8">
        <f>QUOTIENT(Table1[[#This Row],[Memory (GiB)]]-1,Table1[[#This Row],[NO. executors per node]])*0.9</f>
        <v>15.3</v>
      </c>
      <c r="H9" s="8">
        <f>QUOTIENT(Table1[[#This Row],[Vcpu]]-1,Table1[[#This Row],[Cores per executor]])</f>
        <v>11</v>
      </c>
      <c r="I9" s="8">
        <f>Table1[[#This Row],[Memory (GiB)]]/Table1[[#This Row],[Vcpu]]</f>
        <v>4</v>
      </c>
      <c r="J9" s="9">
        <f>Table1[[#This Row],[Max Total Executor]]*Table1[[#This Row],[Cores per executor]]*2</f>
        <v>696</v>
      </c>
      <c r="K9" s="8">
        <f>QUOTIENT(Table1[[#This Row],[Memory (GiB)]]-1,Table1[[#This Row],[NO. executors per node]])*0.1</f>
        <v>1.7000000000000002</v>
      </c>
    </row>
    <row r="10" spans="1:11" x14ac:dyDescent="0.35">
      <c r="A10" s="10" t="s">
        <v>6</v>
      </c>
      <c r="B10" s="11">
        <v>16</v>
      </c>
      <c r="C10" s="11">
        <v>122</v>
      </c>
      <c r="D10" s="11">
        <v>56</v>
      </c>
      <c r="E10" s="11">
        <v>5</v>
      </c>
      <c r="F10" s="11">
        <f>(QUOTIENT(Table1[[#This Row],[Vcpu]]-1,Table1[[#This Row],[Cores per executor]])*Table1[[#This Row],['#Nodes]])-1</f>
        <v>167</v>
      </c>
      <c r="G10" s="11">
        <f>QUOTIENT(Table1[[#This Row],[Memory (GiB)]]-1,Table1[[#This Row],[NO. executors per node]])*0.9</f>
        <v>36</v>
      </c>
      <c r="H10" s="11">
        <f>QUOTIENT(Table1[[#This Row],[Vcpu]]-1,Table1[[#This Row],[Cores per executor]])</f>
        <v>3</v>
      </c>
      <c r="I10" s="11">
        <f>Table1[[#This Row],[Memory (GiB)]]/Table1[[#This Row],[Vcpu]]</f>
        <v>7.625</v>
      </c>
      <c r="J10" s="12">
        <f>Table1[[#This Row],[Max Total Executor]]*Table1[[#This Row],[Cores per executor]]*2</f>
        <v>1670</v>
      </c>
      <c r="K10" s="11">
        <f>QUOTIENT(Table1[[#This Row],[Memory (GiB)]]-1,Table1[[#This Row],[NO. executors per node]])*0.1</f>
        <v>4</v>
      </c>
    </row>
    <row r="11" spans="1:11" ht="15" thickBot="1" x14ac:dyDescent="0.4">
      <c r="A11" s="1" t="s">
        <v>7</v>
      </c>
      <c r="B11" s="6">
        <v>16</v>
      </c>
      <c r="C11" s="8">
        <v>128</v>
      </c>
      <c r="D11" s="6">
        <v>56</v>
      </c>
      <c r="E11" s="6">
        <v>5</v>
      </c>
      <c r="F11" s="6">
        <f>(QUOTIENT(Table1[[#This Row],[Vcpu]]-1,Table1[[#This Row],[Cores per executor]])*Table1[[#This Row],['#Nodes]])-1</f>
        <v>167</v>
      </c>
      <c r="G11" s="6">
        <f>QUOTIENT(Table1[[#This Row],[Memory (GiB)]]-1,Table1[[#This Row],[NO. executors per node]])*0.9</f>
        <v>37.800000000000004</v>
      </c>
      <c r="H11" s="6">
        <f>QUOTIENT(Table1[[#This Row],[Vcpu]]-1,Table1[[#This Row],[Cores per executor]])</f>
        <v>3</v>
      </c>
      <c r="I11" s="6">
        <f>Table1[[#This Row],[Memory (GiB)]]/Table1[[#This Row],[Vcpu]]</f>
        <v>8</v>
      </c>
      <c r="J11" s="2">
        <f>Table1[[#This Row],[Max Total Executor]]*Table1[[#This Row],[Cores per executor]]*2</f>
        <v>1670</v>
      </c>
      <c r="K11" s="6">
        <f>QUOTIENT(Table1[[#This Row],[Memory (GiB)]]-1,Table1[[#This Row],[NO. executors per node]])*0.1</f>
        <v>4.2</v>
      </c>
    </row>
    <row r="12" spans="1:11" ht="15" thickBot="1" x14ac:dyDescent="0.4">
      <c r="A12" s="7" t="s">
        <v>7</v>
      </c>
      <c r="B12" s="8">
        <v>16</v>
      </c>
      <c r="C12" s="8">
        <v>128</v>
      </c>
      <c r="D12" s="8">
        <v>4</v>
      </c>
      <c r="E12" s="8">
        <v>5</v>
      </c>
      <c r="F12" s="8">
        <f>(QUOTIENT(Table1[[#This Row],[Vcpu]]-1,Table1[[#This Row],[Cores per executor]])*Table1[[#This Row],['#Nodes]])-1</f>
        <v>11</v>
      </c>
      <c r="G12" s="8">
        <f>QUOTIENT(Table1[[#This Row],[Memory (GiB)]]-1,Table1[[#This Row],[NO. executors per node]])*0.9</f>
        <v>37.800000000000004</v>
      </c>
      <c r="H12" s="8">
        <f>QUOTIENT(Table1[[#This Row],[Vcpu]]-1,Table1[[#This Row],[Cores per executor]])</f>
        <v>3</v>
      </c>
      <c r="I12" s="8">
        <f>Table1[[#This Row],[Memory (GiB)]]/Table1[[#This Row],[Vcpu]]</f>
        <v>8</v>
      </c>
      <c r="J12" s="9">
        <f>Table1[[#This Row],[Max Total Executor]]*Table1[[#This Row],[Cores per executor]]*2</f>
        <v>110</v>
      </c>
      <c r="K12" s="8">
        <f>QUOTIENT(Table1[[#This Row],[Memory (GiB)]]-1,Table1[[#This Row],[NO. executors per node]])*0.1</f>
        <v>4.2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</dc:creator>
  <cp:lastModifiedBy>Raghavan, Veera</cp:lastModifiedBy>
  <dcterms:created xsi:type="dcterms:W3CDTF">2020-12-22T21:12:03Z</dcterms:created>
  <dcterms:modified xsi:type="dcterms:W3CDTF">2022-09-15T22:46:55Z</dcterms:modified>
</cp:coreProperties>
</file>