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<sst xmlns="http://schemas.openxmlformats.org/spreadsheetml/2006/main" count="14" uniqueCount="9">
  <si>
    <t>АЛЬФА</t>
  </si>
  <si>
    <t>N</t>
  </si>
  <si>
    <t>min</t>
  </si>
  <si>
    <t>Отклонение</t>
  </si>
  <si>
    <t>ИНТ</t>
  </si>
  <si>
    <t>СРЕД</t>
  </si>
  <si>
    <t>МИН-ДОВ</t>
  </si>
  <si>
    <t>МАКС-ДОВ</t>
  </si>
  <si>
    <t>No_Parallel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</si>
</sst>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Alignment="1" applyFill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1" fillId="2" fontId="1" numFmtId="0" xfId="0" applyBorder="1" applyFont="1"/>
    <xf borderId="0" fillId="0" fontId="3" numFmtId="0" xfId="0" applyFont="1"/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Время выполнения - 2 потока, сортировка 2частей</a:t>
            </a:r>
          </a:p>
        </c:rich>
      </c:tx>
      <c:overlay val="0"/>
    </c:title>
    <c:plotArea>
      <c:layout/>
      <c:lineChart>
        <c:ser>
          <c:idx val="0"/>
          <c:order val="0"/>
          <c:tx>
            <c:v>min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'Лист1'!$B$1:$K$1</c:f>
            </c:strRef>
          </c:cat>
          <c:val>
            <c:numRef>
              <c:f>'Лист1'!$B$14:$K$14</c:f>
              <c:numCache/>
            </c:numRef>
          </c:val>
          <c:smooth val="0"/>
        </c:ser>
        <c:ser>
          <c:idx val="1"/>
          <c:order val="1"/>
          <c:tx>
            <c:v>СРЕД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'Лист1'!$B$1:$K$1</c:f>
            </c:strRef>
          </c:cat>
          <c:val>
            <c:numRef>
              <c:f>'Лист1'!$B$18:$K$18</c:f>
              <c:numCache/>
            </c:numRef>
          </c:val>
          <c:smooth val="0"/>
        </c:ser>
        <c:ser>
          <c:idx val="2"/>
          <c:order val="2"/>
          <c:tx>
            <c:v>МИН-ДОВ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'Лист1'!$B$1:$K$1</c:f>
            </c:strRef>
          </c:cat>
          <c:val>
            <c:numRef>
              <c:f>'Лист1'!$B$19:$K$19</c:f>
              <c:numCache/>
            </c:numRef>
          </c:val>
          <c:smooth val="0"/>
        </c:ser>
        <c:ser>
          <c:idx val="3"/>
          <c:order val="3"/>
          <c:tx>
            <c:v>МАКС-ДОВ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'Лист1'!$B$1:$K$1</c:f>
            </c:strRef>
          </c:cat>
          <c:val>
            <c:numRef>
              <c:f>'Лист1'!$B$20:$K$20</c:f>
              <c:numCache/>
            </c:numRef>
          </c:val>
          <c:smooth val="0"/>
        </c:ser>
        <c:ser>
          <c:idx val="4"/>
          <c:order val="4"/>
          <c:tx>
            <c:strRef>
              <c:f>'Лист1'!$A$21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'Лист1'!$B$1:$K$1</c:f>
            </c:strRef>
          </c:cat>
          <c:val>
            <c:numRef>
              <c:f>'Лист1'!$B$21:$K$21</c:f>
              <c:numCache/>
            </c:numRef>
          </c:val>
          <c:smooth val="0"/>
        </c:ser>
        <c:axId val="1521633684"/>
        <c:axId val="1631022042"/>
      </c:lineChart>
      <c:catAx>
        <c:axId val="1521633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1022042"/>
      </c:catAx>
      <c:valAx>
        <c:axId val="1631022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163368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Параллельное ускорение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'Лист1'!$A$30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'Лист1'!$B$29:$K$29</c:f>
            </c:strRef>
          </c:cat>
          <c:val>
            <c:numRef>
              <c:f>'Лист1'!$B$30:$K$30</c:f>
              <c:numCache/>
            </c:numRef>
          </c:val>
          <c:smooth val="0"/>
        </c:ser>
        <c:ser>
          <c:idx val="1"/>
          <c:order val="1"/>
          <c:tx>
            <c:strRef>
              <c:f>'Лист1'!$A$31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'Лист1'!$B$29:$K$29</c:f>
            </c:strRef>
          </c:cat>
          <c:val>
            <c:numRef>
              <c:f>'Лист1'!$B$31:$K$31</c:f>
              <c:numCache/>
            </c:numRef>
          </c:val>
          <c:smooth val="0"/>
        </c:ser>
        <c:ser>
          <c:idx val="2"/>
          <c:order val="2"/>
          <c:tx>
            <c:strRef>
              <c:f>'Лист1'!$A$32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'Лист1'!$B$29:$K$29</c:f>
            </c:strRef>
          </c:cat>
          <c:val>
            <c:numRef>
              <c:f>'Лист1'!$B$32:$K$32</c:f>
              <c:numCache/>
            </c:numRef>
          </c:val>
          <c:smooth val="0"/>
        </c:ser>
        <c:ser>
          <c:idx val="3"/>
          <c:order val="3"/>
          <c:tx>
            <c:strRef>
              <c:f>'Лист1'!$A$33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'Лист1'!$B$29:$K$29</c:f>
            </c:strRef>
          </c:cat>
          <c:val>
            <c:numRef>
              <c:f>'Лист1'!$B$33:$K$33</c:f>
              <c:numCache/>
            </c:numRef>
          </c:val>
          <c:smooth val="0"/>
        </c:ser>
        <c:ser>
          <c:idx val="4"/>
          <c:order val="4"/>
          <c:tx>
            <c:strRef>
              <c:f>'Лист1'!$A$34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'Лист1'!$B$29:$K$29</c:f>
            </c:strRef>
          </c:cat>
          <c:val>
            <c:numRef>
              <c:f>'Лист1'!$B$34:$K$34</c:f>
              <c:numCache/>
            </c:numRef>
          </c:val>
          <c:smooth val="0"/>
        </c:ser>
        <c:axId val="272779034"/>
        <c:axId val="2070171546"/>
      </c:lineChart>
      <c:catAx>
        <c:axId val="272779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171546"/>
      </c:catAx>
      <c:valAx>
        <c:axId val="2070171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779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561975</xdr:colOff>
      <xdr:row>0</xdr:row>
      <xdr:rowOff>0</xdr:rowOff>
    </xdr:from>
    <xdr:ext cx="4638675" cy="44481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561975</xdr:colOff>
      <xdr:row>24</xdr:row>
      <xdr:rowOff>95250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6" width="8.71"/>
  </cols>
  <sheetData>
    <row r="1">
      <c r="B1" s="1">
        <v>1084.0</v>
      </c>
      <c r="C1" s="1">
        <v>1163.0</v>
      </c>
      <c r="D1" s="1">
        <v>1242.0</v>
      </c>
      <c r="E1" s="1">
        <v>1321.0</v>
      </c>
      <c r="F1" s="1">
        <v>1400.0</v>
      </c>
      <c r="G1" s="1">
        <v>1479.0</v>
      </c>
      <c r="H1" s="1">
        <v>1558.0</v>
      </c>
      <c r="I1" s="1">
        <v>1637.0</v>
      </c>
      <c r="J1" s="1">
        <v>1716.0</v>
      </c>
      <c r="K1" s="1">
        <v>1795.0</v>
      </c>
    </row>
    <row r="2">
      <c r="B2" s="2">
        <v>38.0</v>
      </c>
      <c r="C2" s="3">
        <v>64.0</v>
      </c>
      <c r="D2" s="3">
        <v>88.0</v>
      </c>
      <c r="E2" s="3">
        <v>97.0</v>
      </c>
      <c r="F2" s="3">
        <v>114.0</v>
      </c>
      <c r="G2" s="3">
        <v>142.0</v>
      </c>
      <c r="H2" s="3">
        <v>159.0</v>
      </c>
      <c r="I2" s="3">
        <v>160.0</v>
      </c>
      <c r="J2" s="3">
        <v>175.0</v>
      </c>
      <c r="K2" s="3">
        <v>219.0</v>
      </c>
    </row>
    <row r="3">
      <c r="B3" s="3">
        <v>45.0</v>
      </c>
      <c r="C3" s="3">
        <v>67.0</v>
      </c>
      <c r="D3" s="3">
        <v>81.0</v>
      </c>
      <c r="E3" s="3">
        <v>102.0</v>
      </c>
      <c r="F3" s="3">
        <v>123.0</v>
      </c>
      <c r="G3" s="3">
        <v>134.0</v>
      </c>
      <c r="H3" s="3">
        <v>167.0</v>
      </c>
      <c r="I3" s="3">
        <v>158.0</v>
      </c>
      <c r="J3" s="3">
        <v>174.0</v>
      </c>
      <c r="K3" s="3">
        <v>188.0</v>
      </c>
    </row>
    <row r="4">
      <c r="B4" s="3">
        <v>44.0</v>
      </c>
      <c r="C4" s="3">
        <v>71.0</v>
      </c>
      <c r="D4" s="3">
        <v>84.0</v>
      </c>
      <c r="E4" s="3">
        <v>97.0</v>
      </c>
      <c r="F4" s="3">
        <v>113.0</v>
      </c>
      <c r="G4" s="3">
        <v>137.0</v>
      </c>
      <c r="H4" s="3">
        <v>160.0</v>
      </c>
      <c r="I4" s="3">
        <v>160.0</v>
      </c>
      <c r="J4" s="3">
        <v>178.0</v>
      </c>
      <c r="K4" s="3">
        <v>191.0</v>
      </c>
    </row>
    <row r="5">
      <c r="B5" s="3">
        <v>44.0</v>
      </c>
      <c r="C5" s="3">
        <v>66.0</v>
      </c>
      <c r="D5" s="3">
        <v>88.0</v>
      </c>
      <c r="E5" s="3">
        <v>99.0</v>
      </c>
      <c r="F5" s="3">
        <v>115.0</v>
      </c>
      <c r="G5" s="3">
        <v>133.0</v>
      </c>
      <c r="H5" s="3">
        <v>156.0</v>
      </c>
      <c r="I5" s="3">
        <v>161.0</v>
      </c>
      <c r="J5" s="3">
        <v>178.0</v>
      </c>
      <c r="K5" s="3">
        <v>191.0</v>
      </c>
    </row>
    <row r="6">
      <c r="B6" s="3">
        <v>51.0</v>
      </c>
      <c r="C6" s="3">
        <v>75.0</v>
      </c>
      <c r="D6" s="3">
        <v>82.0</v>
      </c>
      <c r="E6" s="3">
        <v>104.0</v>
      </c>
      <c r="F6" s="3">
        <v>120.0</v>
      </c>
      <c r="G6" s="3">
        <v>141.0</v>
      </c>
      <c r="H6" s="3">
        <v>151.0</v>
      </c>
      <c r="I6" s="3">
        <v>161.0</v>
      </c>
      <c r="J6" s="3">
        <v>177.0</v>
      </c>
      <c r="K6" s="3">
        <v>191.0</v>
      </c>
    </row>
    <row r="7">
      <c r="B7" s="3">
        <v>45.0</v>
      </c>
      <c r="C7" s="3">
        <v>71.0</v>
      </c>
      <c r="D7" s="3">
        <v>89.0</v>
      </c>
      <c r="E7" s="3">
        <v>100.0</v>
      </c>
      <c r="F7" s="3">
        <v>121.0</v>
      </c>
      <c r="G7" s="3">
        <v>137.0</v>
      </c>
      <c r="H7" s="3">
        <v>149.0</v>
      </c>
      <c r="I7" s="3">
        <v>161.0</v>
      </c>
      <c r="J7" s="3">
        <v>179.0</v>
      </c>
      <c r="K7" s="4">
        <v>192.0</v>
      </c>
    </row>
    <row r="8">
      <c r="B8" s="3">
        <v>48.0</v>
      </c>
      <c r="C8" s="4">
        <v>77.0</v>
      </c>
      <c r="D8" s="3">
        <v>92.0</v>
      </c>
      <c r="E8" s="3">
        <v>97.0</v>
      </c>
      <c r="F8" s="3">
        <v>119.0</v>
      </c>
      <c r="G8" s="3">
        <v>134.0</v>
      </c>
      <c r="H8" s="3">
        <v>147.0</v>
      </c>
      <c r="I8" s="3">
        <v>163.0</v>
      </c>
      <c r="J8" s="3">
        <v>173.0</v>
      </c>
      <c r="K8" s="3">
        <v>190.0</v>
      </c>
    </row>
    <row r="9">
      <c r="B9" s="3">
        <v>46.0</v>
      </c>
      <c r="C9" s="3">
        <v>77.0</v>
      </c>
      <c r="D9" s="3">
        <v>85.0</v>
      </c>
      <c r="E9" s="3">
        <v>95.0</v>
      </c>
      <c r="F9" s="3">
        <v>124.0</v>
      </c>
      <c r="G9" s="3">
        <v>134.0</v>
      </c>
      <c r="H9" s="3">
        <v>150.0</v>
      </c>
      <c r="I9" s="3">
        <v>165.0</v>
      </c>
      <c r="J9" s="3">
        <v>176.0</v>
      </c>
      <c r="K9" s="3">
        <v>190.0</v>
      </c>
    </row>
    <row r="10">
      <c r="B10" s="3">
        <v>50.0</v>
      </c>
      <c r="C10" s="3">
        <v>68.0</v>
      </c>
      <c r="D10" s="3">
        <v>81.0</v>
      </c>
      <c r="E10" s="3">
        <v>100.0</v>
      </c>
      <c r="F10" s="3">
        <v>110.0</v>
      </c>
      <c r="G10" s="3">
        <v>136.0</v>
      </c>
      <c r="H10" s="3">
        <v>147.0</v>
      </c>
      <c r="I10" s="3">
        <v>165.0</v>
      </c>
      <c r="J10" s="3">
        <v>177.0</v>
      </c>
      <c r="K10" s="3">
        <v>189.0</v>
      </c>
    </row>
    <row r="11">
      <c r="B11" s="2">
        <v>52.0</v>
      </c>
      <c r="C11" s="2">
        <v>82.0</v>
      </c>
      <c r="D11" s="2">
        <v>85.0</v>
      </c>
      <c r="E11" s="2">
        <v>101.0</v>
      </c>
      <c r="F11" s="2">
        <v>121.0</v>
      </c>
      <c r="G11" s="2">
        <v>141.0</v>
      </c>
      <c r="H11" s="2">
        <v>147.0</v>
      </c>
      <c r="I11" s="2">
        <v>164.0</v>
      </c>
      <c r="J11" s="2">
        <v>176.0</v>
      </c>
      <c r="K11" s="2">
        <v>189.0</v>
      </c>
    </row>
    <row r="12">
      <c r="A12" s="5" t="s">
        <v>0</v>
      </c>
      <c r="B12" s="5">
        <v>0.05</v>
      </c>
    </row>
    <row r="13">
      <c r="A13" s="5" t="s">
        <v>1</v>
      </c>
      <c r="B13" s="5">
        <v>10.0</v>
      </c>
    </row>
    <row r="14">
      <c r="A14" s="5" t="s">
        <v>2</v>
      </c>
      <c r="B14" s="6">
        <f t="shared" ref="B14:K14" si="1">MIN(B2:B11)</f>
        <v>38</v>
      </c>
      <c r="C14" s="6">
        <f t="shared" si="1"/>
        <v>64</v>
      </c>
      <c r="D14" s="6">
        <f t="shared" si="1"/>
        <v>81</v>
      </c>
      <c r="E14" s="6">
        <f t="shared" si="1"/>
        <v>95</v>
      </c>
      <c r="F14" s="6">
        <f t="shared" si="1"/>
        <v>110</v>
      </c>
      <c r="G14" s="6">
        <f t="shared" si="1"/>
        <v>133</v>
      </c>
      <c r="H14" s="6">
        <f t="shared" si="1"/>
        <v>147</v>
      </c>
      <c r="I14" s="6">
        <f t="shared" si="1"/>
        <v>158</v>
      </c>
      <c r="J14" s="6">
        <f t="shared" si="1"/>
        <v>173</v>
      </c>
      <c r="K14" s="6">
        <f t="shared" si="1"/>
        <v>188</v>
      </c>
    </row>
    <row r="15">
      <c r="A15" s="1" t="s">
        <v>3</v>
      </c>
      <c r="B15" s="6">
        <f t="shared" ref="B15:K15" si="2">STDEVA(B2:B11)</f>
        <v>4.137900702</v>
      </c>
      <c r="C15" s="6">
        <f t="shared" si="2"/>
        <v>5.788878226</v>
      </c>
      <c r="D15" s="6">
        <f t="shared" si="2"/>
        <v>3.689323937</v>
      </c>
      <c r="E15" s="6">
        <f t="shared" si="2"/>
        <v>2.740640639</v>
      </c>
      <c r="F15" s="6">
        <f t="shared" si="2"/>
        <v>4.69041576</v>
      </c>
      <c r="G15" s="6">
        <f t="shared" si="2"/>
        <v>3.348299734</v>
      </c>
      <c r="H15" s="6">
        <f t="shared" si="2"/>
        <v>6.880729935</v>
      </c>
      <c r="I15" s="6">
        <f t="shared" si="2"/>
        <v>2.347575582</v>
      </c>
      <c r="J15" s="6">
        <f t="shared" si="2"/>
        <v>1.888562063</v>
      </c>
      <c r="K15" s="6">
        <f t="shared" si="2"/>
        <v>9.213516641</v>
      </c>
    </row>
    <row r="16">
      <c r="A16" s="5"/>
    </row>
    <row r="17">
      <c r="A17" s="5" t="s">
        <v>4</v>
      </c>
      <c r="B17" s="6">
        <f t="shared" ref="B17:K17" si="3">CONFIDENCE($B$12,B15,$B$13)</f>
        <v>2.564650302</v>
      </c>
      <c r="C17" s="6">
        <f t="shared" si="3"/>
        <v>3.58791797</v>
      </c>
      <c r="D17" s="6">
        <f t="shared" si="3"/>
        <v>2.28662465</v>
      </c>
      <c r="E17" s="6">
        <f t="shared" si="3"/>
        <v>1.698635455</v>
      </c>
      <c r="F17" s="6">
        <f t="shared" si="3"/>
        <v>2.90709639</v>
      </c>
      <c r="G17" s="6">
        <f t="shared" si="3"/>
        <v>2.075259544</v>
      </c>
      <c r="H17" s="6">
        <f t="shared" si="3"/>
        <v>4.264642236</v>
      </c>
      <c r="I17" s="6">
        <f t="shared" si="3"/>
        <v>1.455015685</v>
      </c>
      <c r="J17" s="6">
        <f t="shared" si="3"/>
        <v>1.170521386</v>
      </c>
      <c r="K17" s="6">
        <f t="shared" si="3"/>
        <v>5.710491849</v>
      </c>
    </row>
    <row r="18">
      <c r="A18" s="5" t="s">
        <v>5</v>
      </c>
      <c r="B18" s="6">
        <f t="shared" ref="B18:K18" si="4">AVERAGE(B2:B11)</f>
        <v>46.3</v>
      </c>
      <c r="C18" s="6">
        <f t="shared" si="4"/>
        <v>71.8</v>
      </c>
      <c r="D18" s="6">
        <f t="shared" si="4"/>
        <v>85.5</v>
      </c>
      <c r="E18" s="6">
        <f t="shared" si="4"/>
        <v>99.2</v>
      </c>
      <c r="F18" s="6">
        <f t="shared" si="4"/>
        <v>118</v>
      </c>
      <c r="G18" s="6">
        <f t="shared" si="4"/>
        <v>136.9</v>
      </c>
      <c r="H18" s="6">
        <f t="shared" si="4"/>
        <v>153.3</v>
      </c>
      <c r="I18" s="6">
        <f t="shared" si="4"/>
        <v>161.8</v>
      </c>
      <c r="J18" s="6">
        <f t="shared" si="4"/>
        <v>176.3</v>
      </c>
      <c r="K18" s="6">
        <f t="shared" si="4"/>
        <v>193</v>
      </c>
    </row>
    <row r="19">
      <c r="A19" s="5" t="s">
        <v>6</v>
      </c>
      <c r="B19" s="6">
        <f t="shared" ref="B19:K19" si="5">B18-B17</f>
        <v>43.7353497</v>
      </c>
      <c r="C19" s="6">
        <f t="shared" si="5"/>
        <v>68.21208203</v>
      </c>
      <c r="D19" s="6">
        <f t="shared" si="5"/>
        <v>83.21337535</v>
      </c>
      <c r="E19" s="6">
        <f t="shared" si="5"/>
        <v>97.50136455</v>
      </c>
      <c r="F19" s="6">
        <f t="shared" si="5"/>
        <v>115.0929036</v>
      </c>
      <c r="G19" s="6">
        <f t="shared" si="5"/>
        <v>134.8247405</v>
      </c>
      <c r="H19" s="6">
        <f t="shared" si="5"/>
        <v>149.0353578</v>
      </c>
      <c r="I19" s="6">
        <f t="shared" si="5"/>
        <v>160.3449843</v>
      </c>
      <c r="J19" s="6">
        <f t="shared" si="5"/>
        <v>175.1294786</v>
      </c>
      <c r="K19" s="6">
        <f t="shared" si="5"/>
        <v>187.2895082</v>
      </c>
    </row>
    <row r="20">
      <c r="A20" s="5" t="s">
        <v>7</v>
      </c>
      <c r="B20" s="6">
        <f t="shared" ref="B20:K20" si="6">B18+B17</f>
        <v>48.8646503</v>
      </c>
      <c r="C20" s="6">
        <f t="shared" si="6"/>
        <v>75.38791797</v>
      </c>
      <c r="D20" s="6">
        <f t="shared" si="6"/>
        <v>87.78662465</v>
      </c>
      <c r="E20" s="6">
        <f t="shared" si="6"/>
        <v>100.8986355</v>
      </c>
      <c r="F20" s="6">
        <f t="shared" si="6"/>
        <v>120.9070964</v>
      </c>
      <c r="G20" s="6">
        <f t="shared" si="6"/>
        <v>138.9752595</v>
      </c>
      <c r="H20" s="6">
        <f t="shared" si="6"/>
        <v>157.5646422</v>
      </c>
      <c r="I20" s="6">
        <f t="shared" si="6"/>
        <v>163.2550157</v>
      </c>
      <c r="J20" s="6">
        <f t="shared" si="6"/>
        <v>177.4705214</v>
      </c>
      <c r="K20" s="6">
        <f t="shared" si="6"/>
        <v>198.7104918</v>
      </c>
    </row>
    <row r="21" ht="15.75" customHeight="1">
      <c r="A21" s="7" t="s">
        <v>8</v>
      </c>
      <c r="B21" s="8">
        <v>54.0</v>
      </c>
      <c r="C21" s="8">
        <v>50.0</v>
      </c>
      <c r="D21" s="8">
        <v>76.0</v>
      </c>
      <c r="E21" s="8">
        <v>96.0</v>
      </c>
      <c r="F21" s="8">
        <v>101.0</v>
      </c>
      <c r="G21" s="8">
        <v>99.0</v>
      </c>
      <c r="H21" s="8">
        <v>115.0</v>
      </c>
      <c r="I21" s="8">
        <v>126.0</v>
      </c>
      <c r="J21" s="8">
        <v>138.0</v>
      </c>
      <c r="K21" s="8">
        <v>149.0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>
      <c r="B29" s="1">
        <v>1084.0</v>
      </c>
      <c r="C29" s="1">
        <v>1163.0</v>
      </c>
      <c r="D29" s="1">
        <v>1242.0</v>
      </c>
      <c r="E29" s="1">
        <v>1321.0</v>
      </c>
      <c r="F29" s="1">
        <v>1400.0</v>
      </c>
      <c r="G29" s="1">
        <v>1479.0</v>
      </c>
      <c r="H29" s="1">
        <v>1558.0</v>
      </c>
      <c r="I29" s="1">
        <v>1637.0</v>
      </c>
      <c r="J29" s="1">
        <v>1716.0</v>
      </c>
      <c r="K29" s="1">
        <v>1795.0</v>
      </c>
    </row>
    <row r="30" ht="15.75" customHeight="1">
      <c r="A30" s="7" t="s">
        <v>8</v>
      </c>
      <c r="B30" s="8">
        <v>1.0</v>
      </c>
      <c r="C30" s="6">
        <f>50/50</f>
        <v>1</v>
      </c>
      <c r="D30" s="8">
        <v>1.0</v>
      </c>
      <c r="E30" s="6">
        <f>50/50</f>
        <v>1</v>
      </c>
      <c r="F30" s="8">
        <v>1.0</v>
      </c>
      <c r="G30" s="6">
        <f>50/50</f>
        <v>1</v>
      </c>
      <c r="H30" s="8">
        <v>1.0</v>
      </c>
      <c r="I30" s="6">
        <f>50/50</f>
        <v>1</v>
      </c>
      <c r="J30" s="8">
        <v>1.0</v>
      </c>
      <c r="K30" s="6">
        <f>50/50</f>
        <v>1</v>
      </c>
    </row>
    <row r="31" ht="15.75" customHeight="1">
      <c r="A31" s="5" t="s">
        <v>2</v>
      </c>
      <c r="B31" s="6">
        <f t="shared" ref="B31:K31" si="7">1/(B14/B21)</f>
        <v>1.421052632</v>
      </c>
      <c r="C31" s="8">
        <f t="shared" si="7"/>
        <v>0.78125</v>
      </c>
      <c r="D31" s="6">
        <f t="shared" si="7"/>
        <v>0.9382716049</v>
      </c>
      <c r="E31" s="6">
        <f t="shared" si="7"/>
        <v>1.010526316</v>
      </c>
      <c r="F31" s="6">
        <f t="shared" si="7"/>
        <v>0.9181818182</v>
      </c>
      <c r="G31" s="6">
        <f t="shared" si="7"/>
        <v>0.7443609023</v>
      </c>
      <c r="H31" s="6">
        <f t="shared" si="7"/>
        <v>0.7823129252</v>
      </c>
      <c r="I31" s="6">
        <f t="shared" si="7"/>
        <v>0.7974683544</v>
      </c>
      <c r="J31" s="6">
        <f t="shared" si="7"/>
        <v>0.7976878613</v>
      </c>
      <c r="K31" s="6">
        <f t="shared" si="7"/>
        <v>0.7925531915</v>
      </c>
    </row>
    <row r="32" ht="15.75" customHeight="1">
      <c r="A32" s="5" t="s">
        <v>6</v>
      </c>
      <c r="B32" s="6">
        <f t="shared" ref="B32:K32" si="8">1/(B19/B21)</f>
        <v>1.234699171</v>
      </c>
      <c r="C32" s="6">
        <f t="shared" si="8"/>
        <v>0.7330079732</v>
      </c>
      <c r="D32" s="6">
        <f t="shared" si="8"/>
        <v>0.9133147127</v>
      </c>
      <c r="E32" s="6">
        <f t="shared" si="8"/>
        <v>0.9846016048</v>
      </c>
      <c r="F32" s="6">
        <f t="shared" si="8"/>
        <v>0.8775519327</v>
      </c>
      <c r="G32" s="6">
        <f t="shared" si="8"/>
        <v>0.734286598</v>
      </c>
      <c r="H32" s="6">
        <f t="shared" si="8"/>
        <v>0.7716289727</v>
      </c>
      <c r="I32" s="6">
        <f t="shared" si="8"/>
        <v>0.7858056835</v>
      </c>
      <c r="J32" s="6">
        <f t="shared" si="8"/>
        <v>0.7879884134</v>
      </c>
      <c r="K32" s="6">
        <f t="shared" si="8"/>
        <v>0.7955597805</v>
      </c>
    </row>
    <row r="33" ht="15.75" customHeight="1">
      <c r="A33" s="5" t="s">
        <v>7</v>
      </c>
      <c r="B33" s="6">
        <f t="shared" ref="B33:K33" si="9">1/(B20/B21)</f>
        <v>1.105093348</v>
      </c>
      <c r="C33" s="6">
        <f t="shared" si="9"/>
        <v>0.6632362499</v>
      </c>
      <c r="D33" s="6">
        <f t="shared" si="9"/>
        <v>0.8657355298</v>
      </c>
      <c r="E33" s="6">
        <f t="shared" si="9"/>
        <v>0.9514499336</v>
      </c>
      <c r="F33" s="6">
        <f t="shared" si="9"/>
        <v>0.8353521259</v>
      </c>
      <c r="G33" s="6">
        <f t="shared" si="9"/>
        <v>0.7123570075</v>
      </c>
      <c r="H33" s="6">
        <f t="shared" si="9"/>
        <v>0.7298591763</v>
      </c>
      <c r="I33" s="6">
        <f t="shared" si="9"/>
        <v>0.7717986456</v>
      </c>
      <c r="J33" s="6">
        <f t="shared" si="9"/>
        <v>0.777593929</v>
      </c>
      <c r="K33" s="6">
        <f t="shared" si="9"/>
        <v>0.7498345891</v>
      </c>
    </row>
    <row r="34" ht="15.75" customHeight="1">
      <c r="A34" s="1" t="s">
        <v>3</v>
      </c>
      <c r="B34" s="6">
        <f>1 / (B18/B21)</f>
        <v>1.166306695</v>
      </c>
      <c r="C34" s="6">
        <f t="shared" ref="C34:D34" si="10">1/(C18/C21)</f>
        <v>0.6963788301</v>
      </c>
      <c r="D34" s="6">
        <f t="shared" si="10"/>
        <v>0.8888888889</v>
      </c>
      <c r="E34" s="6">
        <f>1 / (E18/E21)</f>
        <v>0.9677419355</v>
      </c>
      <c r="F34" s="6">
        <f t="shared" ref="F34:G34" si="11">1/(F18/F21)</f>
        <v>0.8559322034</v>
      </c>
      <c r="G34" s="6">
        <f t="shared" si="11"/>
        <v>0.723155588</v>
      </c>
      <c r="H34" s="6">
        <f>1 / (H18/H21)</f>
        <v>0.7501630789</v>
      </c>
      <c r="I34" s="6">
        <f t="shared" ref="I34:J34" si="12">1/(I18/I21)</f>
        <v>0.7787391842</v>
      </c>
      <c r="J34" s="6">
        <f t="shared" si="12"/>
        <v>0.7827566648</v>
      </c>
      <c r="K34" s="6">
        <f>1 / (K18/K21)</f>
        <v>0.7720207254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