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óvão Sampaio\Desktop\School Stuff\Semestre_4\RCOMP\Projeto\rcomp-21-22-dc-g3\doc\sprint1\1201029\"/>
    </mc:Choice>
  </mc:AlternateContent>
  <xr:revisionPtr revIDLastSave="0" documentId="13_ncr:1_{814BC99C-DFF8-4892-82FF-9B0B3D2419A2}" xr6:coauthVersionLast="47" xr6:coauthVersionMax="47" xr10:uidLastSave="{00000000-0000-0000-0000-000000000000}"/>
  <bookViews>
    <workbookView xWindow="-120" yWindow="-120" windowWidth="29040" windowHeight="15840" xr2:uid="{4FB5B581-6611-49F1-A4D3-C7725ED53F0E}"/>
  </bookViews>
  <sheets>
    <sheet name="Inventário" sheetId="2" r:id="rId1"/>
    <sheet name="Dimensõ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C7" i="2"/>
  <c r="D7" i="2"/>
  <c r="F14" i="2"/>
  <c r="E29" i="1"/>
  <c r="D4" i="2"/>
  <c r="D11" i="2" s="1"/>
  <c r="C4" i="2"/>
  <c r="C11" i="2" s="1"/>
  <c r="C12" i="2" s="1"/>
  <c r="F15" i="2"/>
  <c r="F16" i="2"/>
  <c r="F13" i="2"/>
  <c r="F10" i="2"/>
  <c r="F9" i="2"/>
  <c r="F8" i="2"/>
  <c r="F6" i="2"/>
  <c r="F5" i="2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2" i="2" l="1"/>
  <c r="F11" i="2"/>
  <c r="F7" i="2"/>
  <c r="F4" i="2"/>
  <c r="F17" i="2" l="1"/>
</calcChain>
</file>

<file path=xl/sharedStrings.xml><?xml version="1.0" encoding="utf-8"?>
<sst xmlns="http://schemas.openxmlformats.org/spreadsheetml/2006/main" count="51" uniqueCount="49">
  <si>
    <t>Room</t>
  </si>
  <si>
    <t>Width</t>
  </si>
  <si>
    <t>3.0.1</t>
  </si>
  <si>
    <t>3.0.2</t>
  </si>
  <si>
    <t>3.0.3</t>
  </si>
  <si>
    <t>3.0.4</t>
  </si>
  <si>
    <t>3.0.5</t>
  </si>
  <si>
    <t>3.0.6</t>
  </si>
  <si>
    <t>3.0.7</t>
  </si>
  <si>
    <t>3.0.8</t>
  </si>
  <si>
    <t>3.0.9</t>
  </si>
  <si>
    <t>Height (m)</t>
  </si>
  <si>
    <r>
      <t>Area (m</t>
    </r>
    <r>
      <rPr>
        <sz val="11"/>
        <color rgb="FF9C5700"/>
        <rFont val="Calibri"/>
        <family val="2"/>
      </rPr>
      <t>²)</t>
    </r>
  </si>
  <si>
    <t>3.1.1</t>
  </si>
  <si>
    <t>3.1.2</t>
  </si>
  <si>
    <t>3.1.3</t>
  </si>
  <si>
    <t>3.1.5</t>
  </si>
  <si>
    <t>3.1.4</t>
  </si>
  <si>
    <t>3.1.6</t>
  </si>
  <si>
    <t>3.1.7</t>
  </si>
  <si>
    <t>3.1.8</t>
  </si>
  <si>
    <t>3.1.9</t>
  </si>
  <si>
    <t>3.1.10</t>
  </si>
  <si>
    <t>Conversor de px para m</t>
  </si>
  <si>
    <t>px</t>
  </si>
  <si>
    <t xml:space="preserve">extra </t>
  </si>
  <si>
    <t>m</t>
  </si>
  <si>
    <t>Device</t>
  </si>
  <si>
    <t>Total price</t>
  </si>
  <si>
    <t>Access Point</t>
  </si>
  <si>
    <t>Copper Cables (CAT7)</t>
  </si>
  <si>
    <t>Small Cord Hiders</t>
  </si>
  <si>
    <t>Big Cord Hiders</t>
  </si>
  <si>
    <t>Total Price</t>
  </si>
  <si>
    <t>Number of devices (Floor 0)</t>
  </si>
  <si>
    <t>Number of devices (Floor 1)</t>
  </si>
  <si>
    <t>Outlet Single Entry</t>
  </si>
  <si>
    <t>Outlet Double Entry</t>
  </si>
  <si>
    <t xml:space="preserve"> </t>
  </si>
  <si>
    <t>Copper Switches (24 ports)</t>
  </si>
  <si>
    <t>Fiber Switches (24 ports)</t>
  </si>
  <si>
    <t>Fiber Cables (12 Strands)</t>
  </si>
  <si>
    <t>Price per unit</t>
  </si>
  <si>
    <t xml:space="preserve">   </t>
  </si>
  <si>
    <t xml:space="preserve">  </t>
  </si>
  <si>
    <t>Path Panels (24 ports)</t>
  </si>
  <si>
    <t>18U Racks</t>
  </si>
  <si>
    <t>6U Racks</t>
  </si>
  <si>
    <t>24U 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</si>
</sst>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9" applyNumberFormat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4" fillId="0" borderId="0" xfId="0" applyFont="1"/>
    <xf numFmtId="164" fontId="6" fillId="7" borderId="9" xfId="3" applyNumberFormat="1"/>
    <xf numFmtId="164" fontId="7" fillId="0" borderId="1" xfId="4" applyNumberFormat="1" applyBorder="1"/>
    <xf numFmtId="164" fontId="7" fillId="8" borderId="1" xfId="4" applyNumberFormat="1" applyFill="1" applyBorder="1"/>
    <xf numFmtId="164" fontId="6" fillId="8" borderId="9" xfId="3" applyNumberFormat="1" applyFill="1"/>
    <xf numFmtId="0" fontId="2" fillId="0" borderId="1" xfId="0" applyFont="1" applyBorder="1"/>
    <xf numFmtId="0" fontId="2" fillId="8" borderId="1" xfId="0" applyFont="1" applyFill="1" applyBorder="1"/>
    <xf numFmtId="0" fontId="10" fillId="3" borderId="1" xfId="2" applyFont="1" applyFill="1" applyBorder="1"/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164" fontId="6" fillId="8" borderId="11" xfId="3" applyNumberFormat="1" applyFill="1" applyBorder="1"/>
    <xf numFmtId="164" fontId="6" fillId="8" borderId="1" xfId="3" applyNumberFormat="1" applyFill="1" applyBorder="1"/>
    <xf numFmtId="0" fontId="2" fillId="9" borderId="1" xfId="0" applyFont="1" applyFill="1" applyBorder="1"/>
    <xf numFmtId="0" fontId="0" fillId="9" borderId="1" xfId="0" applyFill="1" applyBorder="1" applyAlignment="1">
      <alignment horizontal="center"/>
    </xf>
    <xf numFmtId="164" fontId="7" fillId="9" borderId="1" xfId="4" applyNumberFormat="1" applyFill="1" applyBorder="1"/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2" fillId="8" borderId="2" xfId="0" applyFont="1" applyFill="1" applyBorder="1"/>
    <xf numFmtId="0" fontId="0" fillId="8" borderId="2" xfId="0" applyFill="1" applyBorder="1" applyAlignment="1">
      <alignment horizontal="center"/>
    </xf>
    <xf numFmtId="164" fontId="7" fillId="8" borderId="2" xfId="4" applyNumberFormat="1" applyFill="1" applyBorder="1"/>
    <xf numFmtId="164" fontId="6" fillId="8" borderId="10" xfId="3" applyNumberFormat="1" applyFill="1" applyBorder="1"/>
    <xf numFmtId="0" fontId="2" fillId="9" borderId="7" xfId="0" applyFont="1" applyFill="1" applyBorder="1"/>
    <xf numFmtId="0" fontId="0" fillId="9" borderId="7" xfId="0" applyFill="1" applyBorder="1" applyAlignment="1">
      <alignment horizontal="center"/>
    </xf>
    <xf numFmtId="164" fontId="7" fillId="9" borderId="7" xfId="4" applyNumberFormat="1" applyFill="1" applyBorder="1"/>
  </cellXfs>
  <cellStyles count="5">
    <cellStyle name="Cálculo" xfId="3" builtinId="22"/>
    <cellStyle name="Incorreto" xfId="2" builtinId="27"/>
    <cellStyle name="Neutro" xfId="1" builtinId="28"/>
    <cellStyle name="Normal" xfId="0" builtinId="0"/>
    <cellStyle name="Texto Explicativo" xfId="4" builtinId="53"/>
  </cellStyles>
  <dxfs count="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3B930-EAF2-43CF-8042-074A6FDE6270}" name="Tabela2" displayName="Tabela2" ref="C3:F22" totalsRowShown="0" headerRowDxfId="7" headerRowBorderDxfId="6" tableBorderDxfId="5" totalsRowBorderDxfId="4" headerRowCellStyle="Neutro">
  <autoFilter ref="C3:F22" xr:uid="{8263B930-EAF2-43CF-8042-074A6FDE6270}"/>
  <tableColumns count="4">
    <tableColumn id="1" xr3:uid="{E1D20270-7EE6-4AF2-AF14-02E7B2E6E8DF}" name="Room" dataDxfId="3"/>
    <tableColumn id="2" xr3:uid="{F2D72B28-087E-42E2-9D6C-F3D7F1CECD84}" name="Width" dataDxfId="2"/>
    <tableColumn id="3" xr3:uid="{4F3ADAA9-9C5F-4EF8-A788-A7FB1D2816B8}" name="Height (m)" dataDxfId="1"/>
    <tableColumn id="4" xr3:uid="{8A7DB50B-EE75-492B-9E33-E8E7B8A71E6E}" name="Area (m²)" dataDxfId="0">
      <calculatedColumnFormula>(D4*E4)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6FA1-513D-4CDB-B3E6-7B836E86F5C1}">
  <dimension ref="B2:K17"/>
  <sheetViews>
    <sheetView tabSelected="1" zoomScale="160" zoomScaleNormal="160" workbookViewId="0">
      <selection activeCell="D17" sqref="D17"/>
    </sheetView>
  </sheetViews>
  <sheetFormatPr defaultRowHeight="15" x14ac:dyDescent="0.25"/>
  <cols>
    <col min="2" max="2" width="27.5703125" customWidth="1"/>
    <col min="3" max="3" width="18.85546875" customWidth="1"/>
    <col min="4" max="4" width="19.140625" customWidth="1"/>
    <col min="5" max="5" width="13.140625" customWidth="1"/>
    <col min="6" max="6" width="12.85546875" customWidth="1"/>
  </cols>
  <sheetData>
    <row r="2" spans="2:11" x14ac:dyDescent="0.25">
      <c r="B2" s="29" t="s">
        <v>27</v>
      </c>
      <c r="C2" s="30" t="s">
        <v>34</v>
      </c>
      <c r="D2" s="31" t="s">
        <v>35</v>
      </c>
      <c r="E2" s="29" t="s">
        <v>42</v>
      </c>
      <c r="F2" s="29" t="s">
        <v>28</v>
      </c>
    </row>
    <row r="3" spans="2:11" x14ac:dyDescent="0.25">
      <c r="B3" s="29"/>
      <c r="C3" s="30"/>
      <c r="D3" s="31"/>
      <c r="E3" s="29"/>
      <c r="F3" s="29"/>
    </row>
    <row r="4" spans="2:11" x14ac:dyDescent="0.25">
      <c r="B4" s="18" t="s">
        <v>36</v>
      </c>
      <c r="C4" s="23">
        <f>22 + C6</f>
        <v>28</v>
      </c>
      <c r="D4" s="2">
        <f>18 + D6</f>
        <v>25</v>
      </c>
      <c r="E4" s="15">
        <v>3.38</v>
      </c>
      <c r="F4" s="14">
        <f t="shared" ref="F4:F12" si="0" xml:space="preserve"> (C4 + D4) * E4</f>
        <v>179.14</v>
      </c>
    </row>
    <row r="5" spans="2:11" x14ac:dyDescent="0.25">
      <c r="B5" s="19" t="s">
        <v>37</v>
      </c>
      <c r="C5" s="21">
        <v>8</v>
      </c>
      <c r="D5" s="21">
        <v>14</v>
      </c>
      <c r="E5" s="16">
        <v>4.7699999999999996</v>
      </c>
      <c r="F5" s="17">
        <f t="shared" si="0"/>
        <v>104.94</v>
      </c>
    </row>
    <row r="6" spans="2:11" x14ac:dyDescent="0.25">
      <c r="B6" s="18" t="s">
        <v>29</v>
      </c>
      <c r="C6" s="2">
        <v>6</v>
      </c>
      <c r="D6" s="2">
        <v>7</v>
      </c>
      <c r="E6" s="15">
        <v>169.94</v>
      </c>
      <c r="F6" s="14">
        <f t="shared" si="0"/>
        <v>2209.2199999999998</v>
      </c>
    </row>
    <row r="7" spans="2:11" x14ac:dyDescent="0.25">
      <c r="B7" s="19" t="s">
        <v>30</v>
      </c>
      <c r="C7" s="21">
        <f xml:space="preserve"> 1254  + 46</f>
        <v>1300</v>
      </c>
      <c r="D7" s="21">
        <f xml:space="preserve"> 1029 + 71</f>
        <v>1100</v>
      </c>
      <c r="E7" s="16">
        <v>1.7</v>
      </c>
      <c r="F7" s="17">
        <f t="shared" si="0"/>
        <v>4080</v>
      </c>
    </row>
    <row r="8" spans="2:11" x14ac:dyDescent="0.25">
      <c r="B8" s="18" t="s">
        <v>41</v>
      </c>
      <c r="C8" s="2">
        <v>35</v>
      </c>
      <c r="D8" s="2">
        <v>0</v>
      </c>
      <c r="E8" s="15">
        <v>2.31</v>
      </c>
      <c r="F8" s="14">
        <f t="shared" si="0"/>
        <v>80.850000000000009</v>
      </c>
    </row>
    <row r="9" spans="2:11" x14ac:dyDescent="0.25">
      <c r="B9" s="19" t="s">
        <v>31</v>
      </c>
      <c r="C9" s="21">
        <v>130</v>
      </c>
      <c r="D9" s="21">
        <v>140</v>
      </c>
      <c r="E9" s="16">
        <v>1.85</v>
      </c>
      <c r="F9" s="17">
        <f t="shared" si="0"/>
        <v>499.5</v>
      </c>
      <c r="H9" t="s">
        <v>44</v>
      </c>
    </row>
    <row r="10" spans="2:11" x14ac:dyDescent="0.25">
      <c r="B10" s="18" t="s">
        <v>32</v>
      </c>
      <c r="C10" s="2">
        <v>4</v>
      </c>
      <c r="D10" s="2">
        <v>3</v>
      </c>
      <c r="E10" s="15">
        <v>3.92</v>
      </c>
      <c r="F10" s="14">
        <f t="shared" si="0"/>
        <v>27.439999999999998</v>
      </c>
      <c r="H10" t="s">
        <v>38</v>
      </c>
    </row>
    <row r="11" spans="2:11" x14ac:dyDescent="0.25">
      <c r="B11" s="19" t="s">
        <v>39</v>
      </c>
      <c r="C11" s="21">
        <f xml:space="preserve"> ROUNDUP((C4 + C5 * 2 )/ 20, 0) + 2</f>
        <v>5</v>
      </c>
      <c r="D11" s="21">
        <f xml:space="preserve"> ROUNDUP((D4 + D5 * 2 )/ 20, 0) + 1</f>
        <v>4</v>
      </c>
      <c r="E11" s="16">
        <v>525</v>
      </c>
      <c r="F11" s="17">
        <f t="shared" si="0"/>
        <v>4725</v>
      </c>
      <c r="H11" t="s">
        <v>43</v>
      </c>
    </row>
    <row r="12" spans="2:11" x14ac:dyDescent="0.25">
      <c r="B12" s="18" t="s">
        <v>45</v>
      </c>
      <c r="C12" s="2">
        <f xml:space="preserve"> C11</f>
        <v>5</v>
      </c>
      <c r="D12" s="2">
        <f>D11</f>
        <v>4</v>
      </c>
      <c r="E12" s="15">
        <v>32.770000000000003</v>
      </c>
      <c r="F12" s="14">
        <f t="shared" si="0"/>
        <v>294.93</v>
      </c>
      <c r="K12" t="s">
        <v>38</v>
      </c>
    </row>
    <row r="13" spans="2:11" x14ac:dyDescent="0.25">
      <c r="B13" s="33" t="s">
        <v>40</v>
      </c>
      <c r="C13" s="34">
        <v>0</v>
      </c>
      <c r="D13" s="34">
        <v>0</v>
      </c>
      <c r="E13" s="35">
        <v>1759</v>
      </c>
      <c r="F13" s="36">
        <f xml:space="preserve"> (C13 + D13) * E13</f>
        <v>0</v>
      </c>
    </row>
    <row r="14" spans="2:11" x14ac:dyDescent="0.25">
      <c r="B14" s="26" t="s">
        <v>46</v>
      </c>
      <c r="C14" s="27">
        <v>1</v>
      </c>
      <c r="D14" s="27">
        <v>1</v>
      </c>
      <c r="E14" s="28">
        <v>222.45</v>
      </c>
      <c r="F14" s="14">
        <f xml:space="preserve"> (C14 + D14) * E14</f>
        <v>444.9</v>
      </c>
    </row>
    <row r="15" spans="2:11" x14ac:dyDescent="0.25">
      <c r="B15" s="19" t="s">
        <v>48</v>
      </c>
      <c r="C15" s="21">
        <v>0</v>
      </c>
      <c r="D15" s="21">
        <v>1</v>
      </c>
      <c r="E15" s="16">
        <v>264</v>
      </c>
      <c r="F15" s="25">
        <f xml:space="preserve"> (C15 + D15) * E15</f>
        <v>264</v>
      </c>
      <c r="I15" t="s">
        <v>38</v>
      </c>
    </row>
    <row r="16" spans="2:11" x14ac:dyDescent="0.25">
      <c r="B16" s="37" t="s">
        <v>47</v>
      </c>
      <c r="C16" s="38">
        <v>1</v>
      </c>
      <c r="D16" s="38">
        <v>0</v>
      </c>
      <c r="E16" s="39">
        <v>129.25</v>
      </c>
      <c r="F16" s="24">
        <f xml:space="preserve"> (C16 + D16) * E16</f>
        <v>129.25</v>
      </c>
    </row>
    <row r="17" spans="3:6" x14ac:dyDescent="0.25">
      <c r="C17" s="22"/>
      <c r="D17" s="22"/>
      <c r="E17" s="20" t="s">
        <v>33</v>
      </c>
      <c r="F17" s="14">
        <f>SUM(F4:F16)</f>
        <v>13039.17</v>
      </c>
    </row>
  </sheetData>
  <mergeCells count="5"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CD2C-D7D1-40C1-BA80-24795260CACB}">
  <dimension ref="B3:G35"/>
  <sheetViews>
    <sheetView topLeftCell="A22" zoomScale="140" zoomScaleNormal="140" workbookViewId="0">
      <selection activeCell="D36" sqref="D36"/>
    </sheetView>
  </sheetViews>
  <sheetFormatPr defaultRowHeight="15" x14ac:dyDescent="0.25"/>
  <cols>
    <col min="3" max="3" width="10.42578125" customWidth="1"/>
    <col min="4" max="4" width="13.85546875" customWidth="1"/>
    <col min="5" max="6" width="12.85546875" customWidth="1"/>
  </cols>
  <sheetData>
    <row r="3" spans="3:6" x14ac:dyDescent="0.25">
      <c r="C3" s="5" t="s">
        <v>0</v>
      </c>
      <c r="D3" s="6" t="s">
        <v>1</v>
      </c>
      <c r="E3" s="6" t="s">
        <v>11</v>
      </c>
      <c r="F3" s="7" t="s">
        <v>12</v>
      </c>
    </row>
    <row r="4" spans="3:6" x14ac:dyDescent="0.25">
      <c r="C4" s="8" t="s">
        <v>2</v>
      </c>
      <c r="D4" s="2">
        <v>3</v>
      </c>
      <c r="E4" s="2">
        <v>5.2</v>
      </c>
      <c r="F4" s="4">
        <f t="shared" ref="F4:F22" si="0">(D4*E4)</f>
        <v>15.600000000000001</v>
      </c>
    </row>
    <row r="5" spans="3:6" x14ac:dyDescent="0.25">
      <c r="C5" s="8" t="s">
        <v>3</v>
      </c>
      <c r="D5" s="2">
        <v>3</v>
      </c>
      <c r="E5" s="2">
        <v>5.2</v>
      </c>
      <c r="F5" s="4">
        <f t="shared" si="0"/>
        <v>15.600000000000001</v>
      </c>
    </row>
    <row r="6" spans="3:6" x14ac:dyDescent="0.25">
      <c r="C6" s="8" t="s">
        <v>4</v>
      </c>
      <c r="D6" s="2">
        <v>3</v>
      </c>
      <c r="E6" s="2">
        <v>5.2</v>
      </c>
      <c r="F6" s="4">
        <f t="shared" si="0"/>
        <v>15.600000000000001</v>
      </c>
    </row>
    <row r="7" spans="3:6" x14ac:dyDescent="0.25">
      <c r="C7" s="8" t="s">
        <v>5</v>
      </c>
      <c r="D7" s="2">
        <v>3.5</v>
      </c>
      <c r="E7" s="2">
        <v>5.2</v>
      </c>
      <c r="F7" s="4">
        <f t="shared" si="0"/>
        <v>18.2</v>
      </c>
    </row>
    <row r="8" spans="3:6" x14ac:dyDescent="0.25">
      <c r="C8" s="8" t="s">
        <v>6</v>
      </c>
      <c r="D8" s="2">
        <v>8.5</v>
      </c>
      <c r="E8" s="2">
        <v>3.2</v>
      </c>
      <c r="F8" s="4">
        <f t="shared" si="0"/>
        <v>27.200000000000003</v>
      </c>
    </row>
    <row r="9" spans="3:6" x14ac:dyDescent="0.25">
      <c r="C9" s="8" t="s">
        <v>7</v>
      </c>
      <c r="D9" s="2">
        <v>8.5</v>
      </c>
      <c r="E9" s="2">
        <v>3.2</v>
      </c>
      <c r="F9" s="4">
        <f t="shared" si="0"/>
        <v>27.200000000000003</v>
      </c>
    </row>
    <row r="10" spans="3:6" x14ac:dyDescent="0.25">
      <c r="C10" s="8" t="s">
        <v>8</v>
      </c>
      <c r="D10" s="2">
        <v>8.5</v>
      </c>
      <c r="E10" s="2">
        <v>3.2</v>
      </c>
      <c r="F10" s="4">
        <f t="shared" si="0"/>
        <v>27.200000000000003</v>
      </c>
    </row>
    <row r="11" spans="3:6" x14ac:dyDescent="0.25">
      <c r="C11" s="8" t="s">
        <v>9</v>
      </c>
      <c r="D11" s="2">
        <v>3.2</v>
      </c>
      <c r="E11" s="2">
        <v>4.0999999999999996</v>
      </c>
      <c r="F11" s="4">
        <f t="shared" si="0"/>
        <v>13.12</v>
      </c>
    </row>
    <row r="12" spans="3:6" x14ac:dyDescent="0.25">
      <c r="C12" s="8" t="s">
        <v>10</v>
      </c>
      <c r="D12" s="2">
        <v>3.2</v>
      </c>
      <c r="E12" s="2">
        <v>2.5</v>
      </c>
      <c r="F12" s="4">
        <f t="shared" si="0"/>
        <v>8</v>
      </c>
    </row>
    <row r="13" spans="3:6" x14ac:dyDescent="0.25">
      <c r="C13" s="8" t="s">
        <v>13</v>
      </c>
      <c r="D13" s="2">
        <v>6</v>
      </c>
      <c r="E13" s="2">
        <v>4.7</v>
      </c>
      <c r="F13" s="4">
        <f t="shared" si="0"/>
        <v>28.200000000000003</v>
      </c>
    </row>
    <row r="14" spans="3:6" x14ac:dyDescent="0.25">
      <c r="C14" s="8" t="s">
        <v>14</v>
      </c>
      <c r="D14" s="2">
        <v>6.3</v>
      </c>
      <c r="E14" s="2">
        <v>4.7</v>
      </c>
      <c r="F14" s="4">
        <f t="shared" si="0"/>
        <v>29.61</v>
      </c>
    </row>
    <row r="15" spans="3:6" x14ac:dyDescent="0.25">
      <c r="C15" s="8" t="s">
        <v>15</v>
      </c>
      <c r="D15" s="2">
        <v>4.0999999999999996</v>
      </c>
      <c r="E15" s="2">
        <v>4.9000000000000004</v>
      </c>
      <c r="F15" s="4">
        <f t="shared" si="0"/>
        <v>20.09</v>
      </c>
    </row>
    <row r="16" spans="3:6" x14ac:dyDescent="0.25">
      <c r="C16" s="8" t="s">
        <v>17</v>
      </c>
      <c r="D16" s="2">
        <v>4.0999999999999996</v>
      </c>
      <c r="E16" s="2">
        <v>4.7</v>
      </c>
      <c r="F16" s="4">
        <f t="shared" si="0"/>
        <v>19.27</v>
      </c>
    </row>
    <row r="17" spans="2:7" x14ac:dyDescent="0.25">
      <c r="C17" s="8" t="s">
        <v>16</v>
      </c>
      <c r="D17" s="2">
        <v>4.0999999999999996</v>
      </c>
      <c r="E17" s="2">
        <v>4.7</v>
      </c>
      <c r="F17" s="4">
        <f t="shared" si="0"/>
        <v>19.27</v>
      </c>
    </row>
    <row r="18" spans="2:7" x14ac:dyDescent="0.25">
      <c r="C18" s="8" t="s">
        <v>18</v>
      </c>
      <c r="D18" s="2">
        <v>4.0999999999999996</v>
      </c>
      <c r="E18" s="2">
        <v>4.7</v>
      </c>
      <c r="F18" s="4">
        <f t="shared" si="0"/>
        <v>19.27</v>
      </c>
    </row>
    <row r="19" spans="2:7" x14ac:dyDescent="0.25">
      <c r="C19" s="8" t="s">
        <v>19</v>
      </c>
      <c r="D19" s="2">
        <v>6.3</v>
      </c>
      <c r="E19" s="2">
        <v>4.0999999999999996</v>
      </c>
      <c r="F19" s="4">
        <f t="shared" si="0"/>
        <v>25.83</v>
      </c>
    </row>
    <row r="20" spans="2:7" x14ac:dyDescent="0.25">
      <c r="C20" s="8" t="s">
        <v>20</v>
      </c>
      <c r="D20" s="2">
        <v>6.3</v>
      </c>
      <c r="E20" s="2">
        <v>4.0999999999999996</v>
      </c>
      <c r="F20" s="4">
        <f t="shared" si="0"/>
        <v>25.83</v>
      </c>
    </row>
    <row r="21" spans="2:7" x14ac:dyDescent="0.25">
      <c r="C21" s="8" t="s">
        <v>21</v>
      </c>
      <c r="D21" s="2">
        <v>6</v>
      </c>
      <c r="E21" s="2">
        <v>4.0999999999999996</v>
      </c>
      <c r="F21" s="4">
        <f t="shared" si="0"/>
        <v>24.599999999999998</v>
      </c>
    </row>
    <row r="22" spans="2:7" x14ac:dyDescent="0.25">
      <c r="C22" s="9" t="s">
        <v>22</v>
      </c>
      <c r="D22" s="3">
        <v>3.3</v>
      </c>
      <c r="E22" s="3">
        <v>2.4</v>
      </c>
      <c r="F22" s="4">
        <f t="shared" si="0"/>
        <v>7.919999999999999</v>
      </c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7" spans="2:7" x14ac:dyDescent="0.25">
      <c r="C27" s="32" t="s">
        <v>23</v>
      </c>
      <c r="D27" s="32"/>
      <c r="E27" s="32"/>
    </row>
    <row r="28" spans="2:7" x14ac:dyDescent="0.25">
      <c r="C28" s="11" t="s">
        <v>24</v>
      </c>
      <c r="D28" s="11" t="s">
        <v>25</v>
      </c>
      <c r="E28" s="11" t="s">
        <v>26</v>
      </c>
    </row>
    <row r="29" spans="2:7" x14ac:dyDescent="0.25">
      <c r="C29" s="10">
        <v>50</v>
      </c>
      <c r="D29" s="10">
        <v>0</v>
      </c>
      <c r="E29" s="12">
        <f xml:space="preserve"> ((C29*5) / 162) + D29</f>
        <v>1.5432098765432098</v>
      </c>
    </row>
    <row r="30" spans="2:7" x14ac:dyDescent="0.25">
      <c r="C30" s="13"/>
    </row>
    <row r="31" spans="2:7" x14ac:dyDescent="0.25">
      <c r="C31">
        <v>33</v>
      </c>
      <c r="D31">
        <v>4.5</v>
      </c>
    </row>
    <row r="32" spans="2:7" x14ac:dyDescent="0.25">
      <c r="C32">
        <v>38</v>
      </c>
      <c r="D32">
        <v>6</v>
      </c>
    </row>
    <row r="33" spans="3:4" x14ac:dyDescent="0.25">
      <c r="C33">
        <v>38</v>
      </c>
      <c r="D33">
        <v>5</v>
      </c>
    </row>
    <row r="34" spans="3:4" x14ac:dyDescent="0.25">
      <c r="C34">
        <v>48</v>
      </c>
      <c r="D34">
        <v>6</v>
      </c>
    </row>
    <row r="35" spans="3:4" x14ac:dyDescent="0.25">
      <c r="C35">
        <v>57</v>
      </c>
      <c r="D35">
        <v>5</v>
      </c>
    </row>
  </sheetData>
  <mergeCells count="1">
    <mergeCell ref="C27:E27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Inventário</vt:lpstr>
      <vt:lpstr>Dimensões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Cristovão Sampaio</dc:creator>
  <cp:lastModifiedBy>Cristovão Sampaio</cp:lastModifiedBy>
  <dcterms:created xsi:type="dcterms:W3CDTF">2022-03-16T22:48:28Z</dcterms:created>
  <dcterms:modified xsi:type="dcterms:W3CDTF">2022-03-20T19:35:59Z</dcterms:modified>
</cp:coreProperties>
</file>