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Instituto Superior de Engenharia do Porto\Documents\rcomp-21-22-dc-g3\doc\sprint1\1201045\"/>
    </mc:Choice>
  </mc:AlternateContent>
  <xr:revisionPtr revIDLastSave="0" documentId="13_ncr:1_{8B570D6D-8518-43EC-BD4D-E42791A459B7}" xr6:coauthVersionLast="47" xr6:coauthVersionMax="47" xr10:uidLastSave="{00000000-0000-0000-0000-000000000000}"/>
  <bookViews>
    <workbookView xWindow="-120" yWindow="-120" windowWidth="29040" windowHeight="15840" xr2:uid="{E5FFAB81-E0DE-490D-A04E-FCD3A24A3B7E}"/>
  </bookViews>
  <sheets>
    <sheet name="Final Values" sheetId="3" r:id="rId1"/>
    <sheet name="Floor 0" sheetId="1" r:id="rId2"/>
    <sheet name="Floor 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3" l="1"/>
  <c r="E18" i="3"/>
  <c r="E19" i="3"/>
  <c r="E20" i="3"/>
  <c r="E21" i="3"/>
  <c r="E22" i="3"/>
  <c r="E23" i="3"/>
  <c r="E24" i="3"/>
  <c r="E25" i="3"/>
  <c r="E27" i="3"/>
  <c r="E26" i="3"/>
  <c r="C29" i="3" s="1" a="1"/>
  <c r="C29" i="3" s="1"/>
  <c r="N4" i="2"/>
  <c r="J218" i="2"/>
  <c r="J198" i="2"/>
  <c r="J184" i="2"/>
  <c r="J179" i="2"/>
  <c r="J178" i="2"/>
  <c r="J180" i="2"/>
  <c r="J167" i="2"/>
  <c r="J164" i="2"/>
  <c r="J162" i="2"/>
  <c r="J161" i="2"/>
  <c r="J163" i="2"/>
  <c r="J149" i="2"/>
  <c r="J145" i="2"/>
  <c r="J144" i="2"/>
  <c r="J146" i="2"/>
  <c r="J132" i="2"/>
  <c r="J128" i="2"/>
  <c r="J127" i="2"/>
  <c r="J129" i="2"/>
  <c r="J115" i="2"/>
  <c r="J111" i="2"/>
  <c r="J112" i="2"/>
  <c r="J110" i="2"/>
  <c r="J99" i="2"/>
  <c r="J96" i="2"/>
  <c r="J94" i="2"/>
  <c r="J95" i="2"/>
  <c r="J93" i="2"/>
  <c r="J83" i="2"/>
  <c r="J65" i="2"/>
  <c r="J49" i="2"/>
  <c r="J79" i="2"/>
  <c r="J78" i="2"/>
  <c r="J77" i="2"/>
  <c r="J76" i="2"/>
  <c r="J61" i="2"/>
  <c r="J60" i="2"/>
  <c r="J59" i="2"/>
  <c r="J45" i="2"/>
  <c r="J43" i="2"/>
  <c r="J42" i="2"/>
  <c r="J44" i="2"/>
  <c r="J30" i="2"/>
  <c r="J27" i="2"/>
  <c r="J26" i="2"/>
  <c r="J25" i="2"/>
  <c r="J14" i="2"/>
  <c r="J9" i="2"/>
  <c r="J8" i="2"/>
  <c r="J11" i="2"/>
  <c r="J10" i="2"/>
  <c r="N4" i="1"/>
  <c r="J100" i="1"/>
  <c r="J87" i="1"/>
  <c r="G88" i="1"/>
  <c r="G86" i="1"/>
  <c r="G87" i="1"/>
  <c r="G85" i="1"/>
  <c r="J69" i="1"/>
  <c r="G71" i="1"/>
  <c r="G69" i="1"/>
  <c r="G70" i="1"/>
  <c r="G68" i="1"/>
  <c r="G52" i="1"/>
  <c r="J46" i="1"/>
  <c r="J45" i="1"/>
  <c r="J43" i="1"/>
  <c r="J44" i="1"/>
  <c r="J42" i="1"/>
  <c r="D37" i="1"/>
  <c r="J36" i="1"/>
  <c r="J37" i="1"/>
  <c r="J35" i="1"/>
  <c r="J26" i="1"/>
  <c r="J25" i="1"/>
  <c r="J28" i="1"/>
  <c r="J29" i="1"/>
  <c r="J30" i="1"/>
  <c r="J31" i="1"/>
  <c r="J32" i="1"/>
  <c r="J33" i="1"/>
  <c r="J34" i="1"/>
  <c r="J27" i="1"/>
  <c r="J18" i="1"/>
  <c r="J9" i="1"/>
  <c r="J8" i="1"/>
  <c r="J11" i="1"/>
  <c r="J12" i="1"/>
  <c r="J10" i="1"/>
  <c r="N8" i="2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<sst xmlns="http://schemas.openxmlformats.org/spreadsheetml/2006/main" count="185" uniqueCount="69">
  <si>
    <t>Floor 0 - Cable Measurement</t>
  </si>
  <si>
    <t>Room 2.0.2</t>
  </si>
  <si>
    <t>Outlet Height</t>
  </si>
  <si>
    <t>0,5 m</t>
  </si>
  <si>
    <t>Extra Cable</t>
  </si>
  <si>
    <t>5 m</t>
  </si>
  <si>
    <t>Single Outlet 1</t>
  </si>
  <si>
    <t>Single Outlet 2</t>
  </si>
  <si>
    <t>Double Outlet 1</t>
  </si>
  <si>
    <t>Double Outlet 2</t>
  </si>
  <si>
    <t>Double Outlet 3</t>
  </si>
  <si>
    <t>Access Point 1</t>
  </si>
  <si>
    <t>Height</t>
  </si>
  <si>
    <t>4 m</t>
  </si>
  <si>
    <t>Room 2.0.3</t>
  </si>
  <si>
    <t>Double Outlet 4</t>
  </si>
  <si>
    <t>Double Outlet 5</t>
  </si>
  <si>
    <t>Double Outlet 6</t>
  </si>
  <si>
    <t>Double Outlet 7</t>
  </si>
  <si>
    <t>Double Outlet 8</t>
  </si>
  <si>
    <t>Access Point 2</t>
  </si>
  <si>
    <t>Access Point 3</t>
  </si>
  <si>
    <t>Conversor de px para m</t>
  </si>
  <si>
    <t>px</t>
  </si>
  <si>
    <t xml:space="preserve">extra </t>
  </si>
  <si>
    <t>m</t>
  </si>
  <si>
    <t>Room 2.0.4</t>
  </si>
  <si>
    <t>Room 2.0.5</t>
  </si>
  <si>
    <t>Room 2.0.6</t>
  </si>
  <si>
    <t>HC</t>
  </si>
  <si>
    <t>VC</t>
  </si>
  <si>
    <t xml:space="preserve">Fiber </t>
  </si>
  <si>
    <t>Ceiling Passageaway</t>
  </si>
  <si>
    <t>Room 2.0.1</t>
  </si>
  <si>
    <t>Room 2.1.2</t>
  </si>
  <si>
    <t>3m</t>
  </si>
  <si>
    <t>Room 2.1.3</t>
  </si>
  <si>
    <t>Room 2.1.4</t>
  </si>
  <si>
    <t>Room 2.1.5</t>
  </si>
  <si>
    <t>Room 2.1.6</t>
  </si>
  <si>
    <t>Room 2.1.7</t>
  </si>
  <si>
    <t>Room 2.1.8</t>
  </si>
  <si>
    <t>Room 2.1.9</t>
  </si>
  <si>
    <t>Room 2.1.10</t>
  </si>
  <si>
    <t>Room 2.1.11</t>
  </si>
  <si>
    <t>Room 2.1.12</t>
  </si>
  <si>
    <t>Hall</t>
  </si>
  <si>
    <t>Room 2.1.1</t>
  </si>
  <si>
    <t>B.Cord Hider</t>
  </si>
  <si>
    <t>S.Cord Hider</t>
  </si>
  <si>
    <t>Floor 1 - Cable Measurement</t>
  </si>
  <si>
    <t>Total</t>
  </si>
  <si>
    <t>Total Copper  Cable</t>
  </si>
  <si>
    <t xml:space="preserve">Number of Single Outlets </t>
  </si>
  <si>
    <t xml:space="preserve">Number of Double Outlets </t>
  </si>
  <si>
    <t xml:space="preserve">Number of Access Points </t>
  </si>
  <si>
    <t xml:space="preserve">S.Cord Hiders </t>
  </si>
  <si>
    <t xml:space="preserve">B.Cord Hiders </t>
  </si>
  <si>
    <t>Number/length of copper cable</t>
  </si>
  <si>
    <t xml:space="preserve">Number/length of fibre cable </t>
  </si>
  <si>
    <t>Number of Switches</t>
  </si>
  <si>
    <t>Number of Patch panels</t>
  </si>
  <si>
    <t>Number of 8U racks</t>
  </si>
  <si>
    <t xml:space="preserve">Total </t>
  </si>
  <si>
    <t>Number of 24U Racks</t>
  </si>
  <si>
    <t>Price</t>
  </si>
  <si>
    <t>Price =</t>
  </si>
  <si>
    <t>Number of Patch Panels</t>
  </si>
  <si>
    <t>Number of 8U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</si>
</sst>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" xfId="0" applyFill="1" applyBorder="1" applyAlignment="1">
      <alignment horizontal="center"/>
    </xf>
    <xf numFmtId="0" fontId="0" fillId="3" borderId="13" xfId="0" applyFill="1" applyBorder="1"/>
    <xf numFmtId="0" fontId="0" fillId="0" borderId="13" xfId="0" applyBorder="1"/>
    <xf numFmtId="0" fontId="0" fillId="4" borderId="13" xfId="0" applyFill="1" applyBorder="1"/>
    <xf numFmtId="0" fontId="0" fillId="0" borderId="8" xfId="0" applyBorder="1" applyAlignment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/>
    <xf numFmtId="0" fontId="1" fillId="0" borderId="10" xfId="0" applyFont="1" applyBorder="1"/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210208</xdr:colOff>
      <xdr:row>6</xdr:row>
      <xdr:rowOff>85398</xdr:rowOff>
    </xdr:from>
    <xdr:to>
      <xdr:col>4</xdr:col>
      <xdr:colOff>355193</xdr:colOff>
      <xdr:row>15</xdr:row>
      <xdr:rowOff>161268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29C18-7FFE-4B86-B1DC-FA778754A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122" y="1261243"/>
          <a:ext cx="1977726" cy="184587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23</xdr:row>
      <xdr:rowOff>38101</xdr:rowOff>
    </xdr:from>
    <xdr:to>
      <xdr:col>4</xdr:col>
      <xdr:colOff>446968</xdr:colOff>
      <xdr:row>32</xdr:row>
      <xdr:rowOff>71437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D9DA3A-D650-4120-88BB-072DADC99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6" y="4552951"/>
          <a:ext cx="2132892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165653</xdr:colOff>
      <xdr:row>40</xdr:row>
      <xdr:rowOff>190501</xdr:rowOff>
    </xdr:from>
    <xdr:to>
      <xdr:col>4</xdr:col>
      <xdr:colOff>422413</xdr:colOff>
      <xdr:row>47</xdr:row>
      <xdr:rowOff>138607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46D50A-8440-4475-82B4-A100FF60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566" y="8058979"/>
          <a:ext cx="2095499" cy="1341783"/>
        </a:xfrm>
        <a:prstGeom prst="rect">
          <a:avLst/>
        </a:prstGeom>
      </xdr:spPr>
    </xdr:pic>
    <xdr:clientData/>
  </xdr:twoCellAnchor>
  <xdr:oneCellAnchor>
    <xdr:from>
      <xdr:col>2</xdr:col>
      <xdr:colOff>46241</xdr:colOff>
      <xdr:row>58</xdr:row>
      <xdr:rowOff>182218</xdr:rowOff>
    </xdr:from>
    <xdr:ext cx="4140574" cy="937179"/>
    <xdr:pic>
      <xdr:nvPicPr>
        <xdr:cNvPr id="9" name="Picture 8">
          <a:extLst>
            <a:ext uri="{FF2B5EF4-FFF2-40B4-BE49-F238E27FC236}">
              <a16:creationId xmlns:a16="http://schemas.microsoft.com/office/drawing/2014/main" id="{C9C3EACD-08D2-47EC-A8D3-305B76B31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5441" y="14841193"/>
          <a:ext cx="4140574" cy="937179"/>
        </a:xfrm>
        <a:prstGeom prst="rect">
          <a:avLst/>
        </a:prstGeom>
      </xdr:spPr>
    </xdr:pic>
    <xdr:clientData/>
  </xdr:oneCellAnchor>
  <xdr:oneCellAnchor>
    <xdr:from>
      <xdr:col>3</xdr:col>
      <xdr:colOff>4</xdr:colOff>
      <xdr:row>74</xdr:row>
      <xdr:rowOff>157371</xdr:rowOff>
    </xdr:from>
    <xdr:ext cx="3236367" cy="1308651"/>
    <xdr:pic>
      <xdr:nvPicPr>
        <xdr:cNvPr id="11" name="Picture 10">
          <a:extLst>
            <a:ext uri="{FF2B5EF4-FFF2-40B4-BE49-F238E27FC236}">
              <a16:creationId xmlns:a16="http://schemas.microsoft.com/office/drawing/2014/main" id="{34EBB616-3783-4580-974B-16E36FF7C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4" y="17950071"/>
          <a:ext cx="3236367" cy="1308651"/>
        </a:xfrm>
        <a:prstGeom prst="rect">
          <a:avLst/>
        </a:prstGeom>
      </xdr:spPr>
    </xdr:pic>
    <xdr:clientData/>
  </xdr:oneCellAnchor>
  <xdr:oneCellAnchor>
    <xdr:from>
      <xdr:col>1</xdr:col>
      <xdr:colOff>457200</xdr:colOff>
      <xdr:row>92</xdr:row>
      <xdr:rowOff>74535</xdr:rowOff>
    </xdr:from>
    <xdr:ext cx="1381125" cy="1734911"/>
    <xdr:pic>
      <xdr:nvPicPr>
        <xdr:cNvPr id="12" name="Picture 11">
          <a:extLst>
            <a:ext uri="{FF2B5EF4-FFF2-40B4-BE49-F238E27FC236}">
              <a16:creationId xmlns:a16="http://schemas.microsoft.com/office/drawing/2014/main" id="{964EDAD2-ADB5-4C3C-8ABC-52BA98F1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6800" y="21362910"/>
          <a:ext cx="1381125" cy="1734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7</xdr:row>
      <xdr:rowOff>76200</xdr:rowOff>
    </xdr:from>
    <xdr:to>
      <xdr:col>4</xdr:col>
      <xdr:colOff>18889</xdr:colOff>
      <xdr:row>18</xdr:row>
      <xdr:rowOff>123551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C428B65-2BD2-41E2-8519-52D713DD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466850"/>
          <a:ext cx="1285714" cy="2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23</xdr:row>
      <xdr:rowOff>95250</xdr:rowOff>
    </xdr:from>
    <xdr:to>
      <xdr:col>4</xdr:col>
      <xdr:colOff>66507</xdr:colOff>
      <xdr:row>34</xdr:row>
      <xdr:rowOff>161649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619CFF-9736-49C6-97A7-7F8DDF38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4610100"/>
          <a:ext cx="1342857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40</xdr:row>
      <xdr:rowOff>152400</xdr:rowOff>
    </xdr:from>
    <xdr:to>
      <xdr:col>3</xdr:col>
      <xdr:colOff>485635</xdr:colOff>
      <xdr:row>51</xdr:row>
      <xdr:rowOff>152131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77F2FAF-1B75-41BA-8EE3-C4243D7C3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" y="8058150"/>
          <a:ext cx="1123810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57</xdr:row>
      <xdr:rowOff>190500</xdr:rowOff>
    </xdr:from>
    <xdr:to>
      <xdr:col>3</xdr:col>
      <xdr:colOff>580873</xdr:colOff>
      <xdr:row>69</xdr:row>
      <xdr:rowOff>37827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E57A3CA-2B37-4533-8353-54A16F4E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25" y="11420475"/>
          <a:ext cx="1219048" cy="2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74</xdr:row>
      <xdr:rowOff>152400</xdr:rowOff>
    </xdr:from>
    <xdr:to>
      <xdr:col>4</xdr:col>
      <xdr:colOff>37923</xdr:colOff>
      <xdr:row>85</xdr:row>
      <xdr:rowOff>180702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59AE885-2828-4756-ADC1-46EE89C58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7275" y="14601825"/>
          <a:ext cx="1419048" cy="2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98</xdr:row>
      <xdr:rowOff>28575</xdr:rowOff>
    </xdr:from>
    <xdr:to>
      <xdr:col>7</xdr:col>
      <xdr:colOff>304471</xdr:colOff>
      <xdr:row>105</xdr:row>
      <xdr:rowOff>180789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953C5E0-BF78-405A-8C52-3D21842EC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19154775"/>
          <a:ext cx="2628571" cy="1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114</xdr:row>
      <xdr:rowOff>152400</xdr:rowOff>
    </xdr:from>
    <xdr:to>
      <xdr:col>8</xdr:col>
      <xdr:colOff>37777</xdr:colOff>
      <xdr:row>122</xdr:row>
      <xdr:rowOff>56971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11C3B8-CF3F-4F51-A79A-957DFC8C8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33625" y="22440900"/>
          <a:ext cx="2580952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126</xdr:row>
      <xdr:rowOff>123825</xdr:rowOff>
    </xdr:from>
    <xdr:to>
      <xdr:col>4</xdr:col>
      <xdr:colOff>56985</xdr:colOff>
      <xdr:row>137</xdr:row>
      <xdr:rowOff>142606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A313698-3EA4-4096-94C4-ED4670EF7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1575" y="24726900"/>
          <a:ext cx="1323810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143</xdr:row>
      <xdr:rowOff>38100</xdr:rowOff>
    </xdr:from>
    <xdr:to>
      <xdr:col>4</xdr:col>
      <xdr:colOff>85558</xdr:colOff>
      <xdr:row>154</xdr:row>
      <xdr:rowOff>94976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8FDF5CD-03ED-4BBA-8E2F-BDE13D0B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90625" y="27955875"/>
          <a:ext cx="1333333" cy="2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160</xdr:row>
      <xdr:rowOff>0</xdr:rowOff>
    </xdr:from>
    <xdr:to>
      <xdr:col>4</xdr:col>
      <xdr:colOff>123658</xdr:colOff>
      <xdr:row>171</xdr:row>
      <xdr:rowOff>28304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643EBF9-85C8-47B0-BDE1-4DE38C115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8725" y="31232475"/>
          <a:ext cx="1333333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176</xdr:row>
      <xdr:rowOff>95250</xdr:rowOff>
    </xdr:from>
    <xdr:to>
      <xdr:col>4</xdr:col>
      <xdr:colOff>276036</xdr:colOff>
      <xdr:row>188</xdr:row>
      <xdr:rowOff>28292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CAD4653-65A5-4C3E-99B7-4B46565C8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0150" y="34442400"/>
          <a:ext cx="1514286" cy="2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195</xdr:row>
      <xdr:rowOff>28575</xdr:rowOff>
    </xdr:from>
    <xdr:to>
      <xdr:col>3</xdr:col>
      <xdr:colOff>247576</xdr:colOff>
      <xdr:row>201</xdr:row>
      <xdr:rowOff>161764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62BA097-3261-4079-852A-350DF28A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5900" y="38119050"/>
          <a:ext cx="590476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210</xdr:row>
      <xdr:rowOff>171450</xdr:rowOff>
    </xdr:from>
    <xdr:to>
      <xdr:col>4</xdr:col>
      <xdr:colOff>418855</xdr:colOff>
      <xdr:row>222</xdr:row>
      <xdr:rowOff>94968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C24B2FE-BE10-4521-B0A4-28E6CB8C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" y="41157525"/>
          <a:ext cx="1961905" cy="2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74E-CB52-4692-8085-E66F4E628FA3}">
  <dimension ref="B2:M29"/>
  <sheetViews>
    <sheetView tabSelected="1" workbookViewId="0">
      <selection activeCell="E18" sqref="E18"/>
    </sheetView>
  </sheetViews>
  <sheetFormatPr defaultRowHeight="15" x14ac:dyDescent="0.25"/>
  <cols>
    <col min="4" max="4" width="15.140625" customWidth="1"/>
    <col min="5" max="5" width="8.85546875" customWidth="1"/>
  </cols>
  <sheetData>
    <row r="2" spans="2:13" ht="15.75" thickBot="1" x14ac:dyDescent="0.3"/>
    <row r="3" spans="2:13" ht="15.75" thickBot="1" x14ac:dyDescent="0.3">
      <c r="B3" s="40" t="s">
        <v>63</v>
      </c>
      <c r="C3" s="41"/>
      <c r="D3" s="42"/>
      <c r="E3" s="1"/>
      <c r="F3" s="1"/>
      <c r="G3" s="1"/>
      <c r="H3" s="1"/>
      <c r="I3" s="1"/>
      <c r="J3" s="1"/>
      <c r="K3" s="1"/>
      <c r="L3" s="1"/>
      <c r="M3" s="2"/>
    </row>
    <row r="4" spans="2:13" ht="15.75" thickBo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2:13" ht="15.75" thickBot="1" x14ac:dyDescent="0.3">
      <c r="B5" s="34" t="s">
        <v>53</v>
      </c>
      <c r="C5" s="35"/>
      <c r="D5" s="36"/>
      <c r="E5" s="22">
        <v>36</v>
      </c>
      <c r="F5" s="4"/>
      <c r="G5" s="4"/>
      <c r="H5" s="34" t="s">
        <v>60</v>
      </c>
      <c r="I5" s="35"/>
      <c r="J5" s="35"/>
      <c r="K5" s="36"/>
      <c r="L5" s="26">
        <v>9</v>
      </c>
      <c r="M5" s="5"/>
    </row>
    <row r="6" spans="2:13" ht="15.75" thickBot="1" x14ac:dyDescent="0.3">
      <c r="B6" s="34" t="s">
        <v>54</v>
      </c>
      <c r="C6" s="35"/>
      <c r="D6" s="36"/>
      <c r="E6" s="23">
        <v>34</v>
      </c>
      <c r="F6" s="4"/>
      <c r="G6" s="4"/>
      <c r="H6" s="34" t="s">
        <v>61</v>
      </c>
      <c r="I6" s="35"/>
      <c r="J6" s="35"/>
      <c r="K6" s="36"/>
      <c r="L6" s="24">
        <v>9</v>
      </c>
      <c r="M6" s="5"/>
    </row>
    <row r="7" spans="2:13" ht="15.75" thickBot="1" x14ac:dyDescent="0.3">
      <c r="B7" s="37" t="s">
        <v>55</v>
      </c>
      <c r="C7" s="38"/>
      <c r="D7" s="39"/>
      <c r="E7" s="23">
        <v>14</v>
      </c>
      <c r="F7" s="4"/>
      <c r="G7" s="4"/>
      <c r="H7" s="34" t="s">
        <v>64</v>
      </c>
      <c r="I7" s="35"/>
      <c r="J7" s="35"/>
      <c r="K7" s="36"/>
      <c r="L7" s="24">
        <v>2</v>
      </c>
      <c r="M7" s="5"/>
    </row>
    <row r="8" spans="2:13" ht="15.75" thickBot="1" x14ac:dyDescent="0.3">
      <c r="B8" s="34" t="s">
        <v>56</v>
      </c>
      <c r="C8" s="35"/>
      <c r="D8" s="36"/>
      <c r="E8" s="23">
        <v>323.7</v>
      </c>
      <c r="F8" s="4"/>
      <c r="G8" s="4"/>
      <c r="H8" s="34" t="s">
        <v>62</v>
      </c>
      <c r="I8" s="35"/>
      <c r="J8" s="35"/>
      <c r="K8" s="36"/>
      <c r="L8" s="25">
        <v>1</v>
      </c>
      <c r="M8" s="5"/>
    </row>
    <row r="9" spans="2:13" ht="15.75" thickBot="1" x14ac:dyDescent="0.3">
      <c r="B9" s="34" t="s">
        <v>57</v>
      </c>
      <c r="C9" s="35"/>
      <c r="D9" s="36"/>
      <c r="E9" s="23">
        <v>4</v>
      </c>
      <c r="F9" s="4"/>
      <c r="G9" s="4"/>
      <c r="M9" s="5"/>
    </row>
    <row r="10" spans="2:13" ht="15.75" thickBot="1" x14ac:dyDescent="0.3">
      <c r="B10" s="34" t="s">
        <v>58</v>
      </c>
      <c r="C10" s="35"/>
      <c r="D10" s="36"/>
      <c r="E10" s="24">
        <v>3248.44</v>
      </c>
      <c r="F10" s="4"/>
      <c r="G10" s="4"/>
      <c r="M10" s="5"/>
    </row>
    <row r="11" spans="2:13" ht="15.75" thickBot="1" x14ac:dyDescent="0.3">
      <c r="B11" s="34" t="s">
        <v>59</v>
      </c>
      <c r="C11" s="35"/>
      <c r="D11" s="36"/>
      <c r="E11" s="25">
        <v>6.5</v>
      </c>
      <c r="F11" s="4"/>
      <c r="G11" s="4"/>
      <c r="M11" s="5"/>
    </row>
    <row r="12" spans="2:13" ht="15.75" thickBot="1" x14ac:dyDescent="0.3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4" spans="2:13" ht="15.75" thickBot="1" x14ac:dyDescent="0.3"/>
    <row r="15" spans="2:13" x14ac:dyDescent="0.25">
      <c r="B15" s="27" t="s">
        <v>51</v>
      </c>
      <c r="C15" s="28"/>
      <c r="D15" s="28"/>
      <c r="E15" s="28"/>
      <c r="F15" s="28"/>
      <c r="G15" s="28"/>
      <c r="H15" s="2"/>
    </row>
    <row r="16" spans="2:13" ht="15.75" thickBot="1" x14ac:dyDescent="0.3">
      <c r="B16" s="29"/>
      <c r="C16" s="30"/>
      <c r="D16" s="30"/>
      <c r="E16" s="30"/>
      <c r="F16" s="30"/>
      <c r="G16" s="30"/>
      <c r="H16" s="5" t="s">
        <v>65</v>
      </c>
    </row>
    <row r="17" spans="2:8" ht="15.75" thickBot="1" x14ac:dyDescent="0.3">
      <c r="B17" s="34" t="s">
        <v>53</v>
      </c>
      <c r="C17" s="35"/>
      <c r="D17" s="36"/>
      <c r="E17" s="22">
        <f>E5</f>
        <v>36</v>
      </c>
      <c r="F17" s="30"/>
      <c r="G17" s="30"/>
      <c r="H17" s="5">
        <v>3.82</v>
      </c>
    </row>
    <row r="18" spans="2:8" ht="15.75" thickBot="1" x14ac:dyDescent="0.3">
      <c r="B18" s="34" t="s">
        <v>54</v>
      </c>
      <c r="C18" s="35"/>
      <c r="D18" s="36"/>
      <c r="E18" s="23">
        <f>E6</f>
        <v>34</v>
      </c>
      <c r="F18" s="30"/>
      <c r="G18" s="30"/>
      <c r="H18" s="5">
        <v>4.7699999999999996</v>
      </c>
    </row>
    <row r="19" spans="2:8" ht="15.75" thickBot="1" x14ac:dyDescent="0.3">
      <c r="B19" s="37" t="s">
        <v>55</v>
      </c>
      <c r="C19" s="38"/>
      <c r="D19" s="39"/>
      <c r="E19" s="23">
        <f>E7</f>
        <v>14</v>
      </c>
      <c r="F19" s="30"/>
      <c r="G19" s="30"/>
      <c r="H19" s="5">
        <v>169.94</v>
      </c>
    </row>
    <row r="20" spans="2:8" ht="15.75" thickBot="1" x14ac:dyDescent="0.3">
      <c r="B20" s="34" t="s">
        <v>56</v>
      </c>
      <c r="C20" s="35"/>
      <c r="D20" s="36"/>
      <c r="E20" s="23">
        <f>E8</f>
        <v>323.7</v>
      </c>
      <c r="F20" s="30"/>
      <c r="G20" s="30"/>
      <c r="H20" s="5">
        <v>1.85</v>
      </c>
    </row>
    <row r="21" spans="2:8" ht="15.75" thickBot="1" x14ac:dyDescent="0.3">
      <c r="B21" s="34" t="s">
        <v>57</v>
      </c>
      <c r="C21" s="35"/>
      <c r="D21" s="36"/>
      <c r="E21" s="23">
        <f>E9</f>
        <v>4</v>
      </c>
      <c r="F21" s="30"/>
      <c r="G21" s="30"/>
      <c r="H21" s="5">
        <v>3.92</v>
      </c>
    </row>
    <row r="22" spans="2:8" ht="15.75" thickBot="1" x14ac:dyDescent="0.3">
      <c r="B22" s="34" t="s">
        <v>60</v>
      </c>
      <c r="C22" s="35"/>
      <c r="D22" s="36"/>
      <c r="E22" s="32">
        <f>L5</f>
        <v>9</v>
      </c>
      <c r="F22" s="30"/>
      <c r="G22" s="30"/>
      <c r="H22" s="5">
        <v>525</v>
      </c>
    </row>
    <row r="23" spans="2:8" ht="15.75" thickBot="1" x14ac:dyDescent="0.3">
      <c r="B23" s="34" t="s">
        <v>67</v>
      </c>
      <c r="C23" s="35"/>
      <c r="D23" s="36"/>
      <c r="E23" s="32">
        <f>L6</f>
        <v>9</v>
      </c>
      <c r="F23" s="30"/>
      <c r="G23" s="30"/>
      <c r="H23" s="5">
        <v>32.770000000000003</v>
      </c>
    </row>
    <row r="24" spans="2:8" ht="15.75" thickBot="1" x14ac:dyDescent="0.3">
      <c r="B24" s="34" t="s">
        <v>64</v>
      </c>
      <c r="C24" s="35"/>
      <c r="D24" s="36"/>
      <c r="E24" s="32">
        <f>L7</f>
        <v>2</v>
      </c>
      <c r="F24" s="30"/>
      <c r="G24" s="30"/>
      <c r="H24" s="5">
        <v>264.25</v>
      </c>
    </row>
    <row r="25" spans="2:8" ht="15.75" thickBot="1" x14ac:dyDescent="0.3">
      <c r="B25" s="34" t="s">
        <v>68</v>
      </c>
      <c r="C25" s="35"/>
      <c r="D25" s="36"/>
      <c r="E25" s="32">
        <f>L8</f>
        <v>1</v>
      </c>
      <c r="F25" s="30"/>
      <c r="G25" s="30"/>
      <c r="H25" s="5">
        <v>187.78</v>
      </c>
    </row>
    <row r="26" spans="2:8" ht="15.75" thickBot="1" x14ac:dyDescent="0.3">
      <c r="B26" s="34" t="s">
        <v>58</v>
      </c>
      <c r="C26" s="35"/>
      <c r="D26" s="36"/>
      <c r="E26" s="32">
        <f>E10</f>
        <v>3248.44</v>
      </c>
      <c r="F26" s="30"/>
      <c r="G26" s="30"/>
      <c r="H26" s="5">
        <v>1.7</v>
      </c>
    </row>
    <row r="27" spans="2:8" ht="15.75" thickBot="1" x14ac:dyDescent="0.3">
      <c r="B27" s="34" t="s">
        <v>59</v>
      </c>
      <c r="C27" s="35"/>
      <c r="D27" s="36"/>
      <c r="E27" s="33">
        <f>E11</f>
        <v>6.5</v>
      </c>
      <c r="F27" s="30"/>
      <c r="G27" s="30"/>
      <c r="H27" s="5">
        <v>2.31</v>
      </c>
    </row>
    <row r="28" spans="2:8" x14ac:dyDescent="0.25">
      <c r="B28" s="3"/>
      <c r="H28" s="5"/>
    </row>
    <row r="29" spans="2:8" ht="15.75" thickBot="1" x14ac:dyDescent="0.3">
      <c r="B29" s="31" t="s">
        <v>66</v>
      </c>
      <c r="C29" s="7" cm="1">
        <f t="array" ref="C29">SUMPRODUCT(E17:E25,H17:H25)+SUMPRODUCT(E26:E27*H26:H27)</f>
        <v>14566.958000000002</v>
      </c>
      <c r="D29" s="7"/>
      <c r="E29" s="7"/>
      <c r="F29" s="7"/>
      <c r="G29" s="7"/>
      <c r="H29" s="8"/>
    </row>
  </sheetData>
  <mergeCells count="23">
    <mergeCell ref="B3:D3"/>
    <mergeCell ref="B5:D5"/>
    <mergeCell ref="B6:D6"/>
    <mergeCell ref="B7:D7"/>
    <mergeCell ref="B8:D8"/>
    <mergeCell ref="B20:D20"/>
    <mergeCell ref="B21:D21"/>
    <mergeCell ref="B24:D24"/>
    <mergeCell ref="H6:K6"/>
    <mergeCell ref="H5:K5"/>
    <mergeCell ref="B17:D17"/>
    <mergeCell ref="B18:D18"/>
    <mergeCell ref="B19:D19"/>
    <mergeCell ref="H8:K8"/>
    <mergeCell ref="H7:K7"/>
    <mergeCell ref="B10:D10"/>
    <mergeCell ref="B11:D11"/>
    <mergeCell ref="B9:D9"/>
    <mergeCell ref="B27:D27"/>
    <mergeCell ref="B25:D25"/>
    <mergeCell ref="B22:D22"/>
    <mergeCell ref="B23:D23"/>
    <mergeCell ref="B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F21D-ADD1-40A4-A888-5E7F03AC5135}">
  <dimension ref="B1:O106"/>
  <sheetViews>
    <sheetView topLeftCell="A82" zoomScaleNormal="100" workbookViewId="0">
      <selection activeCell="R92" sqref="R92"/>
    </sheetView>
  </sheetViews>
  <sheetFormatPr defaultRowHeight="15" x14ac:dyDescent="0.25"/>
  <cols>
    <col min="13" max="13" width="18.42578125" bestFit="1" customWidth="1"/>
  </cols>
  <sheetData>
    <row r="1" spans="2:15" ht="15.75" thickBot="1" x14ac:dyDescent="0.3"/>
    <row r="2" spans="2:15" ht="15.75" thickBot="1" x14ac:dyDescent="0.3">
      <c r="B2" s="50" t="s">
        <v>0</v>
      </c>
      <c r="C2" s="51"/>
      <c r="D2" s="52"/>
    </row>
    <row r="3" spans="2:15" ht="15.75" thickBot="1" x14ac:dyDescent="0.3"/>
    <row r="4" spans="2:15" ht="15.75" thickBot="1" x14ac:dyDescent="0.3">
      <c r="B4" s="40" t="s">
        <v>2</v>
      </c>
      <c r="C4" s="42"/>
      <c r="D4" s="9" t="s">
        <v>3</v>
      </c>
      <c r="F4" s="40" t="s">
        <v>4</v>
      </c>
      <c r="G4" s="42"/>
      <c r="H4" s="10" t="s">
        <v>5</v>
      </c>
      <c r="J4" s="15" t="s">
        <v>12</v>
      </c>
      <c r="K4" s="9" t="s">
        <v>13</v>
      </c>
      <c r="M4" s="15" t="s">
        <v>52</v>
      </c>
      <c r="N4" s="20">
        <f>SUM(J18,D37,G52,J69,J87,J100)</f>
        <v>1651.6</v>
      </c>
    </row>
    <row r="5" spans="2:15" ht="15.75" thickBot="1" x14ac:dyDescent="0.3"/>
    <row r="6" spans="2:15" x14ac:dyDescent="0.25">
      <c r="B6" s="43" t="s">
        <v>1</v>
      </c>
      <c r="C6" s="44"/>
      <c r="D6" s="1"/>
      <c r="E6" s="1"/>
      <c r="F6" s="1"/>
      <c r="G6" s="1"/>
      <c r="H6" s="1"/>
      <c r="I6" s="1"/>
      <c r="J6" s="2"/>
    </row>
    <row r="7" spans="2:15" ht="15.75" thickBot="1" x14ac:dyDescent="0.3">
      <c r="B7" s="45"/>
      <c r="C7" s="46"/>
      <c r="D7" s="46"/>
      <c r="E7" s="46"/>
      <c r="F7" s="4"/>
      <c r="G7" s="4"/>
      <c r="H7" s="4"/>
      <c r="I7" s="4"/>
      <c r="J7" s="5"/>
    </row>
    <row r="8" spans="2:15" ht="15.75" thickBot="1" x14ac:dyDescent="0.3">
      <c r="B8" s="45"/>
      <c r="C8" s="46"/>
      <c r="D8" s="46"/>
      <c r="E8" s="46"/>
      <c r="F8" s="47" t="s">
        <v>6</v>
      </c>
      <c r="G8" s="48"/>
      <c r="H8" s="49"/>
      <c r="I8" s="12">
        <v>17.5</v>
      </c>
      <c r="J8" s="5">
        <f>I8</f>
        <v>17.5</v>
      </c>
    </row>
    <row r="9" spans="2:15" ht="15.75" thickBot="1" x14ac:dyDescent="0.3">
      <c r="B9" s="45"/>
      <c r="C9" s="46"/>
      <c r="D9" s="46"/>
      <c r="E9" s="46"/>
      <c r="F9" s="53" t="s">
        <v>7</v>
      </c>
      <c r="G9" s="54"/>
      <c r="H9" s="55"/>
      <c r="I9" s="13">
        <v>11.5</v>
      </c>
      <c r="J9" s="5">
        <f>I9</f>
        <v>11.5</v>
      </c>
      <c r="M9" s="62" t="s">
        <v>22</v>
      </c>
      <c r="N9" s="62"/>
      <c r="O9" s="62"/>
    </row>
    <row r="10" spans="2:15" ht="15.75" thickBot="1" x14ac:dyDescent="0.3">
      <c r="B10" s="45"/>
      <c r="C10" s="46"/>
      <c r="D10" s="46"/>
      <c r="E10" s="46"/>
      <c r="F10" s="53" t="s">
        <v>8</v>
      </c>
      <c r="G10" s="54"/>
      <c r="H10" s="55"/>
      <c r="I10" s="13">
        <v>15.9</v>
      </c>
      <c r="J10" s="5">
        <f>2*I10</f>
        <v>31.8</v>
      </c>
      <c r="M10" s="16" t="s">
        <v>23</v>
      </c>
      <c r="N10" s="16" t="s">
        <v>24</v>
      </c>
      <c r="O10" s="16" t="s">
        <v>25</v>
      </c>
    </row>
    <row r="11" spans="2:15" ht="15.75" thickBot="1" x14ac:dyDescent="0.3">
      <c r="B11" s="45"/>
      <c r="C11" s="46"/>
      <c r="D11" s="46"/>
      <c r="E11" s="46"/>
      <c r="F11" s="53" t="s">
        <v>9</v>
      </c>
      <c r="G11" s="54"/>
      <c r="H11" s="55"/>
      <c r="I11" s="13">
        <v>12</v>
      </c>
      <c r="J11" s="5">
        <f t="shared" ref="J11:J12" si="0">2*I11</f>
        <v>24</v>
      </c>
      <c r="M11" s="17">
        <v>70</v>
      </c>
      <c r="N11" s="17">
        <v>5</v>
      </c>
      <c r="O11" s="18">
        <f xml:space="preserve"> ((M11*5) / 148) + N11</f>
        <v>7.3648648648648649</v>
      </c>
    </row>
    <row r="12" spans="2:15" ht="15.75" thickBot="1" x14ac:dyDescent="0.3">
      <c r="B12" s="45"/>
      <c r="C12" s="46"/>
      <c r="D12" s="46"/>
      <c r="E12" s="46"/>
      <c r="F12" s="53" t="s">
        <v>10</v>
      </c>
      <c r="G12" s="54"/>
      <c r="H12" s="55"/>
      <c r="I12" s="13">
        <v>10.3</v>
      </c>
      <c r="J12" s="5">
        <f t="shared" si="0"/>
        <v>20.6</v>
      </c>
    </row>
    <row r="13" spans="2:15" ht="15.75" thickBot="1" x14ac:dyDescent="0.3">
      <c r="B13" s="45"/>
      <c r="C13" s="46"/>
      <c r="D13" s="46"/>
      <c r="E13" s="46"/>
      <c r="F13" s="56" t="s">
        <v>11</v>
      </c>
      <c r="G13" s="57"/>
      <c r="H13" s="58"/>
      <c r="I13" s="14">
        <v>15.7</v>
      </c>
      <c r="J13" s="5">
        <v>15.7</v>
      </c>
    </row>
    <row r="14" spans="2:15" ht="15.75" thickBot="1" x14ac:dyDescent="0.3">
      <c r="B14" s="45"/>
      <c r="C14" s="46"/>
      <c r="D14" s="46"/>
      <c r="E14" s="46"/>
      <c r="F14" s="56" t="s">
        <v>49</v>
      </c>
      <c r="G14" s="57"/>
      <c r="H14" s="58"/>
      <c r="I14" s="14">
        <v>17.3</v>
      </c>
      <c r="J14" s="5"/>
    </row>
    <row r="15" spans="2:15" x14ac:dyDescent="0.25">
      <c r="B15" s="45"/>
      <c r="C15" s="46"/>
      <c r="D15" s="46"/>
      <c r="E15" s="46"/>
      <c r="F15" s="11"/>
      <c r="G15" s="11"/>
      <c r="H15" s="4"/>
      <c r="I15" s="4"/>
      <c r="J15" s="5"/>
    </row>
    <row r="16" spans="2:15" x14ac:dyDescent="0.25">
      <c r="B16" s="45"/>
      <c r="C16" s="46"/>
      <c r="D16" s="46"/>
      <c r="E16" s="46"/>
      <c r="F16" s="4"/>
      <c r="G16" s="4"/>
      <c r="H16" s="4"/>
      <c r="I16" s="4"/>
      <c r="J16" s="5"/>
    </row>
    <row r="17" spans="2:10" x14ac:dyDescent="0.25">
      <c r="B17" s="3"/>
      <c r="C17" s="4"/>
      <c r="D17" s="4"/>
      <c r="E17" s="4"/>
      <c r="F17" s="4"/>
      <c r="G17" s="4"/>
      <c r="H17" s="4"/>
      <c r="I17" s="4"/>
      <c r="J17" s="5"/>
    </row>
    <row r="18" spans="2:10" x14ac:dyDescent="0.25">
      <c r="B18" s="3"/>
      <c r="C18" s="4"/>
      <c r="D18" s="4"/>
      <c r="E18" s="4"/>
      <c r="F18" s="4"/>
      <c r="G18" s="4"/>
      <c r="H18" s="4"/>
      <c r="I18" s="4" t="s">
        <v>51</v>
      </c>
      <c r="J18" s="5">
        <f>SUM(J8:J13)</f>
        <v>121.10000000000001</v>
      </c>
    </row>
    <row r="19" spans="2:10" x14ac:dyDescent="0.25">
      <c r="B19" s="3"/>
      <c r="C19" s="4"/>
      <c r="D19" s="4"/>
      <c r="E19" s="4"/>
      <c r="F19" s="4"/>
      <c r="G19" s="4"/>
      <c r="H19" s="4"/>
      <c r="I19" s="4"/>
      <c r="J19" s="5"/>
    </row>
    <row r="20" spans="2:10" x14ac:dyDescent="0.25">
      <c r="B20" s="3"/>
      <c r="C20" s="4"/>
      <c r="D20" s="4"/>
      <c r="E20" s="4"/>
      <c r="F20" s="4"/>
      <c r="G20" s="4"/>
      <c r="H20" s="4"/>
      <c r="I20" s="4"/>
      <c r="J20" s="5"/>
    </row>
    <row r="21" spans="2:10" ht="15.75" thickBot="1" x14ac:dyDescent="0.3">
      <c r="B21" s="6"/>
      <c r="C21" s="7"/>
      <c r="D21" s="7"/>
      <c r="E21" s="7"/>
      <c r="F21" s="7"/>
      <c r="G21" s="7"/>
      <c r="H21" s="7"/>
      <c r="I21" s="7"/>
      <c r="J21" s="8"/>
    </row>
    <row r="22" spans="2:10" ht="15.75" thickBot="1" x14ac:dyDescent="0.3"/>
    <row r="23" spans="2:10" x14ac:dyDescent="0.25">
      <c r="B23" s="43" t="s">
        <v>14</v>
      </c>
      <c r="C23" s="44"/>
      <c r="D23" s="1"/>
      <c r="E23" s="1"/>
      <c r="F23" s="1"/>
      <c r="G23" s="1"/>
      <c r="H23" s="1"/>
      <c r="I23" s="1"/>
      <c r="J23" s="2"/>
    </row>
    <row r="24" spans="2:10" ht="15.75" thickBot="1" x14ac:dyDescent="0.3">
      <c r="B24" s="45"/>
      <c r="C24" s="46"/>
      <c r="D24" s="46"/>
      <c r="E24" s="46"/>
      <c r="F24" s="4"/>
      <c r="G24" s="4"/>
      <c r="H24" s="4"/>
      <c r="I24" s="4"/>
      <c r="J24" s="5"/>
    </row>
    <row r="25" spans="2:10" ht="15.75" thickBot="1" x14ac:dyDescent="0.3">
      <c r="B25" s="45"/>
      <c r="C25" s="46"/>
      <c r="D25" s="46"/>
      <c r="E25" s="46"/>
      <c r="F25" s="47" t="s">
        <v>6</v>
      </c>
      <c r="G25" s="48"/>
      <c r="H25" s="49"/>
      <c r="I25" s="12">
        <v>34.6</v>
      </c>
      <c r="J25" s="5">
        <f>I25</f>
        <v>34.6</v>
      </c>
    </row>
    <row r="26" spans="2:10" ht="15.75" thickBot="1" x14ac:dyDescent="0.3">
      <c r="B26" s="45"/>
      <c r="C26" s="46"/>
      <c r="D26" s="46"/>
      <c r="E26" s="46"/>
      <c r="F26" s="53" t="s">
        <v>7</v>
      </c>
      <c r="G26" s="54"/>
      <c r="H26" s="55"/>
      <c r="I26" s="13">
        <v>18</v>
      </c>
      <c r="J26" s="5">
        <f>I26</f>
        <v>18</v>
      </c>
    </row>
    <row r="27" spans="2:10" ht="15.75" thickBot="1" x14ac:dyDescent="0.3">
      <c r="B27" s="45"/>
      <c r="C27" s="46"/>
      <c r="D27" s="46"/>
      <c r="E27" s="46"/>
      <c r="F27" s="53" t="s">
        <v>8</v>
      </c>
      <c r="G27" s="54"/>
      <c r="H27" s="55"/>
      <c r="I27" s="13">
        <v>26.7</v>
      </c>
      <c r="J27" s="5">
        <f>2*I27</f>
        <v>53.4</v>
      </c>
    </row>
    <row r="28" spans="2:10" ht="15.75" thickBot="1" x14ac:dyDescent="0.3">
      <c r="B28" s="45"/>
      <c r="C28" s="46"/>
      <c r="D28" s="46"/>
      <c r="E28" s="46"/>
      <c r="F28" s="53" t="s">
        <v>9</v>
      </c>
      <c r="G28" s="54"/>
      <c r="H28" s="55"/>
      <c r="I28" s="13">
        <v>29.4</v>
      </c>
      <c r="J28" s="5">
        <f t="shared" ref="J28:J34" si="1">2*I28</f>
        <v>58.8</v>
      </c>
    </row>
    <row r="29" spans="2:10" ht="15.75" thickBot="1" x14ac:dyDescent="0.3">
      <c r="B29" s="45"/>
      <c r="C29" s="46"/>
      <c r="D29" s="46"/>
      <c r="E29" s="46"/>
      <c r="F29" s="53" t="s">
        <v>10</v>
      </c>
      <c r="G29" s="54"/>
      <c r="H29" s="55"/>
      <c r="I29" s="13">
        <v>33.799999999999997</v>
      </c>
      <c r="J29" s="5">
        <f t="shared" si="1"/>
        <v>67.599999999999994</v>
      </c>
    </row>
    <row r="30" spans="2:10" ht="15.75" thickBot="1" x14ac:dyDescent="0.3">
      <c r="B30" s="45"/>
      <c r="C30" s="46"/>
      <c r="D30" s="46"/>
      <c r="E30" s="46"/>
      <c r="F30" s="56" t="s">
        <v>15</v>
      </c>
      <c r="G30" s="57"/>
      <c r="H30" s="58"/>
      <c r="I30" s="5">
        <v>38.700000000000003</v>
      </c>
      <c r="J30" s="5">
        <f t="shared" si="1"/>
        <v>77.400000000000006</v>
      </c>
    </row>
    <row r="31" spans="2:10" ht="15.75" thickBot="1" x14ac:dyDescent="0.3">
      <c r="B31" s="45"/>
      <c r="C31" s="46"/>
      <c r="D31" s="46"/>
      <c r="E31" s="46"/>
      <c r="F31" s="53" t="s">
        <v>16</v>
      </c>
      <c r="G31" s="54"/>
      <c r="H31" s="55"/>
      <c r="I31" s="5">
        <v>16.5</v>
      </c>
      <c r="J31" s="5">
        <f t="shared" si="1"/>
        <v>33</v>
      </c>
    </row>
    <row r="32" spans="2:10" ht="15.75" thickBot="1" x14ac:dyDescent="0.3">
      <c r="B32" s="45"/>
      <c r="C32" s="46"/>
      <c r="D32" s="46"/>
      <c r="E32" s="46"/>
      <c r="F32" s="53" t="s">
        <v>17</v>
      </c>
      <c r="G32" s="54"/>
      <c r="H32" s="55"/>
      <c r="I32" s="5">
        <v>16.5</v>
      </c>
      <c r="J32" s="5">
        <f t="shared" si="1"/>
        <v>33</v>
      </c>
    </row>
    <row r="33" spans="2:10" ht="15.75" thickBot="1" x14ac:dyDescent="0.3">
      <c r="B33" s="45"/>
      <c r="C33" s="46"/>
      <c r="D33" s="46"/>
      <c r="E33" s="46"/>
      <c r="F33" s="53" t="s">
        <v>18</v>
      </c>
      <c r="G33" s="54"/>
      <c r="H33" s="55"/>
      <c r="I33" s="5">
        <v>20.3</v>
      </c>
      <c r="J33" s="5">
        <f t="shared" si="1"/>
        <v>40.6</v>
      </c>
    </row>
    <row r="34" spans="2:10" ht="15.75" thickBot="1" x14ac:dyDescent="0.3">
      <c r="B34" s="3"/>
      <c r="C34" s="4"/>
      <c r="D34" s="4"/>
      <c r="E34" s="4"/>
      <c r="F34" s="53" t="s">
        <v>19</v>
      </c>
      <c r="G34" s="54"/>
      <c r="H34" s="55"/>
      <c r="I34" s="5">
        <v>22.9</v>
      </c>
      <c r="J34" s="5">
        <f t="shared" si="1"/>
        <v>45.8</v>
      </c>
    </row>
    <row r="35" spans="2:10" ht="15.75" thickBot="1" x14ac:dyDescent="0.3">
      <c r="B35" s="3"/>
      <c r="C35" s="4"/>
      <c r="D35" s="4"/>
      <c r="E35" s="4"/>
      <c r="F35" s="56" t="s">
        <v>11</v>
      </c>
      <c r="G35" s="57"/>
      <c r="H35" s="58"/>
      <c r="I35" s="5">
        <v>35.200000000000003</v>
      </c>
      <c r="J35" s="5">
        <f>I35</f>
        <v>35.200000000000003</v>
      </c>
    </row>
    <row r="36" spans="2:10" ht="15.75" thickBot="1" x14ac:dyDescent="0.3">
      <c r="B36" s="3"/>
      <c r="C36" s="4"/>
      <c r="D36" s="4"/>
      <c r="E36" s="4"/>
      <c r="F36" s="56" t="s">
        <v>20</v>
      </c>
      <c r="G36" s="57"/>
      <c r="H36" s="58"/>
      <c r="I36" s="5">
        <v>46.1</v>
      </c>
      <c r="J36" s="5">
        <f t="shared" ref="J36:J37" si="2">I36</f>
        <v>46.1</v>
      </c>
    </row>
    <row r="37" spans="2:10" ht="15.75" thickBot="1" x14ac:dyDescent="0.3">
      <c r="B37" s="3"/>
      <c r="C37" s="4" t="s">
        <v>51</v>
      </c>
      <c r="D37" s="4">
        <f>SUM(J25:J37)</f>
        <v>565.79999999999995</v>
      </c>
      <c r="E37" s="4"/>
      <c r="F37" s="56" t="s">
        <v>21</v>
      </c>
      <c r="G37" s="57"/>
      <c r="H37" s="58"/>
      <c r="I37" s="8">
        <v>22.3</v>
      </c>
      <c r="J37" s="5">
        <f t="shared" si="2"/>
        <v>22.3</v>
      </c>
    </row>
    <row r="38" spans="2:10" ht="15.75" thickBot="1" x14ac:dyDescent="0.3">
      <c r="B38" s="6"/>
      <c r="C38" s="7"/>
      <c r="D38" s="7"/>
      <c r="E38" s="7"/>
      <c r="F38" s="56" t="s">
        <v>49</v>
      </c>
      <c r="G38" s="57"/>
      <c r="H38" s="58"/>
      <c r="I38" s="14">
        <v>46.6</v>
      </c>
      <c r="J38" s="5"/>
    </row>
    <row r="39" spans="2:10" ht="15.75" thickBot="1" x14ac:dyDescent="0.3"/>
    <row r="40" spans="2:10" x14ac:dyDescent="0.25">
      <c r="B40" s="43" t="s">
        <v>26</v>
      </c>
      <c r="C40" s="44"/>
      <c r="D40" s="1"/>
      <c r="E40" s="1"/>
      <c r="F40" s="1"/>
      <c r="G40" s="1"/>
      <c r="H40" s="1"/>
      <c r="I40" s="1"/>
      <c r="J40" s="2"/>
    </row>
    <row r="41" spans="2:10" ht="15.75" thickBot="1" x14ac:dyDescent="0.3">
      <c r="B41" s="45"/>
      <c r="C41" s="46"/>
      <c r="D41" s="46"/>
      <c r="E41" s="46"/>
      <c r="F41" s="4"/>
      <c r="G41" s="4"/>
      <c r="H41" s="4"/>
      <c r="I41" s="4"/>
      <c r="J41" s="5"/>
    </row>
    <row r="42" spans="2:10" ht="15.75" thickBot="1" x14ac:dyDescent="0.3">
      <c r="B42" s="45"/>
      <c r="C42" s="46"/>
      <c r="D42" s="46"/>
      <c r="E42" s="46"/>
      <c r="F42" s="59" t="s">
        <v>8</v>
      </c>
      <c r="G42" s="60"/>
      <c r="H42" s="61"/>
      <c r="I42" s="12">
        <v>38.299999999999997</v>
      </c>
      <c r="J42" s="5">
        <f>2*I42</f>
        <v>76.599999999999994</v>
      </c>
    </row>
    <row r="43" spans="2:10" ht="15.75" thickBot="1" x14ac:dyDescent="0.3">
      <c r="B43" s="45"/>
      <c r="C43" s="46"/>
      <c r="D43" s="46"/>
      <c r="E43" s="46"/>
      <c r="F43" s="53" t="s">
        <v>9</v>
      </c>
      <c r="G43" s="54"/>
      <c r="H43" s="55"/>
      <c r="I43" s="13">
        <v>39</v>
      </c>
      <c r="J43" s="5">
        <f t="shared" ref="J43:J44" si="3">2*I43</f>
        <v>78</v>
      </c>
    </row>
    <row r="44" spans="2:10" ht="15.75" thickBot="1" x14ac:dyDescent="0.3">
      <c r="B44" s="45"/>
      <c r="C44" s="46"/>
      <c r="D44" s="46"/>
      <c r="E44" s="46"/>
      <c r="F44" s="59" t="s">
        <v>10</v>
      </c>
      <c r="G44" s="60"/>
      <c r="H44" s="61"/>
      <c r="I44" s="13">
        <v>35.1</v>
      </c>
      <c r="J44" s="5">
        <f t="shared" si="3"/>
        <v>70.2</v>
      </c>
    </row>
    <row r="45" spans="2:10" ht="15.75" thickBot="1" x14ac:dyDescent="0.3">
      <c r="B45" s="45"/>
      <c r="C45" s="46"/>
      <c r="D45" s="46"/>
      <c r="E45" s="46"/>
      <c r="F45" s="56" t="s">
        <v>11</v>
      </c>
      <c r="G45" s="57"/>
      <c r="H45" s="58"/>
      <c r="I45" s="13">
        <v>38.9</v>
      </c>
      <c r="J45" s="5">
        <f>I45</f>
        <v>38.9</v>
      </c>
    </row>
    <row r="46" spans="2:10" ht="15.75" thickBot="1" x14ac:dyDescent="0.3">
      <c r="B46" s="45"/>
      <c r="C46" s="46"/>
      <c r="D46" s="46"/>
      <c r="E46" s="46"/>
      <c r="F46" s="56" t="s">
        <v>20</v>
      </c>
      <c r="G46" s="57"/>
      <c r="H46" s="58"/>
      <c r="I46" s="14">
        <v>42.7</v>
      </c>
      <c r="J46" s="5">
        <f>I46</f>
        <v>42.7</v>
      </c>
    </row>
    <row r="47" spans="2:10" ht="15.75" thickBot="1" x14ac:dyDescent="0.3">
      <c r="B47" s="45"/>
      <c r="C47" s="46"/>
      <c r="D47" s="46"/>
      <c r="E47" s="46"/>
      <c r="F47" s="56" t="s">
        <v>49</v>
      </c>
      <c r="G47" s="57"/>
      <c r="H47" s="58"/>
      <c r="I47" s="14">
        <v>42.7</v>
      </c>
      <c r="J47" s="5"/>
    </row>
    <row r="48" spans="2:10" x14ac:dyDescent="0.25">
      <c r="B48" s="45"/>
      <c r="C48" s="46"/>
      <c r="D48" s="46"/>
      <c r="E48" s="46"/>
      <c r="F48" s="11"/>
      <c r="G48" s="11"/>
      <c r="H48" s="4"/>
      <c r="I48" s="4"/>
      <c r="J48" s="5"/>
    </row>
    <row r="49" spans="2:10" x14ac:dyDescent="0.25">
      <c r="B49" s="45"/>
      <c r="C49" s="46"/>
      <c r="D49" s="46"/>
      <c r="E49" s="46"/>
      <c r="F49" s="4"/>
      <c r="G49" s="4"/>
      <c r="H49" s="4"/>
      <c r="I49" s="4"/>
      <c r="J49" s="5"/>
    </row>
    <row r="50" spans="2:10" x14ac:dyDescent="0.25">
      <c r="B50" s="45"/>
      <c r="C50" s="46"/>
      <c r="D50" s="46"/>
      <c r="E50" s="46"/>
      <c r="F50" s="4"/>
      <c r="G50" s="4"/>
      <c r="H50" s="4"/>
      <c r="I50" s="4"/>
      <c r="J50" s="5"/>
    </row>
    <row r="51" spans="2:10" x14ac:dyDescent="0.25">
      <c r="B51" s="3"/>
      <c r="C51" s="4"/>
      <c r="D51" s="4"/>
      <c r="E51" s="4"/>
      <c r="F51" s="4"/>
      <c r="G51" s="4"/>
      <c r="H51" s="4"/>
      <c r="I51" s="4"/>
      <c r="J51" s="5"/>
    </row>
    <row r="52" spans="2:10" x14ac:dyDescent="0.25">
      <c r="B52" s="3"/>
      <c r="C52" s="4"/>
      <c r="D52" s="4"/>
      <c r="E52" s="4"/>
      <c r="F52" s="4" t="s">
        <v>51</v>
      </c>
      <c r="G52" s="4">
        <f>SUM(J42:J46)</f>
        <v>306.39999999999998</v>
      </c>
      <c r="H52" s="4"/>
      <c r="I52" s="4"/>
      <c r="J52" s="5"/>
    </row>
    <row r="53" spans="2:10" x14ac:dyDescent="0.25">
      <c r="B53" s="3"/>
      <c r="C53" s="4"/>
      <c r="D53" s="4"/>
      <c r="E53" s="4"/>
      <c r="F53" s="4"/>
      <c r="G53" s="4"/>
      <c r="H53" s="4"/>
      <c r="I53" s="4"/>
      <c r="J53" s="5"/>
    </row>
    <row r="54" spans="2:10" x14ac:dyDescent="0.25">
      <c r="B54" s="3"/>
      <c r="C54" s="4"/>
      <c r="D54" s="4"/>
      <c r="E54" s="4"/>
      <c r="F54" s="4"/>
      <c r="G54" s="4"/>
      <c r="H54" s="4"/>
      <c r="I54" s="4"/>
      <c r="J54" s="5"/>
    </row>
    <row r="55" spans="2:10" ht="15.75" thickBot="1" x14ac:dyDescent="0.3">
      <c r="B55" s="6"/>
      <c r="C55" s="7"/>
      <c r="D55" s="7"/>
      <c r="E55" s="7"/>
      <c r="F55" s="7"/>
      <c r="G55" s="7"/>
      <c r="H55" s="7"/>
      <c r="I55" s="7"/>
      <c r="J55" s="8"/>
    </row>
    <row r="56" spans="2:10" ht="15.75" thickBot="1" x14ac:dyDescent="0.3"/>
    <row r="57" spans="2:10" x14ac:dyDescent="0.25">
      <c r="B57" s="43" t="s">
        <v>27</v>
      </c>
      <c r="C57" s="44"/>
      <c r="D57" s="1"/>
      <c r="E57" s="1"/>
      <c r="F57" s="1"/>
      <c r="G57" s="1"/>
      <c r="H57" s="1"/>
      <c r="I57" s="1"/>
      <c r="J57" s="2"/>
    </row>
    <row r="58" spans="2:10" x14ac:dyDescent="0.25">
      <c r="B58" s="19"/>
      <c r="C58" s="11"/>
      <c r="D58" s="11"/>
      <c r="E58" s="11"/>
      <c r="F58" s="4"/>
      <c r="G58" s="4"/>
      <c r="H58" s="4"/>
      <c r="I58" s="4"/>
      <c r="J58" s="5"/>
    </row>
    <row r="59" spans="2:10" x14ac:dyDescent="0.25">
      <c r="B59" s="19"/>
      <c r="C59" s="46"/>
      <c r="D59" s="46"/>
      <c r="E59" s="46"/>
      <c r="F59" s="46"/>
      <c r="G59" s="46"/>
      <c r="H59" s="46"/>
      <c r="I59" s="46"/>
      <c r="J59" s="5"/>
    </row>
    <row r="60" spans="2:10" x14ac:dyDescent="0.25">
      <c r="B60" s="19"/>
      <c r="C60" s="46"/>
      <c r="D60" s="46"/>
      <c r="E60" s="46"/>
      <c r="F60" s="46"/>
      <c r="G60" s="46"/>
      <c r="H60" s="46"/>
      <c r="I60" s="46"/>
      <c r="J60" s="5"/>
    </row>
    <row r="61" spans="2:10" x14ac:dyDescent="0.25">
      <c r="B61" s="19"/>
      <c r="C61" s="46"/>
      <c r="D61" s="46"/>
      <c r="E61" s="46"/>
      <c r="F61" s="46"/>
      <c r="G61" s="46"/>
      <c r="H61" s="46"/>
      <c r="I61" s="46"/>
      <c r="J61" s="5"/>
    </row>
    <row r="62" spans="2:10" x14ac:dyDescent="0.25">
      <c r="B62" s="19"/>
      <c r="C62" s="46"/>
      <c r="D62" s="46"/>
      <c r="E62" s="46"/>
      <c r="F62" s="46"/>
      <c r="G62" s="46"/>
      <c r="H62" s="46"/>
      <c r="I62" s="46"/>
      <c r="J62" s="5"/>
    </row>
    <row r="63" spans="2:10" x14ac:dyDescent="0.25">
      <c r="B63" s="19"/>
      <c r="C63" s="46"/>
      <c r="D63" s="46"/>
      <c r="E63" s="46"/>
      <c r="F63" s="46"/>
      <c r="G63" s="46"/>
      <c r="H63" s="46"/>
      <c r="I63" s="46"/>
      <c r="J63" s="5"/>
    </row>
    <row r="64" spans="2:10" x14ac:dyDescent="0.25">
      <c r="B64" s="19"/>
      <c r="C64" s="46"/>
      <c r="D64" s="46"/>
      <c r="E64" s="46"/>
      <c r="F64" s="46"/>
      <c r="G64" s="46"/>
      <c r="H64" s="46"/>
      <c r="I64" s="46"/>
      <c r="J64" s="5"/>
    </row>
    <row r="65" spans="2:10" x14ac:dyDescent="0.25">
      <c r="B65" s="19"/>
      <c r="C65" s="46"/>
      <c r="D65" s="46"/>
      <c r="E65" s="46"/>
      <c r="F65" s="46"/>
      <c r="G65" s="46"/>
      <c r="H65" s="46"/>
      <c r="I65" s="46"/>
      <c r="J65" s="5"/>
    </row>
    <row r="66" spans="2:10" x14ac:dyDescent="0.25">
      <c r="B66" s="19"/>
      <c r="C66" s="11"/>
      <c r="D66" s="11"/>
      <c r="E66" s="11"/>
      <c r="F66" s="4"/>
      <c r="G66" s="4"/>
      <c r="H66" s="4"/>
      <c r="I66" s="4"/>
      <c r="J66" s="5"/>
    </row>
    <row r="67" spans="2:10" ht="15.75" thickBot="1" x14ac:dyDescent="0.3">
      <c r="B67" s="19"/>
      <c r="C67" s="11"/>
      <c r="D67" s="11"/>
      <c r="E67" s="11"/>
      <c r="F67" s="4"/>
      <c r="G67" s="4"/>
      <c r="H67" s="4"/>
      <c r="I67" s="4"/>
      <c r="J67" s="5"/>
    </row>
    <row r="68" spans="2:10" ht="15.75" thickBot="1" x14ac:dyDescent="0.3">
      <c r="B68" s="3"/>
      <c r="C68" s="59" t="s">
        <v>8</v>
      </c>
      <c r="D68" s="60"/>
      <c r="E68" s="61"/>
      <c r="F68" s="12">
        <v>41.7</v>
      </c>
      <c r="G68" s="4">
        <f>2*F68</f>
        <v>83.4</v>
      </c>
      <c r="H68" s="4"/>
      <c r="I68" s="4"/>
      <c r="J68" s="5"/>
    </row>
    <row r="69" spans="2:10" ht="15.75" thickBot="1" x14ac:dyDescent="0.3">
      <c r="B69" s="3"/>
      <c r="C69" s="53" t="s">
        <v>9</v>
      </c>
      <c r="D69" s="54"/>
      <c r="E69" s="55"/>
      <c r="F69" s="13">
        <v>45.7</v>
      </c>
      <c r="G69" s="4">
        <f t="shared" ref="G69:G70" si="4">2*F69</f>
        <v>91.4</v>
      </c>
      <c r="H69" s="4"/>
      <c r="I69" s="4" t="s">
        <v>51</v>
      </c>
      <c r="J69" s="5">
        <f>SUM(G68:G71)</f>
        <v>319.8</v>
      </c>
    </row>
    <row r="70" spans="2:10" ht="15.75" thickBot="1" x14ac:dyDescent="0.3">
      <c r="B70" s="3"/>
      <c r="C70" s="59" t="s">
        <v>10</v>
      </c>
      <c r="D70" s="60"/>
      <c r="E70" s="61"/>
      <c r="F70" s="13">
        <v>41.4</v>
      </c>
      <c r="G70" s="4">
        <f t="shared" si="4"/>
        <v>82.8</v>
      </c>
      <c r="H70" s="4"/>
      <c r="I70" s="4"/>
      <c r="J70" s="5"/>
    </row>
    <row r="71" spans="2:10" ht="15.75" thickBot="1" x14ac:dyDescent="0.3">
      <c r="B71" s="3"/>
      <c r="C71" s="56" t="s">
        <v>11</v>
      </c>
      <c r="D71" s="57"/>
      <c r="E71" s="58"/>
      <c r="F71" s="8">
        <v>62.2</v>
      </c>
      <c r="G71" s="4">
        <f>F71</f>
        <v>62.2</v>
      </c>
      <c r="H71" s="4"/>
      <c r="I71" s="4"/>
      <c r="J71" s="5"/>
    </row>
    <row r="72" spans="2:10" ht="15.75" thickBot="1" x14ac:dyDescent="0.3">
      <c r="B72" s="6"/>
      <c r="C72" s="56" t="s">
        <v>49</v>
      </c>
      <c r="D72" s="57"/>
      <c r="E72" s="58"/>
      <c r="F72" s="14">
        <v>30.1</v>
      </c>
      <c r="G72" s="7"/>
      <c r="H72" s="7"/>
      <c r="I72" s="7"/>
      <c r="J72" s="8"/>
    </row>
    <row r="73" spans="2:10" ht="15.75" thickBot="1" x14ac:dyDescent="0.3"/>
    <row r="74" spans="2:10" x14ac:dyDescent="0.25">
      <c r="B74" s="43" t="s">
        <v>28</v>
      </c>
      <c r="C74" s="44"/>
      <c r="D74" s="1"/>
      <c r="E74" s="1"/>
      <c r="F74" s="1"/>
      <c r="G74" s="1"/>
      <c r="H74" s="1"/>
      <c r="I74" s="1"/>
      <c r="J74" s="2"/>
    </row>
    <row r="75" spans="2:10" x14ac:dyDescent="0.25">
      <c r="B75" s="19"/>
      <c r="C75" s="11"/>
      <c r="D75" s="11"/>
      <c r="E75" s="11"/>
      <c r="F75" s="4"/>
      <c r="G75" s="4"/>
      <c r="H75" s="4"/>
      <c r="I75" s="4"/>
      <c r="J75" s="5"/>
    </row>
    <row r="76" spans="2:10" x14ac:dyDescent="0.25">
      <c r="B76" s="19"/>
      <c r="C76" s="46"/>
      <c r="D76" s="46"/>
      <c r="E76" s="46"/>
      <c r="F76" s="46"/>
      <c r="G76" s="46"/>
      <c r="H76" s="46"/>
      <c r="I76" s="46"/>
      <c r="J76" s="5"/>
    </row>
    <row r="77" spans="2:10" x14ac:dyDescent="0.25">
      <c r="B77" s="19"/>
      <c r="C77" s="46"/>
      <c r="D77" s="46"/>
      <c r="E77" s="46"/>
      <c r="F77" s="46"/>
      <c r="G77" s="46"/>
      <c r="H77" s="46"/>
      <c r="I77" s="46"/>
      <c r="J77" s="5"/>
    </row>
    <row r="78" spans="2:10" x14ac:dyDescent="0.25">
      <c r="B78" s="19"/>
      <c r="C78" s="46"/>
      <c r="D78" s="46"/>
      <c r="E78" s="46"/>
      <c r="F78" s="46"/>
      <c r="G78" s="46"/>
      <c r="H78" s="46"/>
      <c r="I78" s="46"/>
      <c r="J78" s="5"/>
    </row>
    <row r="79" spans="2:10" x14ac:dyDescent="0.25">
      <c r="B79" s="19"/>
      <c r="C79" s="46"/>
      <c r="D79" s="46"/>
      <c r="E79" s="46"/>
      <c r="F79" s="46"/>
      <c r="G79" s="46"/>
      <c r="H79" s="46"/>
      <c r="I79" s="46"/>
      <c r="J79" s="5"/>
    </row>
    <row r="80" spans="2:10" x14ac:dyDescent="0.25">
      <c r="B80" s="19"/>
      <c r="C80" s="46"/>
      <c r="D80" s="46"/>
      <c r="E80" s="46"/>
      <c r="F80" s="46"/>
      <c r="G80" s="46"/>
      <c r="H80" s="46"/>
      <c r="I80" s="46"/>
      <c r="J80" s="5"/>
    </row>
    <row r="81" spans="2:10" x14ac:dyDescent="0.25">
      <c r="B81" s="19"/>
      <c r="C81" s="46"/>
      <c r="D81" s="46"/>
      <c r="E81" s="46"/>
      <c r="F81" s="46"/>
      <c r="G81" s="46"/>
      <c r="H81" s="46"/>
      <c r="I81" s="46"/>
      <c r="J81" s="5"/>
    </row>
    <row r="82" spans="2:10" x14ac:dyDescent="0.25">
      <c r="B82" s="19"/>
      <c r="C82" s="46"/>
      <c r="D82" s="46"/>
      <c r="E82" s="46"/>
      <c r="F82" s="46"/>
      <c r="G82" s="46"/>
      <c r="H82" s="46"/>
      <c r="I82" s="46"/>
      <c r="J82" s="5"/>
    </row>
    <row r="83" spans="2:10" x14ac:dyDescent="0.25">
      <c r="B83" s="19"/>
      <c r="C83" s="11"/>
      <c r="D83" s="11"/>
      <c r="E83" s="11"/>
      <c r="F83" s="4"/>
      <c r="G83" s="4"/>
      <c r="H83" s="4"/>
      <c r="I83" s="4"/>
      <c r="J83" s="5"/>
    </row>
    <row r="84" spans="2:10" ht="15.75" thickBot="1" x14ac:dyDescent="0.3">
      <c r="B84" s="19"/>
      <c r="C84" s="11"/>
      <c r="D84" s="11"/>
      <c r="E84" s="11"/>
      <c r="F84" s="4"/>
      <c r="G84" s="4"/>
      <c r="H84" s="4"/>
      <c r="I84" s="4"/>
      <c r="J84" s="5"/>
    </row>
    <row r="85" spans="2:10" ht="15.75" thickBot="1" x14ac:dyDescent="0.3">
      <c r="B85" s="3"/>
      <c r="C85" s="59" t="s">
        <v>8</v>
      </c>
      <c r="D85" s="60"/>
      <c r="E85" s="61"/>
      <c r="F85" s="12">
        <v>48.3</v>
      </c>
      <c r="G85" s="4">
        <f>2*F85</f>
        <v>96.6</v>
      </c>
      <c r="H85" s="4"/>
      <c r="I85" s="4"/>
      <c r="J85" s="5"/>
    </row>
    <row r="86" spans="2:10" ht="15.75" thickBot="1" x14ac:dyDescent="0.3">
      <c r="B86" s="3"/>
      <c r="C86" s="53" t="s">
        <v>9</v>
      </c>
      <c r="D86" s="54"/>
      <c r="E86" s="55"/>
      <c r="F86" s="13">
        <v>45.1</v>
      </c>
      <c r="G86" s="4">
        <f t="shared" ref="G86:G87" si="5">2*F86</f>
        <v>90.2</v>
      </c>
      <c r="H86" s="4"/>
      <c r="I86" s="4"/>
      <c r="J86" s="5"/>
    </row>
    <row r="87" spans="2:10" ht="15.75" thickBot="1" x14ac:dyDescent="0.3">
      <c r="B87" s="3"/>
      <c r="C87" s="59" t="s">
        <v>10</v>
      </c>
      <c r="D87" s="60"/>
      <c r="E87" s="61"/>
      <c r="F87" s="13">
        <v>49.2</v>
      </c>
      <c r="G87" s="4">
        <f t="shared" si="5"/>
        <v>98.4</v>
      </c>
      <c r="H87" s="4"/>
      <c r="I87" s="4" t="s">
        <v>51</v>
      </c>
      <c r="J87" s="5">
        <f>SUM(G85:G88)</f>
        <v>336.00000000000006</v>
      </c>
    </row>
    <row r="88" spans="2:10" ht="15.75" thickBot="1" x14ac:dyDescent="0.3">
      <c r="B88" s="3"/>
      <c r="C88" s="56" t="s">
        <v>11</v>
      </c>
      <c r="D88" s="57"/>
      <c r="E88" s="58"/>
      <c r="F88" s="8">
        <v>50.8</v>
      </c>
      <c r="G88" s="4">
        <f>F88</f>
        <v>50.8</v>
      </c>
      <c r="H88" s="4"/>
      <c r="I88" s="4"/>
      <c r="J88" s="5"/>
    </row>
    <row r="89" spans="2:10" ht="15.75" thickBot="1" x14ac:dyDescent="0.3">
      <c r="B89" s="6"/>
      <c r="C89" s="56" t="s">
        <v>49</v>
      </c>
      <c r="D89" s="57"/>
      <c r="E89" s="58"/>
      <c r="F89" s="14">
        <v>17.100000000000001</v>
      </c>
      <c r="G89" s="7"/>
      <c r="H89" s="7"/>
      <c r="I89" s="7"/>
      <c r="J89" s="8"/>
    </row>
    <row r="90" spans="2:10" ht="15.75" thickBot="1" x14ac:dyDescent="0.3"/>
    <row r="91" spans="2:10" x14ac:dyDescent="0.25">
      <c r="B91" s="43" t="s">
        <v>33</v>
      </c>
      <c r="C91" s="44"/>
      <c r="D91" s="1"/>
      <c r="E91" s="1"/>
      <c r="F91" s="1"/>
      <c r="G91" s="1"/>
      <c r="H91" s="1"/>
      <c r="I91" s="1"/>
      <c r="J91" s="2"/>
    </row>
    <row r="92" spans="2:10" x14ac:dyDescent="0.25">
      <c r="B92" s="19"/>
      <c r="C92" s="11"/>
      <c r="D92" s="11"/>
      <c r="E92" s="11"/>
      <c r="F92" s="4"/>
      <c r="G92" s="4"/>
      <c r="H92" s="4"/>
      <c r="I92" s="4"/>
      <c r="J92" s="5"/>
    </row>
    <row r="93" spans="2:10" ht="15.75" thickBot="1" x14ac:dyDescent="0.3">
      <c r="B93" s="19"/>
      <c r="C93" s="46"/>
      <c r="D93" s="46"/>
      <c r="E93" s="11"/>
      <c r="F93" s="11"/>
      <c r="G93" s="11"/>
      <c r="H93" s="11"/>
      <c r="I93" s="11"/>
      <c r="J93" s="5"/>
    </row>
    <row r="94" spans="2:10" ht="15.75" thickBot="1" x14ac:dyDescent="0.3">
      <c r="B94" s="19"/>
      <c r="C94" s="46"/>
      <c r="D94" s="46"/>
      <c r="E94" s="11"/>
      <c r="F94" s="59" t="s">
        <v>29</v>
      </c>
      <c r="G94" s="60"/>
      <c r="H94" s="61"/>
      <c r="I94" s="12">
        <v>1.2</v>
      </c>
      <c r="J94" s="5"/>
    </row>
    <row r="95" spans="2:10" ht="15.75" thickBot="1" x14ac:dyDescent="0.3">
      <c r="B95" s="19"/>
      <c r="C95" s="46"/>
      <c r="D95" s="46"/>
      <c r="E95" s="11"/>
      <c r="F95" s="53" t="s">
        <v>30</v>
      </c>
      <c r="G95" s="54"/>
      <c r="H95" s="55"/>
      <c r="I95" s="13">
        <v>0.5</v>
      </c>
      <c r="J95" s="5"/>
    </row>
    <row r="96" spans="2:10" ht="15.75" thickBot="1" x14ac:dyDescent="0.3">
      <c r="B96" s="19"/>
      <c r="C96" s="46"/>
      <c r="D96" s="46"/>
      <c r="E96" s="11"/>
      <c r="F96" s="59" t="s">
        <v>31</v>
      </c>
      <c r="G96" s="60"/>
      <c r="H96" s="61"/>
      <c r="I96" s="13">
        <v>6.5</v>
      </c>
      <c r="J96" s="5"/>
    </row>
    <row r="97" spans="2:10" ht="15.75" thickBot="1" x14ac:dyDescent="0.3">
      <c r="B97" s="19"/>
      <c r="C97" s="46"/>
      <c r="D97" s="46"/>
      <c r="E97" s="11"/>
      <c r="F97" s="56" t="s">
        <v>32</v>
      </c>
      <c r="G97" s="57"/>
      <c r="H97" s="58"/>
      <c r="I97" s="8">
        <v>0.8</v>
      </c>
      <c r="J97" s="5"/>
    </row>
    <row r="98" spans="2:10" ht="15.75" thickBot="1" x14ac:dyDescent="0.3">
      <c r="B98" s="19"/>
      <c r="C98" s="46"/>
      <c r="D98" s="46"/>
      <c r="E98" s="11"/>
      <c r="F98" s="56" t="s">
        <v>49</v>
      </c>
      <c r="G98" s="57"/>
      <c r="H98" s="58"/>
      <c r="I98" s="14">
        <v>7.4</v>
      </c>
      <c r="J98" s="5"/>
    </row>
    <row r="99" spans="2:10" x14ac:dyDescent="0.25">
      <c r="B99" s="19"/>
      <c r="C99" s="46"/>
      <c r="D99" s="46"/>
      <c r="E99" s="11"/>
      <c r="F99" s="11"/>
      <c r="G99" s="11"/>
      <c r="H99" s="11"/>
      <c r="I99" s="11"/>
      <c r="J99" s="5"/>
    </row>
    <row r="100" spans="2:10" x14ac:dyDescent="0.25">
      <c r="B100" s="19"/>
      <c r="C100" s="46"/>
      <c r="D100" s="46"/>
      <c r="E100" s="11"/>
      <c r="F100" s="4"/>
      <c r="G100" s="4"/>
      <c r="H100" s="4"/>
      <c r="I100" s="4" t="s">
        <v>51</v>
      </c>
      <c r="J100" s="5">
        <f>SUM(I94,I95,I97)</f>
        <v>2.5</v>
      </c>
    </row>
    <row r="101" spans="2:10" x14ac:dyDescent="0.25">
      <c r="B101" s="19"/>
      <c r="C101" s="46"/>
      <c r="D101" s="46"/>
      <c r="E101" s="11"/>
      <c r="F101" s="4"/>
      <c r="G101" s="4"/>
      <c r="H101" s="4"/>
      <c r="I101" s="4"/>
      <c r="J101" s="5"/>
    </row>
    <row r="102" spans="2:10" x14ac:dyDescent="0.25">
      <c r="B102" s="3"/>
      <c r="C102" s="46"/>
      <c r="D102" s="46"/>
      <c r="E102" s="4"/>
      <c r="F102" s="4"/>
      <c r="G102" s="4"/>
      <c r="H102" s="4"/>
      <c r="I102" s="4"/>
      <c r="J102" s="5"/>
    </row>
    <row r="103" spans="2:10" x14ac:dyDescent="0.25">
      <c r="B103" s="3"/>
      <c r="C103" s="46"/>
      <c r="D103" s="46"/>
      <c r="E103" s="4"/>
      <c r="F103" s="4"/>
      <c r="G103" s="4"/>
      <c r="H103" s="4"/>
      <c r="I103" s="4"/>
      <c r="J103" s="5"/>
    </row>
    <row r="104" spans="2:10" x14ac:dyDescent="0.25">
      <c r="B104" s="3"/>
      <c r="C104" s="4"/>
      <c r="D104" s="4"/>
      <c r="E104" s="4"/>
      <c r="F104" s="4"/>
      <c r="G104" s="4"/>
      <c r="H104" s="4"/>
      <c r="I104" s="4"/>
      <c r="J104" s="5"/>
    </row>
    <row r="105" spans="2:10" x14ac:dyDescent="0.25">
      <c r="B105" s="3"/>
      <c r="C105" s="4"/>
      <c r="D105" s="4"/>
      <c r="E105" s="4"/>
      <c r="F105" s="4"/>
      <c r="G105" s="4"/>
      <c r="H105" s="4"/>
      <c r="I105" s="4"/>
      <c r="J105" s="5"/>
    </row>
    <row r="106" spans="2:10" ht="15.75" thickBot="1" x14ac:dyDescent="0.3">
      <c r="B106" s="6"/>
      <c r="C106" s="7"/>
      <c r="D106" s="7"/>
      <c r="E106" s="7"/>
      <c r="F106" s="7"/>
      <c r="G106" s="7"/>
      <c r="H106" s="7"/>
      <c r="I106" s="7"/>
      <c r="J106" s="8"/>
    </row>
  </sheetData>
  <mergeCells count="58">
    <mergeCell ref="M9:O9"/>
    <mergeCell ref="F14:H14"/>
    <mergeCell ref="F38:H38"/>
    <mergeCell ref="F47:H47"/>
    <mergeCell ref="C68:E68"/>
    <mergeCell ref="C59:I65"/>
    <mergeCell ref="B57:C57"/>
    <mergeCell ref="F37:H37"/>
    <mergeCell ref="B40:C40"/>
    <mergeCell ref="B41:E50"/>
    <mergeCell ref="F42:H42"/>
    <mergeCell ref="F43:H43"/>
    <mergeCell ref="F44:H44"/>
    <mergeCell ref="F45:H45"/>
    <mergeCell ref="F46:H46"/>
    <mergeCell ref="F36:H36"/>
    <mergeCell ref="C71:E71"/>
    <mergeCell ref="C93:D103"/>
    <mergeCell ref="C72:E72"/>
    <mergeCell ref="C89:E89"/>
    <mergeCell ref="C88:E88"/>
    <mergeCell ref="C85:E85"/>
    <mergeCell ref="C86:E86"/>
    <mergeCell ref="C87:E87"/>
    <mergeCell ref="C76:I82"/>
    <mergeCell ref="B91:C91"/>
    <mergeCell ref="B74:C74"/>
    <mergeCell ref="F98:H98"/>
    <mergeCell ref="F94:H94"/>
    <mergeCell ref="F95:H95"/>
    <mergeCell ref="F96:H96"/>
    <mergeCell ref="F97:H97"/>
    <mergeCell ref="F33:H33"/>
    <mergeCell ref="C69:E69"/>
    <mergeCell ref="C70:E70"/>
    <mergeCell ref="F34:H34"/>
    <mergeCell ref="F35:H35"/>
    <mergeCell ref="F28:H28"/>
    <mergeCell ref="F29:H29"/>
    <mergeCell ref="F30:H30"/>
    <mergeCell ref="F31:H31"/>
    <mergeCell ref="F32:H32"/>
    <mergeCell ref="B23:C23"/>
    <mergeCell ref="B24:E33"/>
    <mergeCell ref="F25:H25"/>
    <mergeCell ref="B2:D2"/>
    <mergeCell ref="B6:C6"/>
    <mergeCell ref="B7:E16"/>
    <mergeCell ref="F8:H8"/>
    <mergeCell ref="F9:H9"/>
    <mergeCell ref="F11:H11"/>
    <mergeCell ref="F12:H12"/>
    <mergeCell ref="B4:C4"/>
    <mergeCell ref="F4:G4"/>
    <mergeCell ref="F10:H10"/>
    <mergeCell ref="F13:H13"/>
    <mergeCell ref="F26:H26"/>
    <mergeCell ref="F27:H2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5805-D353-431A-BB68-6AF248DD7095}">
  <dimension ref="B1:N225"/>
  <sheetViews>
    <sheetView topLeftCell="A190" workbookViewId="0">
      <selection activeCell="M26" sqref="M26"/>
    </sheetView>
  </sheetViews>
  <sheetFormatPr defaultRowHeight="15" x14ac:dyDescent="0.25"/>
  <cols>
    <col min="13" max="13" width="18.42578125" bestFit="1" customWidth="1"/>
  </cols>
  <sheetData>
    <row r="1" spans="2:14" ht="15.75" thickBot="1" x14ac:dyDescent="0.3"/>
    <row r="2" spans="2:14" ht="15.75" thickBot="1" x14ac:dyDescent="0.3">
      <c r="B2" s="50" t="s">
        <v>50</v>
      </c>
      <c r="C2" s="51"/>
      <c r="D2" s="52"/>
    </row>
    <row r="3" spans="2:14" ht="15.75" thickBot="1" x14ac:dyDescent="0.3"/>
    <row r="4" spans="2:14" ht="15.75" thickBot="1" x14ac:dyDescent="0.3">
      <c r="B4" s="40" t="s">
        <v>2</v>
      </c>
      <c r="C4" s="42"/>
      <c r="D4" s="20" t="s">
        <v>3</v>
      </c>
      <c r="F4" s="40" t="s">
        <v>4</v>
      </c>
      <c r="G4" s="42"/>
      <c r="H4" s="10" t="s">
        <v>5</v>
      </c>
      <c r="J4" s="15" t="s">
        <v>12</v>
      </c>
      <c r="K4" s="20" t="s">
        <v>35</v>
      </c>
      <c r="M4" s="15" t="s">
        <v>52</v>
      </c>
      <c r="N4" s="20">
        <f>SUM(J14,J30,J49,J65,J83,J99,J115,J132,J149,J167,J184)</f>
        <v>1595.84</v>
      </c>
    </row>
    <row r="5" spans="2:14" ht="15.75" thickBot="1" x14ac:dyDescent="0.3"/>
    <row r="6" spans="2:14" x14ac:dyDescent="0.25">
      <c r="B6" s="43" t="s">
        <v>34</v>
      </c>
      <c r="C6" s="44"/>
      <c r="D6" s="1"/>
      <c r="E6" s="1"/>
      <c r="F6" s="1"/>
      <c r="G6" s="1"/>
      <c r="H6" s="1"/>
      <c r="I6" s="1"/>
      <c r="J6" s="2"/>
      <c r="L6" s="62" t="s">
        <v>22</v>
      </c>
      <c r="M6" s="62"/>
      <c r="N6" s="62"/>
    </row>
    <row r="7" spans="2:14" ht="15.75" thickBot="1" x14ac:dyDescent="0.3">
      <c r="B7" s="19"/>
      <c r="C7" s="11"/>
      <c r="D7" s="11"/>
      <c r="E7" s="11"/>
      <c r="F7" s="4"/>
      <c r="G7" s="4"/>
      <c r="H7" s="4"/>
      <c r="I7" s="4"/>
      <c r="J7" s="5"/>
      <c r="L7" s="16" t="s">
        <v>23</v>
      </c>
      <c r="M7" s="16" t="s">
        <v>24</v>
      </c>
      <c r="N7" s="16" t="s">
        <v>25</v>
      </c>
    </row>
    <row r="8" spans="2:14" ht="15.75" thickBot="1" x14ac:dyDescent="0.3">
      <c r="B8" s="19"/>
      <c r="C8" s="46"/>
      <c r="D8" s="46"/>
      <c r="E8" s="11"/>
      <c r="F8" s="47" t="s">
        <v>6</v>
      </c>
      <c r="G8" s="48"/>
      <c r="H8" s="49"/>
      <c r="I8" s="12">
        <v>13.7</v>
      </c>
      <c r="J8" s="5">
        <f>I8</f>
        <v>13.7</v>
      </c>
      <c r="L8" s="17">
        <v>32</v>
      </c>
      <c r="M8" s="17">
        <v>0</v>
      </c>
      <c r="N8" s="18">
        <f xml:space="preserve"> ((L8*5) / 139) + M8</f>
        <v>1.1510791366906474</v>
      </c>
    </row>
    <row r="9" spans="2:14" ht="15.75" thickBot="1" x14ac:dyDescent="0.3">
      <c r="B9" s="19"/>
      <c r="C9" s="46"/>
      <c r="D9" s="46"/>
      <c r="E9" s="11"/>
      <c r="F9" s="53" t="s">
        <v>7</v>
      </c>
      <c r="G9" s="54"/>
      <c r="H9" s="55"/>
      <c r="I9" s="13">
        <v>13.9</v>
      </c>
      <c r="J9" s="5">
        <f>I9</f>
        <v>13.9</v>
      </c>
    </row>
    <row r="10" spans="2:14" ht="15.75" thickBot="1" x14ac:dyDescent="0.3">
      <c r="B10" s="19"/>
      <c r="C10" s="46"/>
      <c r="D10" s="46"/>
      <c r="E10" s="11"/>
      <c r="F10" s="53" t="s">
        <v>8</v>
      </c>
      <c r="G10" s="54"/>
      <c r="H10" s="55"/>
      <c r="I10" s="13">
        <v>19.600000000000001</v>
      </c>
      <c r="J10" s="5">
        <f>2*I10</f>
        <v>39.200000000000003</v>
      </c>
    </row>
    <row r="11" spans="2:14" ht="15.75" thickBot="1" x14ac:dyDescent="0.3">
      <c r="B11" s="19"/>
      <c r="C11" s="46"/>
      <c r="D11" s="46"/>
      <c r="E11" s="11"/>
      <c r="F11" s="56" t="s">
        <v>11</v>
      </c>
      <c r="G11" s="57"/>
      <c r="H11" s="58"/>
      <c r="I11" s="8">
        <v>12.4</v>
      </c>
      <c r="J11" s="5">
        <f>I11</f>
        <v>12.4</v>
      </c>
    </row>
    <row r="12" spans="2:14" ht="15.75" thickBot="1" x14ac:dyDescent="0.3">
      <c r="B12" s="19"/>
      <c r="C12" s="46"/>
      <c r="D12" s="46"/>
      <c r="E12" s="11"/>
      <c r="F12" s="56" t="s">
        <v>49</v>
      </c>
      <c r="G12" s="57"/>
      <c r="H12" s="58"/>
      <c r="I12" s="14">
        <v>15.7</v>
      </c>
      <c r="J12" s="5"/>
    </row>
    <row r="13" spans="2:14" x14ac:dyDescent="0.25">
      <c r="B13" s="19"/>
      <c r="C13" s="46"/>
      <c r="D13" s="46"/>
      <c r="E13" s="11"/>
      <c r="F13" s="4"/>
      <c r="G13" s="4"/>
      <c r="H13" s="4"/>
      <c r="I13" s="4"/>
      <c r="J13" s="5"/>
    </row>
    <row r="14" spans="2:14" x14ac:dyDescent="0.25">
      <c r="B14" s="19"/>
      <c r="C14" s="46"/>
      <c r="D14" s="46"/>
      <c r="E14" s="11"/>
      <c r="F14" s="11"/>
      <c r="G14" s="11"/>
      <c r="H14" s="4"/>
      <c r="I14" s="4" t="s">
        <v>51</v>
      </c>
      <c r="J14" s="5">
        <f>SUM(J8:J11)</f>
        <v>79.200000000000017</v>
      </c>
    </row>
    <row r="15" spans="2:14" x14ac:dyDescent="0.25">
      <c r="B15" s="19"/>
      <c r="C15" s="46"/>
      <c r="D15" s="46"/>
      <c r="E15" s="11"/>
      <c r="F15" s="4"/>
      <c r="G15" s="4"/>
      <c r="H15" s="4"/>
      <c r="I15" s="4"/>
      <c r="J15" s="5"/>
    </row>
    <row r="16" spans="2:14" x14ac:dyDescent="0.25">
      <c r="B16" s="19"/>
      <c r="C16" s="46"/>
      <c r="D16" s="46"/>
      <c r="E16" s="11"/>
      <c r="F16" s="4"/>
      <c r="G16" s="4"/>
      <c r="H16" s="4"/>
      <c r="I16" s="4"/>
      <c r="J16" s="5"/>
    </row>
    <row r="17" spans="2:10" x14ac:dyDescent="0.25">
      <c r="B17" s="3"/>
      <c r="C17" s="46"/>
      <c r="D17" s="46"/>
      <c r="E17" s="4"/>
      <c r="F17" s="4"/>
      <c r="G17" s="4"/>
      <c r="H17" s="4"/>
      <c r="I17" s="4"/>
      <c r="J17" s="5"/>
    </row>
    <row r="18" spans="2:10" x14ac:dyDescent="0.25">
      <c r="B18" s="3"/>
      <c r="C18" s="46"/>
      <c r="D18" s="46"/>
      <c r="E18" s="4"/>
      <c r="F18" s="4"/>
      <c r="G18" s="4"/>
      <c r="H18" s="4"/>
      <c r="I18" s="4"/>
      <c r="J18" s="5"/>
    </row>
    <row r="19" spans="2:10" x14ac:dyDescent="0.25">
      <c r="B19" s="3"/>
      <c r="C19" s="46"/>
      <c r="D19" s="46"/>
      <c r="E19" s="4"/>
      <c r="F19" s="4"/>
      <c r="G19" s="4"/>
      <c r="H19" s="4"/>
      <c r="I19" s="4"/>
      <c r="J19" s="5"/>
    </row>
    <row r="20" spans="2:10" x14ac:dyDescent="0.25">
      <c r="B20" s="3"/>
      <c r="C20" s="4"/>
      <c r="D20" s="4"/>
      <c r="E20" s="4"/>
      <c r="F20" s="4"/>
      <c r="G20" s="4"/>
      <c r="H20" s="4"/>
      <c r="I20" s="4"/>
      <c r="J20" s="5"/>
    </row>
    <row r="21" spans="2:10" ht="15.75" thickBot="1" x14ac:dyDescent="0.3">
      <c r="B21" s="6"/>
      <c r="C21" s="7"/>
      <c r="D21" s="7"/>
      <c r="E21" s="7"/>
      <c r="F21" s="7"/>
      <c r="G21" s="7"/>
      <c r="H21" s="7"/>
      <c r="I21" s="7"/>
      <c r="J21" s="8"/>
    </row>
    <row r="22" spans="2:10" ht="15.75" thickBot="1" x14ac:dyDescent="0.3"/>
    <row r="23" spans="2:10" x14ac:dyDescent="0.25">
      <c r="B23" s="43" t="s">
        <v>36</v>
      </c>
      <c r="C23" s="44"/>
      <c r="D23" s="1"/>
      <c r="E23" s="1"/>
      <c r="F23" s="1"/>
      <c r="G23" s="1"/>
      <c r="H23" s="1"/>
      <c r="I23" s="1"/>
      <c r="J23" s="2"/>
    </row>
    <row r="24" spans="2:10" ht="15.75" thickBot="1" x14ac:dyDescent="0.3">
      <c r="B24" s="45"/>
      <c r="C24" s="46"/>
      <c r="D24" s="46"/>
      <c r="E24" s="46"/>
      <c r="F24" s="4"/>
      <c r="G24" s="4"/>
      <c r="H24" s="4"/>
      <c r="I24" s="4"/>
      <c r="J24" s="5"/>
    </row>
    <row r="25" spans="2:10" ht="15.75" thickBot="1" x14ac:dyDescent="0.3">
      <c r="B25" s="45"/>
      <c r="C25" s="46"/>
      <c r="D25" s="46"/>
      <c r="E25" s="46"/>
      <c r="F25" s="47" t="s">
        <v>6</v>
      </c>
      <c r="G25" s="48"/>
      <c r="H25" s="49"/>
      <c r="I25" s="12">
        <v>20</v>
      </c>
      <c r="J25" s="5">
        <f>I25</f>
        <v>20</v>
      </c>
    </row>
    <row r="26" spans="2:10" ht="15.75" thickBot="1" x14ac:dyDescent="0.3">
      <c r="B26" s="45"/>
      <c r="C26" s="46"/>
      <c r="D26" s="46"/>
      <c r="E26" s="46"/>
      <c r="F26" s="53" t="s">
        <v>7</v>
      </c>
      <c r="G26" s="54"/>
      <c r="H26" s="55"/>
      <c r="I26" s="13">
        <v>19.8</v>
      </c>
      <c r="J26" s="5">
        <f>I26</f>
        <v>19.8</v>
      </c>
    </row>
    <row r="27" spans="2:10" ht="15.75" thickBot="1" x14ac:dyDescent="0.3">
      <c r="B27" s="45"/>
      <c r="C27" s="46"/>
      <c r="D27" s="46"/>
      <c r="E27" s="46"/>
      <c r="F27" s="56" t="s">
        <v>8</v>
      </c>
      <c r="G27" s="57"/>
      <c r="H27" s="58"/>
      <c r="I27" s="14">
        <v>25.6</v>
      </c>
      <c r="J27" s="5">
        <f>I27*2</f>
        <v>51.2</v>
      </c>
    </row>
    <row r="28" spans="2:10" ht="15.75" thickBot="1" x14ac:dyDescent="0.3">
      <c r="B28" s="45"/>
      <c r="C28" s="46"/>
      <c r="D28" s="46"/>
      <c r="E28" s="46"/>
      <c r="F28" s="56" t="s">
        <v>49</v>
      </c>
      <c r="G28" s="57"/>
      <c r="H28" s="58"/>
      <c r="I28" s="14">
        <v>14.7</v>
      </c>
      <c r="J28" s="5"/>
    </row>
    <row r="29" spans="2:10" x14ac:dyDescent="0.25">
      <c r="B29" s="45"/>
      <c r="C29" s="46"/>
      <c r="D29" s="46"/>
      <c r="E29" s="46"/>
      <c r="F29" s="4"/>
      <c r="G29" s="4"/>
      <c r="H29" s="4"/>
      <c r="I29" s="4"/>
      <c r="J29" s="5"/>
    </row>
    <row r="30" spans="2:10" x14ac:dyDescent="0.25">
      <c r="B30" s="45"/>
      <c r="C30" s="46"/>
      <c r="D30" s="46"/>
      <c r="E30" s="46"/>
      <c r="F30" s="4"/>
      <c r="G30" s="4"/>
      <c r="H30" s="4"/>
      <c r="I30" s="4" t="s">
        <v>51</v>
      </c>
      <c r="J30" s="5">
        <f>SUM(J25:J27)</f>
        <v>91</v>
      </c>
    </row>
    <row r="31" spans="2:10" x14ac:dyDescent="0.25">
      <c r="B31" s="45"/>
      <c r="C31" s="46"/>
      <c r="D31" s="46"/>
      <c r="E31" s="46"/>
      <c r="F31" s="4"/>
      <c r="G31" s="4"/>
      <c r="H31" s="4"/>
      <c r="I31" s="4"/>
      <c r="J31" s="5"/>
    </row>
    <row r="32" spans="2:10" x14ac:dyDescent="0.25">
      <c r="B32" s="45"/>
      <c r="C32" s="46"/>
      <c r="D32" s="46"/>
      <c r="E32" s="46"/>
      <c r="F32" s="4"/>
      <c r="G32" s="4"/>
      <c r="H32" s="4"/>
      <c r="I32" s="4"/>
      <c r="J32" s="5"/>
    </row>
    <row r="33" spans="2:10" x14ac:dyDescent="0.25">
      <c r="B33" s="45"/>
      <c r="C33" s="46"/>
      <c r="D33" s="46"/>
      <c r="E33" s="46"/>
      <c r="F33" s="4"/>
      <c r="G33" s="4"/>
      <c r="H33" s="4"/>
      <c r="I33" s="4"/>
      <c r="J33" s="5"/>
    </row>
    <row r="34" spans="2:10" x14ac:dyDescent="0.25">
      <c r="B34" s="3"/>
      <c r="C34" s="4"/>
      <c r="D34" s="4"/>
      <c r="E34" s="4"/>
      <c r="F34" s="4"/>
      <c r="G34" s="4"/>
      <c r="H34" s="4"/>
      <c r="I34" s="4"/>
      <c r="J34" s="5"/>
    </row>
    <row r="35" spans="2:10" x14ac:dyDescent="0.25">
      <c r="B35" s="3"/>
      <c r="C35" s="4"/>
      <c r="D35" s="4"/>
      <c r="E35" s="4"/>
      <c r="F35" s="4"/>
      <c r="G35" s="4"/>
      <c r="H35" s="4"/>
      <c r="I35" s="4"/>
      <c r="J35" s="5"/>
    </row>
    <row r="36" spans="2:10" x14ac:dyDescent="0.25">
      <c r="B36" s="3"/>
      <c r="C36" s="4"/>
      <c r="D36" s="4"/>
      <c r="E36" s="4"/>
      <c r="F36" s="4"/>
      <c r="G36" s="4"/>
      <c r="H36" s="4"/>
      <c r="I36" s="4"/>
      <c r="J36" s="5"/>
    </row>
    <row r="37" spans="2:10" x14ac:dyDescent="0.25">
      <c r="B37" s="3"/>
      <c r="C37" s="4"/>
      <c r="D37" s="4"/>
      <c r="E37" s="4"/>
      <c r="F37" s="4"/>
      <c r="G37" s="4"/>
      <c r="H37" s="4"/>
      <c r="I37" s="4"/>
      <c r="J37" s="5"/>
    </row>
    <row r="38" spans="2:10" ht="15.75" thickBot="1" x14ac:dyDescent="0.3">
      <c r="B38" s="6"/>
      <c r="C38" s="7"/>
      <c r="D38" s="7"/>
      <c r="E38" s="7"/>
      <c r="F38" s="7"/>
      <c r="G38" s="7"/>
      <c r="H38" s="7"/>
      <c r="I38" s="7"/>
      <c r="J38" s="8"/>
    </row>
    <row r="39" spans="2:10" ht="15.75" thickBot="1" x14ac:dyDescent="0.3"/>
    <row r="40" spans="2:10" x14ac:dyDescent="0.25">
      <c r="B40" s="43" t="s">
        <v>37</v>
      </c>
      <c r="C40" s="44"/>
      <c r="D40" s="1"/>
      <c r="E40" s="1"/>
      <c r="F40" s="1"/>
      <c r="G40" s="1"/>
      <c r="H40" s="1"/>
      <c r="I40" s="1"/>
      <c r="J40" s="2"/>
    </row>
    <row r="41" spans="2:10" ht="15.75" thickBot="1" x14ac:dyDescent="0.3">
      <c r="B41" s="45"/>
      <c r="C41" s="46"/>
      <c r="D41" s="46"/>
      <c r="E41" s="46"/>
      <c r="F41" s="4"/>
      <c r="G41" s="4"/>
      <c r="H41" s="4"/>
      <c r="I41" s="4"/>
      <c r="J41" s="5"/>
    </row>
    <row r="42" spans="2:10" ht="15.75" thickBot="1" x14ac:dyDescent="0.3">
      <c r="B42" s="45"/>
      <c r="C42" s="46"/>
      <c r="D42" s="46"/>
      <c r="E42" s="46"/>
      <c r="F42" s="47" t="s">
        <v>6</v>
      </c>
      <c r="G42" s="48"/>
      <c r="H42" s="49"/>
      <c r="I42" s="12">
        <v>20.399999999999999</v>
      </c>
      <c r="J42" s="5">
        <f>I42</f>
        <v>20.399999999999999</v>
      </c>
    </row>
    <row r="43" spans="2:10" ht="15.75" thickBot="1" x14ac:dyDescent="0.3">
      <c r="B43" s="45"/>
      <c r="C43" s="46"/>
      <c r="D43" s="46"/>
      <c r="E43" s="46"/>
      <c r="F43" s="53" t="s">
        <v>7</v>
      </c>
      <c r="G43" s="54"/>
      <c r="H43" s="55"/>
      <c r="I43" s="13">
        <v>20.5</v>
      </c>
      <c r="J43" s="5">
        <f>I43</f>
        <v>20.5</v>
      </c>
    </row>
    <row r="44" spans="2:10" ht="15.75" thickBot="1" x14ac:dyDescent="0.3">
      <c r="B44" s="45"/>
      <c r="C44" s="46"/>
      <c r="D44" s="46"/>
      <c r="E44" s="46"/>
      <c r="F44" s="53" t="s">
        <v>8</v>
      </c>
      <c r="G44" s="54"/>
      <c r="H44" s="55"/>
      <c r="I44" s="13">
        <v>26.2</v>
      </c>
      <c r="J44" s="5">
        <f>I44*2</f>
        <v>52.4</v>
      </c>
    </row>
    <row r="45" spans="2:10" ht="15.75" thickBot="1" x14ac:dyDescent="0.3">
      <c r="B45" s="45"/>
      <c r="C45" s="46"/>
      <c r="D45" s="46"/>
      <c r="E45" s="46"/>
      <c r="F45" s="56" t="s">
        <v>11</v>
      </c>
      <c r="G45" s="57"/>
      <c r="H45" s="58"/>
      <c r="I45" s="8">
        <v>19.100000000000001</v>
      </c>
      <c r="J45" s="5">
        <f>I45</f>
        <v>19.100000000000001</v>
      </c>
    </row>
    <row r="46" spans="2:10" ht="15.75" thickBot="1" x14ac:dyDescent="0.3">
      <c r="B46" s="45"/>
      <c r="C46" s="46"/>
      <c r="D46" s="46"/>
      <c r="E46" s="46"/>
      <c r="F46" s="56" t="s">
        <v>49</v>
      </c>
      <c r="G46" s="57"/>
      <c r="H46" s="58"/>
      <c r="I46" s="14">
        <v>14.9</v>
      </c>
      <c r="J46" s="5"/>
    </row>
    <row r="47" spans="2:10" x14ac:dyDescent="0.25">
      <c r="B47" s="45"/>
      <c r="C47" s="46"/>
      <c r="D47" s="46"/>
      <c r="E47" s="46"/>
      <c r="F47" s="4"/>
      <c r="G47" s="4"/>
      <c r="H47" s="4"/>
      <c r="I47" s="4"/>
      <c r="J47" s="5"/>
    </row>
    <row r="48" spans="2:10" x14ac:dyDescent="0.25">
      <c r="B48" s="45"/>
      <c r="C48" s="46"/>
      <c r="D48" s="46"/>
      <c r="E48" s="46"/>
      <c r="F48" s="11"/>
      <c r="G48" s="11"/>
      <c r="H48" s="4"/>
      <c r="I48" s="4"/>
      <c r="J48" s="5"/>
    </row>
    <row r="49" spans="2:10" x14ac:dyDescent="0.25">
      <c r="B49" s="45"/>
      <c r="C49" s="46"/>
      <c r="D49" s="46"/>
      <c r="E49" s="46"/>
      <c r="F49" s="4"/>
      <c r="G49" s="4"/>
      <c r="H49" s="4"/>
      <c r="I49" s="4" t="s">
        <v>51</v>
      </c>
      <c r="J49" s="5">
        <f>SUM(J42:J45)</f>
        <v>112.4</v>
      </c>
    </row>
    <row r="50" spans="2:10" x14ac:dyDescent="0.25">
      <c r="B50" s="45"/>
      <c r="C50" s="46"/>
      <c r="D50" s="46"/>
      <c r="E50" s="46"/>
      <c r="F50" s="4"/>
      <c r="G50" s="4"/>
      <c r="H50" s="4"/>
      <c r="I50" s="4"/>
      <c r="J50" s="5"/>
    </row>
    <row r="51" spans="2:10" x14ac:dyDescent="0.25">
      <c r="B51" s="3"/>
      <c r="C51" s="4"/>
      <c r="D51" s="4"/>
      <c r="E51" s="4"/>
      <c r="F51" s="4"/>
      <c r="G51" s="4"/>
      <c r="H51" s="4"/>
      <c r="I51" s="4"/>
      <c r="J51" s="5"/>
    </row>
    <row r="52" spans="2:10" x14ac:dyDescent="0.25">
      <c r="B52" s="3"/>
      <c r="C52" s="4"/>
      <c r="D52" s="4"/>
      <c r="E52" s="4"/>
      <c r="F52" s="4"/>
      <c r="G52" s="4"/>
      <c r="H52" s="4"/>
      <c r="I52" s="4"/>
      <c r="J52" s="5"/>
    </row>
    <row r="53" spans="2:10" x14ac:dyDescent="0.25">
      <c r="B53" s="3"/>
      <c r="C53" s="4"/>
      <c r="D53" s="4"/>
      <c r="E53" s="4"/>
      <c r="F53" s="4"/>
      <c r="G53" s="4"/>
      <c r="H53" s="4"/>
      <c r="I53" s="4"/>
      <c r="J53" s="5"/>
    </row>
    <row r="54" spans="2:10" x14ac:dyDescent="0.25">
      <c r="B54" s="3"/>
      <c r="C54" s="4"/>
      <c r="D54" s="4"/>
      <c r="E54" s="4"/>
      <c r="F54" s="4"/>
      <c r="G54" s="4"/>
      <c r="H54" s="4"/>
      <c r="I54" s="4"/>
      <c r="J54" s="5"/>
    </row>
    <row r="55" spans="2:10" ht="15.75" thickBot="1" x14ac:dyDescent="0.3">
      <c r="B55" s="6"/>
      <c r="C55" s="7"/>
      <c r="D55" s="7"/>
      <c r="E55" s="7"/>
      <c r="F55" s="7"/>
      <c r="G55" s="7"/>
      <c r="H55" s="7"/>
      <c r="I55" s="7"/>
      <c r="J55" s="8"/>
    </row>
    <row r="56" spans="2:10" ht="15.75" thickBot="1" x14ac:dyDescent="0.3"/>
    <row r="57" spans="2:10" x14ac:dyDescent="0.25">
      <c r="B57" s="43" t="s">
        <v>38</v>
      </c>
      <c r="C57" s="44"/>
      <c r="D57" s="1"/>
      <c r="E57" s="1"/>
      <c r="F57" s="1"/>
      <c r="G57" s="1"/>
      <c r="H57" s="1"/>
      <c r="I57" s="1"/>
      <c r="J57" s="2"/>
    </row>
    <row r="58" spans="2:10" ht="15.75" thickBot="1" x14ac:dyDescent="0.3">
      <c r="B58" s="19"/>
      <c r="C58" s="11"/>
      <c r="D58" s="11"/>
      <c r="E58" s="11"/>
      <c r="F58" s="4"/>
      <c r="G58" s="4"/>
      <c r="H58" s="4"/>
      <c r="I58" s="4"/>
      <c r="J58" s="5"/>
    </row>
    <row r="59" spans="2:10" ht="15.75" thickBot="1" x14ac:dyDescent="0.3">
      <c r="B59" s="19"/>
      <c r="C59" s="46"/>
      <c r="D59" s="46"/>
      <c r="E59" s="11"/>
      <c r="F59" s="47" t="s">
        <v>6</v>
      </c>
      <c r="G59" s="48"/>
      <c r="H59" s="49"/>
      <c r="I59" s="12">
        <v>25.9</v>
      </c>
      <c r="J59" s="5">
        <f>I59</f>
        <v>25.9</v>
      </c>
    </row>
    <row r="60" spans="2:10" ht="15.75" thickBot="1" x14ac:dyDescent="0.3">
      <c r="B60" s="19"/>
      <c r="C60" s="46"/>
      <c r="D60" s="46"/>
      <c r="E60" s="11"/>
      <c r="F60" s="53" t="s">
        <v>7</v>
      </c>
      <c r="G60" s="54"/>
      <c r="H60" s="55"/>
      <c r="I60" s="13">
        <v>25.6</v>
      </c>
      <c r="J60" s="5">
        <f>I60</f>
        <v>25.6</v>
      </c>
    </row>
    <row r="61" spans="2:10" ht="15.75" thickBot="1" x14ac:dyDescent="0.3">
      <c r="B61" s="19"/>
      <c r="C61" s="46"/>
      <c r="D61" s="46"/>
      <c r="E61" s="11"/>
      <c r="F61" s="56" t="s">
        <v>8</v>
      </c>
      <c r="G61" s="57"/>
      <c r="H61" s="58"/>
      <c r="I61" s="14">
        <v>31.6</v>
      </c>
      <c r="J61" s="5">
        <f>I61*2</f>
        <v>63.2</v>
      </c>
    </row>
    <row r="62" spans="2:10" ht="15.75" thickBot="1" x14ac:dyDescent="0.3">
      <c r="B62" s="19"/>
      <c r="C62" s="46"/>
      <c r="D62" s="46"/>
      <c r="E62" s="11"/>
      <c r="F62" s="56" t="s">
        <v>49</v>
      </c>
      <c r="G62" s="57"/>
      <c r="H62" s="58"/>
      <c r="I62" s="14">
        <v>14</v>
      </c>
      <c r="J62" s="5"/>
    </row>
    <row r="63" spans="2:10" x14ac:dyDescent="0.25">
      <c r="B63" s="19"/>
      <c r="C63" s="46"/>
      <c r="D63" s="46"/>
      <c r="E63" s="11"/>
      <c r="F63" s="4"/>
      <c r="G63" s="4"/>
      <c r="H63" s="4"/>
      <c r="I63" s="4"/>
      <c r="J63" s="5"/>
    </row>
    <row r="64" spans="2:10" x14ac:dyDescent="0.25">
      <c r="B64" s="19"/>
      <c r="C64" s="46"/>
      <c r="D64" s="46"/>
      <c r="E64" s="11"/>
      <c r="F64" s="4"/>
      <c r="G64" s="4"/>
      <c r="H64" s="4"/>
      <c r="I64" s="4"/>
      <c r="J64" s="5"/>
    </row>
    <row r="65" spans="2:10" x14ac:dyDescent="0.25">
      <c r="B65" s="19"/>
      <c r="C65" s="46"/>
      <c r="D65" s="46"/>
      <c r="E65" s="11"/>
      <c r="F65" s="11"/>
      <c r="G65" s="11"/>
      <c r="H65" s="4"/>
      <c r="I65" s="4" t="s">
        <v>51</v>
      </c>
      <c r="J65" s="5">
        <f>SUM(J59:J61)</f>
        <v>114.7</v>
      </c>
    </row>
    <row r="66" spans="2:10" x14ac:dyDescent="0.25">
      <c r="B66" s="19"/>
      <c r="C66" s="46"/>
      <c r="D66" s="46"/>
      <c r="E66" s="11"/>
      <c r="F66" s="4"/>
      <c r="G66" s="4"/>
      <c r="H66" s="4"/>
      <c r="I66" s="4"/>
      <c r="J66" s="5"/>
    </row>
    <row r="67" spans="2:10" x14ac:dyDescent="0.25">
      <c r="B67" s="19"/>
      <c r="C67" s="46"/>
      <c r="D67" s="46"/>
      <c r="E67" s="11"/>
      <c r="F67" s="4"/>
      <c r="G67" s="4"/>
      <c r="H67" s="4"/>
      <c r="I67" s="4"/>
      <c r="J67" s="5"/>
    </row>
    <row r="68" spans="2:10" x14ac:dyDescent="0.25">
      <c r="B68" s="3"/>
      <c r="C68" s="46"/>
      <c r="D68" s="46"/>
      <c r="E68" s="4"/>
      <c r="F68" s="4"/>
      <c r="G68" s="4"/>
      <c r="H68" s="4"/>
      <c r="I68" s="4"/>
      <c r="J68" s="5"/>
    </row>
    <row r="69" spans="2:10" x14ac:dyDescent="0.25">
      <c r="B69" s="3"/>
      <c r="C69" s="46"/>
      <c r="D69" s="46"/>
      <c r="E69" s="4"/>
      <c r="F69" s="4"/>
      <c r="G69" s="4"/>
      <c r="H69" s="4"/>
      <c r="I69" s="4"/>
      <c r="J69" s="5"/>
    </row>
    <row r="70" spans="2:10" x14ac:dyDescent="0.25">
      <c r="B70" s="3"/>
      <c r="C70" s="4"/>
      <c r="D70" s="4"/>
      <c r="E70" s="4"/>
      <c r="F70" s="4"/>
      <c r="G70" s="4"/>
      <c r="H70" s="4"/>
      <c r="I70" s="4"/>
      <c r="J70" s="5"/>
    </row>
    <row r="71" spans="2:10" x14ac:dyDescent="0.25">
      <c r="B71" s="3"/>
      <c r="C71" s="4"/>
      <c r="D71" s="4"/>
      <c r="E71" s="4"/>
      <c r="F71" s="4"/>
      <c r="G71" s="4"/>
      <c r="H71" s="4"/>
      <c r="I71" s="4"/>
      <c r="J71" s="5"/>
    </row>
    <row r="72" spans="2:10" ht="15.75" thickBot="1" x14ac:dyDescent="0.3">
      <c r="B72" s="6"/>
      <c r="C72" s="7"/>
      <c r="D72" s="7"/>
      <c r="E72" s="7"/>
      <c r="F72" s="7"/>
      <c r="G72" s="7"/>
      <c r="H72" s="7"/>
      <c r="I72" s="7"/>
      <c r="J72" s="8"/>
    </row>
    <row r="73" spans="2:10" ht="15.75" thickBot="1" x14ac:dyDescent="0.3"/>
    <row r="74" spans="2:10" x14ac:dyDescent="0.25">
      <c r="B74" s="43" t="s">
        <v>39</v>
      </c>
      <c r="C74" s="44"/>
      <c r="D74" s="1"/>
      <c r="E74" s="1"/>
      <c r="F74" s="1"/>
      <c r="G74" s="1"/>
      <c r="H74" s="1"/>
      <c r="I74" s="1"/>
      <c r="J74" s="2"/>
    </row>
    <row r="75" spans="2:10" ht="15.75" thickBot="1" x14ac:dyDescent="0.3">
      <c r="B75" s="19"/>
      <c r="C75" s="11"/>
      <c r="D75" s="11"/>
      <c r="E75" s="11"/>
      <c r="F75" s="4"/>
      <c r="G75" s="4"/>
      <c r="H75" s="4"/>
      <c r="I75" s="4"/>
      <c r="J75" s="5"/>
    </row>
    <row r="76" spans="2:10" ht="15.75" thickBot="1" x14ac:dyDescent="0.3">
      <c r="B76" s="19"/>
      <c r="C76" s="46"/>
      <c r="D76" s="46"/>
      <c r="E76" s="11"/>
      <c r="F76" s="47" t="s">
        <v>6</v>
      </c>
      <c r="G76" s="48"/>
      <c r="H76" s="49"/>
      <c r="I76" s="12">
        <v>29.4</v>
      </c>
      <c r="J76" s="5">
        <f>I76</f>
        <v>29.4</v>
      </c>
    </row>
    <row r="77" spans="2:10" ht="15.75" thickBot="1" x14ac:dyDescent="0.3">
      <c r="B77" s="19"/>
      <c r="C77" s="46"/>
      <c r="D77" s="46"/>
      <c r="E77" s="11"/>
      <c r="F77" s="53" t="s">
        <v>7</v>
      </c>
      <c r="G77" s="54"/>
      <c r="H77" s="55"/>
      <c r="I77" s="13">
        <v>29.3</v>
      </c>
      <c r="J77" s="5">
        <f>I77</f>
        <v>29.3</v>
      </c>
    </row>
    <row r="78" spans="2:10" ht="15.75" thickBot="1" x14ac:dyDescent="0.3">
      <c r="B78" s="19"/>
      <c r="C78" s="46"/>
      <c r="D78" s="46"/>
      <c r="E78" s="11"/>
      <c r="F78" s="53" t="s">
        <v>8</v>
      </c>
      <c r="G78" s="54"/>
      <c r="H78" s="55"/>
      <c r="I78" s="13">
        <v>35.6</v>
      </c>
      <c r="J78" s="5">
        <f>I78*2</f>
        <v>71.2</v>
      </c>
    </row>
    <row r="79" spans="2:10" ht="15.75" thickBot="1" x14ac:dyDescent="0.3">
      <c r="B79" s="19"/>
      <c r="C79" s="46"/>
      <c r="D79" s="46"/>
      <c r="E79" s="11"/>
      <c r="F79" s="56" t="s">
        <v>11</v>
      </c>
      <c r="G79" s="57"/>
      <c r="H79" s="58"/>
      <c r="I79" s="8">
        <v>34.4</v>
      </c>
      <c r="J79" s="5">
        <f>I79</f>
        <v>34.4</v>
      </c>
    </row>
    <row r="80" spans="2:10" ht="15.75" thickBot="1" x14ac:dyDescent="0.3">
      <c r="B80" s="19"/>
      <c r="C80" s="46"/>
      <c r="D80" s="46"/>
      <c r="E80" s="11"/>
      <c r="F80" s="56" t="s">
        <v>49</v>
      </c>
      <c r="G80" s="57"/>
      <c r="H80" s="58"/>
      <c r="I80" s="14">
        <v>15.9</v>
      </c>
      <c r="J80" s="5"/>
    </row>
    <row r="81" spans="2:10" x14ac:dyDescent="0.25">
      <c r="B81" s="19"/>
      <c r="C81" s="46"/>
      <c r="D81" s="46"/>
      <c r="E81" s="11"/>
      <c r="F81" s="4"/>
      <c r="G81" s="4"/>
      <c r="H81" s="4"/>
      <c r="I81" s="4"/>
      <c r="J81" s="5"/>
    </row>
    <row r="82" spans="2:10" x14ac:dyDescent="0.25">
      <c r="B82" s="19"/>
      <c r="C82" s="46"/>
      <c r="D82" s="46"/>
      <c r="E82" s="11"/>
      <c r="F82" s="11"/>
      <c r="G82" s="11"/>
      <c r="H82" s="4"/>
      <c r="I82" s="4"/>
      <c r="J82" s="5"/>
    </row>
    <row r="83" spans="2:10" x14ac:dyDescent="0.25">
      <c r="B83" s="19"/>
      <c r="C83" s="46"/>
      <c r="D83" s="46"/>
      <c r="E83" s="11"/>
      <c r="F83" s="4"/>
      <c r="G83" s="4"/>
      <c r="H83" s="4"/>
      <c r="I83" s="4" t="s">
        <v>51</v>
      </c>
      <c r="J83" s="5">
        <f>SUM(J76:J79)</f>
        <v>164.3</v>
      </c>
    </row>
    <row r="84" spans="2:10" x14ac:dyDescent="0.25">
      <c r="B84" s="19"/>
      <c r="C84" s="46"/>
      <c r="D84" s="46"/>
      <c r="E84" s="11"/>
      <c r="F84" s="4"/>
      <c r="G84" s="4"/>
      <c r="H84" s="4"/>
      <c r="I84" s="4"/>
      <c r="J84" s="5"/>
    </row>
    <row r="85" spans="2:10" x14ac:dyDescent="0.25">
      <c r="B85" s="3"/>
      <c r="C85" s="46"/>
      <c r="D85" s="46"/>
      <c r="E85" s="4"/>
      <c r="F85" s="4"/>
      <c r="G85" s="4"/>
      <c r="H85" s="4"/>
      <c r="I85" s="4"/>
      <c r="J85" s="5"/>
    </row>
    <row r="86" spans="2:10" x14ac:dyDescent="0.25">
      <c r="B86" s="3"/>
      <c r="C86" s="46"/>
      <c r="D86" s="46"/>
      <c r="E86" s="4"/>
      <c r="F86" s="4"/>
      <c r="G86" s="4"/>
      <c r="H86" s="4"/>
      <c r="I86" s="4"/>
      <c r="J86" s="5"/>
    </row>
    <row r="87" spans="2:10" x14ac:dyDescent="0.25">
      <c r="B87" s="3"/>
      <c r="C87" s="4"/>
      <c r="D87" s="4"/>
      <c r="E87" s="4"/>
      <c r="F87" s="4"/>
      <c r="G87" s="4"/>
      <c r="H87" s="4"/>
      <c r="I87" s="4"/>
      <c r="J87" s="5"/>
    </row>
    <row r="88" spans="2:10" x14ac:dyDescent="0.25">
      <c r="B88" s="3"/>
      <c r="C88" s="4"/>
      <c r="D88" s="4"/>
      <c r="E88" s="4"/>
      <c r="F88" s="4"/>
      <c r="G88" s="4"/>
      <c r="H88" s="4"/>
      <c r="I88" s="4"/>
      <c r="J88" s="5"/>
    </row>
    <row r="89" spans="2:10" ht="15.75" thickBot="1" x14ac:dyDescent="0.3">
      <c r="B89" s="6"/>
      <c r="C89" s="7"/>
      <c r="D89" s="7"/>
      <c r="E89" s="7"/>
      <c r="F89" s="7"/>
      <c r="G89" s="7"/>
      <c r="H89" s="7"/>
      <c r="I89" s="7"/>
      <c r="J89" s="8"/>
    </row>
    <row r="90" spans="2:10" ht="15.75" thickBot="1" x14ac:dyDescent="0.3"/>
    <row r="91" spans="2:10" x14ac:dyDescent="0.25">
      <c r="B91" s="43" t="s">
        <v>40</v>
      </c>
      <c r="C91" s="44"/>
      <c r="D91" s="1"/>
      <c r="E91" s="1"/>
      <c r="F91" s="1"/>
      <c r="G91" s="1"/>
      <c r="H91" s="1"/>
      <c r="I91" s="1"/>
      <c r="J91" s="2"/>
    </row>
    <row r="92" spans="2:10" ht="15.75" thickBot="1" x14ac:dyDescent="0.3">
      <c r="B92" s="19"/>
      <c r="C92" s="11"/>
      <c r="D92" s="11"/>
      <c r="E92" s="11"/>
      <c r="F92" s="4"/>
      <c r="G92" s="4"/>
      <c r="H92" s="4"/>
      <c r="I92" s="4"/>
      <c r="J92" s="5"/>
    </row>
    <row r="93" spans="2:10" ht="15.75" thickBot="1" x14ac:dyDescent="0.3">
      <c r="B93" s="19"/>
      <c r="C93" s="11"/>
      <c r="D93" s="11"/>
      <c r="E93" s="11"/>
      <c r="F93" s="47" t="s">
        <v>8</v>
      </c>
      <c r="G93" s="48"/>
      <c r="H93" s="49"/>
      <c r="I93" s="12">
        <v>25.6</v>
      </c>
      <c r="J93" s="5">
        <f>2*I93</f>
        <v>51.2</v>
      </c>
    </row>
    <row r="94" spans="2:10" ht="15.75" thickBot="1" x14ac:dyDescent="0.3">
      <c r="B94" s="19"/>
      <c r="C94" s="11"/>
      <c r="D94" s="11"/>
      <c r="E94" s="11"/>
      <c r="F94" s="47" t="s">
        <v>9</v>
      </c>
      <c r="G94" s="48"/>
      <c r="H94" s="49"/>
      <c r="I94" s="13">
        <v>31.82</v>
      </c>
      <c r="J94" s="5">
        <f t="shared" ref="J94:J95" si="0">2*I94</f>
        <v>63.64</v>
      </c>
    </row>
    <row r="95" spans="2:10" ht="15.75" thickBot="1" x14ac:dyDescent="0.3">
      <c r="B95" s="19"/>
      <c r="C95" s="11"/>
      <c r="D95" s="11"/>
      <c r="E95" s="11"/>
      <c r="F95" s="53" t="s">
        <v>10</v>
      </c>
      <c r="G95" s="54"/>
      <c r="H95" s="55"/>
      <c r="I95" s="13">
        <v>25.5</v>
      </c>
      <c r="J95" s="5">
        <f t="shared" si="0"/>
        <v>51</v>
      </c>
    </row>
    <row r="96" spans="2:10" ht="15.75" thickBot="1" x14ac:dyDescent="0.3">
      <c r="B96" s="19"/>
      <c r="C96" s="11"/>
      <c r="D96" s="11"/>
      <c r="E96" s="11"/>
      <c r="F96" s="56" t="s">
        <v>11</v>
      </c>
      <c r="G96" s="57"/>
      <c r="H96" s="58"/>
      <c r="I96" s="8">
        <v>24.6</v>
      </c>
      <c r="J96" s="5">
        <f>I96</f>
        <v>24.6</v>
      </c>
    </row>
    <row r="97" spans="2:10" ht="15.75" thickBot="1" x14ac:dyDescent="0.3">
      <c r="B97" s="19"/>
      <c r="C97" s="11"/>
      <c r="D97" s="11"/>
      <c r="E97" s="11"/>
      <c r="F97" s="56" t="s">
        <v>49</v>
      </c>
      <c r="G97" s="57"/>
      <c r="H97" s="58"/>
      <c r="I97" s="14">
        <v>16.3</v>
      </c>
      <c r="J97" s="5"/>
    </row>
    <row r="98" spans="2:10" x14ac:dyDescent="0.25">
      <c r="B98" s="19"/>
      <c r="C98" s="11"/>
      <c r="D98" s="11"/>
      <c r="E98" s="11"/>
      <c r="F98" s="4"/>
      <c r="G98" s="4"/>
      <c r="H98" s="4"/>
      <c r="I98" s="4"/>
      <c r="J98" s="5"/>
    </row>
    <row r="99" spans="2:10" x14ac:dyDescent="0.25">
      <c r="B99" s="19"/>
      <c r="C99" s="11"/>
      <c r="D99" s="11"/>
      <c r="E99" s="11"/>
      <c r="F99" s="11"/>
      <c r="G99" s="11"/>
      <c r="H99" s="4"/>
      <c r="I99" s="4" t="s">
        <v>51</v>
      </c>
      <c r="J99" s="5">
        <f>SUM(J93:J96)</f>
        <v>190.44</v>
      </c>
    </row>
    <row r="100" spans="2:10" x14ac:dyDescent="0.25">
      <c r="B100" s="19"/>
      <c r="C100" s="11"/>
      <c r="D100" s="11"/>
      <c r="E100" s="11"/>
      <c r="F100" s="4"/>
      <c r="G100" s="4"/>
      <c r="H100" s="4"/>
      <c r="I100" s="4"/>
      <c r="J100" s="5"/>
    </row>
    <row r="101" spans="2:10" x14ac:dyDescent="0.25">
      <c r="B101" s="19"/>
      <c r="C101" s="11"/>
      <c r="D101" s="11"/>
      <c r="E101" s="11"/>
      <c r="F101" s="4"/>
      <c r="G101" s="4"/>
      <c r="H101" s="4"/>
      <c r="I101" s="4"/>
      <c r="J101" s="5"/>
    </row>
    <row r="102" spans="2:10" x14ac:dyDescent="0.25">
      <c r="B102" s="3"/>
      <c r="C102" s="11"/>
      <c r="D102" s="11"/>
      <c r="E102" s="4"/>
      <c r="F102" s="4"/>
      <c r="G102" s="4"/>
      <c r="H102" s="4"/>
      <c r="I102" s="4"/>
      <c r="J102" s="5"/>
    </row>
    <row r="103" spans="2:10" x14ac:dyDescent="0.25">
      <c r="B103" s="3"/>
      <c r="C103" s="11"/>
      <c r="D103" s="11"/>
      <c r="E103" s="4"/>
      <c r="F103" s="4"/>
      <c r="G103" s="4"/>
      <c r="H103" s="4"/>
      <c r="I103" s="4"/>
      <c r="J103" s="5"/>
    </row>
    <row r="104" spans="2:10" x14ac:dyDescent="0.25">
      <c r="B104" s="3"/>
      <c r="C104" s="4"/>
      <c r="D104" s="4"/>
      <c r="E104" s="4"/>
      <c r="F104" s="4"/>
      <c r="G104" s="4"/>
      <c r="H104" s="4"/>
      <c r="I104" s="4"/>
      <c r="J104" s="5"/>
    </row>
    <row r="105" spans="2:10" x14ac:dyDescent="0.25">
      <c r="B105" s="3"/>
      <c r="C105" s="4"/>
      <c r="D105" s="4"/>
      <c r="E105" s="4"/>
      <c r="F105" s="4"/>
      <c r="G105" s="4"/>
      <c r="H105" s="4"/>
      <c r="I105" s="4"/>
      <c r="J105" s="5"/>
    </row>
    <row r="106" spans="2:10" ht="15.75" thickBot="1" x14ac:dyDescent="0.3">
      <c r="B106" s="6"/>
      <c r="C106" s="7"/>
      <c r="D106" s="7"/>
      <c r="E106" s="7"/>
      <c r="F106" s="7"/>
      <c r="G106" s="7"/>
      <c r="H106" s="7"/>
      <c r="I106" s="7"/>
      <c r="J106" s="8"/>
    </row>
    <row r="107" spans="2:10" ht="15.75" thickBot="1" x14ac:dyDescent="0.3"/>
    <row r="108" spans="2:10" x14ac:dyDescent="0.25">
      <c r="B108" s="43" t="s">
        <v>41</v>
      </c>
      <c r="C108" s="44"/>
      <c r="D108" s="1"/>
      <c r="E108" s="1"/>
      <c r="F108" s="1"/>
      <c r="G108" s="1"/>
      <c r="H108" s="1"/>
      <c r="I108" s="1"/>
      <c r="J108" s="2"/>
    </row>
    <row r="109" spans="2:10" ht="15.75" thickBot="1" x14ac:dyDescent="0.3">
      <c r="B109" s="19"/>
      <c r="C109" s="11"/>
      <c r="D109" s="11"/>
      <c r="E109" s="11"/>
      <c r="F109" s="4"/>
      <c r="G109" s="4"/>
      <c r="H109" s="4"/>
      <c r="I109" s="4"/>
      <c r="J109" s="5"/>
    </row>
    <row r="110" spans="2:10" ht="15.75" thickBot="1" x14ac:dyDescent="0.3">
      <c r="B110" s="19"/>
      <c r="C110" s="11"/>
      <c r="D110" s="11"/>
      <c r="E110" s="11"/>
      <c r="F110" s="47" t="s">
        <v>8</v>
      </c>
      <c r="G110" s="48"/>
      <c r="H110" s="49"/>
      <c r="I110" s="12">
        <v>32.5</v>
      </c>
      <c r="J110" s="5">
        <f>2*I110</f>
        <v>65</v>
      </c>
    </row>
    <row r="111" spans="2:10" ht="15.75" thickBot="1" x14ac:dyDescent="0.3">
      <c r="B111" s="19"/>
      <c r="C111" s="11"/>
      <c r="D111" s="11"/>
      <c r="E111" s="11"/>
      <c r="F111" s="47" t="s">
        <v>9</v>
      </c>
      <c r="G111" s="48"/>
      <c r="H111" s="49"/>
      <c r="I111" s="13">
        <v>38.1</v>
      </c>
      <c r="J111" s="5">
        <f t="shared" ref="J111:J112" si="1">2*I111</f>
        <v>76.2</v>
      </c>
    </row>
    <row r="112" spans="2:10" ht="15.75" thickBot="1" x14ac:dyDescent="0.3">
      <c r="B112" s="19"/>
      <c r="C112" s="11"/>
      <c r="D112" s="11"/>
      <c r="E112" s="11"/>
      <c r="F112" s="56" t="s">
        <v>10</v>
      </c>
      <c r="G112" s="57"/>
      <c r="H112" s="58"/>
      <c r="I112" s="14">
        <v>32.5</v>
      </c>
      <c r="J112" s="5">
        <f t="shared" si="1"/>
        <v>65</v>
      </c>
    </row>
    <row r="113" spans="2:10" ht="15.75" thickBot="1" x14ac:dyDescent="0.3">
      <c r="B113" s="19"/>
      <c r="C113" s="11"/>
      <c r="D113" s="11"/>
      <c r="E113" s="11"/>
      <c r="F113" s="56" t="s">
        <v>49</v>
      </c>
      <c r="G113" s="57"/>
      <c r="H113" s="58"/>
      <c r="I113" s="14">
        <v>13.4</v>
      </c>
      <c r="J113" s="5"/>
    </row>
    <row r="114" spans="2:10" x14ac:dyDescent="0.25">
      <c r="B114" s="19"/>
      <c r="C114" s="11"/>
      <c r="D114" s="11"/>
      <c r="E114" s="11"/>
      <c r="F114" s="4"/>
      <c r="G114" s="4"/>
      <c r="H114" s="4"/>
      <c r="I114" s="4"/>
      <c r="J114" s="5"/>
    </row>
    <row r="115" spans="2:10" x14ac:dyDescent="0.25">
      <c r="B115" s="19"/>
      <c r="C115" s="11"/>
      <c r="D115" s="11"/>
      <c r="E115" s="11"/>
      <c r="F115" s="4"/>
      <c r="G115" s="4"/>
      <c r="H115" s="4"/>
      <c r="I115" s="4" t="s">
        <v>51</v>
      </c>
      <c r="J115" s="5">
        <f>SUM(J110:J112)</f>
        <v>206.2</v>
      </c>
    </row>
    <row r="116" spans="2:10" x14ac:dyDescent="0.25">
      <c r="B116" s="19"/>
      <c r="C116" s="11"/>
      <c r="D116" s="11"/>
      <c r="E116" s="11"/>
      <c r="F116" s="11"/>
      <c r="G116" s="11"/>
      <c r="H116" s="4"/>
      <c r="I116" s="4"/>
      <c r="J116" s="5"/>
    </row>
    <row r="117" spans="2:10" x14ac:dyDescent="0.25">
      <c r="B117" s="19"/>
      <c r="C117" s="11"/>
      <c r="D117" s="11"/>
      <c r="E117" s="11"/>
      <c r="F117" s="4"/>
      <c r="G117" s="4"/>
      <c r="H117" s="4"/>
      <c r="I117" s="4"/>
      <c r="J117" s="5"/>
    </row>
    <row r="118" spans="2:10" x14ac:dyDescent="0.25">
      <c r="B118" s="19"/>
      <c r="C118" s="11"/>
      <c r="D118" s="11"/>
      <c r="E118" s="11"/>
      <c r="F118" s="4"/>
      <c r="G118" s="4"/>
      <c r="H118" s="4"/>
      <c r="I118" s="4"/>
      <c r="J118" s="5"/>
    </row>
    <row r="119" spans="2:10" x14ac:dyDescent="0.25">
      <c r="B119" s="3"/>
      <c r="C119" s="11"/>
      <c r="D119" s="11"/>
      <c r="E119" s="4"/>
      <c r="F119" s="4"/>
      <c r="G119" s="4"/>
      <c r="H119" s="4"/>
      <c r="I119" s="4"/>
      <c r="J119" s="5"/>
    </row>
    <row r="120" spans="2:10" x14ac:dyDescent="0.25">
      <c r="B120" s="3"/>
      <c r="C120" s="11"/>
      <c r="D120" s="11"/>
      <c r="E120" s="4"/>
      <c r="F120" s="4"/>
      <c r="G120" s="4"/>
      <c r="H120" s="4"/>
      <c r="I120" s="4"/>
      <c r="J120" s="5"/>
    </row>
    <row r="121" spans="2:10" x14ac:dyDescent="0.25">
      <c r="B121" s="3"/>
      <c r="C121" s="4"/>
      <c r="D121" s="4"/>
      <c r="E121" s="4"/>
      <c r="F121" s="4"/>
      <c r="G121" s="4"/>
      <c r="H121" s="4"/>
      <c r="I121" s="4"/>
      <c r="J121" s="5"/>
    </row>
    <row r="122" spans="2:10" x14ac:dyDescent="0.25">
      <c r="B122" s="3"/>
      <c r="C122" s="4"/>
      <c r="D122" s="4"/>
      <c r="E122" s="4"/>
      <c r="F122" s="4"/>
      <c r="G122" s="4"/>
      <c r="H122" s="4"/>
      <c r="I122" s="4"/>
      <c r="J122" s="5"/>
    </row>
    <row r="123" spans="2:10" ht="15.75" thickBot="1" x14ac:dyDescent="0.3">
      <c r="B123" s="6"/>
      <c r="C123" s="7"/>
      <c r="D123" s="7"/>
      <c r="E123" s="7"/>
      <c r="F123" s="7"/>
      <c r="G123" s="7"/>
      <c r="H123" s="7"/>
      <c r="I123" s="7"/>
      <c r="J123" s="8"/>
    </row>
    <row r="124" spans="2:10" ht="15.75" thickBot="1" x14ac:dyDescent="0.3"/>
    <row r="125" spans="2:10" x14ac:dyDescent="0.25">
      <c r="B125" s="43" t="s">
        <v>42</v>
      </c>
      <c r="C125" s="44"/>
      <c r="D125" s="1"/>
      <c r="E125" s="1"/>
      <c r="F125" s="1"/>
      <c r="G125" s="1"/>
      <c r="H125" s="1"/>
      <c r="I125" s="1"/>
      <c r="J125" s="2"/>
    </row>
    <row r="126" spans="2:10" ht="15.75" thickBot="1" x14ac:dyDescent="0.3">
      <c r="B126" s="19"/>
      <c r="C126" s="11"/>
      <c r="D126" s="11"/>
      <c r="E126" s="11"/>
      <c r="F126" s="4"/>
      <c r="G126" s="4"/>
      <c r="H126" s="4"/>
      <c r="I126" s="4"/>
      <c r="J126" s="5"/>
    </row>
    <row r="127" spans="2:10" ht="15.75" thickBot="1" x14ac:dyDescent="0.3">
      <c r="B127" s="19"/>
      <c r="C127" s="46"/>
      <c r="D127" s="46"/>
      <c r="E127" s="11"/>
      <c r="F127" s="47" t="s">
        <v>6</v>
      </c>
      <c r="G127" s="48"/>
      <c r="H127" s="49"/>
      <c r="I127" s="12">
        <v>30.2</v>
      </c>
      <c r="J127" s="5">
        <f>I127</f>
        <v>30.2</v>
      </c>
    </row>
    <row r="128" spans="2:10" ht="15.75" thickBot="1" x14ac:dyDescent="0.3">
      <c r="B128" s="19"/>
      <c r="C128" s="46"/>
      <c r="D128" s="46"/>
      <c r="E128" s="11"/>
      <c r="F128" s="53" t="s">
        <v>7</v>
      </c>
      <c r="G128" s="54"/>
      <c r="H128" s="55"/>
      <c r="I128" s="13">
        <v>30.5</v>
      </c>
      <c r="J128" s="5">
        <f>I128</f>
        <v>30.5</v>
      </c>
    </row>
    <row r="129" spans="2:10" ht="15.75" thickBot="1" x14ac:dyDescent="0.3">
      <c r="B129" s="19"/>
      <c r="C129" s="46"/>
      <c r="D129" s="46"/>
      <c r="E129" s="11"/>
      <c r="F129" s="56" t="s">
        <v>8</v>
      </c>
      <c r="G129" s="57"/>
      <c r="H129" s="58"/>
      <c r="I129" s="14">
        <v>35.6</v>
      </c>
      <c r="J129" s="5">
        <f>2*I129</f>
        <v>71.2</v>
      </c>
    </row>
    <row r="130" spans="2:10" ht="15.75" thickBot="1" x14ac:dyDescent="0.3">
      <c r="B130" s="19"/>
      <c r="C130" s="46"/>
      <c r="D130" s="46"/>
      <c r="E130" s="11"/>
      <c r="F130" s="56" t="s">
        <v>49</v>
      </c>
      <c r="G130" s="57"/>
      <c r="H130" s="58"/>
      <c r="I130" s="14">
        <v>13.4</v>
      </c>
      <c r="J130" s="5"/>
    </row>
    <row r="131" spans="2:10" x14ac:dyDescent="0.25">
      <c r="B131" s="19"/>
      <c r="C131" s="46"/>
      <c r="D131" s="46"/>
      <c r="E131" s="11"/>
      <c r="F131" s="4"/>
      <c r="G131" s="4"/>
      <c r="H131" s="4"/>
      <c r="I131" s="4"/>
      <c r="J131" s="5"/>
    </row>
    <row r="132" spans="2:10" x14ac:dyDescent="0.25">
      <c r="B132" s="19"/>
      <c r="C132" s="46"/>
      <c r="D132" s="46"/>
      <c r="E132" s="11"/>
      <c r="F132" s="4"/>
      <c r="G132" s="4"/>
      <c r="H132" s="4"/>
      <c r="I132" s="4" t="s">
        <v>51</v>
      </c>
      <c r="J132" s="5">
        <f>SUM(J127:J129)</f>
        <v>131.9</v>
      </c>
    </row>
    <row r="133" spans="2:10" x14ac:dyDescent="0.25">
      <c r="B133" s="19"/>
      <c r="C133" s="46"/>
      <c r="D133" s="46"/>
      <c r="E133" s="11"/>
      <c r="F133" s="11"/>
      <c r="G133" s="11"/>
      <c r="H133" s="4"/>
      <c r="I133" s="4"/>
      <c r="J133" s="5"/>
    </row>
    <row r="134" spans="2:10" x14ac:dyDescent="0.25">
      <c r="B134" s="19"/>
      <c r="C134" s="46"/>
      <c r="D134" s="46"/>
      <c r="E134" s="11"/>
      <c r="F134" s="4"/>
      <c r="G134" s="4"/>
      <c r="H134" s="4"/>
      <c r="I134" s="4"/>
      <c r="J134" s="5"/>
    </row>
    <row r="135" spans="2:10" x14ac:dyDescent="0.25">
      <c r="B135" s="19"/>
      <c r="C135" s="46"/>
      <c r="D135" s="46"/>
      <c r="E135" s="11"/>
      <c r="F135" s="4"/>
      <c r="G135" s="4"/>
      <c r="H135" s="4"/>
      <c r="I135" s="4"/>
      <c r="J135" s="5"/>
    </row>
    <row r="136" spans="2:10" x14ac:dyDescent="0.25">
      <c r="B136" s="3"/>
      <c r="C136" s="46"/>
      <c r="D136" s="46"/>
      <c r="E136" s="4"/>
      <c r="F136" s="4"/>
      <c r="G136" s="4"/>
      <c r="H136" s="4"/>
      <c r="I136" s="4"/>
      <c r="J136" s="5"/>
    </row>
    <row r="137" spans="2:10" x14ac:dyDescent="0.25">
      <c r="B137" s="3"/>
      <c r="C137" s="46"/>
      <c r="D137" s="46"/>
      <c r="E137" s="4"/>
      <c r="F137" s="4"/>
      <c r="G137" s="4"/>
      <c r="H137" s="4"/>
      <c r="I137" s="4"/>
      <c r="J137" s="5"/>
    </row>
    <row r="138" spans="2:10" x14ac:dyDescent="0.25">
      <c r="B138" s="3"/>
      <c r="C138" s="4"/>
      <c r="D138" s="4"/>
      <c r="E138" s="4"/>
      <c r="F138" s="4"/>
      <c r="G138" s="4"/>
      <c r="H138" s="4"/>
      <c r="I138" s="4"/>
      <c r="J138" s="5"/>
    </row>
    <row r="139" spans="2:10" x14ac:dyDescent="0.25">
      <c r="B139" s="3"/>
      <c r="C139" s="4"/>
      <c r="D139" s="4"/>
      <c r="E139" s="4"/>
      <c r="F139" s="4"/>
      <c r="G139" s="4"/>
      <c r="H139" s="4"/>
      <c r="I139" s="4"/>
      <c r="J139" s="5"/>
    </row>
    <row r="140" spans="2:10" ht="15.75" thickBot="1" x14ac:dyDescent="0.3">
      <c r="B140" s="6"/>
      <c r="C140" s="7"/>
      <c r="D140" s="7"/>
      <c r="E140" s="7"/>
      <c r="F140" s="7"/>
      <c r="G140" s="7"/>
      <c r="H140" s="7"/>
      <c r="I140" s="7"/>
      <c r="J140" s="8"/>
    </row>
    <row r="141" spans="2:10" ht="15.75" thickBot="1" x14ac:dyDescent="0.3"/>
    <row r="142" spans="2:10" x14ac:dyDescent="0.25">
      <c r="B142" s="43" t="s">
        <v>43</v>
      </c>
      <c r="C142" s="44"/>
      <c r="D142" s="1"/>
      <c r="E142" s="1"/>
      <c r="F142" s="1"/>
      <c r="G142" s="1"/>
      <c r="H142" s="1"/>
      <c r="I142" s="1"/>
      <c r="J142" s="2"/>
    </row>
    <row r="143" spans="2:10" ht="15.75" thickBot="1" x14ac:dyDescent="0.3">
      <c r="B143" s="19"/>
      <c r="C143" s="11"/>
      <c r="D143" s="11"/>
      <c r="E143" s="11"/>
      <c r="F143" s="4"/>
      <c r="G143" s="4"/>
      <c r="H143" s="4"/>
      <c r="I143" s="4"/>
      <c r="J143" s="5"/>
    </row>
    <row r="144" spans="2:10" ht="15.75" thickBot="1" x14ac:dyDescent="0.3">
      <c r="B144" s="19"/>
      <c r="C144" s="46"/>
      <c r="D144" s="46"/>
      <c r="E144" s="11"/>
      <c r="F144" s="47" t="s">
        <v>6</v>
      </c>
      <c r="G144" s="48"/>
      <c r="H144" s="49"/>
      <c r="I144" s="12">
        <v>36.5</v>
      </c>
      <c r="J144" s="5">
        <f>I144</f>
        <v>36.5</v>
      </c>
    </row>
    <row r="145" spans="2:10" ht="15.75" thickBot="1" x14ac:dyDescent="0.3">
      <c r="B145" s="19"/>
      <c r="C145" s="46"/>
      <c r="D145" s="46"/>
      <c r="E145" s="11"/>
      <c r="F145" s="53" t="s">
        <v>7</v>
      </c>
      <c r="G145" s="54"/>
      <c r="H145" s="55"/>
      <c r="I145" s="13">
        <v>36.6</v>
      </c>
      <c r="J145" s="5">
        <f>I145</f>
        <v>36.6</v>
      </c>
    </row>
    <row r="146" spans="2:10" ht="15.75" thickBot="1" x14ac:dyDescent="0.3">
      <c r="B146" s="19"/>
      <c r="C146" s="46"/>
      <c r="D146" s="46"/>
      <c r="E146" s="11"/>
      <c r="F146" s="56" t="s">
        <v>8</v>
      </c>
      <c r="G146" s="57"/>
      <c r="H146" s="58"/>
      <c r="I146" s="14">
        <v>41.5</v>
      </c>
      <c r="J146" s="5">
        <f>2*I146</f>
        <v>83</v>
      </c>
    </row>
    <row r="147" spans="2:10" ht="15.75" thickBot="1" x14ac:dyDescent="0.3">
      <c r="B147" s="19"/>
      <c r="C147" s="46"/>
      <c r="D147" s="46"/>
      <c r="E147" s="11"/>
      <c r="F147" s="56" t="s">
        <v>49</v>
      </c>
      <c r="G147" s="57"/>
      <c r="H147" s="58"/>
      <c r="I147" s="14">
        <v>13.4</v>
      </c>
      <c r="J147" s="5"/>
    </row>
    <row r="148" spans="2:10" x14ac:dyDescent="0.25">
      <c r="B148" s="19"/>
      <c r="C148" s="46"/>
      <c r="D148" s="46"/>
      <c r="E148" s="11"/>
      <c r="F148" s="4"/>
      <c r="G148" s="4"/>
      <c r="H148" s="4"/>
      <c r="I148" s="4"/>
      <c r="J148" s="5"/>
    </row>
    <row r="149" spans="2:10" x14ac:dyDescent="0.25">
      <c r="B149" s="19"/>
      <c r="C149" s="46"/>
      <c r="D149" s="46"/>
      <c r="E149" s="11"/>
      <c r="F149" s="4"/>
      <c r="G149" s="4"/>
      <c r="H149" s="4"/>
      <c r="I149" s="4" t="s">
        <v>51</v>
      </c>
      <c r="J149" s="5">
        <f>SUM(J145:J146)</f>
        <v>119.6</v>
      </c>
    </row>
    <row r="150" spans="2:10" x14ac:dyDescent="0.25">
      <c r="B150" s="19"/>
      <c r="C150" s="46"/>
      <c r="D150" s="46"/>
      <c r="E150" s="11"/>
      <c r="F150" s="11"/>
      <c r="G150" s="11"/>
      <c r="H150" s="4"/>
      <c r="I150" s="4"/>
      <c r="J150" s="5"/>
    </row>
    <row r="151" spans="2:10" x14ac:dyDescent="0.25">
      <c r="B151" s="19"/>
      <c r="C151" s="46"/>
      <c r="D151" s="46"/>
      <c r="E151" s="11"/>
      <c r="F151" s="4"/>
      <c r="G151" s="4"/>
      <c r="H151" s="4"/>
      <c r="I151" s="4"/>
      <c r="J151" s="5"/>
    </row>
    <row r="152" spans="2:10" x14ac:dyDescent="0.25">
      <c r="B152" s="19"/>
      <c r="C152" s="46"/>
      <c r="D152" s="46"/>
      <c r="E152" s="11"/>
      <c r="F152" s="4"/>
      <c r="G152" s="4"/>
      <c r="H152" s="4"/>
      <c r="I152" s="4"/>
      <c r="J152" s="5"/>
    </row>
    <row r="153" spans="2:10" x14ac:dyDescent="0.25">
      <c r="B153" s="3"/>
      <c r="C153" s="46"/>
      <c r="D153" s="46"/>
      <c r="E153" s="4"/>
      <c r="F153" s="4"/>
      <c r="G153" s="4"/>
      <c r="H153" s="4"/>
      <c r="I153" s="4"/>
      <c r="J153" s="5"/>
    </row>
    <row r="154" spans="2:10" x14ac:dyDescent="0.25">
      <c r="B154" s="3"/>
      <c r="C154" s="46"/>
      <c r="D154" s="46"/>
      <c r="E154" s="4"/>
      <c r="F154" s="4"/>
      <c r="G154" s="4"/>
      <c r="H154" s="4"/>
      <c r="I154" s="4"/>
      <c r="J154" s="5"/>
    </row>
    <row r="155" spans="2:10" x14ac:dyDescent="0.25">
      <c r="B155" s="3"/>
      <c r="C155" s="4"/>
      <c r="D155" s="4"/>
      <c r="E155" s="4"/>
      <c r="F155" s="4"/>
      <c r="G155" s="4"/>
      <c r="H155" s="4"/>
      <c r="I155" s="4"/>
      <c r="J155" s="5"/>
    </row>
    <row r="156" spans="2:10" x14ac:dyDescent="0.25">
      <c r="B156" s="3"/>
      <c r="C156" s="4"/>
      <c r="D156" s="4"/>
      <c r="E156" s="4"/>
      <c r="F156" s="4"/>
      <c r="G156" s="4"/>
      <c r="H156" s="4"/>
      <c r="I156" s="4"/>
      <c r="J156" s="5"/>
    </row>
    <row r="157" spans="2:10" ht="15.75" thickBot="1" x14ac:dyDescent="0.3">
      <c r="B157" s="6"/>
      <c r="C157" s="7"/>
      <c r="D157" s="7"/>
      <c r="E157" s="7"/>
      <c r="F157" s="7"/>
      <c r="G157" s="7"/>
      <c r="H157" s="7"/>
      <c r="I157" s="7"/>
      <c r="J157" s="8"/>
    </row>
    <row r="158" spans="2:10" ht="15.75" thickBot="1" x14ac:dyDescent="0.3"/>
    <row r="159" spans="2:10" x14ac:dyDescent="0.25">
      <c r="B159" s="43" t="s">
        <v>44</v>
      </c>
      <c r="C159" s="44"/>
      <c r="D159" s="1"/>
      <c r="E159" s="1"/>
      <c r="F159" s="1"/>
      <c r="G159" s="1"/>
      <c r="H159" s="1"/>
      <c r="I159" s="1"/>
      <c r="J159" s="2"/>
    </row>
    <row r="160" spans="2:10" ht="15.75" thickBot="1" x14ac:dyDescent="0.3">
      <c r="B160" s="19"/>
      <c r="C160" s="11"/>
      <c r="D160" s="11"/>
      <c r="E160" s="11"/>
      <c r="F160" s="4"/>
      <c r="G160" s="4"/>
      <c r="H160" s="4"/>
      <c r="I160" s="4"/>
      <c r="J160" s="5"/>
    </row>
    <row r="161" spans="2:10" ht="15.75" thickBot="1" x14ac:dyDescent="0.3">
      <c r="B161" s="19"/>
      <c r="C161" s="46"/>
      <c r="D161" s="46"/>
      <c r="E161" s="11"/>
      <c r="F161" s="47" t="s">
        <v>6</v>
      </c>
      <c r="G161" s="48"/>
      <c r="H161" s="49"/>
      <c r="I161" s="12">
        <v>37.299999999999997</v>
      </c>
      <c r="J161" s="5">
        <f>I161</f>
        <v>37.299999999999997</v>
      </c>
    </row>
    <row r="162" spans="2:10" ht="15.75" thickBot="1" x14ac:dyDescent="0.3">
      <c r="B162" s="19"/>
      <c r="C162" s="46"/>
      <c r="D162" s="46"/>
      <c r="E162" s="11"/>
      <c r="F162" s="53" t="s">
        <v>7</v>
      </c>
      <c r="G162" s="54"/>
      <c r="H162" s="55"/>
      <c r="I162" s="13">
        <v>37.200000000000003</v>
      </c>
      <c r="J162" s="5">
        <f>I162</f>
        <v>37.200000000000003</v>
      </c>
    </row>
    <row r="163" spans="2:10" ht="15.75" thickBot="1" x14ac:dyDescent="0.3">
      <c r="B163" s="19"/>
      <c r="C163" s="46"/>
      <c r="D163" s="46"/>
      <c r="E163" s="11"/>
      <c r="F163" s="53" t="s">
        <v>8</v>
      </c>
      <c r="G163" s="54"/>
      <c r="H163" s="55"/>
      <c r="I163" s="13">
        <v>42.5</v>
      </c>
      <c r="J163" s="5">
        <f>I163*2</f>
        <v>85</v>
      </c>
    </row>
    <row r="164" spans="2:10" ht="15.75" thickBot="1" x14ac:dyDescent="0.3">
      <c r="B164" s="19"/>
      <c r="C164" s="46"/>
      <c r="D164" s="46"/>
      <c r="E164" s="11"/>
      <c r="F164" s="56" t="s">
        <v>11</v>
      </c>
      <c r="G164" s="57"/>
      <c r="H164" s="58"/>
      <c r="I164" s="8">
        <v>40.1</v>
      </c>
      <c r="J164" s="5">
        <f>I164</f>
        <v>40.1</v>
      </c>
    </row>
    <row r="165" spans="2:10" ht="15.75" thickBot="1" x14ac:dyDescent="0.3">
      <c r="B165" s="19"/>
      <c r="C165" s="46"/>
      <c r="D165" s="46"/>
      <c r="E165" s="11"/>
      <c r="F165" s="56" t="s">
        <v>49</v>
      </c>
      <c r="G165" s="57"/>
      <c r="H165" s="58"/>
      <c r="I165" s="14">
        <v>14.3</v>
      </c>
      <c r="J165" s="5"/>
    </row>
    <row r="166" spans="2:10" x14ac:dyDescent="0.25">
      <c r="B166" s="19"/>
      <c r="C166" s="46"/>
      <c r="D166" s="46"/>
      <c r="E166" s="11"/>
      <c r="F166" s="11"/>
      <c r="G166" s="11"/>
      <c r="H166" s="11"/>
      <c r="I166" s="11"/>
      <c r="J166" s="5"/>
    </row>
    <row r="167" spans="2:10" x14ac:dyDescent="0.25">
      <c r="B167" s="19"/>
      <c r="C167" s="46"/>
      <c r="D167" s="46"/>
      <c r="E167" s="11"/>
      <c r="F167" s="11"/>
      <c r="G167" s="11"/>
      <c r="H167" s="4"/>
      <c r="I167" s="4" t="s">
        <v>51</v>
      </c>
      <c r="J167" s="5">
        <f>SUM(J161:J164)</f>
        <v>199.6</v>
      </c>
    </row>
    <row r="168" spans="2:10" x14ac:dyDescent="0.25">
      <c r="B168" s="19"/>
      <c r="C168" s="46"/>
      <c r="D168" s="46"/>
      <c r="E168" s="11"/>
      <c r="F168" s="4"/>
      <c r="G168" s="4"/>
      <c r="H168" s="4"/>
      <c r="I168" s="4"/>
      <c r="J168" s="5"/>
    </row>
    <row r="169" spans="2:10" x14ac:dyDescent="0.25">
      <c r="B169" s="19"/>
      <c r="C169" s="46"/>
      <c r="D169" s="46"/>
      <c r="E169" s="11"/>
      <c r="F169" s="4"/>
      <c r="G169" s="4"/>
      <c r="H169" s="4"/>
      <c r="I169" s="4"/>
      <c r="J169" s="5"/>
    </row>
    <row r="170" spans="2:10" x14ac:dyDescent="0.25">
      <c r="B170" s="3"/>
      <c r="C170" s="46"/>
      <c r="D170" s="46"/>
      <c r="E170" s="4"/>
      <c r="F170" s="4"/>
      <c r="G170" s="4"/>
      <c r="H170" s="4"/>
      <c r="I170" s="4"/>
      <c r="J170" s="5"/>
    </row>
    <row r="171" spans="2:10" x14ac:dyDescent="0.25">
      <c r="B171" s="3"/>
      <c r="C171" s="46"/>
      <c r="D171" s="46"/>
      <c r="E171" s="4"/>
      <c r="F171" s="4"/>
      <c r="G171" s="4"/>
      <c r="H171" s="4"/>
      <c r="I171" s="4"/>
      <c r="J171" s="5"/>
    </row>
    <row r="172" spans="2:10" x14ac:dyDescent="0.25">
      <c r="B172" s="3"/>
      <c r="C172" s="4"/>
      <c r="D172" s="4"/>
      <c r="E172" s="4"/>
      <c r="F172" s="4"/>
      <c r="G172" s="4"/>
      <c r="H172" s="4"/>
      <c r="I172" s="4"/>
      <c r="J172" s="5"/>
    </row>
    <row r="173" spans="2:10" x14ac:dyDescent="0.25">
      <c r="B173" s="3"/>
      <c r="C173" s="4"/>
      <c r="D173" s="4"/>
      <c r="E173" s="4"/>
      <c r="F173" s="4"/>
      <c r="G173" s="4"/>
      <c r="H173" s="4"/>
      <c r="I173" s="4"/>
      <c r="J173" s="5"/>
    </row>
    <row r="174" spans="2:10" ht="15.75" thickBot="1" x14ac:dyDescent="0.3">
      <c r="B174" s="6"/>
      <c r="C174" s="7"/>
      <c r="D174" s="7"/>
      <c r="E174" s="7"/>
      <c r="F174" s="7"/>
      <c r="G174" s="7"/>
      <c r="H174" s="7"/>
      <c r="I174" s="7"/>
      <c r="J174" s="8"/>
    </row>
    <row r="175" spans="2:10" ht="15.75" thickBot="1" x14ac:dyDescent="0.3"/>
    <row r="176" spans="2:10" x14ac:dyDescent="0.25">
      <c r="B176" s="43" t="s">
        <v>45</v>
      </c>
      <c r="C176" s="44"/>
      <c r="D176" s="1"/>
      <c r="E176" s="1"/>
      <c r="F176" s="1"/>
      <c r="G176" s="1"/>
      <c r="H176" s="1"/>
      <c r="I176" s="1"/>
      <c r="J176" s="2"/>
    </row>
    <row r="177" spans="2:10" ht="15.75" thickBot="1" x14ac:dyDescent="0.3">
      <c r="B177" s="19"/>
      <c r="C177" s="11"/>
      <c r="D177" s="11"/>
      <c r="E177" s="11"/>
      <c r="F177" s="4"/>
      <c r="G177" s="4"/>
      <c r="H177" s="4"/>
      <c r="I177" s="4"/>
      <c r="J177" s="5"/>
    </row>
    <row r="178" spans="2:10" ht="15.75" thickBot="1" x14ac:dyDescent="0.3">
      <c r="B178" s="19"/>
      <c r="C178" s="46"/>
      <c r="D178" s="46"/>
      <c r="E178" s="11"/>
      <c r="F178" s="47" t="s">
        <v>6</v>
      </c>
      <c r="G178" s="48"/>
      <c r="H178" s="49"/>
      <c r="I178" s="12">
        <v>43.6</v>
      </c>
      <c r="J178" s="5">
        <f>I178</f>
        <v>43.6</v>
      </c>
    </row>
    <row r="179" spans="2:10" ht="15.75" thickBot="1" x14ac:dyDescent="0.3">
      <c r="B179" s="19"/>
      <c r="C179" s="46"/>
      <c r="D179" s="46"/>
      <c r="E179" s="11"/>
      <c r="F179" s="53" t="s">
        <v>7</v>
      </c>
      <c r="G179" s="54"/>
      <c r="H179" s="55"/>
      <c r="I179" s="13">
        <v>43.9</v>
      </c>
      <c r="J179" s="5">
        <f>I179</f>
        <v>43.9</v>
      </c>
    </row>
    <row r="180" spans="2:10" ht="15.75" thickBot="1" x14ac:dyDescent="0.3">
      <c r="B180" s="19"/>
      <c r="C180" s="46"/>
      <c r="D180" s="46"/>
      <c r="E180" s="11"/>
      <c r="F180" s="56" t="s">
        <v>8</v>
      </c>
      <c r="G180" s="57"/>
      <c r="H180" s="58"/>
      <c r="I180" s="14">
        <v>49.5</v>
      </c>
      <c r="J180" s="5">
        <f>I180*2</f>
        <v>99</v>
      </c>
    </row>
    <row r="181" spans="2:10" ht="15.75" thickBot="1" x14ac:dyDescent="0.3">
      <c r="B181" s="19"/>
      <c r="C181" s="46"/>
      <c r="D181" s="46"/>
      <c r="E181" s="11"/>
      <c r="F181" s="56" t="s">
        <v>49</v>
      </c>
      <c r="G181" s="57"/>
      <c r="H181" s="58"/>
      <c r="I181" s="14">
        <v>13.9</v>
      </c>
      <c r="J181" s="5"/>
    </row>
    <row r="182" spans="2:10" x14ac:dyDescent="0.25">
      <c r="B182" s="19"/>
      <c r="C182" s="46"/>
      <c r="D182" s="46"/>
      <c r="E182" s="11"/>
      <c r="F182" s="4"/>
      <c r="G182" s="4"/>
      <c r="H182" s="4"/>
      <c r="I182" s="4"/>
      <c r="J182" s="5"/>
    </row>
    <row r="183" spans="2:10" x14ac:dyDescent="0.25">
      <c r="B183" s="19"/>
      <c r="C183" s="46"/>
      <c r="D183" s="46"/>
      <c r="E183" s="11"/>
      <c r="F183" s="4"/>
      <c r="G183" s="4"/>
      <c r="H183" s="4"/>
      <c r="I183" s="4"/>
      <c r="J183" s="5"/>
    </row>
    <row r="184" spans="2:10" x14ac:dyDescent="0.25">
      <c r="B184" s="19"/>
      <c r="C184" s="46"/>
      <c r="D184" s="46"/>
      <c r="E184" s="11"/>
      <c r="F184" s="11"/>
      <c r="G184" s="11"/>
      <c r="H184" s="4"/>
      <c r="I184" s="4" t="s">
        <v>51</v>
      </c>
      <c r="J184" s="5">
        <f>SUM(J178:J180)</f>
        <v>186.5</v>
      </c>
    </row>
    <row r="185" spans="2:10" x14ac:dyDescent="0.25">
      <c r="B185" s="19"/>
      <c r="C185" s="46"/>
      <c r="D185" s="46"/>
      <c r="E185" s="11"/>
      <c r="F185" s="4"/>
      <c r="G185" s="4"/>
      <c r="H185" s="4"/>
      <c r="I185" s="4"/>
      <c r="J185" s="5"/>
    </row>
    <row r="186" spans="2:10" x14ac:dyDescent="0.25">
      <c r="B186" s="19"/>
      <c r="C186" s="46"/>
      <c r="D186" s="46"/>
      <c r="E186" s="11"/>
      <c r="F186" s="4"/>
      <c r="G186" s="4"/>
      <c r="H186" s="4"/>
      <c r="I186" s="4"/>
      <c r="J186" s="5"/>
    </row>
    <row r="187" spans="2:10" x14ac:dyDescent="0.25">
      <c r="B187" s="3"/>
      <c r="C187" s="46"/>
      <c r="D187" s="46"/>
      <c r="E187" s="4"/>
      <c r="F187" s="4"/>
      <c r="G187" s="4"/>
      <c r="H187" s="4"/>
      <c r="I187" s="4"/>
      <c r="J187" s="5"/>
    </row>
    <row r="188" spans="2:10" x14ac:dyDescent="0.25">
      <c r="B188" s="3"/>
      <c r="C188" s="46"/>
      <c r="D188" s="46"/>
      <c r="E188" s="4"/>
      <c r="F188" s="4"/>
      <c r="G188" s="4"/>
      <c r="H188" s="4"/>
      <c r="I188" s="4"/>
      <c r="J188" s="5"/>
    </row>
    <row r="189" spans="2:10" x14ac:dyDescent="0.25">
      <c r="B189" s="3"/>
      <c r="C189" s="4"/>
      <c r="D189" s="4"/>
      <c r="E189" s="4"/>
      <c r="F189" s="4"/>
      <c r="G189" s="4"/>
      <c r="H189" s="4"/>
      <c r="I189" s="4"/>
      <c r="J189" s="5"/>
    </row>
    <row r="190" spans="2:10" x14ac:dyDescent="0.25">
      <c r="B190" s="3"/>
      <c r="C190" s="4"/>
      <c r="D190" s="4"/>
      <c r="E190" s="4"/>
      <c r="F190" s="4"/>
      <c r="G190" s="4"/>
      <c r="H190" s="4"/>
      <c r="I190" s="4"/>
      <c r="J190" s="5"/>
    </row>
    <row r="191" spans="2:10" ht="15.75" thickBot="1" x14ac:dyDescent="0.3">
      <c r="B191" s="6"/>
      <c r="C191" s="7"/>
      <c r="D191" s="7"/>
      <c r="E191" s="7"/>
      <c r="F191" s="7"/>
      <c r="G191" s="7"/>
      <c r="H191" s="7"/>
      <c r="I191" s="7"/>
      <c r="J191" s="8"/>
    </row>
    <row r="192" spans="2:10" ht="15.75" thickBot="1" x14ac:dyDescent="0.3"/>
    <row r="193" spans="2:10" x14ac:dyDescent="0.25">
      <c r="B193" s="43" t="s">
        <v>46</v>
      </c>
      <c r="C193" s="44"/>
      <c r="D193" s="1"/>
      <c r="E193" s="1"/>
      <c r="F193" s="1"/>
      <c r="G193" s="1"/>
      <c r="H193" s="1"/>
      <c r="I193" s="1"/>
      <c r="J193" s="2"/>
    </row>
    <row r="194" spans="2:10" ht="15.75" thickBot="1" x14ac:dyDescent="0.3">
      <c r="B194" s="19"/>
      <c r="C194" s="11"/>
      <c r="D194" s="11"/>
      <c r="E194" s="11"/>
      <c r="F194" s="4"/>
      <c r="G194" s="4"/>
      <c r="H194" s="4"/>
      <c r="I194" s="4"/>
      <c r="J194" s="5"/>
    </row>
    <row r="195" spans="2:10" ht="15.75" thickBot="1" x14ac:dyDescent="0.3">
      <c r="B195" s="19"/>
      <c r="C195" s="46"/>
      <c r="D195" s="46"/>
      <c r="E195" s="11"/>
      <c r="F195" s="59" t="s">
        <v>11</v>
      </c>
      <c r="G195" s="60"/>
      <c r="H195" s="61"/>
      <c r="I195" s="21">
        <v>27.4</v>
      </c>
      <c r="J195" s="5"/>
    </row>
    <row r="196" spans="2:10" ht="15.75" thickBot="1" x14ac:dyDescent="0.3">
      <c r="B196" s="19"/>
      <c r="C196" s="46"/>
      <c r="D196" s="46"/>
      <c r="E196" s="11"/>
      <c r="F196" s="56" t="s">
        <v>49</v>
      </c>
      <c r="G196" s="57"/>
      <c r="H196" s="58"/>
      <c r="I196" s="14">
        <v>1.1000000000000001</v>
      </c>
      <c r="J196" s="5"/>
    </row>
    <row r="197" spans="2:10" x14ac:dyDescent="0.25">
      <c r="B197" s="19"/>
      <c r="C197" s="46"/>
      <c r="D197" s="46"/>
      <c r="E197" s="11"/>
      <c r="F197" s="4"/>
      <c r="G197" s="4"/>
      <c r="H197" s="4"/>
      <c r="I197" s="4"/>
      <c r="J197" s="5"/>
    </row>
    <row r="198" spans="2:10" x14ac:dyDescent="0.25">
      <c r="B198" s="19"/>
      <c r="C198" s="46"/>
      <c r="D198" s="46"/>
      <c r="E198" s="11"/>
      <c r="F198" s="4"/>
      <c r="G198" s="4"/>
      <c r="H198" s="4"/>
      <c r="I198" s="4" t="s">
        <v>51</v>
      </c>
      <c r="J198" s="5">
        <f>SUM(I195)</f>
        <v>27.4</v>
      </c>
    </row>
    <row r="199" spans="2:10" x14ac:dyDescent="0.25">
      <c r="B199" s="19"/>
      <c r="C199" s="46"/>
      <c r="D199" s="46"/>
      <c r="E199" s="11"/>
      <c r="F199" s="4"/>
      <c r="G199" s="4"/>
      <c r="H199" s="4"/>
      <c r="I199" s="4"/>
      <c r="J199" s="5"/>
    </row>
    <row r="200" spans="2:10" x14ac:dyDescent="0.25">
      <c r="B200" s="19"/>
      <c r="C200" s="46"/>
      <c r="D200" s="46"/>
      <c r="E200" s="11"/>
      <c r="F200" s="4"/>
      <c r="G200" s="4"/>
      <c r="H200" s="4"/>
      <c r="I200" s="4"/>
      <c r="J200" s="5"/>
    </row>
    <row r="201" spans="2:10" x14ac:dyDescent="0.25">
      <c r="B201" s="19"/>
      <c r="C201" s="46"/>
      <c r="D201" s="46"/>
      <c r="E201" s="11"/>
      <c r="F201" s="11"/>
      <c r="G201" s="11"/>
      <c r="H201" s="4"/>
      <c r="I201" s="4"/>
      <c r="J201" s="5"/>
    </row>
    <row r="202" spans="2:10" x14ac:dyDescent="0.25">
      <c r="B202" s="19"/>
      <c r="C202" s="46"/>
      <c r="D202" s="46"/>
      <c r="E202" s="11"/>
      <c r="F202" s="4"/>
      <c r="G202" s="4"/>
      <c r="H202" s="4"/>
      <c r="I202" s="4"/>
      <c r="J202" s="5"/>
    </row>
    <row r="203" spans="2:10" x14ac:dyDescent="0.25">
      <c r="B203" s="19"/>
      <c r="C203" s="46"/>
      <c r="D203" s="46"/>
      <c r="E203" s="11"/>
      <c r="F203" s="4"/>
      <c r="G203" s="4"/>
      <c r="H203" s="4"/>
      <c r="I203" s="4"/>
      <c r="J203" s="5"/>
    </row>
    <row r="204" spans="2:10" x14ac:dyDescent="0.25">
      <c r="B204" s="3"/>
      <c r="C204" s="46"/>
      <c r="D204" s="46"/>
      <c r="E204" s="4"/>
      <c r="F204" s="4"/>
      <c r="G204" s="4"/>
      <c r="H204" s="4"/>
      <c r="I204" s="4"/>
      <c r="J204" s="5"/>
    </row>
    <row r="205" spans="2:10" x14ac:dyDescent="0.25">
      <c r="B205" s="3"/>
      <c r="C205" s="46"/>
      <c r="D205" s="46"/>
      <c r="E205" s="4"/>
      <c r="F205" s="4"/>
      <c r="G205" s="4"/>
      <c r="H205" s="4"/>
      <c r="I205" s="4"/>
      <c r="J205" s="5"/>
    </row>
    <row r="206" spans="2:10" x14ac:dyDescent="0.25">
      <c r="B206" s="3"/>
      <c r="C206" s="4"/>
      <c r="D206" s="4"/>
      <c r="E206" s="4"/>
      <c r="F206" s="4"/>
      <c r="G206" s="4"/>
      <c r="H206" s="4"/>
      <c r="I206" s="4"/>
      <c r="J206" s="5"/>
    </row>
    <row r="207" spans="2:10" x14ac:dyDescent="0.25">
      <c r="B207" s="3"/>
      <c r="C207" s="4"/>
      <c r="D207" s="4"/>
      <c r="E207" s="4"/>
      <c r="F207" s="4"/>
      <c r="G207" s="4"/>
      <c r="H207" s="4"/>
      <c r="I207" s="4"/>
      <c r="J207" s="5"/>
    </row>
    <row r="208" spans="2:10" ht="15.75" thickBot="1" x14ac:dyDescent="0.3">
      <c r="B208" s="6"/>
      <c r="C208" s="7"/>
      <c r="D208" s="7"/>
      <c r="E208" s="7"/>
      <c r="F208" s="7"/>
      <c r="G208" s="7"/>
      <c r="H208" s="7"/>
      <c r="I208" s="7"/>
      <c r="J208" s="8"/>
    </row>
    <row r="209" spans="2:10" ht="15.75" thickBot="1" x14ac:dyDescent="0.3"/>
    <row r="210" spans="2:10" x14ac:dyDescent="0.25">
      <c r="B210" s="43" t="s">
        <v>47</v>
      </c>
      <c r="C210" s="44"/>
      <c r="D210" s="1"/>
      <c r="E210" s="1"/>
      <c r="F210" s="1"/>
      <c r="G210" s="1"/>
      <c r="H210" s="1"/>
      <c r="I210" s="1"/>
      <c r="J210" s="2"/>
    </row>
    <row r="211" spans="2:10" ht="15.75" thickBot="1" x14ac:dyDescent="0.3">
      <c r="B211" s="19"/>
      <c r="C211" s="11"/>
      <c r="D211" s="11"/>
      <c r="E211" s="11"/>
      <c r="F211" s="4"/>
      <c r="G211" s="4"/>
      <c r="H211" s="4"/>
      <c r="I211" s="4"/>
      <c r="J211" s="5"/>
    </row>
    <row r="212" spans="2:10" ht="15.75" thickBot="1" x14ac:dyDescent="0.3">
      <c r="B212" s="19"/>
      <c r="C212" s="46"/>
      <c r="D212" s="46"/>
      <c r="E212" s="11"/>
      <c r="F212" s="47" t="s">
        <v>29</v>
      </c>
      <c r="G212" s="48"/>
      <c r="H212" s="49"/>
      <c r="I212" s="12">
        <v>5.0999999999999996</v>
      </c>
      <c r="J212" s="5"/>
    </row>
    <row r="213" spans="2:10" ht="15.75" thickBot="1" x14ac:dyDescent="0.3">
      <c r="B213" s="19"/>
      <c r="C213" s="46"/>
      <c r="D213" s="46"/>
      <c r="E213" s="11"/>
      <c r="F213" s="56" t="s">
        <v>32</v>
      </c>
      <c r="G213" s="57"/>
      <c r="H213" s="58"/>
      <c r="I213" s="14">
        <v>3.6</v>
      </c>
      <c r="J213" s="5"/>
    </row>
    <row r="214" spans="2:10" ht="15.75" thickBot="1" x14ac:dyDescent="0.3">
      <c r="B214" s="19"/>
      <c r="C214" s="46"/>
      <c r="D214" s="46"/>
      <c r="E214" s="11"/>
      <c r="F214" s="56" t="s">
        <v>49</v>
      </c>
      <c r="G214" s="57"/>
      <c r="H214" s="58"/>
      <c r="I214" s="14">
        <v>1.5</v>
      </c>
      <c r="J214" s="5"/>
    </row>
    <row r="215" spans="2:10" ht="15.75" thickBot="1" x14ac:dyDescent="0.3">
      <c r="B215" s="19"/>
      <c r="C215" s="46"/>
      <c r="D215" s="46"/>
      <c r="E215" s="11"/>
      <c r="F215" s="56" t="s">
        <v>48</v>
      </c>
      <c r="G215" s="57"/>
      <c r="H215" s="58"/>
      <c r="I215" s="14">
        <v>1.5</v>
      </c>
      <c r="J215" s="5"/>
    </row>
    <row r="216" spans="2:10" x14ac:dyDescent="0.25">
      <c r="B216" s="19"/>
      <c r="C216" s="46"/>
      <c r="D216" s="46"/>
      <c r="E216" s="11"/>
      <c r="F216" s="4"/>
      <c r="G216" s="4"/>
      <c r="H216" s="4"/>
      <c r="I216" s="4"/>
      <c r="J216" s="5"/>
    </row>
    <row r="217" spans="2:10" x14ac:dyDescent="0.25">
      <c r="B217" s="19"/>
      <c r="C217" s="46"/>
      <c r="D217" s="46"/>
      <c r="E217" s="11"/>
      <c r="F217" s="4"/>
      <c r="G217" s="4"/>
      <c r="H217" s="4"/>
      <c r="I217" s="4"/>
      <c r="J217" s="5"/>
    </row>
    <row r="218" spans="2:10" x14ac:dyDescent="0.25">
      <c r="B218" s="19"/>
      <c r="C218" s="46"/>
      <c r="D218" s="46"/>
      <c r="E218" s="11"/>
      <c r="F218" s="11"/>
      <c r="G218" s="11"/>
      <c r="H218" s="4"/>
      <c r="I218" s="4" t="s">
        <v>51</v>
      </c>
      <c r="J218" s="5">
        <f>SUM(I212,I213)</f>
        <v>8.6999999999999993</v>
      </c>
    </row>
    <row r="219" spans="2:10" x14ac:dyDescent="0.25">
      <c r="B219" s="19"/>
      <c r="C219" s="46"/>
      <c r="D219" s="46"/>
      <c r="E219" s="11"/>
      <c r="F219" s="4"/>
      <c r="G219" s="4"/>
      <c r="H219" s="4"/>
      <c r="I219" s="4"/>
      <c r="J219" s="5"/>
    </row>
    <row r="220" spans="2:10" x14ac:dyDescent="0.25">
      <c r="B220" s="19"/>
      <c r="C220" s="46"/>
      <c r="D220" s="46"/>
      <c r="E220" s="11"/>
      <c r="F220" s="4"/>
      <c r="G220" s="4"/>
      <c r="H220" s="4"/>
      <c r="I220" s="4"/>
      <c r="J220" s="5"/>
    </row>
    <row r="221" spans="2:10" x14ac:dyDescent="0.25">
      <c r="B221" s="3"/>
      <c r="C221" s="46"/>
      <c r="D221" s="46"/>
      <c r="E221" s="4"/>
      <c r="F221" s="4"/>
      <c r="G221" s="4"/>
      <c r="H221" s="4"/>
      <c r="I221" s="4"/>
      <c r="J221" s="5"/>
    </row>
    <row r="222" spans="2:10" x14ac:dyDescent="0.25">
      <c r="B222" s="3"/>
      <c r="C222" s="46"/>
      <c r="D222" s="46"/>
      <c r="E222" s="4"/>
      <c r="F222" s="4"/>
      <c r="G222" s="4"/>
      <c r="H222" s="4"/>
      <c r="I222" s="4"/>
      <c r="J222" s="5"/>
    </row>
    <row r="223" spans="2:10" x14ac:dyDescent="0.25">
      <c r="B223" s="3"/>
      <c r="C223" s="4"/>
      <c r="D223" s="4"/>
      <c r="E223" s="4"/>
      <c r="F223" s="4"/>
      <c r="G223" s="4"/>
      <c r="H223" s="4"/>
      <c r="I223" s="4"/>
      <c r="J223" s="5"/>
    </row>
    <row r="224" spans="2:10" x14ac:dyDescent="0.25">
      <c r="B224" s="3"/>
      <c r="C224" s="4"/>
      <c r="D224" s="4"/>
      <c r="E224" s="4"/>
      <c r="F224" s="4"/>
      <c r="G224" s="4"/>
      <c r="H224" s="4"/>
      <c r="I224" s="4"/>
      <c r="J224" s="5"/>
    </row>
    <row r="225" spans="2:10" ht="15.75" thickBot="1" x14ac:dyDescent="0.3">
      <c r="B225" s="6"/>
      <c r="C225" s="7"/>
      <c r="D225" s="7"/>
      <c r="E225" s="7"/>
      <c r="F225" s="7"/>
      <c r="G225" s="7"/>
      <c r="H225" s="7"/>
      <c r="I225" s="7"/>
      <c r="J225" s="8"/>
    </row>
  </sheetData>
  <mergeCells count="83">
    <mergeCell ref="L6:N6"/>
    <mergeCell ref="F215:H215"/>
    <mergeCell ref="B210:C210"/>
    <mergeCell ref="C212:D222"/>
    <mergeCell ref="F212:H212"/>
    <mergeCell ref="F213:H213"/>
    <mergeCell ref="F214:H214"/>
    <mergeCell ref="B193:C193"/>
    <mergeCell ref="C195:D205"/>
    <mergeCell ref="F195:H195"/>
    <mergeCell ref="F196:H196"/>
    <mergeCell ref="B176:C176"/>
    <mergeCell ref="C178:D188"/>
    <mergeCell ref="F178:H178"/>
    <mergeCell ref="F179:H179"/>
    <mergeCell ref="F180:H180"/>
    <mergeCell ref="F181:H181"/>
    <mergeCell ref="B159:C159"/>
    <mergeCell ref="C161:D171"/>
    <mergeCell ref="F161:H161"/>
    <mergeCell ref="F162:H162"/>
    <mergeCell ref="F163:H163"/>
    <mergeCell ref="F164:H164"/>
    <mergeCell ref="F165:H165"/>
    <mergeCell ref="B142:C142"/>
    <mergeCell ref="C144:D154"/>
    <mergeCell ref="F144:H144"/>
    <mergeCell ref="F145:H145"/>
    <mergeCell ref="F146:H146"/>
    <mergeCell ref="F147:H147"/>
    <mergeCell ref="B125:C125"/>
    <mergeCell ref="C127:D137"/>
    <mergeCell ref="F127:H127"/>
    <mergeCell ref="F128:H128"/>
    <mergeCell ref="F129:H129"/>
    <mergeCell ref="F130:H130"/>
    <mergeCell ref="B108:C108"/>
    <mergeCell ref="F110:H110"/>
    <mergeCell ref="F111:H111"/>
    <mergeCell ref="F112:H112"/>
    <mergeCell ref="F113:H113"/>
    <mergeCell ref="C8:D19"/>
    <mergeCell ref="F59:H59"/>
    <mergeCell ref="F60:H60"/>
    <mergeCell ref="F61:H61"/>
    <mergeCell ref="F62:H62"/>
    <mergeCell ref="C59:D69"/>
    <mergeCell ref="F44:H44"/>
    <mergeCell ref="F45:H45"/>
    <mergeCell ref="F46:H46"/>
    <mergeCell ref="B57:C57"/>
    <mergeCell ref="B23:C23"/>
    <mergeCell ref="B24:E33"/>
    <mergeCell ref="F25:H25"/>
    <mergeCell ref="F26:H26"/>
    <mergeCell ref="F27:H27"/>
    <mergeCell ref="F28:H28"/>
    <mergeCell ref="F94:H94"/>
    <mergeCell ref="F95:H95"/>
    <mergeCell ref="F96:H96"/>
    <mergeCell ref="F97:H97"/>
    <mergeCell ref="F93:H93"/>
    <mergeCell ref="F76:H76"/>
    <mergeCell ref="F77:H77"/>
    <mergeCell ref="F78:H78"/>
    <mergeCell ref="F80:H80"/>
    <mergeCell ref="B91:C91"/>
    <mergeCell ref="B2:D2"/>
    <mergeCell ref="B4:C4"/>
    <mergeCell ref="F4:G4"/>
    <mergeCell ref="B6:C6"/>
    <mergeCell ref="F79:H79"/>
    <mergeCell ref="B41:E50"/>
    <mergeCell ref="F42:H42"/>
    <mergeCell ref="F43:H43"/>
    <mergeCell ref="B40:C40"/>
    <mergeCell ref="F8:H8"/>
    <mergeCell ref="F9:H9"/>
    <mergeCell ref="F10:H10"/>
    <mergeCell ref="F11:H11"/>
    <mergeCell ref="F12:H12"/>
    <mergeCell ref="B74:C74"/>
    <mergeCell ref="C76:D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Values</vt:lpstr>
      <vt:lpstr>Floor 0</vt:lpstr>
      <vt:lpstr>Floor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2022-03-19T23:23:45Z</dcterms:created>
  <dcterms:modified xsi:type="dcterms:W3CDTF">2022-03-20T19:21:38Z</dcterms:modified>
</cp:coreProperties>
</file>