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朝日町店" sheetId="1" r:id="rId4"/>
  </sheets>
  <definedNames>
    <definedName hidden="1" localSheetId="0" name="_xlnm._FilterDatabase">'朝日町店'!$A$7:$W$38</definedName>
  </definedNames>
  <calcPr/>
</workbook>
</file>

<file path=xl/sharedStrings.xml><?xml version="1.0" encoding="utf-8"?>
<sst xmlns="http://schemas.openxmlformats.org/spreadsheetml/2006/main" count="149" uniqueCount="88">
  <si>
    <t>やさいバス商品リスト一覧</t>
  </si>
  <si>
    <t>開始</t>
  </si>
  <si>
    <t>週間売上（全ての商品が売れた場合）</t>
  </si>
  <si>
    <t>合計店舗数：1</t>
  </si>
  <si>
    <t>該当店舗：朝日町店</t>
  </si>
  <si>
    <t>シール価格表示：税込み切り捨て</t>
  </si>
  <si>
    <t>納品曜日</t>
  </si>
  <si>
    <t>店頭売上</t>
  </si>
  <si>
    <t>出荷者手取り</t>
  </si>
  <si>
    <t>VB掲載</t>
  </si>
  <si>
    <t>仕入れ</t>
  </si>
  <si>
    <t>送料</t>
  </si>
  <si>
    <t>税別</t>
  </si>
  <si>
    <t>粗利平均</t>
  </si>
  <si>
    <t>1店舗あたり納品数</t>
  </si>
  <si>
    <t>月曜</t>
  </si>
  <si>
    <t>火曜</t>
  </si>
  <si>
    <t>水曜</t>
  </si>
  <si>
    <t>木曜</t>
  </si>
  <si>
    <t>金曜</t>
  </si>
  <si>
    <t>土曜</t>
  </si>
  <si>
    <t>No</t>
  </si>
  <si>
    <t>商品ID</t>
  </si>
  <si>
    <t>品目（量目は目安です）</t>
  </si>
  <si>
    <t>出荷元（生産者）</t>
  </si>
  <si>
    <t>生産地</t>
  </si>
  <si>
    <t>ロット</t>
  </si>
  <si>
    <t>規格</t>
  </si>
  <si>
    <t>ケース</t>
  </si>
  <si>
    <t>店頭着単価</t>
  </si>
  <si>
    <t>JAN</t>
  </si>
  <si>
    <t>店頭売価</t>
  </si>
  <si>
    <t>粗利</t>
  </si>
  <si>
    <t>粗利率</t>
  </si>
  <si>
    <t>ホワイトマッシュルーム</t>
  </si>
  <si>
    <t>長谷川農産</t>
  </si>
  <si>
    <t>富士市</t>
  </si>
  <si>
    <t>ブラウンマッシュルーム</t>
  </si>
  <si>
    <t>キャベツ</t>
  </si>
  <si>
    <t>西山早苗</t>
  </si>
  <si>
    <t>富士宮市</t>
  </si>
  <si>
    <t>袋</t>
  </si>
  <si>
    <t>小松菜</t>
  </si>
  <si>
    <t>森島農園</t>
  </si>
  <si>
    <t>浜松市</t>
  </si>
  <si>
    <t>グリーンリーフ</t>
  </si>
  <si>
    <t>嶋田農園</t>
  </si>
  <si>
    <t>サニーレタス</t>
  </si>
  <si>
    <t>舞茸</t>
  </si>
  <si>
    <t>山本舞茸センター</t>
  </si>
  <si>
    <t>pac</t>
  </si>
  <si>
    <t>ホホホタケ</t>
  </si>
  <si>
    <t>大井川製作所</t>
  </si>
  <si>
    <t>ブロッコリー</t>
  </si>
  <si>
    <t>佐野農園</t>
  </si>
  <si>
    <t>紅くるり大根</t>
  </si>
  <si>
    <t>ホールアース農場</t>
  </si>
  <si>
    <t>次郎柿</t>
  </si>
  <si>
    <t>こかぶ</t>
  </si>
  <si>
    <t>山東菜</t>
  </si>
  <si>
    <t>小かぶ</t>
  </si>
  <si>
    <t>里芋</t>
  </si>
  <si>
    <t>紅人参</t>
  </si>
  <si>
    <t>さつまいも(シルクスイート)</t>
  </si>
  <si>
    <t>フレッシュファームクロダ</t>
  </si>
  <si>
    <t>菊川市</t>
  </si>
  <si>
    <t>味まるみ大根</t>
  </si>
  <si>
    <t>ふもとも農園</t>
  </si>
  <si>
    <t>紅芯大根</t>
  </si>
  <si>
    <t>坂尻ハジメ</t>
  </si>
  <si>
    <t>人参</t>
  </si>
  <si>
    <t>カラフル人参</t>
  </si>
  <si>
    <t>白もち麦</t>
  </si>
  <si>
    <t>紫もち麦(玄米)</t>
  </si>
  <si>
    <t>紫もち麦(精米)</t>
  </si>
  <si>
    <t>レモン</t>
  </si>
  <si>
    <t>たちばなファーム</t>
  </si>
  <si>
    <t>雅ねぎ</t>
  </si>
  <si>
    <t>アドリ株式会社</t>
  </si>
  <si>
    <t>サラダケール</t>
  </si>
  <si>
    <t>アグリサービスジャパン</t>
  </si>
  <si>
    <t>袋井市</t>
  </si>
  <si>
    <t>サラダ春菊</t>
  </si>
  <si>
    <t>スティックセニョール</t>
  </si>
  <si>
    <t>新玉ねぎ</t>
  </si>
  <si>
    <t>あったか農場</t>
  </si>
  <si>
    <t>ミニトマト(おやつプチ)</t>
  </si>
  <si>
    <t>アグリメゾン都田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</si>
</sst>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[$¥-411]#,##0"/>
    <numFmt numFmtId="166" formatCode="[$¥-411]#,##0.00"/>
    <numFmt numFmtId="167" formatCode="&quot;¥&quot;#,##0"/>
    <numFmt numFmtId="168" formatCode="0_);[Red]\(0\)"/>
  </numFmts>
  <fonts count="14">
    <font>
      <sz val="10.0"/>
      <color rgb="FF000000"/>
      <name val="Calibri"/>
      <scheme val="minor"/>
    </font>
    <font>
      <sz val="11.0"/>
      <color rgb="FF000000"/>
      <name val="Arial"/>
    </font>
    <font>
      <sz val="14.0"/>
      <color rgb="FF000000"/>
      <name val="Arial"/>
    </font>
    <font>
      <color rgb="FF000000"/>
      <name val="Arial"/>
    </font>
    <font/>
    <font>
      <sz val="12.0"/>
      <color rgb="FF000000"/>
      <name val="Arial"/>
    </font>
    <font>
      <color theme="1"/>
      <name val="Arial"/>
    </font>
    <font>
      <sz val="14.0"/>
      <color rgb="FFFF0000"/>
      <name val="Arial"/>
    </font>
    <font>
      <sz val="11.0"/>
      <color theme="1"/>
      <name val="Arial"/>
    </font>
    <font>
      <sz val="11.0"/>
      <color rgb="FFFFFFFF"/>
      <name val="Arial"/>
    </font>
    <font>
      <color theme="1"/>
      <name val="Calibri"/>
    </font>
    <font>
      <color rgb="FF000000"/>
      <name val="Calibri"/>
    </font>
    <font>
      <sz val="11.0"/>
      <color rgb="FF666666"/>
      <name val="Arial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2" fontId="1" numFmtId="0" xfId="0" applyFill="1" applyFont="1"/>
    <xf borderId="1" fillId="3" fontId="1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2" numFmtId="0" xfId="0" applyFont="1"/>
    <xf borderId="1" fillId="0" fontId="5" numFmtId="165" xfId="0" applyAlignment="1" applyBorder="1" applyFont="1" applyNumberFormat="1">
      <alignment horizontal="center"/>
    </xf>
    <xf borderId="0" fillId="0" fontId="6" numFmtId="0" xfId="0" applyFon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1" fillId="4" fontId="1" numFmtId="0" xfId="0" applyAlignment="1" applyBorder="1" applyFill="1" applyFont="1">
      <alignment horizontal="center"/>
    </xf>
    <xf borderId="0" fillId="0" fontId="1" numFmtId="165" xfId="0" applyFont="1" applyNumberFormat="1"/>
    <xf borderId="0" fillId="0" fontId="1" numFmtId="166" xfId="0" applyFont="1" applyNumberFormat="1"/>
    <xf borderId="0" fillId="0" fontId="7" numFmtId="0" xfId="0" applyFont="1"/>
    <xf borderId="0" fillId="0" fontId="1" numFmtId="9" xfId="0" applyFont="1" applyNumberFormat="1"/>
    <xf borderId="0" fillId="5" fontId="1" numFmtId="0" xfId="0" applyAlignment="1" applyFill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1" fillId="6" fontId="1" numFmtId="0" xfId="0" applyAlignment="1" applyBorder="1" applyFill="1" applyFont="1">
      <alignment horizontal="center"/>
    </xf>
    <xf borderId="4" fillId="7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164" xfId="0" applyAlignment="1" applyBorder="1" applyFont="1" applyNumberFormat="1">
      <alignment horizontal="center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8" fontId="1" numFmtId="0" xfId="0" applyAlignment="1" applyBorder="1" applyFill="1" applyFont="1">
      <alignment horizontal="center"/>
    </xf>
    <xf borderId="1" fillId="5" fontId="1" numFmtId="9" xfId="0" applyAlignment="1" applyBorder="1" applyFont="1" applyNumberFormat="1">
      <alignment horizontal="center"/>
    </xf>
    <xf borderId="4" fillId="6" fontId="1" numFmtId="165" xfId="0" applyAlignment="1" applyBorder="1" applyFont="1" applyNumberFormat="1">
      <alignment horizontal="center"/>
    </xf>
    <xf borderId="4" fillId="7" fontId="1" numFmtId="0" xfId="0" applyAlignment="1" applyBorder="1" applyFont="1">
      <alignment horizontal="center"/>
    </xf>
    <xf borderId="4" fillId="9" fontId="1" numFmtId="0" xfId="0" applyAlignment="1" applyBorder="1" applyFill="1" applyFont="1">
      <alignment horizontal="center"/>
    </xf>
    <xf borderId="4" fillId="9" fontId="1" numFmtId="164" xfId="0" applyAlignment="1" applyBorder="1" applyFont="1" applyNumberFormat="1">
      <alignment horizontal="center"/>
    </xf>
    <xf borderId="4" fillId="4" fontId="1" numFmtId="0" xfId="0" applyAlignment="1" applyBorder="1" applyFont="1">
      <alignment horizontal="center"/>
    </xf>
    <xf borderId="4" fillId="0" fontId="8" numFmtId="0" xfId="0" applyBorder="1" applyFont="1"/>
    <xf borderId="4" fillId="10" fontId="1" numFmtId="0" xfId="0" applyAlignment="1" applyBorder="1" applyFill="1" applyFont="1">
      <alignment readingOrder="0" shrinkToFit="0" vertical="bottom" wrapText="0"/>
    </xf>
    <xf borderId="4" fillId="10" fontId="1" numFmtId="165" xfId="0" applyAlignment="1" applyBorder="1" applyFont="1" applyNumberFormat="1">
      <alignment readingOrder="0" shrinkToFit="0" vertical="bottom" wrapText="0"/>
    </xf>
    <xf borderId="4" fillId="10" fontId="1" numFmtId="0" xfId="0" applyAlignment="1" applyBorder="1" applyFont="1">
      <alignment horizontal="right" readingOrder="0" shrinkToFit="0" vertical="bottom" wrapText="0"/>
    </xf>
    <xf borderId="4" fillId="0" fontId="1" numFmtId="165" xfId="0" applyAlignment="1" applyBorder="1" applyFont="1" applyNumberFormat="1">
      <alignment horizontal="right" shrinkToFit="0" vertical="bottom" wrapText="0"/>
    </xf>
    <xf borderId="4" fillId="0" fontId="1" numFmtId="165" xfId="0" applyAlignment="1" applyBorder="1" applyFont="1" applyNumberFormat="1">
      <alignment horizontal="right" readingOrder="0" shrinkToFit="0" vertical="bottom" wrapText="0"/>
    </xf>
    <xf borderId="4" fillId="6" fontId="1" numFmtId="165" xfId="0" applyAlignment="1" applyBorder="1" applyFont="1" applyNumberFormat="1">
      <alignment horizontal="right" shrinkToFit="0" vertical="bottom" wrapText="0"/>
    </xf>
    <xf borderId="4" fillId="0" fontId="1" numFmtId="165" xfId="0" applyBorder="1" applyFont="1" applyNumberFormat="1"/>
    <xf borderId="4" fillId="10" fontId="1" numFmtId="0" xfId="0" applyAlignment="1" applyBorder="1" applyFont="1">
      <alignment horizontal="center" readingOrder="0" shrinkToFit="0" vertical="bottom" wrapText="0"/>
    </xf>
    <xf borderId="4" fillId="10" fontId="1" numFmtId="165" xfId="0" applyAlignment="1" applyBorder="1" applyFont="1" applyNumberFormat="1">
      <alignment horizontal="right" readingOrder="0" shrinkToFit="0" vertical="bottom" wrapText="0"/>
    </xf>
    <xf borderId="4" fillId="0" fontId="1" numFmtId="165" xfId="0" applyAlignment="1" applyBorder="1" applyFont="1" applyNumberFormat="1">
      <alignment horizontal="right" vertical="bottom"/>
    </xf>
    <xf borderId="4" fillId="0" fontId="1" numFmtId="164" xfId="0" applyAlignment="1" applyBorder="1" applyFont="1" applyNumberFormat="1">
      <alignment horizontal="right" shrinkToFit="0" vertical="bottom" wrapText="0"/>
    </xf>
    <xf borderId="4" fillId="8" fontId="9" numFmtId="0" xfId="0" applyAlignment="1" applyBorder="1" applyFont="1">
      <alignment horizontal="right" readingOrder="0" shrinkToFit="0" vertical="bottom" wrapText="0"/>
    </xf>
    <xf borderId="4" fillId="10" fontId="1" numFmtId="0" xfId="0" applyAlignment="1" applyBorder="1" applyFont="1">
      <alignment readingOrder="0"/>
    </xf>
    <xf borderId="4" fillId="10" fontId="1" numFmtId="0" xfId="0" applyAlignment="1" applyBorder="1" applyFont="1">
      <alignment horizontal="center" readingOrder="0"/>
    </xf>
    <xf borderId="4" fillId="10" fontId="1" numFmtId="165" xfId="0" applyAlignment="1" applyBorder="1" applyFont="1" applyNumberFormat="1">
      <alignment readingOrder="0"/>
    </xf>
    <xf borderId="4" fillId="10" fontId="1" numFmtId="0" xfId="0" applyBorder="1" applyFont="1"/>
    <xf borderId="4" fillId="8" fontId="9" numFmtId="0" xfId="0" applyAlignment="1" applyBorder="1" applyFont="1">
      <alignment readingOrder="0"/>
    </xf>
    <xf borderId="4" fillId="0" fontId="1" numFmtId="167" xfId="0" applyAlignment="1" applyBorder="1" applyFont="1" applyNumberFormat="1">
      <alignment horizontal="right" shrinkToFit="0" vertical="bottom" wrapText="0"/>
    </xf>
    <xf borderId="4" fillId="0" fontId="1" numFmtId="167" xfId="0" applyAlignment="1" applyBorder="1" applyFont="1" applyNumberFormat="1">
      <alignment horizontal="right" readingOrder="0" shrinkToFit="0" vertical="bottom" wrapText="0"/>
    </xf>
    <xf borderId="4" fillId="6" fontId="1" numFmtId="167" xfId="0" applyAlignment="1" applyBorder="1" applyFont="1" applyNumberFormat="1">
      <alignment horizontal="right" shrinkToFit="0" vertical="bottom" wrapText="0"/>
    </xf>
    <xf borderId="4" fillId="0" fontId="1" numFmtId="165" xfId="0" applyAlignment="1" applyBorder="1" applyFont="1" applyNumberFormat="1">
      <alignment readingOrder="0"/>
    </xf>
    <xf borderId="4" fillId="10" fontId="1" numFmtId="0" xfId="0" applyAlignment="1" applyBorder="1" applyFont="1">
      <alignment horizontal="right" shrinkToFit="0" vertical="bottom" wrapText="0"/>
    </xf>
    <xf borderId="4" fillId="6" fontId="1" numFmtId="165" xfId="0" applyBorder="1" applyFont="1" applyNumberFormat="1"/>
    <xf borderId="4" fillId="0" fontId="1" numFmtId="164" xfId="0" applyAlignment="1" applyBorder="1" applyFont="1" applyNumberFormat="1">
      <alignment horizontal="right" vertical="bottom"/>
    </xf>
    <xf borderId="4" fillId="8" fontId="9" numFmtId="0" xfId="0" applyAlignment="1" applyBorder="1" applyFont="1">
      <alignment horizontal="right" readingOrder="0" vertical="bottom"/>
    </xf>
    <xf borderId="4" fillId="10" fontId="1" numFmtId="0" xfId="0" applyAlignment="1" applyBorder="1" applyFont="1">
      <alignment horizontal="right" vertical="bottom"/>
    </xf>
    <xf borderId="4" fillId="10" fontId="1" numFmtId="0" xfId="0" applyAlignment="1" applyBorder="1" applyFont="1">
      <alignment horizontal="right" readingOrder="0" vertical="bottom"/>
    </xf>
    <xf borderId="0" fillId="0" fontId="1" numFmtId="0" xfId="0" applyAlignment="1" applyFont="1">
      <alignment shrinkToFit="0" vertical="bottom" wrapText="0"/>
    </xf>
    <xf borderId="4" fillId="0" fontId="8" numFmtId="0" xfId="0" applyAlignment="1" applyBorder="1" applyFont="1">
      <alignment horizontal="right" vertical="bottom"/>
    </xf>
    <xf borderId="4" fillId="10" fontId="8" numFmtId="0" xfId="0" applyAlignment="1" applyBorder="1" applyFont="1">
      <alignment horizontal="right" vertical="bottom"/>
    </xf>
    <xf borderId="4" fillId="10" fontId="8" numFmtId="0" xfId="0" applyAlignment="1" applyBorder="1" applyFont="1">
      <alignment vertical="bottom"/>
    </xf>
    <xf borderId="4" fillId="10" fontId="10" numFmtId="165" xfId="0" applyAlignment="1" applyBorder="1" applyFont="1" applyNumberFormat="1">
      <alignment vertical="bottom"/>
    </xf>
    <xf borderId="4" fillId="0" fontId="8" numFmtId="165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horizontal="right" vertical="bottom"/>
    </xf>
    <xf borderId="4" fillId="6" fontId="10" numFmtId="0" xfId="0" applyAlignment="1" applyBorder="1" applyFont="1">
      <alignment vertical="bottom"/>
    </xf>
    <xf borderId="4" fillId="10" fontId="10" numFmtId="0" xfId="0" applyAlignment="1" applyBorder="1" applyFont="1">
      <alignment vertical="bottom"/>
    </xf>
    <xf borderId="4" fillId="0" fontId="8" numFmtId="164" xfId="0" applyAlignment="1" applyBorder="1" applyFont="1" applyNumberFormat="1">
      <alignment horizontal="right" vertical="bottom"/>
    </xf>
    <xf borderId="4" fillId="10" fontId="11" numFmtId="0" xfId="0" applyAlignment="1" applyBorder="1" applyFont="1">
      <alignment vertical="bottom"/>
    </xf>
    <xf borderId="4" fillId="10" fontId="1" numFmtId="0" xfId="0" applyAlignment="1" applyBorder="1" applyFont="1">
      <alignment vertical="bottom"/>
    </xf>
    <xf borderId="4" fillId="10" fontId="1" numFmtId="0" xfId="0" applyAlignment="1" applyBorder="1" applyFont="1">
      <alignment readingOrder="0" vertical="bottom"/>
    </xf>
    <xf borderId="4" fillId="3" fontId="1" numFmtId="165" xfId="0" applyAlignment="1" applyBorder="1" applyFont="1" applyNumberFormat="1">
      <alignment readingOrder="0"/>
    </xf>
    <xf borderId="4" fillId="2" fontId="8" numFmtId="0" xfId="0" applyBorder="1" applyFont="1"/>
    <xf borderId="4" fillId="10" fontId="1" numFmtId="0" xfId="0" applyAlignment="1" applyBorder="1" applyFont="1">
      <alignment shrinkToFit="0" vertical="bottom" wrapText="0"/>
    </xf>
    <xf borderId="4" fillId="2" fontId="1" numFmtId="167" xfId="0" applyAlignment="1" applyBorder="1" applyFont="1" applyNumberFormat="1">
      <alignment horizontal="right" shrinkToFit="0" vertical="bottom" wrapText="0"/>
    </xf>
    <xf borderId="4" fillId="2" fontId="1" numFmtId="167" xfId="0" applyAlignment="1" applyBorder="1" applyFont="1" applyNumberFormat="1">
      <alignment horizontal="right" readingOrder="0" shrinkToFit="0" vertical="bottom" wrapText="0"/>
    </xf>
    <xf borderId="4" fillId="6" fontId="12" numFmtId="167" xfId="0" applyAlignment="1" applyBorder="1" applyFont="1" applyNumberFormat="1">
      <alignment horizontal="right" shrinkToFit="0" vertical="bottom" wrapText="0"/>
    </xf>
    <xf borderId="4" fillId="2" fontId="1" numFmtId="165" xfId="0" applyBorder="1" applyFont="1" applyNumberFormat="1"/>
    <xf borderId="4" fillId="10" fontId="1" numFmtId="168" xfId="0" applyAlignment="1" applyBorder="1" applyFont="1" applyNumberFormat="1">
      <alignment readingOrder="0"/>
    </xf>
    <xf borderId="4" fillId="10" fontId="1" numFmtId="167" xfId="0" applyAlignment="1" applyBorder="1" applyFont="1" applyNumberFormat="1">
      <alignment horizontal="right" readingOrder="0" shrinkToFit="0" vertical="bottom" wrapText="0"/>
    </xf>
    <xf borderId="4" fillId="2" fontId="1" numFmtId="165" xfId="0" applyAlignment="1" applyBorder="1" applyFont="1" applyNumberFormat="1">
      <alignment horizontal="right" vertical="bottom"/>
    </xf>
    <xf borderId="4" fillId="2" fontId="1" numFmtId="164" xfId="0" applyAlignment="1" applyBorder="1" applyFont="1" applyNumberFormat="1">
      <alignment horizontal="right" shrinkToFit="0" vertical="bottom" wrapText="0"/>
    </xf>
    <xf borderId="4" fillId="6" fontId="1" numFmtId="0" xfId="0" applyBorder="1" applyFont="1"/>
    <xf borderId="4" fillId="6" fontId="8" numFmtId="0" xfId="0" applyBorder="1" applyFont="1"/>
    <xf borderId="4" fillId="6" fontId="1" numFmtId="0" xfId="0" applyAlignment="1" applyBorder="1" applyFont="1">
      <alignment readingOrder="0"/>
    </xf>
    <xf borderId="4" fillId="6" fontId="1" numFmtId="0" xfId="0" applyAlignment="1" applyBorder="1" applyFont="1">
      <alignment horizontal="right" readingOrder="0" shrinkToFit="0" vertical="bottom" wrapText="0"/>
    </xf>
    <xf borderId="4" fillId="6" fontId="1" numFmtId="165" xfId="0" applyAlignment="1" applyBorder="1" applyFont="1" applyNumberFormat="1">
      <alignment readingOrder="0" shrinkToFit="0" vertical="bottom" wrapText="0"/>
    </xf>
    <xf borderId="4" fillId="6" fontId="1" numFmtId="167" xfId="0" applyAlignment="1" applyBorder="1" applyFont="1" applyNumberFormat="1">
      <alignment horizontal="right" readingOrder="0" shrinkToFit="0" vertical="bottom" wrapText="0"/>
    </xf>
    <xf borderId="4" fillId="6" fontId="1" numFmtId="0" xfId="0" applyAlignment="1" applyBorder="1" applyFont="1">
      <alignment horizontal="center" readingOrder="0" shrinkToFit="0" vertical="bottom" wrapText="0"/>
    </xf>
    <xf borderId="4" fillId="6" fontId="1" numFmtId="165" xfId="0" applyAlignment="1" applyBorder="1" applyFont="1" applyNumberFormat="1">
      <alignment horizontal="right" vertical="bottom"/>
    </xf>
    <xf borderId="4" fillId="6" fontId="1" numFmtId="164" xfId="0" applyAlignment="1" applyBorder="1" applyFont="1" applyNumberFormat="1">
      <alignment horizontal="righ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165" xfId="0" applyFont="1" applyNumberFormat="1"/>
    <xf borderId="3" fillId="10" fontId="1" numFmtId="0" xfId="0" applyAlignment="1" applyBorder="1" applyFont="1">
      <alignment readingOrder="0"/>
    </xf>
    <xf borderId="3" fillId="10" fontId="1" numFmtId="0" xfId="0" applyBorder="1" applyFont="1"/>
    <xf borderId="3" fillId="0" fontId="1" numFmtId="165" xfId="0" applyAlignment="1" applyBorder="1" applyFont="1" applyNumberFormat="1">
      <alignment horizontal="right" shrinkToFit="0" vertical="bottom" wrapText="0"/>
    </xf>
    <xf borderId="3" fillId="0" fontId="1" numFmtId="0" xfId="0" applyAlignment="1" applyBorder="1" applyFont="1">
      <alignment readingOrder="0"/>
    </xf>
    <xf borderId="3" fillId="6" fontId="1" numFmtId="0" xfId="0" applyBorder="1" applyFont="1"/>
    <xf borderId="3" fillId="0" fontId="1" numFmtId="165" xfId="0" applyBorder="1" applyFont="1" applyNumberFormat="1"/>
    <xf borderId="3" fillId="10" fontId="1" numFmtId="0" xfId="0" applyAlignment="1" applyBorder="1" applyFont="1">
      <alignment horizontal="center" readingOrder="0"/>
    </xf>
    <xf borderId="3" fillId="0" fontId="1" numFmtId="165" xfId="0" applyAlignment="1" applyBorder="1" applyFont="1" applyNumberFormat="1">
      <alignment horizontal="right" vertical="bottom"/>
    </xf>
    <xf borderId="3" fillId="0" fontId="1" numFmtId="164" xfId="0" applyAlignment="1" applyBorder="1" applyFont="1" applyNumberFormat="1">
      <alignment horizontal="right" shrinkToFit="0" vertical="bottom" wrapText="0"/>
    </xf>
    <xf borderId="0" fillId="0" fontId="10" numFmtId="0" xfId="0" applyAlignment="1" applyFont="1">
      <alignment vertical="bottom"/>
    </xf>
    <xf borderId="0" fillId="0" fontId="8" numFmtId="165" xfId="0" applyAlignment="1" applyFont="1" applyNumberFormat="1">
      <alignment horizontal="right" vertical="bottom"/>
    </xf>
    <xf borderId="4" fillId="11" fontId="8" numFmtId="0" xfId="0" applyBorder="1" applyFill="1" applyFont="1"/>
    <xf borderId="4" fillId="11" fontId="1" numFmtId="0" xfId="0" applyAlignment="1" applyBorder="1" applyFont="1">
      <alignment readingOrder="0"/>
    </xf>
    <xf borderId="4" fillId="11" fontId="1" numFmtId="0" xfId="0" applyAlignment="1" applyBorder="1" applyFont="1">
      <alignment readingOrder="0" shrinkToFit="0" vertical="bottom" wrapText="0"/>
    </xf>
    <xf borderId="4" fillId="11" fontId="1" numFmtId="165" xfId="0" applyAlignment="1" applyBorder="1" applyFont="1" applyNumberFormat="1">
      <alignment horizontal="right" shrinkToFit="0" vertical="bottom" wrapText="0"/>
    </xf>
    <xf borderId="4" fillId="11" fontId="1" numFmtId="0" xfId="0" applyBorder="1" applyFont="1"/>
    <xf borderId="4" fillId="11" fontId="1" numFmtId="165" xfId="0" applyBorder="1" applyFont="1" applyNumberFormat="1"/>
    <xf borderId="4" fillId="11" fontId="1" numFmtId="0" xfId="0" applyAlignment="1" applyBorder="1" applyFont="1">
      <alignment horizontal="center" readingOrder="0"/>
    </xf>
    <xf borderId="4" fillId="11" fontId="1" numFmtId="165" xfId="0" applyAlignment="1" applyBorder="1" applyFont="1" applyNumberFormat="1">
      <alignment horizontal="right" vertical="bottom"/>
    </xf>
    <xf borderId="4" fillId="11" fontId="1" numFmtId="164" xfId="0" applyAlignment="1" applyBorder="1" applyFont="1" applyNumberFormat="1">
      <alignment horizontal="right" shrinkToFit="0" vertical="bottom" wrapText="0"/>
    </xf>
    <xf borderId="4" fillId="6" fontId="1" numFmtId="0" xfId="0" applyAlignment="1" applyBorder="1" applyFont="1">
      <alignment horizontal="center" readingOrder="0"/>
    </xf>
    <xf borderId="4" fillId="11" fontId="1" numFmtId="165" xfId="0" applyAlignment="1" applyBorder="1" applyFont="1" applyNumberFormat="1">
      <alignment readingOrder="0"/>
    </xf>
    <xf borderId="4" fillId="10" fontId="1" numFmtId="165" xfId="0" applyBorder="1" applyFont="1" applyNumberFormat="1"/>
    <xf borderId="4" fillId="10" fontId="8" numFmtId="0" xfId="0" applyBorder="1" applyFont="1"/>
    <xf borderId="3" fillId="10" fontId="1" numFmtId="0" xfId="0" applyAlignment="1" applyBorder="1" applyFont="1">
      <alignment horizontal="right" readingOrder="0" vertical="bottom"/>
    </xf>
    <xf borderId="3" fillId="10" fontId="1" numFmtId="165" xfId="0" applyBorder="1" applyFont="1" applyNumberFormat="1"/>
    <xf borderId="3" fillId="10" fontId="1" numFmtId="165" xfId="0" applyAlignment="1" applyBorder="1" applyFont="1" applyNumberFormat="1">
      <alignment readingOrder="0"/>
    </xf>
    <xf borderId="3" fillId="6" fontId="12" numFmtId="165" xfId="0" applyBorder="1" applyFont="1" applyNumberFormat="1"/>
    <xf borderId="3" fillId="10" fontId="1" numFmtId="165" xfId="0" applyAlignment="1" applyBorder="1" applyFont="1" applyNumberFormat="1">
      <alignment horizontal="right" vertical="bottom"/>
    </xf>
    <xf borderId="3" fillId="10" fontId="1" numFmtId="164" xfId="0" applyAlignment="1" applyBorder="1" applyFont="1" applyNumberFormat="1">
      <alignment horizontal="right" vertical="bottom"/>
    </xf>
    <xf borderId="3" fillId="8" fontId="9" numFmtId="0" xfId="0" applyAlignment="1" applyBorder="1" applyFont="1">
      <alignment readingOrder="0"/>
    </xf>
    <xf borderId="4" fillId="10" fontId="8" numFmtId="0" xfId="0" applyAlignment="1" applyBorder="1" applyFont="1">
      <alignment readingOrder="0" vertical="bottom"/>
    </xf>
    <xf borderId="4" fillId="10" fontId="8" numFmtId="0" xfId="0" applyAlignment="1" applyBorder="1" applyFont="1">
      <alignment horizontal="right" readingOrder="0" vertical="bottom"/>
    </xf>
    <xf borderId="4" fillId="10" fontId="10" numFmtId="0" xfId="0" applyAlignment="1" applyBorder="1" applyFont="1">
      <alignment vertical="bottom"/>
    </xf>
    <xf borderId="4" fillId="0" fontId="8" numFmtId="0" xfId="0" applyAlignment="1" applyBorder="1" applyFont="1">
      <alignment horizontal="right" readingOrder="0" vertical="bottom"/>
    </xf>
    <xf borderId="4" fillId="10" fontId="8" numFmtId="0" xfId="0" applyAlignment="1" applyBorder="1" applyFont="1">
      <alignment horizontal="center" vertical="bottom"/>
    </xf>
    <xf borderId="4" fillId="10" fontId="11" numFmtId="0" xfId="0" applyAlignment="1" applyBorder="1" applyFont="1">
      <alignment vertical="bottom"/>
    </xf>
    <xf borderId="3" fillId="10" fontId="8" numFmtId="0" xfId="0" applyAlignment="1" applyBorder="1" applyFont="1">
      <alignment horizontal="right" readingOrder="0" vertical="bottom"/>
    </xf>
    <xf borderId="3" fillId="10" fontId="8" numFmtId="0" xfId="0" applyAlignment="1" applyBorder="1" applyFont="1">
      <alignment readingOrder="0" vertical="bottom"/>
    </xf>
    <xf borderId="3" fillId="10" fontId="10" numFmtId="0" xfId="0" applyAlignment="1" applyBorder="1" applyFont="1">
      <alignment vertical="bottom"/>
    </xf>
    <xf borderId="3" fillId="0" fontId="8" numFmtId="165" xfId="0" applyAlignment="1" applyBorder="1" applyFont="1" applyNumberFormat="1">
      <alignment horizontal="right" vertical="bottom"/>
    </xf>
    <xf borderId="3" fillId="0" fontId="8" numFmtId="0" xfId="0" applyAlignment="1" applyBorder="1" applyFont="1">
      <alignment horizontal="right" readingOrder="0" vertical="bottom"/>
    </xf>
    <xf borderId="3" fillId="6" fontId="10" numFmtId="0" xfId="0" applyAlignment="1" applyBorder="1" applyFont="1">
      <alignment vertical="bottom"/>
    </xf>
    <xf borderId="3" fillId="10" fontId="8" numFmtId="0" xfId="0" applyAlignment="1" applyBorder="1" applyFont="1">
      <alignment horizontal="center" vertical="bottom"/>
    </xf>
    <xf borderId="3" fillId="0" fontId="8" numFmtId="164" xfId="0" applyAlignment="1" applyBorder="1" applyFont="1" applyNumberFormat="1">
      <alignment horizontal="right" vertical="bottom"/>
    </xf>
    <xf borderId="3" fillId="10" fontId="11" numFmtId="0" xfId="0" applyAlignment="1" applyBorder="1" applyFont="1">
      <alignment vertical="bottom"/>
    </xf>
    <xf borderId="3" fillId="10" fontId="11" numFmtId="0" xfId="0" applyAlignment="1" applyBorder="1" applyFont="1">
      <alignment vertical="bottom"/>
    </xf>
    <xf borderId="3" fillId="10" fontId="1" numFmtId="0" xfId="0" applyAlignment="1" applyBorder="1" applyFont="1">
      <alignment readingOrder="0" vertical="bottom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3" fontId="1" numFmtId="0" xfId="0" applyAlignment="1" applyBorder="1" applyFont="1">
      <alignment readingOrder="0"/>
    </xf>
    <xf borderId="3" fillId="10" fontId="8" numFmtId="0" xfId="0" applyAlignment="1" applyBorder="1" applyFont="1">
      <alignment vertical="bottom"/>
    </xf>
    <xf borderId="3" fillId="10" fontId="8" numFmtId="0" xfId="0" applyAlignment="1" applyBorder="1" applyFont="1">
      <alignment horizontal="right" vertical="bottom"/>
    </xf>
    <xf borderId="3" fillId="0" fontId="8" numFmtId="0" xfId="0" applyAlignment="1" applyBorder="1" applyFont="1">
      <alignment horizontal="right" vertical="bottom"/>
    </xf>
    <xf borderId="3" fillId="10" fontId="8" numFmtId="168" xfId="0" applyAlignment="1" applyBorder="1" applyFont="1" applyNumberFormat="1">
      <alignment horizontal="right" vertical="bottom"/>
    </xf>
    <xf borderId="3" fillId="10" fontId="13" numFmtId="0" xfId="0" applyAlignment="1" applyBorder="1" applyFont="1">
      <alignment vertical="bottom"/>
    </xf>
    <xf borderId="3" fillId="10" fontId="1" numFmtId="0" xfId="0" applyAlignment="1" applyBorder="1" applyFont="1">
      <alignment vertical="bottom"/>
    </xf>
    <xf borderId="3" fillId="10" fontId="1" numFmtId="0" xfId="0" applyAlignment="1" applyBorder="1" applyFont="1">
      <alignment horizontal="center"/>
    </xf>
    <xf borderId="3" fillId="10" fontId="8" numFmtId="0" xfId="0" applyAlignment="1" applyBorder="1" applyFont="1">
      <alignment horizontal="right" vertical="bottom"/>
    </xf>
    <xf borderId="0" fillId="10" fontId="8" numFmtId="0" xfId="0" applyAlignment="1" applyFont="1">
      <alignment vertical="bottom"/>
    </xf>
    <xf borderId="0" fillId="10" fontId="8" numFmtId="0" xfId="0" applyAlignment="1" applyFont="1">
      <alignment horizontal="right" vertical="bottom"/>
    </xf>
    <xf borderId="0" fillId="10" fontId="10" numFmtId="0" xfId="0" applyAlignment="1" applyFont="1">
      <alignment vertical="bottom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  <pageSetUpPr fitToPage="1"/>
  </sheetPr>
  <sheetViews>
    <sheetView workbookViewId="0">
      <pane xSplit="4.0" ySplit="7.0" topLeftCell="E8" activePane="bottomRight" state="frozen"/>
      <selection activeCell="E1" sqref="E1" pane="topRight"/>
      <selection activeCell="A8" sqref="A8" pane="bottomLeft"/>
      <selection activeCell="E8" sqref="E8" pane="bottomRight"/>
    </sheetView>
  </sheetViews>
  <sheetFormatPr customHeight="1" defaultColWidth="14.43" defaultRowHeight="15.0"/>
  <cols>
    <col customWidth="1" min="1" max="1" width="3.86"/>
    <col customWidth="1" min="2" max="2" width="8.0"/>
    <col customWidth="1" min="3" max="3" width="39.57"/>
    <col customWidth="1" min="4" max="4" width="24.14"/>
    <col customWidth="1" min="5" max="5" width="8.86"/>
    <col customWidth="1" min="6" max="6" width="6.71"/>
    <col customWidth="1" min="7" max="7" width="6.86"/>
    <col customWidth="1" min="8" max="11" width="7.43"/>
    <col customWidth="1" min="12" max="12" width="7.71"/>
    <col customWidth="1" min="13" max="13" width="11.29"/>
    <col customWidth="1" min="14" max="14" width="18.43"/>
    <col customWidth="1" min="15" max="15" width="10.71"/>
    <col customWidth="1" min="16" max="16" width="9.29"/>
    <col customWidth="1" min="17" max="17" width="11.29"/>
    <col customWidth="1" min="18" max="23" width="7.43"/>
    <col customWidth="1" min="24" max="24" width="10.71"/>
  </cols>
  <sheetData>
    <row r="1" ht="15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3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ht="15.75" customHeight="1">
      <c r="A2" s="1"/>
      <c r="B2" s="4" t="s">
        <v>1</v>
      </c>
      <c r="C2" s="5" t="str">
        <f>'表紙'!B2</f>
        <v>2023/03/06（月）出荷分から</v>
      </c>
      <c r="D2" s="1"/>
      <c r="E2" s="1"/>
      <c r="F2" s="1"/>
      <c r="G2" s="1"/>
      <c r="H2" s="1"/>
      <c r="I2" s="1"/>
      <c r="J2" s="1"/>
      <c r="K2" s="1"/>
      <c r="L2" s="1"/>
      <c r="M2" s="6"/>
      <c r="N2" s="7"/>
      <c r="O2" s="1"/>
      <c r="P2" s="8"/>
      <c r="Q2" s="3"/>
      <c r="R2" s="9" t="s">
        <v>2</v>
      </c>
      <c r="S2" s="10"/>
      <c r="T2" s="10"/>
      <c r="U2" s="10"/>
      <c r="V2" s="10"/>
      <c r="W2" s="1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ht="15.75" customHeight="1">
      <c r="A3" s="1"/>
      <c r="B3" s="12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6"/>
      <c r="N3" s="7"/>
      <c r="O3" s="1"/>
      <c r="P3" s="1"/>
      <c r="Q3" s="3"/>
      <c r="R3" s="13">
        <f>Z5</f>
        <v>63010</v>
      </c>
      <c r="S3" s="10"/>
      <c r="T3" s="10"/>
      <c r="U3" s="10"/>
      <c r="V3" s="10"/>
      <c r="W3" s="1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ht="15.75" customHeight="1">
      <c r="A4" s="1"/>
      <c r="B4" s="4" t="s">
        <v>4</v>
      </c>
      <c r="C4" s="1"/>
      <c r="D4" s="1"/>
      <c r="E4" s="14"/>
      <c r="F4" s="1"/>
      <c r="G4" s="1"/>
      <c r="H4" s="1"/>
      <c r="I4" s="1"/>
      <c r="J4" s="1"/>
      <c r="K4" s="1"/>
      <c r="L4" s="1"/>
      <c r="M4" s="6"/>
      <c r="N4" s="7"/>
      <c r="O4" s="1"/>
      <c r="P4" s="15"/>
      <c r="Q4" s="3"/>
      <c r="R4" s="16">
        <v>6.0</v>
      </c>
      <c r="S4" s="16">
        <v>7.0</v>
      </c>
      <c r="T4" s="16">
        <v>8.0</v>
      </c>
      <c r="U4" s="16">
        <v>9.0</v>
      </c>
      <c r="V4" s="16">
        <v>10.0</v>
      </c>
      <c r="W4" s="16">
        <v>11.0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ht="15.75" customHeight="1">
      <c r="A5" s="1"/>
      <c r="B5" s="4" t="s">
        <v>5</v>
      </c>
      <c r="C5" s="1"/>
      <c r="D5" s="1"/>
      <c r="E5" s="1"/>
      <c r="F5" s="1"/>
      <c r="G5" s="1"/>
      <c r="H5" s="1"/>
      <c r="I5" s="1"/>
      <c r="J5" s="1"/>
      <c r="K5" s="1"/>
      <c r="L5" s="1"/>
      <c r="M5" s="6"/>
      <c r="N5" s="7"/>
      <c r="O5" s="1"/>
      <c r="P5" s="1"/>
      <c r="Q5" s="3"/>
      <c r="R5" s="17" t="s">
        <v>6</v>
      </c>
      <c r="S5" s="10"/>
      <c r="T5" s="10"/>
      <c r="U5" s="10"/>
      <c r="V5" s="10"/>
      <c r="W5" s="11"/>
      <c r="X5" s="1"/>
      <c r="Y5" s="1" t="s">
        <v>7</v>
      </c>
      <c r="Z5" s="18">
        <f>SUM(Y7:AD7)</f>
        <v>63010</v>
      </c>
      <c r="AA5" s="19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ht="15.75" customHeight="1">
      <c r="A6" s="1"/>
      <c r="B6" s="1"/>
      <c r="C6" s="20"/>
      <c r="D6" s="2"/>
      <c r="E6" s="21"/>
      <c r="F6" s="1"/>
      <c r="G6" s="2"/>
      <c r="H6" s="22" t="s">
        <v>8</v>
      </c>
      <c r="J6" s="23" t="s">
        <v>9</v>
      </c>
      <c r="K6" s="24" t="s">
        <v>10</v>
      </c>
      <c r="L6" s="25" t="s">
        <v>11</v>
      </c>
      <c r="M6" s="24" t="s">
        <v>10</v>
      </c>
      <c r="N6" s="2"/>
      <c r="O6" s="26" t="s">
        <v>12</v>
      </c>
      <c r="P6" s="27" t="s">
        <v>13</v>
      </c>
      <c r="Q6" s="28">
        <f>AVERAGE(Q8:Q24)</f>
        <v>0.32592387</v>
      </c>
      <c r="R6" s="17" t="s">
        <v>14</v>
      </c>
      <c r="S6" s="10"/>
      <c r="T6" s="10"/>
      <c r="U6" s="10"/>
      <c r="V6" s="10"/>
      <c r="W6" s="11"/>
      <c r="X6" s="1"/>
      <c r="Y6" s="1" t="s">
        <v>15</v>
      </c>
      <c r="Z6" s="1" t="s">
        <v>16</v>
      </c>
      <c r="AA6" s="1" t="s">
        <v>17</v>
      </c>
      <c r="AB6" s="1" t="s">
        <v>18</v>
      </c>
      <c r="AC6" s="1" t="s">
        <v>19</v>
      </c>
      <c r="AD6" s="1" t="s">
        <v>20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ht="15.75" customHeight="1">
      <c r="A7" s="29" t="s">
        <v>21</v>
      </c>
      <c r="B7" s="29" t="s">
        <v>22</v>
      </c>
      <c r="C7" s="30" t="s">
        <v>23</v>
      </c>
      <c r="D7" s="31" t="s">
        <v>24</v>
      </c>
      <c r="E7" s="24" t="s">
        <v>25</v>
      </c>
      <c r="F7" s="24" t="s">
        <v>26</v>
      </c>
      <c r="G7" s="24" t="s">
        <v>27</v>
      </c>
      <c r="H7" s="32">
        <v>0.85</v>
      </c>
      <c r="I7" s="11"/>
      <c r="J7" s="24"/>
      <c r="K7" s="24" t="s">
        <v>28</v>
      </c>
      <c r="L7" s="33"/>
      <c r="M7" s="24" t="s">
        <v>29</v>
      </c>
      <c r="N7" s="24" t="s">
        <v>30</v>
      </c>
      <c r="O7" s="34" t="s">
        <v>31</v>
      </c>
      <c r="P7" s="35" t="s">
        <v>32</v>
      </c>
      <c r="Q7" s="36" t="s">
        <v>33</v>
      </c>
      <c r="R7" s="37" t="s">
        <v>15</v>
      </c>
      <c r="S7" s="37" t="s">
        <v>16</v>
      </c>
      <c r="T7" s="37" t="s">
        <v>17</v>
      </c>
      <c r="U7" s="37" t="s">
        <v>18</v>
      </c>
      <c r="V7" s="37" t="s">
        <v>19</v>
      </c>
      <c r="W7" s="37" t="s">
        <v>20</v>
      </c>
      <c r="X7" s="1"/>
      <c r="Y7" s="18">
        <f t="shared" ref="Y7:AD7" si="1">SUM(Y8:Y922)</f>
        <v>12380</v>
      </c>
      <c r="Z7" s="18">
        <f t="shared" si="1"/>
        <v>0</v>
      </c>
      <c r="AA7" s="18">
        <f t="shared" si="1"/>
        <v>27160</v>
      </c>
      <c r="AB7" s="18">
        <f t="shared" si="1"/>
        <v>0</v>
      </c>
      <c r="AC7" s="18">
        <f t="shared" si="1"/>
        <v>23470</v>
      </c>
      <c r="AD7" s="18">
        <f t="shared" si="1"/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ht="15.75" customHeight="1">
      <c r="A8" s="38">
        <f t="shared" ref="A8:A55" si="3">ROW()-7</f>
        <v>1</v>
      </c>
      <c r="B8" s="39">
        <v>6217.0</v>
      </c>
      <c r="C8" s="39" t="s">
        <v>34</v>
      </c>
      <c r="D8" s="40" t="s">
        <v>35</v>
      </c>
      <c r="E8" s="39" t="s">
        <v>36</v>
      </c>
      <c r="F8" s="41">
        <v>10.0</v>
      </c>
      <c r="G8" s="40"/>
      <c r="H8" s="42">
        <f t="shared" ref="H8:H55" si="4">J8*$H$7</f>
        <v>149.6</v>
      </c>
      <c r="I8" s="42">
        <f t="shared" ref="I8:I55" si="5">H8*F8</f>
        <v>1496</v>
      </c>
      <c r="J8" s="43">
        <v>176.0</v>
      </c>
      <c r="K8" s="42">
        <f t="shared" ref="K8:K55" si="6">J8*F8</f>
        <v>1760</v>
      </c>
      <c r="L8" s="44"/>
      <c r="M8" s="45">
        <f t="shared" ref="M8:M55" si="7">H8*1.4</f>
        <v>209.44</v>
      </c>
      <c r="N8" s="46"/>
      <c r="O8" s="47">
        <v>238.0</v>
      </c>
      <c r="P8" s="48">
        <f t="shared" ref="P8:P55" si="8">O8-H8</f>
        <v>88.4</v>
      </c>
      <c r="Q8" s="49">
        <f t="shared" ref="Q8:Q55" si="9">P8/O8</f>
        <v>0.3714285714</v>
      </c>
      <c r="R8" s="41"/>
      <c r="S8" s="41"/>
      <c r="T8" s="50">
        <v>10.0</v>
      </c>
      <c r="U8" s="41"/>
      <c r="V8" s="41"/>
      <c r="W8" s="41"/>
      <c r="X8" s="1"/>
      <c r="Y8" s="18">
        <f>R8*O8</f>
        <v>0</v>
      </c>
      <c r="Z8" s="18">
        <f t="shared" ref="Z8:AB8" si="2">S8*$O8</f>
        <v>0</v>
      </c>
      <c r="AA8" s="18">
        <f t="shared" si="2"/>
        <v>2380</v>
      </c>
      <c r="AB8" s="18">
        <f t="shared" si="2"/>
        <v>0</v>
      </c>
      <c r="AC8" s="18">
        <f t="shared" ref="AC8:AC55" si="11">O8*V8</f>
        <v>0</v>
      </c>
      <c r="AD8" s="18">
        <f t="shared" ref="AD8:AD55" si="12">W8*$O8</f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ht="15.75" customHeight="1">
      <c r="A9" s="38">
        <f t="shared" si="3"/>
        <v>2</v>
      </c>
      <c r="B9" s="51">
        <v>6218.0</v>
      </c>
      <c r="C9" s="51" t="s">
        <v>37</v>
      </c>
      <c r="D9" s="40" t="s">
        <v>35</v>
      </c>
      <c r="E9" s="51" t="s">
        <v>36</v>
      </c>
      <c r="F9" s="41">
        <v>10.0</v>
      </c>
      <c r="G9" s="40"/>
      <c r="H9" s="42">
        <f t="shared" si="4"/>
        <v>149.6</v>
      </c>
      <c r="I9" s="42">
        <f t="shared" si="5"/>
        <v>1496</v>
      </c>
      <c r="J9" s="43">
        <v>176.0</v>
      </c>
      <c r="K9" s="42">
        <f t="shared" si="6"/>
        <v>1760</v>
      </c>
      <c r="L9" s="44"/>
      <c r="M9" s="45">
        <f t="shared" si="7"/>
        <v>209.44</v>
      </c>
      <c r="N9" s="52"/>
      <c r="O9" s="53">
        <v>238.0</v>
      </c>
      <c r="P9" s="48">
        <f t="shared" si="8"/>
        <v>88.4</v>
      </c>
      <c r="Q9" s="49">
        <f t="shared" si="9"/>
        <v>0.3714285714</v>
      </c>
      <c r="R9" s="54"/>
      <c r="S9" s="51"/>
      <c r="T9" s="55">
        <v>10.0</v>
      </c>
      <c r="U9" s="51"/>
      <c r="V9" s="51"/>
      <c r="W9" s="51"/>
      <c r="X9" s="1"/>
      <c r="Y9" s="18"/>
      <c r="Z9" s="18">
        <f t="shared" ref="Z9:AB9" si="10">S9*$O9</f>
        <v>0</v>
      </c>
      <c r="AA9" s="18">
        <f t="shared" si="10"/>
        <v>2380</v>
      </c>
      <c r="AB9" s="18">
        <f t="shared" si="10"/>
        <v>0</v>
      </c>
      <c r="AC9" s="18">
        <f t="shared" si="11"/>
        <v>0</v>
      </c>
      <c r="AD9" s="18">
        <f t="shared" si="12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ht="15.75" customHeight="1">
      <c r="A10" s="38">
        <f t="shared" si="3"/>
        <v>3</v>
      </c>
      <c r="B10" s="39">
        <v>18562.0</v>
      </c>
      <c r="C10" s="39" t="s">
        <v>38</v>
      </c>
      <c r="D10" s="39" t="s">
        <v>39</v>
      </c>
      <c r="E10" s="39" t="s">
        <v>40</v>
      </c>
      <c r="F10" s="41">
        <v>10.0</v>
      </c>
      <c r="G10" s="39" t="s">
        <v>41</v>
      </c>
      <c r="H10" s="56">
        <f t="shared" si="4"/>
        <v>127.5</v>
      </c>
      <c r="I10" s="56">
        <f t="shared" si="5"/>
        <v>1275</v>
      </c>
      <c r="J10" s="57">
        <v>150.0</v>
      </c>
      <c r="K10" s="56">
        <f t="shared" si="6"/>
        <v>1500</v>
      </c>
      <c r="L10" s="58"/>
      <c r="M10" s="45">
        <f t="shared" si="7"/>
        <v>178.5</v>
      </c>
      <c r="N10" s="46"/>
      <c r="O10" s="59">
        <v>178.0</v>
      </c>
      <c r="P10" s="48">
        <f t="shared" si="8"/>
        <v>50.5</v>
      </c>
      <c r="Q10" s="49">
        <f t="shared" si="9"/>
        <v>0.2837078652</v>
      </c>
      <c r="R10" s="50">
        <v>10.0</v>
      </c>
      <c r="S10" s="41"/>
      <c r="T10" s="50">
        <v>10.0</v>
      </c>
      <c r="U10" s="41"/>
      <c r="V10" s="50">
        <v>10.0</v>
      </c>
      <c r="W10" s="60"/>
      <c r="X10" s="1"/>
      <c r="Y10" s="18">
        <f t="shared" ref="Y10:Y55" si="14">R10*O10</f>
        <v>1780</v>
      </c>
      <c r="Z10" s="18">
        <f t="shared" ref="Z10:AB10" si="13">S10*$O10</f>
        <v>0</v>
      </c>
      <c r="AA10" s="18">
        <f t="shared" si="13"/>
        <v>1780</v>
      </c>
      <c r="AB10" s="18">
        <f t="shared" si="13"/>
        <v>0</v>
      </c>
      <c r="AC10" s="18">
        <f t="shared" si="11"/>
        <v>1780</v>
      </c>
      <c r="AD10" s="18">
        <f t="shared" si="12"/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ht="15.75" customHeight="1">
      <c r="A11" s="38">
        <f t="shared" si="3"/>
        <v>4</v>
      </c>
      <c r="B11" s="51">
        <v>16936.0</v>
      </c>
      <c r="C11" s="51" t="s">
        <v>42</v>
      </c>
      <c r="D11" s="53" t="s">
        <v>43</v>
      </c>
      <c r="E11" s="51" t="s">
        <v>44</v>
      </c>
      <c r="F11" s="51">
        <v>10.0</v>
      </c>
      <c r="G11" s="53" t="s">
        <v>41</v>
      </c>
      <c r="H11" s="45">
        <f t="shared" si="4"/>
        <v>73.1</v>
      </c>
      <c r="I11" s="45">
        <f t="shared" si="5"/>
        <v>731</v>
      </c>
      <c r="J11" s="59">
        <v>86.0</v>
      </c>
      <c r="K11" s="45">
        <f t="shared" si="6"/>
        <v>860</v>
      </c>
      <c r="L11" s="61"/>
      <c r="M11" s="45">
        <f t="shared" si="7"/>
        <v>102.34</v>
      </c>
      <c r="N11" s="52"/>
      <c r="O11" s="59">
        <v>98.0</v>
      </c>
      <c r="P11" s="48">
        <f t="shared" si="8"/>
        <v>24.9</v>
      </c>
      <c r="Q11" s="62">
        <f t="shared" si="9"/>
        <v>0.2540816327</v>
      </c>
      <c r="R11" s="63">
        <v>30.0</v>
      </c>
      <c r="S11" s="51"/>
      <c r="T11" s="55">
        <v>30.0</v>
      </c>
      <c r="U11" s="64"/>
      <c r="V11" s="55">
        <v>30.0</v>
      </c>
      <c r="W11" s="51"/>
      <c r="X11" s="1"/>
      <c r="Y11" s="18">
        <f t="shared" si="14"/>
        <v>2940</v>
      </c>
      <c r="Z11" s="18">
        <f t="shared" ref="Z11:AB11" si="15">S11*$O11</f>
        <v>0</v>
      </c>
      <c r="AA11" s="18">
        <f t="shared" si="15"/>
        <v>2940</v>
      </c>
      <c r="AB11" s="18">
        <f t="shared" si="15"/>
        <v>0</v>
      </c>
      <c r="AC11" s="18">
        <f t="shared" si="11"/>
        <v>2940</v>
      </c>
      <c r="AD11" s="18">
        <f t="shared" si="12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ht="15.75" customHeight="1">
      <c r="A12" s="38">
        <f t="shared" si="3"/>
        <v>5</v>
      </c>
      <c r="B12" s="65">
        <v>18265.0</v>
      </c>
      <c r="C12" s="51" t="s">
        <v>45</v>
      </c>
      <c r="D12" s="53" t="s">
        <v>46</v>
      </c>
      <c r="E12" s="51" t="s">
        <v>44</v>
      </c>
      <c r="F12" s="51">
        <v>10.0</v>
      </c>
      <c r="G12" s="53" t="s">
        <v>41</v>
      </c>
      <c r="H12" s="45">
        <f t="shared" si="4"/>
        <v>110.5</v>
      </c>
      <c r="I12" s="45">
        <f t="shared" si="5"/>
        <v>1105</v>
      </c>
      <c r="J12" s="59">
        <v>130.0</v>
      </c>
      <c r="K12" s="45">
        <f t="shared" si="6"/>
        <v>1300</v>
      </c>
      <c r="L12" s="61"/>
      <c r="M12" s="45">
        <f t="shared" si="7"/>
        <v>154.7</v>
      </c>
      <c r="N12" s="52"/>
      <c r="O12" s="59">
        <v>168.0</v>
      </c>
      <c r="P12" s="48">
        <f t="shared" si="8"/>
        <v>57.5</v>
      </c>
      <c r="Q12" s="62">
        <f t="shared" si="9"/>
        <v>0.3422619048</v>
      </c>
      <c r="R12" s="65"/>
      <c r="S12" s="51"/>
      <c r="T12" s="55">
        <v>20.0</v>
      </c>
      <c r="U12" s="65"/>
      <c r="V12" s="55">
        <v>10.0</v>
      </c>
      <c r="W12" s="51"/>
      <c r="X12" s="1"/>
      <c r="Y12" s="18">
        <f t="shared" si="14"/>
        <v>0</v>
      </c>
      <c r="Z12" s="18">
        <f t="shared" ref="Z12:AB12" si="16">S12*$O12</f>
        <v>0</v>
      </c>
      <c r="AA12" s="18">
        <f t="shared" si="16"/>
        <v>3360</v>
      </c>
      <c r="AB12" s="18">
        <f t="shared" si="16"/>
        <v>0</v>
      </c>
      <c r="AC12" s="18">
        <f t="shared" si="11"/>
        <v>1680</v>
      </c>
      <c r="AD12" s="18">
        <f t="shared" si="12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ht="15.75" customHeight="1">
      <c r="A13" s="38">
        <f t="shared" si="3"/>
        <v>6</v>
      </c>
      <c r="B13" s="65">
        <v>18266.0</v>
      </c>
      <c r="C13" s="51" t="s">
        <v>47</v>
      </c>
      <c r="D13" s="53" t="s">
        <v>46</v>
      </c>
      <c r="E13" s="51" t="s">
        <v>44</v>
      </c>
      <c r="F13" s="51">
        <v>10.0</v>
      </c>
      <c r="G13" s="53" t="s">
        <v>41</v>
      </c>
      <c r="H13" s="45">
        <f t="shared" si="4"/>
        <v>110.5</v>
      </c>
      <c r="I13" s="45">
        <f t="shared" si="5"/>
        <v>1105</v>
      </c>
      <c r="J13" s="59">
        <v>130.0</v>
      </c>
      <c r="K13" s="45">
        <f t="shared" si="6"/>
        <v>1300</v>
      </c>
      <c r="L13" s="61"/>
      <c r="M13" s="45">
        <f t="shared" si="7"/>
        <v>154.7</v>
      </c>
      <c r="N13" s="52"/>
      <c r="O13" s="59">
        <v>168.0</v>
      </c>
      <c r="P13" s="48">
        <f t="shared" si="8"/>
        <v>57.5</v>
      </c>
      <c r="Q13" s="62">
        <f t="shared" si="9"/>
        <v>0.3422619048</v>
      </c>
      <c r="R13" s="65"/>
      <c r="S13" s="65"/>
      <c r="T13" s="55">
        <v>20.0</v>
      </c>
      <c r="U13" s="51"/>
      <c r="V13" s="55">
        <v>20.0</v>
      </c>
      <c r="W13" s="51"/>
      <c r="X13" s="66"/>
      <c r="Y13" s="18">
        <f t="shared" si="14"/>
        <v>0</v>
      </c>
      <c r="Z13" s="18">
        <f t="shared" ref="Z13:AB13" si="17">S13*$O13</f>
        <v>0</v>
      </c>
      <c r="AA13" s="18">
        <f t="shared" si="17"/>
        <v>3360</v>
      </c>
      <c r="AB13" s="18">
        <f t="shared" si="17"/>
        <v>0</v>
      </c>
      <c r="AC13" s="18">
        <f t="shared" si="11"/>
        <v>3360</v>
      </c>
      <c r="AD13" s="18">
        <f t="shared" si="12"/>
        <v>0</v>
      </c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</row>
    <row r="14" ht="15.75" customHeight="1">
      <c r="A14" s="38">
        <f t="shared" si="3"/>
        <v>7</v>
      </c>
      <c r="B14" s="65"/>
      <c r="C14" s="51" t="s">
        <v>48</v>
      </c>
      <c r="D14" s="53" t="s">
        <v>49</v>
      </c>
      <c r="E14" s="51" t="s">
        <v>44</v>
      </c>
      <c r="F14" s="51">
        <v>10.0</v>
      </c>
      <c r="G14" s="53" t="s">
        <v>50</v>
      </c>
      <c r="H14" s="45">
        <f t="shared" si="4"/>
        <v>93.5</v>
      </c>
      <c r="I14" s="45">
        <f t="shared" si="5"/>
        <v>935</v>
      </c>
      <c r="J14" s="59">
        <v>110.0</v>
      </c>
      <c r="K14" s="45">
        <f t="shared" si="6"/>
        <v>1100</v>
      </c>
      <c r="L14" s="61"/>
      <c r="M14" s="45">
        <f t="shared" si="7"/>
        <v>130.9</v>
      </c>
      <c r="N14" s="52"/>
      <c r="O14" s="59">
        <v>158.0</v>
      </c>
      <c r="P14" s="48">
        <f t="shared" si="8"/>
        <v>64.5</v>
      </c>
      <c r="Q14" s="62">
        <f t="shared" si="9"/>
        <v>0.4082278481</v>
      </c>
      <c r="R14" s="65"/>
      <c r="S14" s="51"/>
      <c r="T14" s="55">
        <v>10.0</v>
      </c>
      <c r="U14" s="64"/>
      <c r="V14" s="55">
        <v>10.0</v>
      </c>
      <c r="W14" s="54"/>
      <c r="X14" s="66"/>
      <c r="Y14" s="18">
        <f t="shared" si="14"/>
        <v>0</v>
      </c>
      <c r="Z14" s="18">
        <f t="shared" ref="Z14:AB14" si="18">S14*$O14</f>
        <v>0</v>
      </c>
      <c r="AA14" s="18">
        <f t="shared" si="18"/>
        <v>1580</v>
      </c>
      <c r="AB14" s="18">
        <f t="shared" si="18"/>
        <v>0</v>
      </c>
      <c r="AC14" s="18">
        <f t="shared" si="11"/>
        <v>1580</v>
      </c>
      <c r="AD14" s="18">
        <f t="shared" si="12"/>
        <v>0</v>
      </c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</row>
    <row r="15" ht="15.75" customHeight="1">
      <c r="A15" s="67">
        <f t="shared" si="3"/>
        <v>8</v>
      </c>
      <c r="B15" s="68">
        <v>9595.0</v>
      </c>
      <c r="C15" s="69" t="s">
        <v>51</v>
      </c>
      <c r="D15" s="69" t="s">
        <v>52</v>
      </c>
      <c r="E15" s="51" t="s">
        <v>40</v>
      </c>
      <c r="F15" s="68">
        <v>10.0</v>
      </c>
      <c r="G15" s="70"/>
      <c r="H15" s="71">
        <f t="shared" si="4"/>
        <v>178.5</v>
      </c>
      <c r="I15" s="71">
        <f t="shared" si="5"/>
        <v>1785</v>
      </c>
      <c r="J15" s="72">
        <v>210.0</v>
      </c>
      <c r="K15" s="71">
        <f t="shared" si="6"/>
        <v>2100</v>
      </c>
      <c r="L15" s="73"/>
      <c r="M15" s="71">
        <f t="shared" si="7"/>
        <v>249.9</v>
      </c>
      <c r="N15" s="74"/>
      <c r="O15" s="71">
        <v>258.0</v>
      </c>
      <c r="P15" s="71">
        <f t="shared" si="8"/>
        <v>79.5</v>
      </c>
      <c r="Q15" s="75">
        <f t="shared" si="9"/>
        <v>0.3081395349</v>
      </c>
      <c r="R15" s="76"/>
      <c r="S15" s="77"/>
      <c r="T15" s="51"/>
      <c r="U15" s="77"/>
      <c r="V15" s="78"/>
      <c r="W15" s="77"/>
      <c r="X15" s="66"/>
      <c r="Y15" s="18">
        <f t="shared" si="14"/>
        <v>0</v>
      </c>
      <c r="Z15" s="18">
        <f t="shared" ref="Z15:AB15" si="19">S15*$O15</f>
        <v>0</v>
      </c>
      <c r="AA15" s="18">
        <f t="shared" si="19"/>
        <v>0</v>
      </c>
      <c r="AB15" s="18">
        <f t="shared" si="19"/>
        <v>0</v>
      </c>
      <c r="AC15" s="18">
        <f t="shared" si="11"/>
        <v>0</v>
      </c>
      <c r="AD15" s="18">
        <f t="shared" si="12"/>
        <v>0</v>
      </c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</row>
    <row r="16" ht="15.75" hidden="1" customHeight="1">
      <c r="A16" s="38">
        <f t="shared" si="3"/>
        <v>9</v>
      </c>
      <c r="B16" s="39">
        <v>18975.0</v>
      </c>
      <c r="C16" s="39" t="s">
        <v>53</v>
      </c>
      <c r="D16" s="39" t="s">
        <v>54</v>
      </c>
      <c r="E16" s="39" t="s">
        <v>36</v>
      </c>
      <c r="F16" s="41">
        <v>10.0</v>
      </c>
      <c r="G16" s="39" t="s">
        <v>41</v>
      </c>
      <c r="H16" s="56">
        <f t="shared" si="4"/>
        <v>168.3</v>
      </c>
      <c r="I16" s="56">
        <f t="shared" si="5"/>
        <v>1683</v>
      </c>
      <c r="J16" s="57">
        <v>198.0</v>
      </c>
      <c r="K16" s="56">
        <f t="shared" si="6"/>
        <v>1980</v>
      </c>
      <c r="L16" s="58"/>
      <c r="M16" s="45">
        <f t="shared" si="7"/>
        <v>235.62</v>
      </c>
      <c r="N16" s="46"/>
      <c r="O16" s="79">
        <v>238.0</v>
      </c>
      <c r="P16" s="48">
        <f t="shared" si="8"/>
        <v>69.7</v>
      </c>
      <c r="Q16" s="49">
        <f t="shared" si="9"/>
        <v>0.2928571429</v>
      </c>
      <c r="R16" s="51"/>
      <c r="S16" s="65"/>
      <c r="T16" s="51"/>
      <c r="U16" s="65"/>
      <c r="V16" s="51"/>
      <c r="W16" s="54"/>
      <c r="X16" s="66"/>
      <c r="Y16" s="18">
        <f t="shared" si="14"/>
        <v>0</v>
      </c>
      <c r="Z16" s="18">
        <f t="shared" ref="Z16:AB16" si="20">S16*$O16</f>
        <v>0</v>
      </c>
      <c r="AA16" s="18">
        <f t="shared" si="20"/>
        <v>0</v>
      </c>
      <c r="AB16" s="18">
        <f t="shared" si="20"/>
        <v>0</v>
      </c>
      <c r="AC16" s="18">
        <f t="shared" si="11"/>
        <v>0</v>
      </c>
      <c r="AD16" s="18">
        <f t="shared" si="12"/>
        <v>0</v>
      </c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</row>
    <row r="17" ht="15.75" customHeight="1">
      <c r="A17" s="80">
        <f t="shared" si="3"/>
        <v>10</v>
      </c>
      <c r="B17" s="39">
        <v>19212.0</v>
      </c>
      <c r="C17" s="39" t="s">
        <v>55</v>
      </c>
      <c r="D17" s="39" t="s">
        <v>56</v>
      </c>
      <c r="E17" s="51" t="s">
        <v>40</v>
      </c>
      <c r="F17" s="41">
        <v>5.0</v>
      </c>
      <c r="G17" s="81"/>
      <c r="H17" s="82">
        <f t="shared" si="4"/>
        <v>136</v>
      </c>
      <c r="I17" s="82">
        <f t="shared" si="5"/>
        <v>680</v>
      </c>
      <c r="J17" s="83">
        <v>160.0</v>
      </c>
      <c r="K17" s="82">
        <f t="shared" si="6"/>
        <v>800</v>
      </c>
      <c r="L17" s="84"/>
      <c r="M17" s="85">
        <f t="shared" si="7"/>
        <v>190.4</v>
      </c>
      <c r="N17" s="86"/>
      <c r="O17" s="87">
        <v>198.0</v>
      </c>
      <c r="P17" s="88">
        <f t="shared" si="8"/>
        <v>62</v>
      </c>
      <c r="Q17" s="89">
        <f t="shared" si="9"/>
        <v>0.3131313131</v>
      </c>
      <c r="R17" s="41"/>
      <c r="S17" s="41"/>
      <c r="T17" s="51"/>
      <c r="U17" s="41"/>
      <c r="V17" s="50">
        <v>5.0</v>
      </c>
      <c r="W17" s="41"/>
      <c r="X17" s="1"/>
      <c r="Y17" s="18">
        <f t="shared" si="14"/>
        <v>0</v>
      </c>
      <c r="Z17" s="18">
        <f t="shared" ref="Z17:AB17" si="21">S17*$O17</f>
        <v>0</v>
      </c>
      <c r="AA17" s="18">
        <f t="shared" si="21"/>
        <v>0</v>
      </c>
      <c r="AB17" s="18">
        <f t="shared" si="21"/>
        <v>0</v>
      </c>
      <c r="AC17" s="18">
        <f t="shared" si="11"/>
        <v>990</v>
      </c>
      <c r="AD17" s="18">
        <f t="shared" si="12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ht="15.75" hidden="1" customHeight="1">
      <c r="A18" s="38">
        <f t="shared" si="3"/>
        <v>11</v>
      </c>
      <c r="B18" s="51">
        <v>18520.0</v>
      </c>
      <c r="C18" s="51" t="s">
        <v>57</v>
      </c>
      <c r="D18" s="39" t="s">
        <v>56</v>
      </c>
      <c r="E18" s="51"/>
      <c r="F18" s="41"/>
      <c r="G18" s="40"/>
      <c r="H18" s="42">
        <f t="shared" si="4"/>
        <v>195.5</v>
      </c>
      <c r="I18" s="42">
        <f t="shared" si="5"/>
        <v>0</v>
      </c>
      <c r="J18" s="43">
        <v>230.0</v>
      </c>
      <c r="K18" s="42">
        <f t="shared" si="6"/>
        <v>0</v>
      </c>
      <c r="L18" s="44"/>
      <c r="M18" s="45">
        <f t="shared" si="7"/>
        <v>273.7</v>
      </c>
      <c r="N18" s="46"/>
      <c r="O18" s="47">
        <v>298.0</v>
      </c>
      <c r="P18" s="48">
        <f t="shared" si="8"/>
        <v>102.5</v>
      </c>
      <c r="Q18" s="49">
        <f t="shared" si="9"/>
        <v>0.3439597315</v>
      </c>
      <c r="R18" s="54"/>
      <c r="S18" s="51"/>
      <c r="T18" s="51"/>
      <c r="U18" s="51"/>
      <c r="V18" s="51"/>
      <c r="W18" s="51"/>
      <c r="X18" s="1"/>
      <c r="Y18" s="18">
        <f t="shared" si="14"/>
        <v>0</v>
      </c>
      <c r="Z18" s="18">
        <f t="shared" ref="Z18:AB18" si="22">S18*$O18</f>
        <v>0</v>
      </c>
      <c r="AA18" s="18">
        <f t="shared" si="22"/>
        <v>0</v>
      </c>
      <c r="AB18" s="18">
        <f t="shared" si="22"/>
        <v>0</v>
      </c>
      <c r="AC18" s="18">
        <f t="shared" si="11"/>
        <v>0</v>
      </c>
      <c r="AD18" s="18">
        <f t="shared" si="12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ht="15.75" hidden="1" customHeight="1">
      <c r="A19" s="38">
        <f t="shared" si="3"/>
        <v>12</v>
      </c>
      <c r="B19" s="51">
        <v>19210.0</v>
      </c>
      <c r="C19" s="51" t="s">
        <v>58</v>
      </c>
      <c r="D19" s="39" t="s">
        <v>56</v>
      </c>
      <c r="E19" s="51" t="s">
        <v>40</v>
      </c>
      <c r="F19" s="51">
        <v>5.0</v>
      </c>
      <c r="G19" s="51"/>
      <c r="H19" s="42">
        <f t="shared" si="4"/>
        <v>136</v>
      </c>
      <c r="I19" s="42">
        <f t="shared" si="5"/>
        <v>680</v>
      </c>
      <c r="J19" s="29">
        <v>160.0</v>
      </c>
      <c r="K19" s="42">
        <f t="shared" si="6"/>
        <v>800</v>
      </c>
      <c r="L19" s="90"/>
      <c r="M19" s="45">
        <f t="shared" si="7"/>
        <v>190.4</v>
      </c>
      <c r="N19" s="86"/>
      <c r="O19" s="51">
        <v>198.0</v>
      </c>
      <c r="P19" s="48">
        <f t="shared" si="8"/>
        <v>62</v>
      </c>
      <c r="Q19" s="49">
        <f t="shared" si="9"/>
        <v>0.3131313131</v>
      </c>
      <c r="R19" s="54"/>
      <c r="S19" s="51"/>
      <c r="T19" s="51"/>
      <c r="U19" s="51"/>
      <c r="V19" s="51"/>
      <c r="W19" s="51"/>
      <c r="X19" s="1"/>
      <c r="Y19" s="18">
        <f t="shared" si="14"/>
        <v>0</v>
      </c>
      <c r="Z19" s="18">
        <f t="shared" ref="Z19:AB19" si="23">S19*$O19</f>
        <v>0</v>
      </c>
      <c r="AA19" s="18">
        <f t="shared" si="23"/>
        <v>0</v>
      </c>
      <c r="AB19" s="18">
        <f t="shared" si="23"/>
        <v>0</v>
      </c>
      <c r="AC19" s="18">
        <f t="shared" si="11"/>
        <v>0</v>
      </c>
      <c r="AD19" s="18">
        <f t="shared" si="12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ht="15.75" hidden="1" customHeight="1">
      <c r="A20" s="38">
        <f t="shared" si="3"/>
        <v>13</v>
      </c>
      <c r="B20" s="39">
        <v>19051.0</v>
      </c>
      <c r="C20" s="39" t="s">
        <v>59</v>
      </c>
      <c r="D20" s="39" t="s">
        <v>56</v>
      </c>
      <c r="E20" s="51" t="s">
        <v>40</v>
      </c>
      <c r="F20" s="41">
        <v>10.0</v>
      </c>
      <c r="G20" s="81"/>
      <c r="H20" s="56">
        <f t="shared" si="4"/>
        <v>136</v>
      </c>
      <c r="I20" s="56">
        <f t="shared" si="5"/>
        <v>1360</v>
      </c>
      <c r="J20" s="57">
        <v>160.0</v>
      </c>
      <c r="K20" s="56">
        <f t="shared" si="6"/>
        <v>1600</v>
      </c>
      <c r="L20" s="58"/>
      <c r="M20" s="45">
        <f t="shared" si="7"/>
        <v>190.4</v>
      </c>
      <c r="N20" s="46"/>
      <c r="O20" s="87">
        <v>198.0</v>
      </c>
      <c r="P20" s="48">
        <f t="shared" si="8"/>
        <v>62</v>
      </c>
      <c r="Q20" s="49">
        <f t="shared" si="9"/>
        <v>0.3131313131</v>
      </c>
      <c r="R20" s="60"/>
      <c r="S20" s="41"/>
      <c r="T20" s="41"/>
      <c r="U20" s="41"/>
      <c r="V20" s="41"/>
      <c r="W20" s="41"/>
      <c r="X20" s="66"/>
      <c r="Y20" s="18">
        <f t="shared" si="14"/>
        <v>0</v>
      </c>
      <c r="Z20" s="18">
        <f t="shared" ref="Z20:AB20" si="24">S20*$O20</f>
        <v>0</v>
      </c>
      <c r="AA20" s="18">
        <f t="shared" si="24"/>
        <v>0</v>
      </c>
      <c r="AB20" s="18">
        <f t="shared" si="24"/>
        <v>0</v>
      </c>
      <c r="AC20" s="18">
        <f t="shared" si="11"/>
        <v>0</v>
      </c>
      <c r="AD20" s="18">
        <f t="shared" si="12"/>
        <v>0</v>
      </c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</row>
    <row r="21" ht="15.75" hidden="1" customHeight="1">
      <c r="A21" s="91">
        <f t="shared" si="3"/>
        <v>14</v>
      </c>
      <c r="B21" s="51">
        <v>19148.0</v>
      </c>
      <c r="C21" s="92" t="s">
        <v>60</v>
      </c>
      <c r="D21" s="39" t="s">
        <v>56</v>
      </c>
      <c r="E21" s="51" t="s">
        <v>40</v>
      </c>
      <c r="F21" s="93">
        <v>5.0</v>
      </c>
      <c r="G21" s="94"/>
      <c r="H21" s="58">
        <f t="shared" si="4"/>
        <v>153</v>
      </c>
      <c r="I21" s="58">
        <f t="shared" si="5"/>
        <v>765</v>
      </c>
      <c r="J21" s="95">
        <v>180.0</v>
      </c>
      <c r="K21" s="58">
        <f t="shared" si="6"/>
        <v>900</v>
      </c>
      <c r="L21" s="58"/>
      <c r="M21" s="61">
        <f t="shared" si="7"/>
        <v>214.2</v>
      </c>
      <c r="N21" s="96"/>
      <c r="O21" s="87">
        <v>198.0</v>
      </c>
      <c r="P21" s="97">
        <f t="shared" si="8"/>
        <v>45</v>
      </c>
      <c r="Q21" s="98">
        <f t="shared" si="9"/>
        <v>0.2272727273</v>
      </c>
      <c r="R21" s="51"/>
      <c r="S21" s="54"/>
      <c r="T21" s="51"/>
      <c r="U21" s="51"/>
      <c r="V21" s="51"/>
      <c r="W21" s="51"/>
      <c r="X21" s="1"/>
      <c r="Y21" s="18">
        <f t="shared" si="14"/>
        <v>0</v>
      </c>
      <c r="Z21" s="18">
        <f t="shared" ref="Z21:AB21" si="25">S21*$O21</f>
        <v>0</v>
      </c>
      <c r="AA21" s="18">
        <f t="shared" si="25"/>
        <v>0</v>
      </c>
      <c r="AB21" s="18">
        <f t="shared" si="25"/>
        <v>0</v>
      </c>
      <c r="AC21" s="18">
        <f t="shared" si="11"/>
        <v>0</v>
      </c>
      <c r="AD21" s="18">
        <f t="shared" si="12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ht="15.75" hidden="1" customHeight="1">
      <c r="A22" s="38">
        <f t="shared" si="3"/>
        <v>15</v>
      </c>
      <c r="B22" s="51">
        <v>19249.0</v>
      </c>
      <c r="C22" s="51" t="s">
        <v>61</v>
      </c>
      <c r="D22" s="39" t="s">
        <v>56</v>
      </c>
      <c r="E22" s="51" t="s">
        <v>40</v>
      </c>
      <c r="F22" s="51"/>
      <c r="G22" s="51"/>
      <c r="H22" s="42">
        <f t="shared" si="4"/>
        <v>170</v>
      </c>
      <c r="I22" s="42">
        <f t="shared" si="5"/>
        <v>0</v>
      </c>
      <c r="J22" s="29">
        <v>200.0</v>
      </c>
      <c r="K22" s="42">
        <f t="shared" si="6"/>
        <v>0</v>
      </c>
      <c r="L22" s="90"/>
      <c r="M22" s="45">
        <f t="shared" si="7"/>
        <v>238</v>
      </c>
      <c r="N22" s="86"/>
      <c r="O22" s="51">
        <v>278.0</v>
      </c>
      <c r="P22" s="48">
        <f t="shared" si="8"/>
        <v>108</v>
      </c>
      <c r="Q22" s="49">
        <f t="shared" si="9"/>
        <v>0.3884892086</v>
      </c>
      <c r="R22" s="51"/>
      <c r="S22" s="51"/>
      <c r="T22" s="51"/>
      <c r="U22" s="51"/>
      <c r="V22" s="51"/>
      <c r="W22" s="51"/>
      <c r="X22" s="1"/>
      <c r="Y22" s="18">
        <f t="shared" si="14"/>
        <v>0</v>
      </c>
      <c r="Z22" s="18">
        <f t="shared" ref="Z22:AB22" si="26">S22*$O22</f>
        <v>0</v>
      </c>
      <c r="AA22" s="18">
        <f t="shared" si="26"/>
        <v>0</v>
      </c>
      <c r="AB22" s="18">
        <f t="shared" si="26"/>
        <v>0</v>
      </c>
      <c r="AC22" s="18">
        <f t="shared" si="11"/>
        <v>0</v>
      </c>
      <c r="AD22" s="18">
        <f t="shared" si="12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ht="15.75" customHeight="1">
      <c r="A23" s="38">
        <f t="shared" si="3"/>
        <v>16</v>
      </c>
      <c r="B23" s="51">
        <v>19311.0</v>
      </c>
      <c r="C23" s="51" t="s">
        <v>62</v>
      </c>
      <c r="D23" s="39" t="s">
        <v>56</v>
      </c>
      <c r="E23" s="51" t="s">
        <v>40</v>
      </c>
      <c r="F23" s="51">
        <v>5.0</v>
      </c>
      <c r="G23" s="54"/>
      <c r="H23" s="42">
        <f t="shared" si="4"/>
        <v>153</v>
      </c>
      <c r="I23" s="42">
        <f t="shared" si="5"/>
        <v>765</v>
      </c>
      <c r="J23" s="29">
        <v>180.0</v>
      </c>
      <c r="K23" s="42">
        <f t="shared" si="6"/>
        <v>900</v>
      </c>
      <c r="L23" s="90"/>
      <c r="M23" s="45">
        <f t="shared" si="7"/>
        <v>214.2</v>
      </c>
      <c r="N23" s="52"/>
      <c r="O23" s="51">
        <v>198.0</v>
      </c>
      <c r="P23" s="48">
        <f t="shared" si="8"/>
        <v>45</v>
      </c>
      <c r="Q23" s="49">
        <f t="shared" si="9"/>
        <v>0.2272727273</v>
      </c>
      <c r="R23" s="54"/>
      <c r="S23" s="51"/>
      <c r="T23" s="51"/>
      <c r="U23" s="51"/>
      <c r="V23" s="55">
        <v>10.0</v>
      </c>
      <c r="W23" s="51"/>
      <c r="X23" s="99"/>
      <c r="Y23" s="100">
        <f t="shared" si="14"/>
        <v>0</v>
      </c>
      <c r="Z23" s="100">
        <f t="shared" ref="Z23:AB23" si="27">S23*$O23</f>
        <v>0</v>
      </c>
      <c r="AA23" s="100">
        <f t="shared" si="27"/>
        <v>0</v>
      </c>
      <c r="AB23" s="100">
        <f t="shared" si="27"/>
        <v>0</v>
      </c>
      <c r="AC23" s="100">
        <f t="shared" si="11"/>
        <v>1980</v>
      </c>
      <c r="AD23" s="100">
        <f t="shared" si="12"/>
        <v>0</v>
      </c>
      <c r="AE23" s="99"/>
      <c r="AF23" s="99"/>
      <c r="AG23" s="99"/>
      <c r="AH23" s="99"/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</row>
    <row r="24" ht="15.75" customHeight="1">
      <c r="A24" s="38">
        <f t="shared" si="3"/>
        <v>17</v>
      </c>
      <c r="B24" s="101">
        <v>19743.0</v>
      </c>
      <c r="C24" s="101" t="s">
        <v>63</v>
      </c>
      <c r="D24" s="101" t="s">
        <v>64</v>
      </c>
      <c r="E24" s="51" t="s">
        <v>65</v>
      </c>
      <c r="F24" s="101">
        <v>20.0</v>
      </c>
      <c r="G24" s="102"/>
      <c r="H24" s="103">
        <f t="shared" si="4"/>
        <v>144.5</v>
      </c>
      <c r="I24" s="103">
        <f t="shared" si="5"/>
        <v>2890</v>
      </c>
      <c r="J24" s="104">
        <v>170.0</v>
      </c>
      <c r="K24" s="103">
        <f t="shared" si="6"/>
        <v>3400</v>
      </c>
      <c r="L24" s="105"/>
      <c r="M24" s="106">
        <f t="shared" si="7"/>
        <v>202.3</v>
      </c>
      <c r="N24" s="107"/>
      <c r="O24" s="101">
        <v>258.0</v>
      </c>
      <c r="P24" s="108">
        <f t="shared" si="8"/>
        <v>113.5</v>
      </c>
      <c r="Q24" s="109">
        <f t="shared" si="9"/>
        <v>0.4399224806</v>
      </c>
      <c r="R24" s="101"/>
      <c r="S24" s="101"/>
      <c r="T24" s="55">
        <v>20.0</v>
      </c>
      <c r="U24" s="101"/>
      <c r="V24" s="101"/>
      <c r="W24" s="101"/>
      <c r="X24" s="110"/>
      <c r="Y24" s="111">
        <f t="shared" si="14"/>
        <v>0</v>
      </c>
      <c r="Z24" s="111">
        <f t="shared" ref="Z24:Z55" si="28">S24*$O24</f>
        <v>0</v>
      </c>
      <c r="AA24" s="111">
        <f>T23*$O24</f>
        <v>0</v>
      </c>
      <c r="AB24" s="111">
        <f>U24*$O24</f>
        <v>0</v>
      </c>
      <c r="AC24" s="111">
        <f t="shared" si="11"/>
        <v>0</v>
      </c>
      <c r="AD24" s="111">
        <f t="shared" si="12"/>
        <v>0</v>
      </c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</row>
    <row r="25" ht="15.75" hidden="1" customHeight="1">
      <c r="A25" s="112">
        <f t="shared" si="3"/>
        <v>18</v>
      </c>
      <c r="B25" s="51">
        <v>19213.0</v>
      </c>
      <c r="C25" s="113" t="s">
        <v>66</v>
      </c>
      <c r="D25" s="114" t="s">
        <v>56</v>
      </c>
      <c r="E25" s="51" t="s">
        <v>40</v>
      </c>
      <c r="F25" s="113">
        <v>5.0</v>
      </c>
      <c r="G25" s="113"/>
      <c r="H25" s="115">
        <f t="shared" si="4"/>
        <v>136</v>
      </c>
      <c r="I25" s="115">
        <f t="shared" si="5"/>
        <v>680</v>
      </c>
      <c r="J25" s="113">
        <v>160.0</v>
      </c>
      <c r="K25" s="115">
        <f t="shared" si="6"/>
        <v>800</v>
      </c>
      <c r="L25" s="116"/>
      <c r="M25" s="117">
        <f t="shared" si="7"/>
        <v>190.4</v>
      </c>
      <c r="N25" s="118"/>
      <c r="O25" s="47">
        <v>198.0</v>
      </c>
      <c r="P25" s="119">
        <f t="shared" si="8"/>
        <v>62</v>
      </c>
      <c r="Q25" s="120">
        <f t="shared" si="9"/>
        <v>0.3131313131</v>
      </c>
      <c r="R25" s="54"/>
      <c r="S25" s="51"/>
      <c r="T25" s="51"/>
      <c r="U25" s="54"/>
      <c r="V25" s="51"/>
      <c r="W25" s="54"/>
      <c r="X25" s="1"/>
      <c r="Y25" s="18">
        <f t="shared" si="14"/>
        <v>0</v>
      </c>
      <c r="Z25" s="18">
        <f t="shared" si="28"/>
        <v>0</v>
      </c>
      <c r="AA25" s="18">
        <f t="shared" ref="AA25:AB25" si="29">T25*$O25</f>
        <v>0</v>
      </c>
      <c r="AB25" s="18">
        <f t="shared" si="29"/>
        <v>0</v>
      </c>
      <c r="AC25" s="18">
        <f t="shared" si="11"/>
        <v>0</v>
      </c>
      <c r="AD25" s="18">
        <f t="shared" si="12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ht="15.75" hidden="1" customHeight="1">
      <c r="A26" s="91">
        <f t="shared" si="3"/>
        <v>19</v>
      </c>
      <c r="B26" s="51">
        <v>19156.0</v>
      </c>
      <c r="C26" s="92" t="s">
        <v>61</v>
      </c>
      <c r="D26" s="92" t="s">
        <v>67</v>
      </c>
      <c r="E26" s="51" t="s">
        <v>40</v>
      </c>
      <c r="F26" s="92">
        <v>10.0</v>
      </c>
      <c r="G26" s="90"/>
      <c r="H26" s="44">
        <f t="shared" si="4"/>
        <v>170</v>
      </c>
      <c r="I26" s="44">
        <f t="shared" si="5"/>
        <v>1700</v>
      </c>
      <c r="J26" s="92">
        <v>200.0</v>
      </c>
      <c r="K26" s="44">
        <f t="shared" si="6"/>
        <v>2000</v>
      </c>
      <c r="L26" s="90"/>
      <c r="M26" s="61">
        <f t="shared" si="7"/>
        <v>238</v>
      </c>
      <c r="N26" s="121"/>
      <c r="O26" s="47">
        <v>298.0</v>
      </c>
      <c r="P26" s="97">
        <f t="shared" si="8"/>
        <v>128</v>
      </c>
      <c r="Q26" s="98">
        <f t="shared" si="9"/>
        <v>0.4295302013</v>
      </c>
      <c r="R26" s="51"/>
      <c r="S26" s="51"/>
      <c r="T26" s="51"/>
      <c r="U26" s="51"/>
      <c r="V26" s="51"/>
      <c r="W26" s="51"/>
      <c r="X26" s="1"/>
      <c r="Y26" s="18">
        <f t="shared" si="14"/>
        <v>0</v>
      </c>
      <c r="Z26" s="18">
        <f t="shared" si="28"/>
        <v>0</v>
      </c>
      <c r="AA26" s="18">
        <f t="shared" ref="AA26:AB26" si="30">T26*$O26</f>
        <v>0</v>
      </c>
      <c r="AB26" s="18">
        <f t="shared" si="30"/>
        <v>0</v>
      </c>
      <c r="AC26" s="18">
        <f t="shared" si="11"/>
        <v>0</v>
      </c>
      <c r="AD26" s="18">
        <f t="shared" si="12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ht="15.75" hidden="1" customHeight="1">
      <c r="A27" s="112">
        <f t="shared" si="3"/>
        <v>20</v>
      </c>
      <c r="B27" s="51">
        <v>19377.0</v>
      </c>
      <c r="C27" s="113" t="s">
        <v>68</v>
      </c>
      <c r="D27" s="122" t="s">
        <v>69</v>
      </c>
      <c r="E27" s="51" t="s">
        <v>40</v>
      </c>
      <c r="F27" s="113">
        <v>5.0</v>
      </c>
      <c r="G27" s="116"/>
      <c r="H27" s="115">
        <f t="shared" si="4"/>
        <v>134.3</v>
      </c>
      <c r="I27" s="115">
        <f t="shared" si="5"/>
        <v>671.5</v>
      </c>
      <c r="J27" s="113">
        <v>158.0</v>
      </c>
      <c r="K27" s="115">
        <f t="shared" si="6"/>
        <v>790</v>
      </c>
      <c r="L27" s="116"/>
      <c r="M27" s="117">
        <f t="shared" si="7"/>
        <v>188.02</v>
      </c>
      <c r="N27" s="118"/>
      <c r="O27" s="51">
        <v>198.0</v>
      </c>
      <c r="P27" s="119">
        <f t="shared" si="8"/>
        <v>63.7</v>
      </c>
      <c r="Q27" s="120">
        <f t="shared" si="9"/>
        <v>0.3217171717</v>
      </c>
      <c r="R27" s="51"/>
      <c r="S27" s="51"/>
      <c r="T27" s="51"/>
      <c r="U27" s="51"/>
      <c r="V27" s="51"/>
      <c r="W27" s="51"/>
      <c r="X27" s="1"/>
      <c r="Y27" s="18">
        <f t="shared" si="14"/>
        <v>0</v>
      </c>
      <c r="Z27" s="18">
        <f t="shared" si="28"/>
        <v>0</v>
      </c>
      <c r="AA27" s="18">
        <f t="shared" ref="AA27:AB27" si="31">T27*$O27</f>
        <v>0</v>
      </c>
      <c r="AB27" s="18">
        <f t="shared" si="31"/>
        <v>0</v>
      </c>
      <c r="AC27" s="18">
        <f t="shared" si="11"/>
        <v>0</v>
      </c>
      <c r="AD27" s="18">
        <f t="shared" si="12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ht="15.75" hidden="1" customHeight="1">
      <c r="A28" s="38">
        <f t="shared" si="3"/>
        <v>21</v>
      </c>
      <c r="B28" s="51">
        <v>19055.0</v>
      </c>
      <c r="C28" s="51" t="s">
        <v>66</v>
      </c>
      <c r="D28" s="51" t="s">
        <v>67</v>
      </c>
      <c r="E28" s="51" t="s">
        <v>40</v>
      </c>
      <c r="F28" s="51">
        <v>5.0</v>
      </c>
      <c r="G28" s="54"/>
      <c r="H28" s="42">
        <f t="shared" si="4"/>
        <v>136</v>
      </c>
      <c r="I28" s="42">
        <f t="shared" si="5"/>
        <v>680</v>
      </c>
      <c r="J28" s="29">
        <v>160.0</v>
      </c>
      <c r="K28" s="42">
        <f t="shared" si="6"/>
        <v>800</v>
      </c>
      <c r="L28" s="90"/>
      <c r="M28" s="45">
        <f t="shared" si="7"/>
        <v>190.4</v>
      </c>
      <c r="N28" s="52"/>
      <c r="O28" s="51">
        <v>198.0</v>
      </c>
      <c r="P28" s="48">
        <f t="shared" si="8"/>
        <v>62</v>
      </c>
      <c r="Q28" s="49">
        <f t="shared" si="9"/>
        <v>0.3131313131</v>
      </c>
      <c r="R28" s="41"/>
      <c r="S28" s="41"/>
      <c r="T28" s="41"/>
      <c r="U28" s="41"/>
      <c r="V28" s="41"/>
      <c r="W28" s="41"/>
      <c r="X28" s="1"/>
      <c r="Y28" s="18">
        <f t="shared" si="14"/>
        <v>0</v>
      </c>
      <c r="Z28" s="18">
        <f t="shared" si="28"/>
        <v>0</v>
      </c>
      <c r="AA28" s="18">
        <f t="shared" ref="AA28:AB28" si="32">T28*$O28</f>
        <v>0</v>
      </c>
      <c r="AB28" s="18">
        <f t="shared" si="32"/>
        <v>0</v>
      </c>
      <c r="AC28" s="18">
        <f t="shared" si="11"/>
        <v>0</v>
      </c>
      <c r="AD28" s="18">
        <f t="shared" si="12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ht="15.75" customHeight="1">
      <c r="A29" s="38">
        <f t="shared" si="3"/>
        <v>22</v>
      </c>
      <c r="B29" s="65">
        <v>19053.0</v>
      </c>
      <c r="C29" s="51" t="s">
        <v>70</v>
      </c>
      <c r="D29" s="53" t="s">
        <v>67</v>
      </c>
      <c r="E29" s="51" t="s">
        <v>40</v>
      </c>
      <c r="F29" s="51">
        <v>10.0</v>
      </c>
      <c r="G29" s="123"/>
      <c r="H29" s="45">
        <f t="shared" si="4"/>
        <v>136</v>
      </c>
      <c r="I29" s="45">
        <f t="shared" si="5"/>
        <v>1360</v>
      </c>
      <c r="J29" s="59">
        <v>160.0</v>
      </c>
      <c r="K29" s="45">
        <f t="shared" si="6"/>
        <v>1600</v>
      </c>
      <c r="L29" s="61"/>
      <c r="M29" s="45">
        <f t="shared" si="7"/>
        <v>190.4</v>
      </c>
      <c r="N29" s="52"/>
      <c r="O29" s="53">
        <v>198.0</v>
      </c>
      <c r="P29" s="48">
        <f t="shared" si="8"/>
        <v>62</v>
      </c>
      <c r="Q29" s="62">
        <f t="shared" si="9"/>
        <v>0.3131313131</v>
      </c>
      <c r="R29" s="65"/>
      <c r="S29" s="51"/>
      <c r="T29" s="65"/>
      <c r="U29" s="51"/>
      <c r="V29" s="63">
        <v>5.0</v>
      </c>
      <c r="W29" s="51"/>
      <c r="X29" s="1"/>
      <c r="Y29" s="18">
        <f t="shared" si="14"/>
        <v>0</v>
      </c>
      <c r="Z29" s="18">
        <f t="shared" si="28"/>
        <v>0</v>
      </c>
      <c r="AA29" s="18">
        <f t="shared" ref="AA29:AB29" si="33">T29*$O29</f>
        <v>0</v>
      </c>
      <c r="AB29" s="18">
        <f t="shared" si="33"/>
        <v>0</v>
      </c>
      <c r="AC29" s="18">
        <f t="shared" si="11"/>
        <v>990</v>
      </c>
      <c r="AD29" s="18">
        <f t="shared" si="12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ht="15.75" customHeight="1">
      <c r="A30" s="124">
        <f t="shared" si="3"/>
        <v>23</v>
      </c>
      <c r="B30" s="125">
        <v>19052.0</v>
      </c>
      <c r="C30" s="101" t="s">
        <v>71</v>
      </c>
      <c r="D30" s="53" t="s">
        <v>67</v>
      </c>
      <c r="E30" s="51" t="s">
        <v>40</v>
      </c>
      <c r="F30" s="101">
        <v>5.0</v>
      </c>
      <c r="G30" s="126"/>
      <c r="H30" s="126">
        <f t="shared" si="4"/>
        <v>153</v>
      </c>
      <c r="I30" s="126">
        <f t="shared" si="5"/>
        <v>765</v>
      </c>
      <c r="J30" s="127">
        <v>180.0</v>
      </c>
      <c r="K30" s="126">
        <f t="shared" si="6"/>
        <v>900</v>
      </c>
      <c r="L30" s="128"/>
      <c r="M30" s="126">
        <f t="shared" si="7"/>
        <v>214.2</v>
      </c>
      <c r="N30" s="107"/>
      <c r="O30" s="127">
        <v>238.0</v>
      </c>
      <c r="P30" s="129">
        <f t="shared" si="8"/>
        <v>85</v>
      </c>
      <c r="Q30" s="130">
        <f t="shared" si="9"/>
        <v>0.3571428571</v>
      </c>
      <c r="R30" s="125"/>
      <c r="S30" s="101"/>
      <c r="T30" s="65"/>
      <c r="U30" s="101"/>
      <c r="V30" s="131">
        <v>5.0</v>
      </c>
      <c r="W30" s="101"/>
      <c r="X30" s="110"/>
      <c r="Y30" s="111">
        <f t="shared" si="14"/>
        <v>0</v>
      </c>
      <c r="Z30" s="111">
        <f t="shared" si="28"/>
        <v>0</v>
      </c>
      <c r="AA30" s="111">
        <f t="shared" ref="AA30:AB30" si="34">T30*$O30</f>
        <v>0</v>
      </c>
      <c r="AB30" s="111">
        <f t="shared" si="34"/>
        <v>0</v>
      </c>
      <c r="AC30" s="111">
        <f t="shared" si="11"/>
        <v>1190</v>
      </c>
      <c r="AD30" s="111">
        <f t="shared" si="12"/>
        <v>0</v>
      </c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</row>
    <row r="31" ht="15.75" customHeight="1">
      <c r="A31" s="67">
        <f t="shared" si="3"/>
        <v>24</v>
      </c>
      <c r="B31" s="65">
        <v>19546.0</v>
      </c>
      <c r="C31" s="132" t="s">
        <v>72</v>
      </c>
      <c r="D31" s="51" t="s">
        <v>67</v>
      </c>
      <c r="E31" s="51" t="s">
        <v>40</v>
      </c>
      <c r="F31" s="133">
        <v>5.0</v>
      </c>
      <c r="G31" s="134"/>
      <c r="H31" s="71">
        <f t="shared" si="4"/>
        <v>467.5</v>
      </c>
      <c r="I31" s="71">
        <f t="shared" si="5"/>
        <v>2337.5</v>
      </c>
      <c r="J31" s="135">
        <v>550.0</v>
      </c>
      <c r="K31" s="71">
        <f t="shared" si="6"/>
        <v>2750</v>
      </c>
      <c r="L31" s="73"/>
      <c r="M31" s="71">
        <f t="shared" si="7"/>
        <v>654.5</v>
      </c>
      <c r="N31" s="136"/>
      <c r="O31" s="133">
        <v>650.0</v>
      </c>
      <c r="P31" s="71">
        <f t="shared" si="8"/>
        <v>182.5</v>
      </c>
      <c r="Q31" s="75">
        <f t="shared" si="9"/>
        <v>0.2807692308</v>
      </c>
      <c r="R31" s="76"/>
      <c r="S31" s="137"/>
      <c r="T31" s="51"/>
      <c r="U31" s="76"/>
      <c r="V31" s="78"/>
      <c r="W31" s="76"/>
      <c r="X31" s="1"/>
      <c r="Y31" s="18">
        <f t="shared" si="14"/>
        <v>0</v>
      </c>
      <c r="Z31" s="18">
        <f t="shared" si="28"/>
        <v>0</v>
      </c>
      <c r="AA31" s="18">
        <f t="shared" ref="AA31:AB31" si="35">T31*$O31</f>
        <v>0</v>
      </c>
      <c r="AB31" s="18">
        <f t="shared" si="35"/>
        <v>0</v>
      </c>
      <c r="AC31" s="18">
        <f t="shared" si="11"/>
        <v>0</v>
      </c>
      <c r="AD31" s="18">
        <f t="shared" si="12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ht="15.75" customHeight="1">
      <c r="A32" s="38">
        <f t="shared" si="3"/>
        <v>25</v>
      </c>
      <c r="B32" s="51">
        <v>19540.0</v>
      </c>
      <c r="C32" s="51" t="s">
        <v>73</v>
      </c>
      <c r="D32" s="51" t="s">
        <v>67</v>
      </c>
      <c r="E32" s="51" t="s">
        <v>40</v>
      </c>
      <c r="F32" s="51">
        <v>5.0</v>
      </c>
      <c r="G32" s="54"/>
      <c r="H32" s="42">
        <f t="shared" si="4"/>
        <v>425</v>
      </c>
      <c r="I32" s="42">
        <f t="shared" si="5"/>
        <v>2125</v>
      </c>
      <c r="J32" s="29">
        <v>500.0</v>
      </c>
      <c r="K32" s="42">
        <f t="shared" si="6"/>
        <v>2500</v>
      </c>
      <c r="L32" s="90"/>
      <c r="M32" s="45">
        <f t="shared" si="7"/>
        <v>595</v>
      </c>
      <c r="N32" s="52"/>
      <c r="O32" s="51">
        <v>550.0</v>
      </c>
      <c r="P32" s="48">
        <f t="shared" si="8"/>
        <v>125</v>
      </c>
      <c r="Q32" s="49">
        <f t="shared" si="9"/>
        <v>0.2272727273</v>
      </c>
      <c r="R32" s="54"/>
      <c r="S32" s="51"/>
      <c r="T32" s="51"/>
      <c r="U32" s="54"/>
      <c r="V32" s="54"/>
      <c r="W32" s="54"/>
      <c r="X32" s="1"/>
      <c r="Y32" s="18">
        <f t="shared" si="14"/>
        <v>0</v>
      </c>
      <c r="Z32" s="18">
        <f t="shared" si="28"/>
        <v>0</v>
      </c>
      <c r="AA32" s="18">
        <f t="shared" ref="AA32:AB32" si="36">T32*$O32</f>
        <v>0</v>
      </c>
      <c r="AB32" s="18">
        <f t="shared" si="36"/>
        <v>0</v>
      </c>
      <c r="AC32" s="18">
        <f t="shared" si="11"/>
        <v>0</v>
      </c>
      <c r="AD32" s="18">
        <f t="shared" si="12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ht="15.75" hidden="1" customHeight="1">
      <c r="A33" s="67">
        <f t="shared" si="3"/>
        <v>26</v>
      </c>
      <c r="B33" s="138">
        <v>19249.0</v>
      </c>
      <c r="C33" s="139" t="s">
        <v>61</v>
      </c>
      <c r="D33" s="51" t="s">
        <v>56</v>
      </c>
      <c r="E33" s="51" t="s">
        <v>40</v>
      </c>
      <c r="F33" s="138">
        <v>5.0</v>
      </c>
      <c r="G33" s="140"/>
      <c r="H33" s="141">
        <f t="shared" si="4"/>
        <v>170</v>
      </c>
      <c r="I33" s="141">
        <f t="shared" si="5"/>
        <v>850</v>
      </c>
      <c r="J33" s="142">
        <v>200.0</v>
      </c>
      <c r="K33" s="141">
        <f t="shared" si="6"/>
        <v>1000</v>
      </c>
      <c r="L33" s="143"/>
      <c r="M33" s="141">
        <f t="shared" si="7"/>
        <v>238</v>
      </c>
      <c r="N33" s="144"/>
      <c r="O33" s="138">
        <v>298.0</v>
      </c>
      <c r="P33" s="141">
        <f t="shared" si="8"/>
        <v>128</v>
      </c>
      <c r="Q33" s="145">
        <f t="shared" si="9"/>
        <v>0.4295302013</v>
      </c>
      <c r="R33" s="146"/>
      <c r="S33" s="147"/>
      <c r="T33" s="51"/>
      <c r="U33" s="146"/>
      <c r="V33" s="148"/>
      <c r="W33" s="146"/>
      <c r="X33" s="110"/>
      <c r="Y33" s="111">
        <f t="shared" si="14"/>
        <v>0</v>
      </c>
      <c r="Z33" s="111">
        <f t="shared" si="28"/>
        <v>0</v>
      </c>
      <c r="AA33" s="111">
        <f t="shared" ref="AA33:AB33" si="37">T33*$O33</f>
        <v>0</v>
      </c>
      <c r="AB33" s="111">
        <f t="shared" si="37"/>
        <v>0</v>
      </c>
      <c r="AC33" s="111">
        <f t="shared" si="11"/>
        <v>0</v>
      </c>
      <c r="AD33" s="111">
        <f t="shared" si="12"/>
        <v>0</v>
      </c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</row>
    <row r="34" ht="15.75" customHeight="1">
      <c r="A34" s="38">
        <f t="shared" si="3"/>
        <v>27</v>
      </c>
      <c r="B34" s="51">
        <v>19542.0</v>
      </c>
      <c r="C34" s="51" t="s">
        <v>74</v>
      </c>
      <c r="D34" s="51" t="s">
        <v>67</v>
      </c>
      <c r="E34" s="51" t="s">
        <v>40</v>
      </c>
      <c r="F34" s="51">
        <v>5.0</v>
      </c>
      <c r="G34" s="54"/>
      <c r="H34" s="42">
        <f t="shared" si="4"/>
        <v>425</v>
      </c>
      <c r="I34" s="42">
        <f t="shared" si="5"/>
        <v>2125</v>
      </c>
      <c r="J34" s="29">
        <v>500.0</v>
      </c>
      <c r="K34" s="42">
        <f t="shared" si="6"/>
        <v>2500</v>
      </c>
      <c r="L34" s="90"/>
      <c r="M34" s="45">
        <f t="shared" si="7"/>
        <v>595</v>
      </c>
      <c r="N34" s="52"/>
      <c r="O34" s="51">
        <v>600.0</v>
      </c>
      <c r="P34" s="48">
        <f t="shared" si="8"/>
        <v>175</v>
      </c>
      <c r="Q34" s="49">
        <f t="shared" si="9"/>
        <v>0.2916666667</v>
      </c>
      <c r="R34" s="54"/>
      <c r="S34" s="51"/>
      <c r="T34" s="51"/>
      <c r="U34" s="51"/>
      <c r="V34" s="54"/>
      <c r="W34" s="51"/>
      <c r="X34" s="1"/>
      <c r="Y34" s="18">
        <f t="shared" si="14"/>
        <v>0</v>
      </c>
      <c r="Z34" s="18">
        <f t="shared" si="28"/>
        <v>0</v>
      </c>
      <c r="AA34" s="18">
        <f t="shared" ref="AA34:AB34" si="38">T34*$O34</f>
        <v>0</v>
      </c>
      <c r="AB34" s="18">
        <f t="shared" si="38"/>
        <v>0</v>
      </c>
      <c r="AC34" s="18">
        <f t="shared" si="11"/>
        <v>0</v>
      </c>
      <c r="AD34" s="18">
        <f t="shared" si="12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ht="15.75" customHeight="1">
      <c r="A35" s="38">
        <f t="shared" si="3"/>
        <v>28</v>
      </c>
      <c r="B35" s="51">
        <v>19623.0</v>
      </c>
      <c r="C35" s="51" t="s">
        <v>75</v>
      </c>
      <c r="D35" s="51" t="s">
        <v>76</v>
      </c>
      <c r="E35" s="51" t="s">
        <v>44</v>
      </c>
      <c r="F35" s="51">
        <v>5.0</v>
      </c>
      <c r="G35" s="54"/>
      <c r="H35" s="42">
        <f t="shared" si="4"/>
        <v>110.5</v>
      </c>
      <c r="I35" s="42">
        <f t="shared" si="5"/>
        <v>552.5</v>
      </c>
      <c r="J35" s="29">
        <v>130.0</v>
      </c>
      <c r="K35" s="42">
        <f t="shared" si="6"/>
        <v>650</v>
      </c>
      <c r="L35" s="90"/>
      <c r="M35" s="45">
        <f t="shared" si="7"/>
        <v>154.7</v>
      </c>
      <c r="N35" s="46"/>
      <c r="O35" s="53">
        <v>178.0</v>
      </c>
      <c r="P35" s="48">
        <f t="shared" si="8"/>
        <v>67.5</v>
      </c>
      <c r="Q35" s="49">
        <f t="shared" si="9"/>
        <v>0.3792134831</v>
      </c>
      <c r="R35" s="55">
        <v>10.0</v>
      </c>
      <c r="S35" s="54"/>
      <c r="T35" s="51"/>
      <c r="U35" s="54"/>
      <c r="V35" s="54"/>
      <c r="W35" s="51"/>
      <c r="X35" s="1"/>
      <c r="Y35" s="18">
        <f t="shared" si="14"/>
        <v>1780</v>
      </c>
      <c r="Z35" s="18">
        <f t="shared" si="28"/>
        <v>0</v>
      </c>
      <c r="AA35" s="18">
        <f t="shared" ref="AA35:AB35" si="39">T35*$O35</f>
        <v>0</v>
      </c>
      <c r="AB35" s="18">
        <f t="shared" si="39"/>
        <v>0</v>
      </c>
      <c r="AC35" s="18">
        <f t="shared" si="11"/>
        <v>0</v>
      </c>
      <c r="AD35" s="18">
        <f t="shared" si="12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ht="15.75" customHeight="1">
      <c r="A36" s="38">
        <f t="shared" si="3"/>
        <v>29</v>
      </c>
      <c r="B36" s="39">
        <v>18619.0</v>
      </c>
      <c r="C36" s="39" t="s">
        <v>77</v>
      </c>
      <c r="D36" s="39" t="s">
        <v>78</v>
      </c>
      <c r="E36" s="39" t="s">
        <v>36</v>
      </c>
      <c r="F36" s="41">
        <v>10.0</v>
      </c>
      <c r="G36" s="81"/>
      <c r="H36" s="56">
        <f t="shared" si="4"/>
        <v>140.25</v>
      </c>
      <c r="I36" s="56">
        <f t="shared" si="5"/>
        <v>1402.5</v>
      </c>
      <c r="J36" s="57">
        <v>165.0</v>
      </c>
      <c r="K36" s="56">
        <f t="shared" si="6"/>
        <v>1650</v>
      </c>
      <c r="L36" s="58"/>
      <c r="M36" s="45">
        <f t="shared" si="7"/>
        <v>196.35</v>
      </c>
      <c r="N36" s="46"/>
      <c r="O36" s="53">
        <v>188.0</v>
      </c>
      <c r="P36" s="48">
        <f t="shared" si="8"/>
        <v>47.75</v>
      </c>
      <c r="Q36" s="49">
        <f t="shared" si="9"/>
        <v>0.2539893617</v>
      </c>
      <c r="R36" s="50">
        <v>10.0</v>
      </c>
      <c r="S36" s="41"/>
      <c r="T36" s="41"/>
      <c r="U36" s="41"/>
      <c r="V36" s="50">
        <v>10.0</v>
      </c>
      <c r="W36" s="41"/>
      <c r="X36" s="1"/>
      <c r="Y36" s="18">
        <f t="shared" si="14"/>
        <v>1880</v>
      </c>
      <c r="Z36" s="18">
        <f t="shared" si="28"/>
        <v>0</v>
      </c>
      <c r="AA36" s="18">
        <f t="shared" ref="AA36:AB36" si="40">T36*$O36</f>
        <v>0</v>
      </c>
      <c r="AB36" s="18">
        <f t="shared" si="40"/>
        <v>0</v>
      </c>
      <c r="AC36" s="18">
        <f t="shared" si="11"/>
        <v>1880</v>
      </c>
      <c r="AD36" s="18">
        <f t="shared" si="12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ht="15.75" customHeight="1">
      <c r="A37" s="38">
        <f t="shared" si="3"/>
        <v>30</v>
      </c>
      <c r="B37" s="39">
        <v>13034.0</v>
      </c>
      <c r="C37" s="149" t="s">
        <v>79</v>
      </c>
      <c r="D37" s="149" t="s">
        <v>80</v>
      </c>
      <c r="E37" s="149" t="s">
        <v>81</v>
      </c>
      <c r="F37" s="150">
        <v>10.0</v>
      </c>
      <c r="G37" s="151" t="s">
        <v>41</v>
      </c>
      <c r="H37" s="45">
        <f t="shared" si="4"/>
        <v>72.25</v>
      </c>
      <c r="I37" s="45">
        <f t="shared" si="5"/>
        <v>722.5</v>
      </c>
      <c r="J37" s="59">
        <v>85.0</v>
      </c>
      <c r="K37" s="45">
        <f t="shared" si="6"/>
        <v>850</v>
      </c>
      <c r="L37" s="61"/>
      <c r="M37" s="45">
        <f t="shared" si="7"/>
        <v>101.15</v>
      </c>
      <c r="N37" s="52"/>
      <c r="O37" s="53">
        <v>110.0</v>
      </c>
      <c r="P37" s="48">
        <f t="shared" si="8"/>
        <v>37.75</v>
      </c>
      <c r="Q37" s="62">
        <f t="shared" si="9"/>
        <v>0.3431818182</v>
      </c>
      <c r="R37" s="51"/>
      <c r="S37" s="65"/>
      <c r="T37" s="55">
        <v>10.0</v>
      </c>
      <c r="U37" s="65"/>
      <c r="V37" s="55">
        <v>10.0</v>
      </c>
      <c r="W37" s="54"/>
      <c r="X37" s="1"/>
      <c r="Y37" s="18">
        <f t="shared" si="14"/>
        <v>0</v>
      </c>
      <c r="Z37" s="18">
        <f t="shared" si="28"/>
        <v>0</v>
      </c>
      <c r="AA37" s="18">
        <f t="shared" ref="AA37:AB37" si="41">T37*$O37</f>
        <v>1100</v>
      </c>
      <c r="AB37" s="18">
        <f t="shared" si="41"/>
        <v>0</v>
      </c>
      <c r="AC37" s="18">
        <f t="shared" si="11"/>
        <v>1100</v>
      </c>
      <c r="AD37" s="18">
        <f t="shared" si="12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ht="15.75" hidden="1" customHeight="1">
      <c r="A38" s="38">
        <f t="shared" si="3"/>
        <v>31</v>
      </c>
      <c r="B38" s="51">
        <v>18075.0</v>
      </c>
      <c r="C38" s="51" t="s">
        <v>82</v>
      </c>
      <c r="D38" s="149" t="s">
        <v>80</v>
      </c>
      <c r="E38" s="149" t="s">
        <v>81</v>
      </c>
      <c r="F38" s="51">
        <v>5.0</v>
      </c>
      <c r="G38" s="54"/>
      <c r="H38" s="42">
        <f t="shared" si="4"/>
        <v>80.75</v>
      </c>
      <c r="I38" s="42">
        <f t="shared" si="5"/>
        <v>403.75</v>
      </c>
      <c r="J38" s="29">
        <v>95.0</v>
      </c>
      <c r="K38" s="42">
        <f t="shared" si="6"/>
        <v>475</v>
      </c>
      <c r="L38" s="90"/>
      <c r="M38" s="45">
        <f t="shared" si="7"/>
        <v>113.05</v>
      </c>
      <c r="N38" s="52"/>
      <c r="O38" s="53">
        <v>110.0</v>
      </c>
      <c r="P38" s="48">
        <f t="shared" si="8"/>
        <v>29.25</v>
      </c>
      <c r="Q38" s="49">
        <f t="shared" si="9"/>
        <v>0.2659090909</v>
      </c>
      <c r="R38" s="51"/>
      <c r="S38" s="54"/>
      <c r="T38" s="51"/>
      <c r="U38" s="54"/>
      <c r="V38" s="54"/>
      <c r="W38" s="54"/>
      <c r="X38" s="1"/>
      <c r="Y38" s="18">
        <f t="shared" si="14"/>
        <v>0</v>
      </c>
      <c r="Z38" s="18">
        <f t="shared" si="28"/>
        <v>0</v>
      </c>
      <c r="AA38" s="18">
        <f t="shared" ref="AA38:AB38" si="42">T38*$O38</f>
        <v>0</v>
      </c>
      <c r="AB38" s="18">
        <f t="shared" si="42"/>
        <v>0</v>
      </c>
      <c r="AC38" s="18">
        <f t="shared" si="11"/>
        <v>0</v>
      </c>
      <c r="AD38" s="18">
        <f t="shared" si="12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ht="15.75" customHeight="1">
      <c r="A39" s="38">
        <f t="shared" si="3"/>
        <v>32</v>
      </c>
      <c r="B39" s="51">
        <v>19951.0</v>
      </c>
      <c r="C39" s="51" t="s">
        <v>83</v>
      </c>
      <c r="D39" s="149" t="s">
        <v>80</v>
      </c>
      <c r="E39" s="149" t="s">
        <v>81</v>
      </c>
      <c r="F39" s="51">
        <v>20.0</v>
      </c>
      <c r="G39" s="54"/>
      <c r="H39" s="42">
        <f t="shared" si="4"/>
        <v>93.5</v>
      </c>
      <c r="I39" s="42">
        <f t="shared" si="5"/>
        <v>1870</v>
      </c>
      <c r="J39" s="29">
        <v>110.0</v>
      </c>
      <c r="K39" s="42">
        <f t="shared" si="6"/>
        <v>2200</v>
      </c>
      <c r="L39" s="90"/>
      <c r="M39" s="45">
        <f t="shared" si="7"/>
        <v>130.9</v>
      </c>
      <c r="N39" s="52"/>
      <c r="O39" s="79">
        <v>158.0</v>
      </c>
      <c r="P39" s="48">
        <f t="shared" si="8"/>
        <v>64.5</v>
      </c>
      <c r="Q39" s="49">
        <f t="shared" si="9"/>
        <v>0.4082278481</v>
      </c>
      <c r="R39" s="51"/>
      <c r="S39" s="51"/>
      <c r="T39" s="55">
        <v>10.0</v>
      </c>
      <c r="U39" s="51"/>
      <c r="V39" s="51"/>
      <c r="W39" s="51"/>
      <c r="X39" s="1"/>
      <c r="Y39" s="18">
        <f t="shared" si="14"/>
        <v>0</v>
      </c>
      <c r="Z39" s="18">
        <f t="shared" si="28"/>
        <v>0</v>
      </c>
      <c r="AA39" s="18">
        <f t="shared" ref="AA39:AB39" si="43">T39*$O39</f>
        <v>1580</v>
      </c>
      <c r="AB39" s="18">
        <f t="shared" si="43"/>
        <v>0</v>
      </c>
      <c r="AC39" s="18">
        <f t="shared" si="11"/>
        <v>0</v>
      </c>
      <c r="AD39" s="18">
        <f t="shared" si="12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ht="15.75" customHeight="1">
      <c r="A40" s="38">
        <f t="shared" si="3"/>
        <v>33</v>
      </c>
      <c r="B40" s="51">
        <v>20228.0</v>
      </c>
      <c r="C40" s="51" t="s">
        <v>84</v>
      </c>
      <c r="D40" s="51" t="s">
        <v>85</v>
      </c>
      <c r="E40" s="51" t="s">
        <v>44</v>
      </c>
      <c r="F40" s="51">
        <v>10.0</v>
      </c>
      <c r="G40" s="54"/>
      <c r="H40" s="42">
        <f t="shared" si="4"/>
        <v>168.3</v>
      </c>
      <c r="I40" s="42">
        <f t="shared" si="5"/>
        <v>1683</v>
      </c>
      <c r="J40" s="29">
        <v>198.0</v>
      </c>
      <c r="K40" s="42">
        <f t="shared" si="6"/>
        <v>1980</v>
      </c>
      <c r="L40" s="90"/>
      <c r="M40" s="45">
        <f t="shared" si="7"/>
        <v>235.62</v>
      </c>
      <c r="N40" s="52"/>
      <c r="O40" s="152">
        <v>268.0</v>
      </c>
      <c r="P40" s="48">
        <f t="shared" si="8"/>
        <v>99.7</v>
      </c>
      <c r="Q40" s="49">
        <f t="shared" si="9"/>
        <v>0.3720149254</v>
      </c>
      <c r="R40" s="51"/>
      <c r="S40" s="51"/>
      <c r="T40" s="55">
        <v>25.0</v>
      </c>
      <c r="U40" s="51"/>
      <c r="V40" s="51"/>
      <c r="W40" s="51"/>
      <c r="X40" s="1"/>
      <c r="Y40" s="18">
        <f t="shared" si="14"/>
        <v>0</v>
      </c>
      <c r="Z40" s="18">
        <f t="shared" si="28"/>
        <v>0</v>
      </c>
      <c r="AA40" s="18">
        <f t="shared" ref="AA40:AB40" si="44">T40*$O40</f>
        <v>6700</v>
      </c>
      <c r="AB40" s="18">
        <f t="shared" si="44"/>
        <v>0</v>
      </c>
      <c r="AC40" s="18">
        <f t="shared" si="11"/>
        <v>0</v>
      </c>
      <c r="AD40" s="18">
        <f t="shared" si="12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ht="15.75" customHeight="1">
      <c r="A41" s="38">
        <f t="shared" si="3"/>
        <v>34</v>
      </c>
      <c r="B41" s="51">
        <v>17981.0</v>
      </c>
      <c r="C41" s="51" t="s">
        <v>86</v>
      </c>
      <c r="D41" s="51" t="s">
        <v>87</v>
      </c>
      <c r="E41" s="51" t="s">
        <v>44</v>
      </c>
      <c r="F41" s="51">
        <v>10.0</v>
      </c>
      <c r="G41" s="54"/>
      <c r="H41" s="42">
        <f t="shared" si="4"/>
        <v>136</v>
      </c>
      <c r="I41" s="42">
        <f t="shared" si="5"/>
        <v>1360</v>
      </c>
      <c r="J41" s="29">
        <v>160.0</v>
      </c>
      <c r="K41" s="42">
        <f t="shared" si="6"/>
        <v>1600</v>
      </c>
      <c r="L41" s="90"/>
      <c r="M41" s="45">
        <f t="shared" si="7"/>
        <v>190.4</v>
      </c>
      <c r="N41" s="52"/>
      <c r="O41" s="152">
        <v>200.0</v>
      </c>
      <c r="P41" s="48">
        <f t="shared" si="8"/>
        <v>64</v>
      </c>
      <c r="Q41" s="49">
        <f t="shared" si="9"/>
        <v>0.32</v>
      </c>
      <c r="R41" s="55">
        <v>20.0</v>
      </c>
      <c r="S41" s="51"/>
      <c r="T41" s="51"/>
      <c r="U41" s="51"/>
      <c r="V41" s="55">
        <v>20.0</v>
      </c>
      <c r="W41" s="51"/>
      <c r="X41" s="1"/>
      <c r="Y41" s="18">
        <f t="shared" si="14"/>
        <v>4000</v>
      </c>
      <c r="Z41" s="18">
        <f t="shared" si="28"/>
        <v>0</v>
      </c>
      <c r="AA41" s="18">
        <f t="shared" ref="AA41:AB41" si="45">T41*$O41</f>
        <v>0</v>
      </c>
      <c r="AB41" s="18">
        <f t="shared" si="45"/>
        <v>0</v>
      </c>
      <c r="AC41" s="18">
        <f t="shared" si="11"/>
        <v>4000</v>
      </c>
      <c r="AD41" s="18">
        <f t="shared" si="12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ht="15.75" customHeight="1">
      <c r="A42" s="38">
        <f t="shared" si="3"/>
        <v>35</v>
      </c>
      <c r="B42" s="51"/>
      <c r="C42" s="101"/>
      <c r="D42" s="101"/>
      <c r="E42" s="101"/>
      <c r="F42" s="101"/>
      <c r="G42" s="102"/>
      <c r="H42" s="42">
        <f t="shared" si="4"/>
        <v>0</v>
      </c>
      <c r="I42" s="42">
        <f t="shared" si="5"/>
        <v>0</v>
      </c>
      <c r="J42" s="29"/>
      <c r="K42" s="42">
        <f t="shared" si="6"/>
        <v>0</v>
      </c>
      <c r="L42" s="90"/>
      <c r="M42" s="45">
        <f t="shared" si="7"/>
        <v>0</v>
      </c>
      <c r="N42" s="107"/>
      <c r="O42" s="104"/>
      <c r="P42" s="48">
        <f t="shared" si="8"/>
        <v>0</v>
      </c>
      <c r="Q42" s="49" t="str">
        <f t="shared" si="9"/>
        <v>#DIV/0!</v>
      </c>
      <c r="R42" s="101"/>
      <c r="S42" s="101"/>
      <c r="T42" s="101"/>
      <c r="U42" s="101"/>
      <c r="V42" s="101"/>
      <c r="W42" s="101"/>
      <c r="X42" s="1"/>
      <c r="Y42" s="18">
        <f t="shared" si="14"/>
        <v>0</v>
      </c>
      <c r="Z42" s="18">
        <f t="shared" si="28"/>
        <v>0</v>
      </c>
      <c r="AA42" s="18">
        <f t="shared" ref="AA42:AB42" si="46">T42*$O42</f>
        <v>0</v>
      </c>
      <c r="AB42" s="18">
        <f t="shared" si="46"/>
        <v>0</v>
      </c>
      <c r="AC42" s="18">
        <f t="shared" si="11"/>
        <v>0</v>
      </c>
      <c r="AD42" s="18">
        <f t="shared" si="12"/>
        <v>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ht="15.75" customHeight="1">
      <c r="A43" s="67">
        <f t="shared" si="3"/>
        <v>36</v>
      </c>
      <c r="B43" s="51"/>
      <c r="C43" s="140"/>
      <c r="D43" s="153"/>
      <c r="E43" s="153"/>
      <c r="F43" s="154"/>
      <c r="G43" s="140"/>
      <c r="H43" s="141">
        <f t="shared" si="4"/>
        <v>0</v>
      </c>
      <c r="I43" s="141">
        <f t="shared" si="5"/>
        <v>0</v>
      </c>
      <c r="J43" s="155"/>
      <c r="K43" s="141">
        <f t="shared" si="6"/>
        <v>0</v>
      </c>
      <c r="L43" s="143"/>
      <c r="M43" s="141">
        <f t="shared" si="7"/>
        <v>0</v>
      </c>
      <c r="N43" s="156"/>
      <c r="O43" s="155"/>
      <c r="P43" s="141">
        <f t="shared" si="8"/>
        <v>0</v>
      </c>
      <c r="Q43" s="145" t="str">
        <f t="shared" si="9"/>
        <v>#DIV/0!</v>
      </c>
      <c r="R43" s="157"/>
      <c r="S43" s="148"/>
      <c r="T43" s="158"/>
      <c r="U43" s="148"/>
      <c r="V43" s="158"/>
      <c r="W43" s="148"/>
      <c r="X43" s="110"/>
      <c r="Y43" s="111">
        <f t="shared" si="14"/>
        <v>0</v>
      </c>
      <c r="Z43" s="111">
        <f t="shared" si="28"/>
        <v>0</v>
      </c>
      <c r="AA43" s="111">
        <f t="shared" ref="AA43:AB43" si="47">T43*$O43</f>
        <v>0</v>
      </c>
      <c r="AB43" s="111">
        <f t="shared" si="47"/>
        <v>0</v>
      </c>
      <c r="AC43" s="111">
        <f t="shared" si="11"/>
        <v>0</v>
      </c>
      <c r="AD43" s="111">
        <f t="shared" si="12"/>
        <v>0</v>
      </c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</row>
    <row r="44" ht="15.75" customHeight="1">
      <c r="A44" s="38">
        <f t="shared" si="3"/>
        <v>37</v>
      </c>
      <c r="B44" s="51"/>
      <c r="C44" s="101"/>
      <c r="D44" s="101"/>
      <c r="E44" s="101"/>
      <c r="F44" s="101"/>
      <c r="G44" s="102"/>
      <c r="H44" s="42">
        <f t="shared" si="4"/>
        <v>0</v>
      </c>
      <c r="I44" s="42">
        <f t="shared" si="5"/>
        <v>0</v>
      </c>
      <c r="J44" s="29"/>
      <c r="K44" s="42">
        <f t="shared" si="6"/>
        <v>0</v>
      </c>
      <c r="L44" s="90"/>
      <c r="M44" s="45">
        <f t="shared" si="7"/>
        <v>0</v>
      </c>
      <c r="N44" s="107"/>
      <c r="O44" s="104"/>
      <c r="P44" s="48">
        <f t="shared" si="8"/>
        <v>0</v>
      </c>
      <c r="Q44" s="49" t="str">
        <f t="shared" si="9"/>
        <v>#DIV/0!</v>
      </c>
      <c r="R44" s="101"/>
      <c r="S44" s="101"/>
      <c r="T44" s="101"/>
      <c r="U44" s="101"/>
      <c r="V44" s="101"/>
      <c r="W44" s="101"/>
      <c r="X44" s="1"/>
      <c r="Y44" s="18">
        <f t="shared" si="14"/>
        <v>0</v>
      </c>
      <c r="Z44" s="18">
        <f t="shared" si="28"/>
        <v>0</v>
      </c>
      <c r="AA44" s="18">
        <f t="shared" ref="AA44:AB44" si="48">T44*$O44</f>
        <v>0</v>
      </c>
      <c r="AB44" s="18">
        <f t="shared" si="48"/>
        <v>0</v>
      </c>
      <c r="AC44" s="18">
        <f t="shared" si="11"/>
        <v>0</v>
      </c>
      <c r="AD44" s="18">
        <f t="shared" si="12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ht="15.75" customHeight="1">
      <c r="A45" s="38">
        <f t="shared" si="3"/>
        <v>38</v>
      </c>
      <c r="B45" s="51"/>
      <c r="C45" s="101"/>
      <c r="D45" s="101"/>
      <c r="E45" s="101"/>
      <c r="F45" s="101"/>
      <c r="G45" s="102"/>
      <c r="H45" s="42">
        <f t="shared" si="4"/>
        <v>0</v>
      </c>
      <c r="I45" s="42">
        <f t="shared" si="5"/>
        <v>0</v>
      </c>
      <c r="J45" s="29"/>
      <c r="K45" s="42">
        <f t="shared" si="6"/>
        <v>0</v>
      </c>
      <c r="L45" s="90"/>
      <c r="M45" s="45">
        <f t="shared" si="7"/>
        <v>0</v>
      </c>
      <c r="N45" s="107"/>
      <c r="O45" s="104"/>
      <c r="P45" s="48">
        <f t="shared" si="8"/>
        <v>0</v>
      </c>
      <c r="Q45" s="49" t="str">
        <f t="shared" si="9"/>
        <v>#DIV/0!</v>
      </c>
      <c r="R45" s="101"/>
      <c r="S45" s="101"/>
      <c r="T45" s="101"/>
      <c r="U45" s="101"/>
      <c r="V45" s="101"/>
      <c r="W45" s="101"/>
      <c r="X45" s="1"/>
      <c r="Y45" s="18">
        <f t="shared" si="14"/>
        <v>0</v>
      </c>
      <c r="Z45" s="18">
        <f t="shared" si="28"/>
        <v>0</v>
      </c>
      <c r="AA45" s="18">
        <f t="shared" ref="AA45:AB45" si="49">T45*$O45</f>
        <v>0</v>
      </c>
      <c r="AB45" s="18">
        <f t="shared" si="49"/>
        <v>0</v>
      </c>
      <c r="AC45" s="18">
        <f t="shared" si="11"/>
        <v>0</v>
      </c>
      <c r="AD45" s="18">
        <f t="shared" si="12"/>
        <v>0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ht="15.75" customHeight="1">
      <c r="A46" s="38">
        <f t="shared" si="3"/>
        <v>39</v>
      </c>
      <c r="B46" s="51"/>
      <c r="C46" s="101"/>
      <c r="D46" s="101"/>
      <c r="E46" s="101"/>
      <c r="F46" s="101"/>
      <c r="G46" s="101"/>
      <c r="H46" s="42">
        <f t="shared" si="4"/>
        <v>0</v>
      </c>
      <c r="I46" s="42">
        <f t="shared" si="5"/>
        <v>0</v>
      </c>
      <c r="J46" s="29"/>
      <c r="K46" s="42">
        <f t="shared" si="6"/>
        <v>0</v>
      </c>
      <c r="L46" s="90"/>
      <c r="M46" s="45">
        <f t="shared" si="7"/>
        <v>0</v>
      </c>
      <c r="N46" s="107"/>
      <c r="O46" s="104"/>
      <c r="P46" s="48">
        <f t="shared" si="8"/>
        <v>0</v>
      </c>
      <c r="Q46" s="49" t="str">
        <f t="shared" si="9"/>
        <v>#DIV/0!</v>
      </c>
      <c r="R46" s="101"/>
      <c r="S46" s="101"/>
      <c r="T46" s="101"/>
      <c r="U46" s="101"/>
      <c r="V46" s="101"/>
      <c r="W46" s="101"/>
      <c r="X46" s="1"/>
      <c r="Y46" s="18">
        <f t="shared" si="14"/>
        <v>0</v>
      </c>
      <c r="Z46" s="18">
        <f t="shared" si="28"/>
        <v>0</v>
      </c>
      <c r="AA46" s="18">
        <f t="shared" ref="AA46:AB46" si="50">T46*$O46</f>
        <v>0</v>
      </c>
      <c r="AB46" s="18">
        <f t="shared" si="50"/>
        <v>0</v>
      </c>
      <c r="AC46" s="18">
        <f t="shared" si="11"/>
        <v>0</v>
      </c>
      <c r="AD46" s="18">
        <f t="shared" si="12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ht="15.75" customHeight="1">
      <c r="A47" s="38">
        <f t="shared" si="3"/>
        <v>40</v>
      </c>
      <c r="B47" s="51"/>
      <c r="C47" s="101"/>
      <c r="D47" s="101"/>
      <c r="E47" s="101"/>
      <c r="F47" s="101"/>
      <c r="G47" s="102"/>
      <c r="H47" s="42">
        <f t="shared" si="4"/>
        <v>0</v>
      </c>
      <c r="I47" s="42">
        <f t="shared" si="5"/>
        <v>0</v>
      </c>
      <c r="J47" s="29"/>
      <c r="K47" s="42">
        <f t="shared" si="6"/>
        <v>0</v>
      </c>
      <c r="L47" s="90"/>
      <c r="M47" s="45">
        <f t="shared" si="7"/>
        <v>0</v>
      </c>
      <c r="N47" s="46"/>
      <c r="O47" s="104"/>
      <c r="P47" s="48">
        <f t="shared" si="8"/>
        <v>0</v>
      </c>
      <c r="Q47" s="49" t="str">
        <f t="shared" si="9"/>
        <v>#DIV/0!</v>
      </c>
      <c r="R47" s="101"/>
      <c r="S47" s="101"/>
      <c r="T47" s="101"/>
      <c r="U47" s="101"/>
      <c r="V47" s="101"/>
      <c r="W47" s="101"/>
      <c r="X47" s="1"/>
      <c r="Y47" s="18">
        <f t="shared" si="14"/>
        <v>0</v>
      </c>
      <c r="Z47" s="18">
        <f t="shared" si="28"/>
        <v>0</v>
      </c>
      <c r="AA47" s="18">
        <f t="shared" ref="AA47:AB47" si="51">T47*$O47</f>
        <v>0</v>
      </c>
      <c r="AB47" s="18">
        <f t="shared" si="51"/>
        <v>0</v>
      </c>
      <c r="AC47" s="18">
        <f t="shared" si="11"/>
        <v>0</v>
      </c>
      <c r="AD47" s="18">
        <f t="shared" si="12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ht="15.75" hidden="1" customHeight="1">
      <c r="A48" s="38">
        <f t="shared" si="3"/>
        <v>41</v>
      </c>
      <c r="B48" s="51"/>
      <c r="C48" s="101"/>
      <c r="D48" s="101"/>
      <c r="E48" s="101"/>
      <c r="F48" s="101"/>
      <c r="G48" s="102"/>
      <c r="H48" s="42">
        <f t="shared" si="4"/>
        <v>0</v>
      </c>
      <c r="I48" s="42">
        <f t="shared" si="5"/>
        <v>0</v>
      </c>
      <c r="J48" s="29"/>
      <c r="K48" s="42">
        <f t="shared" si="6"/>
        <v>0</v>
      </c>
      <c r="L48" s="90"/>
      <c r="M48" s="45">
        <f t="shared" si="7"/>
        <v>0</v>
      </c>
      <c r="N48" s="107"/>
      <c r="O48" s="104"/>
      <c r="P48" s="48">
        <f t="shared" si="8"/>
        <v>0</v>
      </c>
      <c r="Q48" s="49" t="str">
        <f t="shared" si="9"/>
        <v>#DIV/0!</v>
      </c>
      <c r="R48" s="101"/>
      <c r="S48" s="101"/>
      <c r="T48" s="101"/>
      <c r="U48" s="101"/>
      <c r="V48" s="101"/>
      <c r="W48" s="101"/>
      <c r="X48" s="1"/>
      <c r="Y48" s="18">
        <f t="shared" si="14"/>
        <v>0</v>
      </c>
      <c r="Z48" s="18">
        <f t="shared" si="28"/>
        <v>0</v>
      </c>
      <c r="AA48" s="18">
        <f t="shared" ref="AA48:AB48" si="52">T48*$O48</f>
        <v>0</v>
      </c>
      <c r="AB48" s="18">
        <f t="shared" si="52"/>
        <v>0</v>
      </c>
      <c r="AC48" s="18">
        <f t="shared" si="11"/>
        <v>0</v>
      </c>
      <c r="AD48" s="18">
        <f t="shared" si="12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ht="15.75" hidden="1" customHeight="1">
      <c r="A49" s="38">
        <f t="shared" si="3"/>
        <v>42</v>
      </c>
      <c r="B49" s="51"/>
      <c r="C49" s="101"/>
      <c r="D49" s="101"/>
      <c r="E49" s="101"/>
      <c r="F49" s="101"/>
      <c r="G49" s="102"/>
      <c r="H49" s="42">
        <f t="shared" si="4"/>
        <v>0</v>
      </c>
      <c r="I49" s="42">
        <f t="shared" si="5"/>
        <v>0</v>
      </c>
      <c r="J49" s="29"/>
      <c r="K49" s="42">
        <f t="shared" si="6"/>
        <v>0</v>
      </c>
      <c r="L49" s="90"/>
      <c r="M49" s="45">
        <f t="shared" si="7"/>
        <v>0</v>
      </c>
      <c r="N49" s="107"/>
      <c r="O49" s="104"/>
      <c r="P49" s="48">
        <f t="shared" si="8"/>
        <v>0</v>
      </c>
      <c r="Q49" s="49" t="str">
        <f t="shared" si="9"/>
        <v>#DIV/0!</v>
      </c>
      <c r="R49" s="101"/>
      <c r="S49" s="101"/>
      <c r="T49" s="101"/>
      <c r="U49" s="101"/>
      <c r="V49" s="101"/>
      <c r="W49" s="101"/>
      <c r="X49" s="1"/>
      <c r="Y49" s="18">
        <f t="shared" si="14"/>
        <v>0</v>
      </c>
      <c r="Z49" s="18">
        <f t="shared" si="28"/>
        <v>0</v>
      </c>
      <c r="AA49" s="18">
        <f t="shared" ref="AA49:AB49" si="53">T49*$O49</f>
        <v>0</v>
      </c>
      <c r="AB49" s="18">
        <f t="shared" si="53"/>
        <v>0</v>
      </c>
      <c r="AC49" s="18">
        <f t="shared" si="11"/>
        <v>0</v>
      </c>
      <c r="AD49" s="18">
        <f t="shared" si="12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ht="15.75" hidden="1" customHeight="1">
      <c r="A50" s="38">
        <f t="shared" si="3"/>
        <v>43</v>
      </c>
      <c r="B50" s="51"/>
      <c r="C50" s="101"/>
      <c r="D50" s="101"/>
      <c r="E50" s="101"/>
      <c r="F50" s="101"/>
      <c r="G50" s="102"/>
      <c r="H50" s="42">
        <f t="shared" si="4"/>
        <v>0</v>
      </c>
      <c r="I50" s="42">
        <f t="shared" si="5"/>
        <v>0</v>
      </c>
      <c r="J50" s="29"/>
      <c r="K50" s="42">
        <f t="shared" si="6"/>
        <v>0</v>
      </c>
      <c r="L50" s="90"/>
      <c r="M50" s="45">
        <f t="shared" si="7"/>
        <v>0</v>
      </c>
      <c r="N50" s="107"/>
      <c r="O50" s="104"/>
      <c r="P50" s="48">
        <f t="shared" si="8"/>
        <v>0</v>
      </c>
      <c r="Q50" s="49" t="str">
        <f t="shared" si="9"/>
        <v>#DIV/0!</v>
      </c>
      <c r="R50" s="101"/>
      <c r="S50" s="101"/>
      <c r="T50" s="101"/>
      <c r="U50" s="101"/>
      <c r="V50" s="101"/>
      <c r="W50" s="101"/>
      <c r="X50" s="1"/>
      <c r="Y50" s="18">
        <f t="shared" si="14"/>
        <v>0</v>
      </c>
      <c r="Z50" s="18">
        <f t="shared" si="28"/>
        <v>0</v>
      </c>
      <c r="AA50" s="18">
        <f t="shared" ref="AA50:AB50" si="54">T50*$O50</f>
        <v>0</v>
      </c>
      <c r="AB50" s="18">
        <f t="shared" si="54"/>
        <v>0</v>
      </c>
      <c r="AC50" s="18">
        <f t="shared" si="11"/>
        <v>0</v>
      </c>
      <c r="AD50" s="18">
        <f t="shared" si="12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ht="15.75" hidden="1" customHeight="1">
      <c r="A51" s="38">
        <f t="shared" si="3"/>
        <v>44</v>
      </c>
      <c r="B51" s="51"/>
      <c r="C51" s="101"/>
      <c r="D51" s="101"/>
      <c r="E51" s="101"/>
      <c r="F51" s="101"/>
      <c r="G51" s="102"/>
      <c r="H51" s="42">
        <f t="shared" si="4"/>
        <v>0</v>
      </c>
      <c r="I51" s="42">
        <f t="shared" si="5"/>
        <v>0</v>
      </c>
      <c r="J51" s="29"/>
      <c r="K51" s="42">
        <f t="shared" si="6"/>
        <v>0</v>
      </c>
      <c r="L51" s="90"/>
      <c r="M51" s="45">
        <f t="shared" si="7"/>
        <v>0</v>
      </c>
      <c r="N51" s="107"/>
      <c r="O51" s="104"/>
      <c r="P51" s="48">
        <f t="shared" si="8"/>
        <v>0</v>
      </c>
      <c r="Q51" s="49" t="str">
        <f t="shared" si="9"/>
        <v>#DIV/0!</v>
      </c>
      <c r="R51" s="101"/>
      <c r="S51" s="101"/>
      <c r="T51" s="101"/>
      <c r="U51" s="101"/>
      <c r="V51" s="101"/>
      <c r="W51" s="101"/>
      <c r="X51" s="1"/>
      <c r="Y51" s="18">
        <f t="shared" si="14"/>
        <v>0</v>
      </c>
      <c r="Z51" s="18">
        <f t="shared" si="28"/>
        <v>0</v>
      </c>
      <c r="AA51" s="18">
        <f t="shared" ref="AA51:AB51" si="55">T51*$O51</f>
        <v>0</v>
      </c>
      <c r="AB51" s="18">
        <f t="shared" si="55"/>
        <v>0</v>
      </c>
      <c r="AC51" s="18">
        <f t="shared" si="11"/>
        <v>0</v>
      </c>
      <c r="AD51" s="18">
        <f t="shared" si="1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ht="15.75" customHeight="1">
      <c r="A52" s="38">
        <f t="shared" si="3"/>
        <v>45</v>
      </c>
      <c r="B52" s="51"/>
      <c r="C52" s="101"/>
      <c r="D52" s="101"/>
      <c r="E52" s="101"/>
      <c r="F52" s="101"/>
      <c r="G52" s="102"/>
      <c r="H52" s="42">
        <f t="shared" si="4"/>
        <v>0</v>
      </c>
      <c r="I52" s="42">
        <f t="shared" si="5"/>
        <v>0</v>
      </c>
      <c r="J52" s="29"/>
      <c r="K52" s="42">
        <f t="shared" si="6"/>
        <v>0</v>
      </c>
      <c r="L52" s="90"/>
      <c r="M52" s="45">
        <f t="shared" si="7"/>
        <v>0</v>
      </c>
      <c r="N52" s="107"/>
      <c r="O52" s="104"/>
      <c r="P52" s="48">
        <f t="shared" si="8"/>
        <v>0</v>
      </c>
      <c r="Q52" s="49" t="str">
        <f t="shared" si="9"/>
        <v>#DIV/0!</v>
      </c>
      <c r="R52" s="101"/>
      <c r="S52" s="101"/>
      <c r="T52" s="101"/>
      <c r="U52" s="101"/>
      <c r="V52" s="101"/>
      <c r="W52" s="101"/>
      <c r="X52" s="1"/>
      <c r="Y52" s="18">
        <f t="shared" si="14"/>
        <v>0</v>
      </c>
      <c r="Z52" s="18">
        <f t="shared" si="28"/>
        <v>0</v>
      </c>
      <c r="AA52" s="18">
        <f t="shared" ref="AA52:AB52" si="56">T52*$O52</f>
        <v>0</v>
      </c>
      <c r="AB52" s="18">
        <f t="shared" si="56"/>
        <v>0</v>
      </c>
      <c r="AC52" s="18">
        <f t="shared" si="11"/>
        <v>0</v>
      </c>
      <c r="AD52" s="18">
        <f t="shared" si="12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ht="15.75" customHeight="1">
      <c r="A53" s="38">
        <f t="shared" si="3"/>
        <v>46</v>
      </c>
      <c r="B53" s="51"/>
      <c r="C53" s="101"/>
      <c r="D53" s="101"/>
      <c r="E53" s="101"/>
      <c r="F53" s="101"/>
      <c r="G53" s="102"/>
      <c r="H53" s="42">
        <f t="shared" si="4"/>
        <v>0</v>
      </c>
      <c r="I53" s="42">
        <f t="shared" si="5"/>
        <v>0</v>
      </c>
      <c r="J53" s="29"/>
      <c r="K53" s="42">
        <f t="shared" si="6"/>
        <v>0</v>
      </c>
      <c r="L53" s="90"/>
      <c r="M53" s="45">
        <f t="shared" si="7"/>
        <v>0</v>
      </c>
      <c r="N53" s="159"/>
      <c r="O53" s="104"/>
      <c r="P53" s="48">
        <f t="shared" si="8"/>
        <v>0</v>
      </c>
      <c r="Q53" s="49" t="str">
        <f t="shared" si="9"/>
        <v>#DIV/0!</v>
      </c>
      <c r="R53" s="101"/>
      <c r="S53" s="101"/>
      <c r="T53" s="101"/>
      <c r="U53" s="101"/>
      <c r="V53" s="101"/>
      <c r="W53" s="101"/>
      <c r="X53" s="1"/>
      <c r="Y53" s="18">
        <f t="shared" si="14"/>
        <v>0</v>
      </c>
      <c r="Z53" s="18">
        <f t="shared" si="28"/>
        <v>0</v>
      </c>
      <c r="AA53" s="18">
        <f t="shared" ref="AA53:AB53" si="57">T53*$O53</f>
        <v>0</v>
      </c>
      <c r="AB53" s="18">
        <f t="shared" si="57"/>
        <v>0</v>
      </c>
      <c r="AC53" s="18">
        <f t="shared" si="11"/>
        <v>0</v>
      </c>
      <c r="AD53" s="18">
        <f t="shared" si="12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ht="15.75" customHeight="1">
      <c r="A54" s="38">
        <f t="shared" si="3"/>
        <v>47</v>
      </c>
      <c r="B54" s="51"/>
      <c r="C54" s="101"/>
      <c r="D54" s="101"/>
      <c r="E54" s="101"/>
      <c r="F54" s="101"/>
      <c r="G54" s="102"/>
      <c r="H54" s="42">
        <f t="shared" si="4"/>
        <v>0</v>
      </c>
      <c r="I54" s="42">
        <f t="shared" si="5"/>
        <v>0</v>
      </c>
      <c r="J54" s="29"/>
      <c r="K54" s="42">
        <f t="shared" si="6"/>
        <v>0</v>
      </c>
      <c r="L54" s="90"/>
      <c r="M54" s="45">
        <f t="shared" si="7"/>
        <v>0</v>
      </c>
      <c r="N54" s="133"/>
      <c r="O54" s="139"/>
      <c r="P54" s="48">
        <f t="shared" si="8"/>
        <v>0</v>
      </c>
      <c r="Q54" s="49" t="str">
        <f t="shared" si="9"/>
        <v>#DIV/0!</v>
      </c>
      <c r="R54" s="160"/>
      <c r="S54" s="138"/>
      <c r="T54" s="160"/>
      <c r="U54" s="138"/>
      <c r="V54" s="160"/>
      <c r="W54" s="138"/>
      <c r="X54" s="1"/>
      <c r="Y54" s="18">
        <f t="shared" si="14"/>
        <v>0</v>
      </c>
      <c r="Z54" s="18">
        <f t="shared" si="28"/>
        <v>0</v>
      </c>
      <c r="AA54" s="18">
        <f t="shared" ref="AA54:AB54" si="58">T54*$O54</f>
        <v>0</v>
      </c>
      <c r="AB54" s="18">
        <f t="shared" si="58"/>
        <v>0</v>
      </c>
      <c r="AC54" s="18">
        <f t="shared" si="11"/>
        <v>0</v>
      </c>
      <c r="AD54" s="18">
        <f t="shared" si="12"/>
        <v>0</v>
      </c>
      <c r="AE54" s="161"/>
      <c r="AF54" s="162"/>
      <c r="AG54" s="163"/>
      <c r="AH54" s="162"/>
      <c r="AI54" s="163"/>
      <c r="AJ54" s="162"/>
      <c r="AK54" s="110"/>
      <c r="AL54" s="111"/>
      <c r="AM54" s="111"/>
      <c r="AN54" s="111"/>
      <c r="AO54" s="111"/>
      <c r="AP54" s="111"/>
      <c r="AQ54" s="111"/>
      <c r="AR54" s="110"/>
      <c r="AS54" s="110"/>
    </row>
    <row r="55" ht="15.75" customHeight="1">
      <c r="A55" s="38">
        <f t="shared" si="3"/>
        <v>48</v>
      </c>
      <c r="B55" s="51"/>
      <c r="C55" s="101"/>
      <c r="D55" s="101"/>
      <c r="E55" s="101"/>
      <c r="F55" s="101"/>
      <c r="G55" s="102"/>
      <c r="H55" s="42">
        <f t="shared" si="4"/>
        <v>0</v>
      </c>
      <c r="I55" s="42">
        <f t="shared" si="5"/>
        <v>0</v>
      </c>
      <c r="J55" s="29"/>
      <c r="K55" s="42">
        <f t="shared" si="6"/>
        <v>0</v>
      </c>
      <c r="L55" s="90"/>
      <c r="M55" s="45">
        <f t="shared" si="7"/>
        <v>0</v>
      </c>
      <c r="N55" s="52"/>
      <c r="O55" s="139"/>
      <c r="P55" s="48">
        <f t="shared" si="8"/>
        <v>0</v>
      </c>
      <c r="Q55" s="49" t="str">
        <f t="shared" si="9"/>
        <v>#DIV/0!</v>
      </c>
      <c r="R55" s="160"/>
      <c r="S55" s="138"/>
      <c r="T55" s="160"/>
      <c r="U55" s="138"/>
      <c r="V55" s="160"/>
      <c r="W55" s="138"/>
      <c r="X55" s="1"/>
      <c r="Y55" s="18">
        <f t="shared" si="14"/>
        <v>0</v>
      </c>
      <c r="Z55" s="18">
        <f t="shared" si="28"/>
        <v>0</v>
      </c>
      <c r="AA55" s="18">
        <f t="shared" ref="AA55:AB55" si="59">T55*$O55</f>
        <v>0</v>
      </c>
      <c r="AB55" s="18">
        <f t="shared" si="59"/>
        <v>0</v>
      </c>
      <c r="AC55" s="18">
        <f t="shared" si="11"/>
        <v>0</v>
      </c>
      <c r="AD55" s="18">
        <f t="shared" si="12"/>
        <v>0</v>
      </c>
      <c r="AE55" s="161"/>
      <c r="AF55" s="162"/>
      <c r="AG55" s="163"/>
      <c r="AH55" s="162"/>
      <c r="AI55" s="163"/>
      <c r="AJ55" s="162"/>
      <c r="AK55" s="110"/>
      <c r="AL55" s="111"/>
      <c r="AM55" s="111"/>
      <c r="AN55" s="111"/>
      <c r="AO55" s="111"/>
      <c r="AP55" s="111"/>
      <c r="AQ55" s="111"/>
      <c r="AR55" s="110"/>
      <c r="AS55" s="110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2"/>
      <c r="O56" s="1"/>
      <c r="P56" s="1"/>
      <c r="Q56" s="3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2"/>
      <c r="O57" s="1"/>
      <c r="P57" s="1"/>
      <c r="Q57" s="3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2"/>
      <c r="O58" s="1"/>
      <c r="P58" s="1"/>
      <c r="Q58" s="3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2"/>
      <c r="O59" s="1"/>
      <c r="P59" s="1"/>
      <c r="Q59" s="3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2"/>
      <c r="O60" s="1"/>
      <c r="P60" s="1"/>
      <c r="Q60" s="3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2"/>
      <c r="O61" s="1"/>
      <c r="P61" s="1"/>
      <c r="Q61" s="3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2"/>
      <c r="O62" s="1"/>
      <c r="P62" s="1"/>
      <c r="Q62" s="3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2"/>
      <c r="O63" s="1"/>
      <c r="P63" s="1"/>
      <c r="Q63" s="3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2"/>
      <c r="O64" s="1"/>
      <c r="P64" s="1"/>
      <c r="Q64" s="3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2"/>
      <c r="O65" s="1"/>
      <c r="P65" s="1"/>
      <c r="Q65" s="3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2"/>
      <c r="O66" s="1"/>
      <c r="P66" s="1"/>
      <c r="Q66" s="3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3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3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3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3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3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3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3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3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3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3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3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3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3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3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3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3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3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3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3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3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3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3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3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3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3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3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3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3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3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3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3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3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3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3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3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3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3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3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3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3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3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3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3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3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3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3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3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3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3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3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3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3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3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3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3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3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3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3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3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3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3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3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3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3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3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3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3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3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3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3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3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3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3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3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3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3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3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3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3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3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3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3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3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3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3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3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3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3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3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3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3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3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3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3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3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3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3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3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3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3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3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3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3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3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3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3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3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3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3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3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3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3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3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3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3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3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3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3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3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3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3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3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3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3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3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3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3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3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3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3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3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3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3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3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3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3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6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6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6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6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6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6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6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6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6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6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6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</row>
    <row r="265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</row>
    <row r="266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</row>
    <row r="267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</row>
    <row r="268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</row>
    <row r="269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</row>
    <row r="270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</row>
    <row r="271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</row>
    <row r="272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</row>
    <row r="27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</row>
    <row r="274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</row>
    <row r="275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</row>
    <row r="276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</row>
    <row r="277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</row>
    <row r="278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</row>
    <row r="279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</row>
    <row r="280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</row>
    <row r="281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</row>
    <row r="282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</row>
    <row r="28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</row>
    <row r="284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</row>
    <row r="285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</row>
    <row r="286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</row>
    <row r="287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</row>
    <row r="288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</row>
    <row r="289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</row>
    <row r="290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</row>
    <row r="291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</row>
    <row r="292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</row>
    <row r="29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</row>
    <row r="294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</row>
    <row r="295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</row>
    <row r="296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</row>
    <row r="297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</row>
    <row r="298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</row>
    <row r="299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</row>
    <row r="300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</row>
    <row r="301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</row>
    <row r="302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</row>
    <row r="30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</row>
    <row r="304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</row>
    <row r="305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</row>
    <row r="306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</row>
    <row r="307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</row>
    <row r="308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</row>
    <row r="309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</row>
    <row r="310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</row>
    <row r="311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</row>
    <row r="312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</row>
    <row r="3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</row>
    <row r="314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</row>
    <row r="315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</row>
    <row r="316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</row>
    <row r="317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</row>
    <row r="318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</row>
    <row r="319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</row>
    <row r="320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</row>
    <row r="321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</row>
    <row r="322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</row>
    <row r="32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</row>
    <row r="324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</row>
    <row r="325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</row>
    <row r="326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</row>
    <row r="327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</row>
    <row r="328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</row>
    <row r="329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</row>
    <row r="330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</row>
    <row r="331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</row>
    <row r="332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</row>
    <row r="33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</row>
    <row r="334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</row>
    <row r="335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</row>
    <row r="336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</row>
    <row r="337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</row>
    <row r="338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</row>
    <row r="339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</row>
    <row r="340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</row>
    <row r="341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</row>
    <row r="342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</row>
    <row r="34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</row>
    <row r="344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</row>
    <row r="345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</row>
    <row r="346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</row>
    <row r="347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</row>
    <row r="348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</row>
    <row r="349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</row>
    <row r="350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</row>
    <row r="351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</row>
    <row r="352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</row>
    <row r="35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</row>
    <row r="354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</row>
    <row r="355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</row>
    <row r="356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</row>
    <row r="357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</row>
    <row r="358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</row>
    <row r="359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</row>
    <row r="360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</row>
    <row r="361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</row>
    <row r="362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</row>
    <row r="36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</row>
    <row r="364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</row>
    <row r="365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</row>
    <row r="366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</row>
    <row r="367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</row>
    <row r="368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</row>
    <row r="369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</row>
    <row r="370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</row>
    <row r="371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</row>
    <row r="372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</row>
    <row r="37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</row>
    <row r="374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</row>
    <row r="375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</row>
    <row r="376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</row>
    <row r="377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</row>
    <row r="378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</row>
    <row r="379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</row>
    <row r="380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</row>
    <row r="381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</row>
    <row r="382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</row>
    <row r="38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</row>
    <row r="384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</row>
    <row r="385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</row>
    <row r="386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</row>
    <row r="387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</row>
    <row r="388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</row>
    <row r="389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</row>
    <row r="390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</row>
    <row r="391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</row>
    <row r="392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</row>
    <row r="39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</row>
    <row r="394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</row>
    <row r="395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</row>
    <row r="396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</row>
    <row r="397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</row>
    <row r="398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</row>
    <row r="399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</row>
    <row r="400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</row>
    <row r="401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</row>
    <row r="402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</row>
    <row r="40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</row>
    <row r="404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</row>
    <row r="405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</row>
    <row r="406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</row>
    <row r="407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</row>
    <row r="408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</row>
    <row r="409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</row>
    <row r="410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</row>
    <row r="411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</row>
    <row r="412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</row>
    <row r="4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</row>
    <row r="414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</row>
    <row r="415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</row>
    <row r="416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</row>
    <row r="417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</row>
    <row r="418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</row>
    <row r="419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</row>
    <row r="420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</row>
    <row r="421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</row>
    <row r="422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</row>
    <row r="42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</row>
    <row r="424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</row>
    <row r="425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</row>
    <row r="426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</row>
    <row r="427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</row>
    <row r="428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</row>
    <row r="429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</row>
    <row r="430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</row>
    <row r="431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</row>
    <row r="432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</row>
    <row r="43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</row>
    <row r="434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</row>
    <row r="435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</row>
    <row r="436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</row>
    <row r="437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</row>
    <row r="438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</row>
    <row r="439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</row>
    <row r="440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</row>
    <row r="441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</row>
    <row r="442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</row>
    <row r="44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</row>
    <row r="444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</row>
    <row r="445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</row>
    <row r="446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</row>
    <row r="447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</row>
    <row r="448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</row>
    <row r="449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</row>
    <row r="450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</row>
    <row r="451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</row>
    <row r="452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</row>
    <row r="45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</row>
    <row r="454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</row>
    <row r="455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</row>
    <row r="456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</row>
    <row r="457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</row>
    <row r="458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</row>
    <row r="459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</row>
    <row r="460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</row>
    <row r="461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</row>
    <row r="462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</row>
    <row r="46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</row>
    <row r="464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</row>
    <row r="465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</row>
    <row r="466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</row>
    <row r="467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</row>
    <row r="468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</row>
    <row r="469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</row>
    <row r="470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</row>
    <row r="471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</row>
    <row r="472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</row>
    <row r="47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</row>
    <row r="474" ht="15.75" customHeight="1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</row>
    <row r="475" ht="15.75" customHeight="1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</row>
    <row r="476" ht="15.75" customHeight="1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</row>
    <row r="477" ht="15.75" customHeight="1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</row>
    <row r="478" ht="15.75" customHeight="1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</row>
    <row r="479" ht="15.75" customHeight="1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</row>
    <row r="480" ht="15.75" customHeight="1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</row>
    <row r="481" ht="15.75" customHeight="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</row>
    <row r="482" ht="15.75" customHeight="1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</row>
    <row r="483" ht="15.75" customHeight="1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</row>
    <row r="484" ht="15.75" customHeight="1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</row>
    <row r="485" ht="15.75" customHeight="1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</row>
    <row r="486" ht="15.75" customHeight="1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</row>
    <row r="487" ht="15.75" customHeight="1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</row>
    <row r="488" ht="15.75" customHeight="1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</row>
    <row r="489" ht="15.75" customHeight="1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</row>
    <row r="490" ht="15.75" customHeight="1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</row>
    <row r="491" ht="15.75" customHeight="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</row>
    <row r="492" ht="15.75" customHeight="1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</row>
    <row r="493" ht="15.75" customHeight="1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</row>
    <row r="494" ht="15.75" customHeight="1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</row>
    <row r="495" ht="15.75" customHeight="1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</row>
    <row r="496" ht="15.75" customHeight="1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</row>
    <row r="497" ht="15.75" customHeight="1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</row>
    <row r="498" ht="15.75" customHeight="1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</row>
    <row r="499" ht="15.75" customHeight="1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</row>
    <row r="500" ht="15.75" customHeight="1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</row>
    <row r="501" ht="15.75" customHeight="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</row>
    <row r="502" ht="15.75" customHeight="1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</row>
    <row r="503" ht="15.75" customHeight="1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</row>
    <row r="504" ht="15.75" customHeight="1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</row>
    <row r="505" ht="15.75" customHeight="1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</row>
    <row r="506" ht="15.75" customHeight="1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</row>
    <row r="507" ht="15.75" customHeight="1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</row>
    <row r="508" ht="15.75" customHeight="1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</row>
    <row r="509" ht="15.75" customHeight="1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</row>
    <row r="510" ht="15.75" customHeight="1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</row>
    <row r="511" ht="15.75" customHeight="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</row>
    <row r="512" ht="15.75" customHeight="1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</row>
    <row r="513" ht="15.75" customHeight="1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</row>
    <row r="514" ht="15.75" customHeight="1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</row>
    <row r="515" ht="15.75" customHeight="1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</row>
    <row r="516" ht="15.75" customHeight="1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</row>
    <row r="517" ht="15.75" customHeight="1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</row>
    <row r="518" ht="15.75" customHeight="1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</row>
    <row r="519" ht="15.75" customHeight="1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</row>
    <row r="520" ht="15.75" customHeight="1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</row>
    <row r="521" ht="15.75" customHeight="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</row>
    <row r="522" ht="15.75" customHeight="1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</row>
    <row r="523" ht="15.75" customHeight="1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</row>
    <row r="524" ht="15.75" customHeight="1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</row>
    <row r="525" ht="15.75" customHeight="1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</row>
    <row r="526" ht="15.75" customHeight="1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</row>
    <row r="527" ht="15.75" customHeight="1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</row>
    <row r="528" ht="15.75" customHeight="1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</row>
    <row r="529" ht="15.75" customHeight="1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</row>
    <row r="530" ht="15.75" customHeight="1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</row>
    <row r="531" ht="15.75" customHeight="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</row>
    <row r="532" ht="15.75" customHeight="1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</row>
    <row r="533" ht="15.75" customHeight="1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</row>
    <row r="534" ht="15.75" customHeight="1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</row>
    <row r="535" ht="15.75" customHeight="1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</row>
    <row r="536" ht="15.75" customHeight="1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</row>
    <row r="537" ht="15.75" customHeight="1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</row>
    <row r="538" ht="15.75" customHeight="1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</row>
    <row r="539" ht="15.75" customHeight="1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</row>
    <row r="540" ht="15.75" customHeight="1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</row>
    <row r="541" ht="15.75" customHeight="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</row>
    <row r="542" ht="15.75" customHeight="1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</row>
    <row r="543" ht="15.75" customHeight="1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</row>
    <row r="544" ht="15.75" customHeight="1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</row>
    <row r="545" ht="15.75" customHeight="1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</row>
    <row r="546" ht="15.75" customHeight="1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</row>
    <row r="547" ht="15.75" customHeight="1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</row>
    <row r="548" ht="15.75" customHeight="1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</row>
    <row r="549" ht="15.75" customHeight="1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</row>
    <row r="550" ht="15.75" customHeight="1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</row>
    <row r="551" ht="15.75" customHeight="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</row>
    <row r="552" ht="15.75" customHeight="1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</row>
    <row r="553" ht="15.75" customHeight="1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</row>
    <row r="554" ht="15.75" customHeight="1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</row>
    <row r="555" ht="15.75" customHeight="1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</row>
    <row r="556" ht="15.75" customHeight="1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</row>
    <row r="557" ht="15.75" customHeight="1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</row>
    <row r="558" ht="15.75" customHeight="1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</row>
    <row r="559" ht="15.75" customHeight="1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</row>
    <row r="560" ht="15.75" customHeight="1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</row>
    <row r="561" ht="15.75" customHeight="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</row>
    <row r="562" ht="15.75" customHeight="1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</row>
    <row r="563" ht="15.75" customHeight="1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</row>
    <row r="564" ht="15.75" customHeight="1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</row>
    <row r="565" ht="15.75" customHeight="1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</row>
    <row r="566" ht="15.75" customHeight="1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</row>
    <row r="567" ht="15.75" customHeight="1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</row>
    <row r="568" ht="15.75" customHeight="1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</row>
    <row r="569" ht="15.75" customHeight="1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</row>
    <row r="570" ht="15.75" customHeight="1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</row>
    <row r="571" ht="15.75" customHeight="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</row>
    <row r="572" ht="15.75" customHeight="1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</row>
    <row r="573" ht="15.75" customHeight="1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</row>
    <row r="574" ht="15.75" customHeight="1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</row>
    <row r="575" ht="15.75" customHeight="1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</row>
    <row r="576" ht="15.75" customHeight="1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</row>
    <row r="577" ht="15.75" customHeight="1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</row>
    <row r="578" ht="15.75" customHeight="1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</row>
    <row r="579" ht="15.75" customHeight="1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</row>
    <row r="580" ht="15.75" customHeight="1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</row>
    <row r="581" ht="15.75" customHeight="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</row>
    <row r="582" ht="15.75" customHeight="1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</row>
    <row r="583" ht="15.75" customHeight="1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</row>
    <row r="584" ht="15.75" customHeight="1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</row>
    <row r="585" ht="15.75" customHeight="1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</row>
    <row r="586" ht="15.75" customHeight="1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</row>
    <row r="587" ht="15.75" customHeight="1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</row>
    <row r="588" ht="15.75" customHeight="1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</row>
    <row r="589" ht="15.75" customHeight="1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</row>
    <row r="590" ht="15.75" customHeight="1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</row>
    <row r="591" ht="15.75" customHeight="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</row>
    <row r="592" ht="15.75" customHeight="1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</row>
    <row r="593" ht="15.75" customHeight="1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</row>
    <row r="594" ht="15.75" customHeight="1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</row>
    <row r="595" ht="15.75" customHeight="1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</row>
    <row r="596" ht="15.75" customHeight="1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</row>
    <row r="597" ht="15.75" customHeight="1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</row>
    <row r="598" ht="15.75" customHeight="1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</row>
    <row r="599" ht="15.75" customHeight="1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</row>
    <row r="600" ht="15.75" customHeight="1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</row>
    <row r="601" ht="15.75" customHeight="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</row>
    <row r="602" ht="15.75" customHeight="1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</row>
    <row r="603" ht="15.75" customHeight="1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</row>
    <row r="604" ht="15.75" customHeight="1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</row>
    <row r="605" ht="15.75" customHeight="1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</row>
    <row r="606" ht="15.75" customHeight="1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</row>
    <row r="607" ht="15.75" customHeight="1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</row>
    <row r="608" ht="15.75" customHeight="1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</row>
    <row r="609" ht="15.75" customHeight="1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</row>
    <row r="610" ht="15.75" customHeight="1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</row>
    <row r="611" ht="15.75" customHeight="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</row>
    <row r="612" ht="15.75" customHeight="1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</row>
    <row r="613" ht="15.75" customHeight="1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</row>
    <row r="614" ht="15.75" customHeight="1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</row>
    <row r="615" ht="15.75" customHeight="1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</row>
    <row r="616" ht="15.75" customHeight="1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</row>
    <row r="617" ht="15.75" customHeight="1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</row>
    <row r="618" ht="15.75" customHeight="1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</row>
    <row r="619" ht="15.75" customHeight="1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</row>
    <row r="620" ht="15.75" customHeight="1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</row>
    <row r="621" ht="15.75" customHeight="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</row>
    <row r="622" ht="15.75" customHeight="1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</row>
    <row r="623" ht="15.75" customHeight="1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</row>
    <row r="624" ht="15.75" customHeight="1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</row>
    <row r="625" ht="15.75" customHeight="1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</row>
    <row r="626" ht="15.75" customHeight="1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</row>
    <row r="627" ht="15.75" customHeight="1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</row>
    <row r="628" ht="15.75" customHeight="1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</row>
    <row r="629" ht="15.75" customHeight="1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</row>
    <row r="630" ht="15.75" customHeight="1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</row>
    <row r="631" ht="15.75" customHeight="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</row>
    <row r="632" ht="15.75" customHeight="1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</row>
    <row r="633" ht="15.75" customHeight="1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</row>
    <row r="634" ht="15.75" customHeight="1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</row>
    <row r="635" ht="15.75" customHeight="1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</row>
    <row r="636" ht="15.75" customHeight="1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</row>
    <row r="637" ht="15.75" customHeight="1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</row>
    <row r="638" ht="15.75" customHeight="1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</row>
    <row r="639" ht="15.75" customHeight="1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</row>
    <row r="640" ht="15.75" customHeight="1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</row>
    <row r="641" ht="15.75" customHeight="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</row>
    <row r="642" ht="15.75" customHeight="1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</row>
    <row r="643" ht="15.75" customHeight="1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</row>
    <row r="644" ht="15.75" customHeight="1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</row>
    <row r="645" ht="15.75" customHeight="1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</row>
    <row r="646" ht="15.75" customHeight="1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</row>
    <row r="647" ht="15.75" customHeight="1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</row>
    <row r="648" ht="15.75" customHeight="1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</row>
    <row r="649" ht="15.75" customHeight="1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</row>
    <row r="650" ht="15.75" customHeight="1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</row>
    <row r="651" ht="15.75" customHeight="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</row>
    <row r="652" ht="15.75" customHeight="1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</row>
    <row r="653" ht="15.75" customHeight="1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</row>
    <row r="654" ht="15.75" customHeight="1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</row>
    <row r="655" ht="15.75" customHeight="1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</row>
    <row r="656" ht="15.75" customHeight="1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</row>
    <row r="657" ht="15.75" customHeight="1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</row>
    <row r="658" ht="15.75" customHeight="1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</row>
    <row r="659" ht="15.75" customHeight="1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</row>
    <row r="660" ht="15.75" customHeight="1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</row>
    <row r="661" ht="15.75" customHeight="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</row>
    <row r="662" ht="15.75" customHeight="1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</row>
    <row r="663" ht="15.75" customHeight="1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</row>
    <row r="664" ht="15.75" customHeight="1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</row>
    <row r="665" ht="15.75" customHeight="1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</row>
    <row r="666" ht="15.75" customHeight="1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</row>
    <row r="667" ht="15.75" customHeight="1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</row>
    <row r="668" ht="15.75" customHeight="1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</row>
    <row r="669" ht="15.75" customHeight="1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</row>
    <row r="670" ht="15.75" customHeight="1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</row>
    <row r="671" ht="15.75" customHeight="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</row>
    <row r="672" ht="15.75" customHeight="1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</row>
    <row r="673" ht="15.75" customHeight="1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</row>
    <row r="674" ht="15.75" customHeight="1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</row>
    <row r="675" ht="15.75" customHeight="1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</row>
    <row r="676" ht="15.75" customHeight="1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</row>
    <row r="677" ht="15.75" customHeight="1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</row>
    <row r="678" ht="15.75" customHeight="1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</row>
    <row r="679" ht="15.75" customHeight="1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</row>
    <row r="680" ht="15.75" customHeight="1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</row>
    <row r="681" ht="15.75" customHeight="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</row>
    <row r="682" ht="15.75" customHeight="1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</row>
    <row r="683" ht="15.75" customHeight="1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</row>
    <row r="684" ht="15.75" customHeight="1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</row>
    <row r="685" ht="15.75" customHeight="1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</row>
    <row r="686" ht="15.75" customHeight="1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</row>
    <row r="687" ht="15.75" customHeight="1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</row>
    <row r="688" ht="15.75" customHeight="1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</row>
    <row r="689" ht="15.75" customHeight="1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</row>
    <row r="690" ht="15.75" customHeight="1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</row>
    <row r="691" ht="15.75" customHeight="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</row>
    <row r="692" ht="15.75" customHeight="1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</row>
    <row r="693" ht="15.75" customHeight="1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</row>
    <row r="694" ht="15.75" customHeight="1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</row>
    <row r="695" ht="15.75" customHeight="1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</row>
    <row r="696" ht="15.75" customHeight="1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</row>
    <row r="697" ht="15.75" customHeight="1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</row>
    <row r="698" ht="15.75" customHeight="1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</row>
    <row r="699" ht="15.75" customHeight="1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</row>
    <row r="700" ht="15.75" customHeight="1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</row>
    <row r="701" ht="15.75" customHeight="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</row>
    <row r="702" ht="15.75" customHeight="1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</row>
    <row r="703" ht="15.75" customHeight="1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</row>
    <row r="704" ht="15.75" customHeight="1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</row>
    <row r="705" ht="15.75" customHeight="1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</row>
    <row r="706" ht="15.75" customHeight="1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</row>
    <row r="707" ht="15.75" customHeight="1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</row>
    <row r="708" ht="15.75" customHeight="1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</row>
    <row r="709" ht="15.75" customHeight="1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</row>
    <row r="710" ht="15.75" customHeight="1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</row>
    <row r="711" ht="15.75" customHeight="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</row>
    <row r="712" ht="15.75" customHeight="1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</row>
    <row r="713" ht="15.75" customHeight="1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</row>
    <row r="714" ht="15.75" customHeight="1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</row>
    <row r="715" ht="15.75" customHeight="1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</row>
    <row r="716" ht="15.75" customHeight="1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</row>
    <row r="717" ht="15.75" customHeight="1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</row>
    <row r="718" ht="15.75" customHeight="1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</row>
    <row r="719" ht="15.75" customHeight="1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</row>
    <row r="720" ht="15.75" customHeight="1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</row>
    <row r="721" ht="15.75" customHeight="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</row>
    <row r="722" ht="15.75" customHeight="1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</row>
    <row r="723" ht="15.75" customHeight="1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</row>
    <row r="724" ht="15.75" customHeight="1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</row>
    <row r="725" ht="15.75" customHeight="1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</row>
    <row r="726" ht="15.75" customHeight="1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</row>
    <row r="727" ht="15.75" customHeight="1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</row>
    <row r="728" ht="15.75" customHeight="1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</row>
    <row r="729" ht="15.75" customHeight="1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</row>
    <row r="730" ht="15.75" customHeight="1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</row>
    <row r="731" ht="15.75" customHeight="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</row>
    <row r="732" ht="15.75" customHeight="1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</row>
    <row r="733" ht="15.75" customHeight="1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</row>
    <row r="734" ht="15.75" customHeight="1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</row>
    <row r="735" ht="15.75" customHeight="1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</row>
    <row r="736" ht="15.75" customHeight="1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</row>
    <row r="737" ht="15.75" customHeight="1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</row>
    <row r="738" ht="15.75" customHeight="1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</row>
    <row r="739" ht="15.75" customHeight="1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</row>
    <row r="740" ht="15.75" customHeight="1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</row>
    <row r="741" ht="15.75" customHeight="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</row>
    <row r="742" ht="15.75" customHeight="1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</row>
    <row r="743" ht="15.75" customHeight="1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</row>
    <row r="744" ht="15.75" customHeight="1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</row>
    <row r="745" ht="15.75" customHeight="1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</row>
    <row r="746" ht="15.75" customHeight="1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</row>
    <row r="747" ht="15.75" customHeight="1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</row>
    <row r="748" ht="15.75" customHeight="1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</row>
    <row r="749" ht="15.75" customHeight="1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</row>
    <row r="750" ht="15.75" customHeight="1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</row>
    <row r="751" ht="15.75" customHeight="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</row>
    <row r="752" ht="15.75" customHeight="1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</row>
    <row r="753" ht="15.75" customHeight="1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</row>
    <row r="754" ht="15.75" customHeight="1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</row>
    <row r="755" ht="15.75" customHeight="1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</row>
    <row r="756" ht="15.75" customHeight="1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</row>
    <row r="757" ht="15.75" customHeight="1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</row>
    <row r="758" ht="15.75" customHeight="1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</row>
    <row r="759" ht="15.75" customHeight="1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</row>
    <row r="760" ht="15.75" customHeight="1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</row>
    <row r="761" ht="15.75" customHeight="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</row>
    <row r="762" ht="15.75" customHeight="1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</row>
    <row r="763" ht="15.75" customHeight="1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</row>
    <row r="764" ht="15.75" customHeight="1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</row>
    <row r="765" ht="15.75" customHeight="1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</row>
    <row r="766" ht="15.75" customHeight="1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</row>
    <row r="767" ht="15.75" customHeight="1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</row>
    <row r="768" ht="15.75" customHeight="1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</row>
    <row r="769" ht="15.75" customHeight="1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</row>
    <row r="770" ht="15.75" customHeight="1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</row>
    <row r="771" ht="15.75" customHeight="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</row>
    <row r="772" ht="15.75" customHeight="1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</row>
    <row r="773" ht="15.75" customHeight="1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</row>
    <row r="774" ht="15.75" customHeight="1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</row>
    <row r="775" ht="15.75" customHeight="1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</row>
    <row r="776" ht="15.75" customHeight="1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</row>
    <row r="777" ht="15.75" customHeight="1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</row>
    <row r="778" ht="15.75" customHeight="1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</row>
    <row r="779" ht="15.75" customHeight="1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</row>
    <row r="780" ht="15.75" customHeight="1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</row>
    <row r="781" ht="15.75" customHeight="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</row>
    <row r="782" ht="15.75" customHeight="1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</row>
    <row r="783" ht="15.75" customHeight="1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</row>
    <row r="784" ht="15.75" customHeight="1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</row>
    <row r="785" ht="15.75" customHeight="1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</row>
    <row r="786" ht="15.75" customHeight="1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</row>
    <row r="787" ht="15.75" customHeight="1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</row>
    <row r="788" ht="15.75" customHeight="1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</row>
    <row r="789" ht="15.75" customHeight="1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</row>
    <row r="790" ht="15.75" customHeight="1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</row>
    <row r="791" ht="15.75" customHeight="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</row>
    <row r="792" ht="15.75" customHeight="1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</row>
    <row r="793" ht="15.75" customHeight="1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</row>
    <row r="794" ht="15.75" customHeight="1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</row>
    <row r="795" ht="15.75" customHeight="1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</row>
    <row r="796" ht="15.75" customHeight="1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</row>
    <row r="797" ht="15.75" customHeight="1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</row>
    <row r="798" ht="15.75" customHeight="1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</row>
    <row r="799" ht="15.75" customHeight="1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</row>
    <row r="800" ht="15.75" customHeight="1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</row>
    <row r="801" ht="15.75" customHeight="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</row>
    <row r="802" ht="15.75" customHeight="1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</row>
    <row r="803" ht="15.75" customHeight="1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</row>
    <row r="804" ht="15.75" customHeight="1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</row>
    <row r="805" ht="15.75" customHeight="1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</row>
    <row r="806" ht="15.75" customHeight="1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</row>
    <row r="807" ht="15.75" customHeight="1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</row>
    <row r="808" ht="15.75" customHeight="1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</row>
    <row r="809" ht="15.75" customHeight="1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</row>
    <row r="810" ht="15.75" customHeight="1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</row>
    <row r="811" ht="15.75" customHeight="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</row>
    <row r="812" ht="15.75" customHeight="1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</row>
    <row r="813" ht="15.75" customHeight="1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</row>
    <row r="814" ht="15.75" customHeight="1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</row>
    <row r="815" ht="15.75" customHeight="1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</row>
    <row r="816" ht="15.75" customHeight="1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</row>
    <row r="817" ht="15.75" customHeight="1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</row>
    <row r="818" ht="15.75" customHeight="1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</row>
    <row r="819" ht="15.75" customHeight="1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</row>
    <row r="820" ht="15.75" customHeight="1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</row>
    <row r="821" ht="15.75" customHeight="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</row>
    <row r="822" ht="15.75" customHeight="1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</row>
    <row r="823" ht="15.75" customHeight="1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</row>
    <row r="824" ht="15.75" customHeight="1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</row>
    <row r="825" ht="15.75" customHeight="1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</row>
    <row r="826" ht="15.75" customHeight="1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</row>
    <row r="827" ht="15.75" customHeight="1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</row>
    <row r="828" ht="15.75" customHeight="1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</row>
    <row r="829" ht="15.75" customHeight="1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</row>
    <row r="830" ht="15.75" customHeight="1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</row>
    <row r="831" ht="15.75" customHeight="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</row>
    <row r="832" ht="15.75" customHeight="1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</row>
    <row r="833" ht="15.75" customHeight="1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</row>
    <row r="834" ht="15.75" customHeight="1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</row>
    <row r="835" ht="15.75" customHeight="1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</row>
    <row r="836" ht="15.75" customHeight="1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</row>
    <row r="837" ht="15.75" customHeight="1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</row>
    <row r="838" ht="15.75" customHeight="1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</row>
    <row r="839" ht="15.75" customHeight="1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</row>
    <row r="840" ht="15.75" customHeight="1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</row>
    <row r="841" ht="15.75" customHeight="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</row>
    <row r="842" ht="15.75" customHeight="1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</row>
    <row r="843" ht="15.75" customHeight="1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</row>
    <row r="844" ht="15.75" customHeight="1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</row>
    <row r="845" ht="15.75" customHeight="1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</row>
    <row r="846" ht="15.75" customHeight="1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</row>
    <row r="847" ht="15.75" customHeight="1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</row>
    <row r="848" ht="15.75" customHeight="1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</row>
    <row r="849" ht="15.75" customHeight="1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</row>
    <row r="850" ht="15.75" customHeight="1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</row>
    <row r="851" ht="15.75" customHeight="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</row>
    <row r="852" ht="15.75" customHeight="1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</row>
    <row r="853" ht="15.75" customHeight="1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</row>
    <row r="854" ht="15.75" customHeight="1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</row>
    <row r="855" ht="15.75" customHeight="1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</row>
    <row r="856" ht="15.75" customHeight="1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</row>
    <row r="857" ht="15.75" customHeight="1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</row>
    <row r="858" ht="15.75" customHeight="1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</row>
    <row r="859" ht="15.75" customHeight="1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</row>
    <row r="860" ht="15.75" customHeight="1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</row>
    <row r="861" ht="15.75" customHeight="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</row>
    <row r="862" ht="15.75" customHeight="1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</row>
    <row r="863" ht="15.75" customHeight="1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</row>
    <row r="864" ht="15.75" customHeight="1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</row>
    <row r="865" ht="15.75" customHeight="1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</row>
    <row r="866" ht="15.75" customHeight="1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</row>
    <row r="867" ht="15.75" customHeight="1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</row>
    <row r="868" ht="15.75" customHeight="1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</row>
    <row r="869" ht="15.75" customHeight="1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</row>
    <row r="870" ht="15.75" customHeight="1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</row>
    <row r="871" ht="15.75" customHeight="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</row>
    <row r="872" ht="15.75" customHeight="1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</row>
    <row r="873" ht="15.75" customHeight="1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</row>
    <row r="874" ht="15.75" customHeight="1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</row>
    <row r="875" ht="15.75" customHeight="1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</row>
    <row r="876" ht="15.75" customHeight="1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</row>
    <row r="877" ht="15.75" customHeight="1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</row>
    <row r="878" ht="15.75" customHeight="1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</row>
    <row r="879" ht="15.75" customHeight="1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</row>
    <row r="880" ht="15.75" customHeight="1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</row>
    <row r="881" ht="15.75" customHeight="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</row>
    <row r="882" ht="15.75" customHeight="1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</row>
    <row r="883" ht="15.75" customHeight="1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</row>
    <row r="884" ht="15.75" customHeight="1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</row>
    <row r="885" ht="15.75" customHeight="1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</row>
    <row r="886" ht="15.75" customHeight="1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</row>
    <row r="887" ht="15.75" customHeight="1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</row>
    <row r="888" ht="15.75" customHeight="1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</row>
    <row r="889" ht="15.75" customHeight="1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</row>
    <row r="890" ht="15.75" customHeight="1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</row>
    <row r="891" ht="15.75" customHeight="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</row>
    <row r="892" ht="15.75" customHeight="1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</row>
    <row r="893" ht="15.75" customHeight="1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</row>
    <row r="894" ht="15.75" customHeight="1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</row>
    <row r="895" ht="15.75" customHeight="1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</row>
    <row r="896" ht="15.75" customHeight="1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</row>
    <row r="897" ht="15.75" customHeight="1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</row>
    <row r="898" ht="15.75" customHeight="1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</row>
    <row r="899" ht="15.75" customHeight="1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</row>
    <row r="900" ht="15.75" customHeight="1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</row>
    <row r="901" ht="15.75" customHeight="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</row>
    <row r="902" ht="15.75" customHeight="1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</row>
    <row r="903" ht="15.75" customHeight="1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</row>
    <row r="904" ht="15.75" customHeight="1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</row>
    <row r="905" ht="15.75" customHeight="1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</row>
    <row r="906" ht="15.75" customHeight="1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</row>
    <row r="907" ht="15.75" customHeight="1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</row>
    <row r="908" ht="15.75" customHeight="1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</row>
    <row r="909" ht="15.75" customHeight="1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</row>
    <row r="910" ht="15.75" customHeight="1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</row>
    <row r="911" ht="15.75" customHeight="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</row>
    <row r="912" ht="15.75" customHeight="1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</row>
    <row r="913" ht="15.75" customHeight="1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</row>
    <row r="914" ht="15.75" customHeight="1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</row>
    <row r="915" ht="15.75" customHeight="1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</row>
    <row r="916" ht="15.75" customHeight="1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</row>
    <row r="917" ht="15.75" customHeight="1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</row>
    <row r="918" ht="15.75" customHeight="1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</row>
    <row r="919" ht="15.75" customHeight="1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</row>
    <row r="920" ht="15.75" customHeight="1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</row>
    <row r="921" ht="15.75" customHeight="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</row>
    <row r="922" ht="15.75" customHeight="1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</row>
    <row r="923" ht="15.75" customHeight="1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</row>
    <row r="924" ht="15.75" customHeight="1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</row>
    <row r="925" ht="15.75" customHeight="1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</row>
    <row r="926" ht="15.75" customHeight="1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</row>
    <row r="927" ht="15.75" customHeight="1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</row>
    <row r="928" ht="15.75" customHeight="1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</row>
    <row r="929" ht="15.75" customHeight="1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</row>
    <row r="930" ht="15.75" customHeight="1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</row>
    <row r="931" ht="15.75" customHeight="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</row>
    <row r="932" ht="15.75" customHeight="1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</row>
    <row r="933" ht="15.75" customHeight="1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</row>
    <row r="934" ht="15.75" customHeight="1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</row>
    <row r="935" ht="15.75" customHeight="1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</row>
    <row r="936" ht="15.75" customHeight="1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</row>
    <row r="937" ht="15.75" customHeight="1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</row>
    <row r="938" ht="15.75" customHeight="1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</row>
    <row r="939" ht="15.75" customHeight="1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</row>
    <row r="940" ht="15.75" customHeight="1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</row>
    <row r="941" ht="15.75" customHeight="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</row>
    <row r="942" ht="15.75" customHeight="1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</row>
    <row r="943" ht="15.75" customHeight="1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</row>
    <row r="944" ht="15.75" customHeight="1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</row>
    <row r="945" ht="15.75" customHeight="1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</row>
    <row r="946" ht="15.75" customHeight="1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</row>
    <row r="947" ht="15.75" customHeight="1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</row>
    <row r="948" ht="15.75" customHeight="1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</row>
    <row r="949" ht="15.75" customHeight="1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</row>
    <row r="950" ht="15.75" customHeight="1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</row>
    <row r="951" ht="15.75" customHeight="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</row>
    <row r="952" ht="15.75" customHeight="1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</row>
    <row r="953" ht="15.75" customHeight="1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</row>
    <row r="954" ht="15.75" customHeight="1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</row>
    <row r="955" ht="15.75" customHeight="1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</row>
    <row r="956" ht="15.75" customHeight="1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</row>
    <row r="957" ht="15.75" customHeight="1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</row>
    <row r="958" ht="15.75" customHeight="1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</row>
    <row r="959" ht="15.75" customHeight="1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</row>
    <row r="960" ht="15.75" customHeight="1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</row>
    <row r="961" ht="15.75" customHeight="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</row>
    <row r="962" ht="15.75" customHeight="1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</row>
    <row r="963" ht="15.75" customHeight="1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</row>
    <row r="964" ht="15.75" customHeight="1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</row>
    <row r="965" ht="15.75" customHeight="1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</row>
    <row r="966" ht="15.75" customHeight="1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</row>
    <row r="967" ht="15.75" customHeight="1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</row>
    <row r="968" ht="15.75" customHeight="1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</row>
    <row r="969" ht="15.75" customHeight="1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</row>
    <row r="970" ht="15.75" customHeight="1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</row>
    <row r="971" ht="15.75" customHeight="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</row>
    <row r="972" ht="15.75" customHeight="1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</row>
    <row r="973" ht="15.75" customHeight="1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</row>
    <row r="974" ht="15.75" customHeight="1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</row>
    <row r="975" ht="15.75" customHeight="1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</row>
    <row r="976" ht="15.75" customHeight="1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</row>
    <row r="977" ht="15.75" customHeight="1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</row>
    <row r="978" ht="15.75" customHeight="1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</row>
    <row r="979" ht="15.75" customHeight="1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</row>
    <row r="980" ht="15.75" customHeight="1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</row>
    <row r="981" ht="15.75" customHeight="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</row>
    <row r="982" ht="15.75" customHeight="1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</row>
    <row r="983" ht="15.75" customHeight="1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</row>
    <row r="984" ht="15.75" customHeight="1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</row>
    <row r="985" ht="15.75" customHeight="1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</row>
    <row r="986" ht="15.75" customHeight="1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</row>
    <row r="987" ht="15.75" customHeight="1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</row>
    <row r="988" ht="15.75" customHeight="1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</row>
    <row r="989" ht="15.75" customHeight="1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</row>
    <row r="990" ht="15.75" customHeight="1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</row>
  </sheetData>
  <autoFilter ref="$A$7:$W$38">
    <sortState ref="A7:W38">
      <sortCondition descending="1" ref="D7:D38"/>
    </sortState>
  </autoFilter>
  <mergeCells count="6">
    <mergeCell ref="R2:W2"/>
    <mergeCell ref="R3:W3"/>
    <mergeCell ref="R5:W5"/>
    <mergeCell ref="H6:I6"/>
    <mergeCell ref="R6:W6"/>
    <mergeCell ref="H7:I7"/>
  </mergeCells>
  <printOptions horizontalCentered="1"/>
  <pageMargins bottom="0.2835656598559988" footer="0.0" header="0.0" left="0.25" right="0.25" top="0.2919173938209181"/>
  <pageSetup paperSize="9" cellComments="atEnd" orientation="landscape" pageOrder="overThenDown"/>
  <drawing r:id="rId1"/>
</worksheet>
</file>