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partner2pool\Rep33service\Rep33.Data\ReportsWorksheets\"/>
    </mc:Choice>
  </mc:AlternateContent>
  <bookViews>
    <workbookView xWindow="0" yWindow="0" windowWidth="28800" windowHeight="10815" activeTab="1"/>
  </bookViews>
  <sheets>
    <sheet name="Отчет за день" sheetId="1" r:id="rId1"/>
    <sheet name="Отчет по грузообороту" sheetId="2" r:id="rId2"/>
    <sheet name="Сравнение показателей грузооб." sheetId="3" r:id="rId3"/>
  </sheets>
  <definedNames>
    <definedName name="calc1" localSheetId="1">'Отчет по грузообороту'!$B$4</definedName>
    <definedName name="calc2" localSheetId="1">'Отчет по грузообороту'!$B$5</definedName>
    <definedName name="calc3" localSheetId="1">'Отчет по грузообороту'!$B$6</definedName>
    <definedName name="calc4" localSheetId="1">'Отчет по грузообороту'!$B$7</definedName>
    <definedName name="IssuedAirCargoAeroflot" localSheetId="0">'Отчет за день'!$Q$8</definedName>
    <definedName name="IssuedAirCargoAeroflot" localSheetId="1">'Отчет по грузообороту'!$B$8</definedName>
    <definedName name="IssuedAirCargoAeroflot" localSheetId="2">'Сравнение показателей грузооб.'!$B$9</definedName>
    <definedName name="IssuedAirCargoBridge" localSheetId="0">'Отчет за день'!$Q$9</definedName>
    <definedName name="IssuedAirCargoBridge" localSheetId="1">'Отчет по грузообороту'!$B$9</definedName>
    <definedName name="IssuedAirCargoNord" localSheetId="0">'Отчет за день'!$Q$10</definedName>
    <definedName name="IssuedAirCargoNord" localSheetId="1">'Отчет по грузообороту'!$B$10</definedName>
    <definedName name="IssuedAirCargoOther" localSheetId="0">'Отчет за день'!$Q$11</definedName>
    <definedName name="IssuedAirCargoOther" localSheetId="1">'Отчет по грузообороту'!$B$11</definedName>
    <definedName name="IssuedAirMailAeroflot" localSheetId="0">'Отчет за день'!$Q$13</definedName>
    <definedName name="IssuedAirMailBridge" localSheetId="0">'Отчет за день'!$Q$14</definedName>
    <definedName name="IssuedAirMailNord" localSheetId="0">'Отчет за день'!$Q$15</definedName>
    <definedName name="IssuedAirMailOther" localSheetId="0">'Отчет за день'!$Q$16</definedName>
    <definedName name="IssuedDepartureAeroflot" localSheetId="0">'Отчет за день'!$Q$44</definedName>
    <definedName name="IssuedDepartureBridge" localSheetId="0">'Отчет за день'!$Q$45</definedName>
    <definedName name="IssuedDepartureNord" localSheetId="0">'Отчет за день'!$Q$46</definedName>
    <definedName name="IssuedDepartureOther" localSheetId="0">'Отчет за день'!$Q$47</definedName>
    <definedName name="IssuedMoscowMVLAeroflotGT1" localSheetId="0">'Отчет за день'!$Q$24</definedName>
    <definedName name="IssuedMoscowMVLAeroflotGT2" localSheetId="0">'Отчет за день'!$Q$29</definedName>
    <definedName name="IssuedMoscowMVLAirBridgeGT1" localSheetId="0">'Отчет за день'!$Q$25</definedName>
    <definedName name="IssuedMoscowMVLAirBridgeGT2" localSheetId="0">'Отчет за день'!$Q$30</definedName>
    <definedName name="IssuedMoscowMVLNordGT1" localSheetId="0">'Отчет за день'!$Q$26</definedName>
    <definedName name="IssuedMoscowMVLNordGT2" localSheetId="0">'Отчет за день'!$Q$31</definedName>
    <definedName name="IssuedMoscowMVLOtherGT1" localSheetId="0">'Отчет за день'!$Q$27</definedName>
    <definedName name="IssuedMoscowMVLOtherGT2" localSheetId="0">'Отчет за день'!$Q$32</definedName>
    <definedName name="IssuedMoscowVVLAeroflot" localSheetId="0">'Отчет за день'!$Q$19</definedName>
    <definedName name="IssuedMoscowVVLNord" localSheetId="0">'Отчет за день'!$Q$20</definedName>
    <definedName name="IssuedMoscowVVLOther" localSheetId="0">'Отчет за день'!$Q$21</definedName>
    <definedName name="IssuedSVHAeroflotBoard" localSheetId="0">'Отчет за день'!$Q$36</definedName>
    <definedName name="IssuedSVHAeroflotStock" localSheetId="0">'Отчет за день'!$Q$35</definedName>
    <definedName name="IssuedSVHBridgeBoard" localSheetId="0">'Отчет за день'!$Q$39</definedName>
    <definedName name="IssuedSVHBridgeStock" localSheetId="0">'Отчет за день'!$Q$38</definedName>
    <definedName name="IssuedSVHNordBoard" localSheetId="0">'Отчет за день'!$Q$42</definedName>
    <definedName name="IssuedSVHNordStock" localSheetId="0">'Отчет за день'!$Q$41</definedName>
    <definedName name="ReceivedAirCargoAeroflot" localSheetId="0">'Отчет за день'!$Q$51</definedName>
    <definedName name="ReceivedAirCargoBridge" localSheetId="0">'Отчет за день'!$Q$53</definedName>
    <definedName name="ReceivedAirCargoNord" localSheetId="0">'Отчет за день'!$Q$54</definedName>
    <definedName name="ReceivedAirCargoOther" localSheetId="0">'Отчет за день'!$Q$55</definedName>
    <definedName name="ReceivedAirMailAeroflot" localSheetId="0">'Отчет за день'!$Q$57</definedName>
    <definedName name="ReceivedAirMailBridge" localSheetId="0">'Отчет за день'!$Q$58</definedName>
    <definedName name="ReceivedAirMailNord" localSheetId="0">'Отчет за день'!$Q$59</definedName>
    <definedName name="ReceivedAirMailOther" localSheetId="0">'Отчет за день'!$Q$60</definedName>
    <definedName name="ReceivedDepartureAeroflot" localSheetId="0">'Отчет за день'!$Q$80</definedName>
    <definedName name="ReceivedDepartureBridge" localSheetId="0">'Отчет за день'!$Q$81</definedName>
    <definedName name="ReceivedDepartureNord" localSheetId="0">'Отчет за день'!$Q$82</definedName>
    <definedName name="ReceivedDepartureOther" localSheetId="0">'Отчет за день'!$Q$83</definedName>
    <definedName name="ReceivedMoscowMVLAeroflot" localSheetId="0">'Отчет за день'!$Q$67</definedName>
    <definedName name="ReceivedMoscowMVLNord" localSheetId="0">'Отчет за день'!$Q$68</definedName>
    <definedName name="ReceivedMoscowMVLOther" localSheetId="0">'Отчет за день'!$Q$69</definedName>
    <definedName name="ReceivedMoscowVVLAeroflot" localSheetId="0">'Отчет за день'!$Q$63</definedName>
    <definedName name="ReceivedMoscowVVLNord" localSheetId="0">'Отчет за день'!$Q$64</definedName>
    <definedName name="ReceivedMoscowVVLOther" localSheetId="0">'Отчет за день'!$Q$65</definedName>
    <definedName name="ReceivedSVHMVLAeroflot" localSheetId="0">'Отчет за день'!$Q$76</definedName>
    <definedName name="ReceivedSVHMVLNord" localSheetId="0">'Отчет за день'!$Q$77</definedName>
    <definedName name="ReceivedSVHMVLOther" localSheetId="0">'Отчет за день'!$Q$78</definedName>
    <definedName name="ReceivedSVHVVLAeroflot" localSheetId="0">'Отчет за день'!$Q$72</definedName>
    <definedName name="ReceivedSVHVVLNord" localSheetId="0">'Отчет за день'!$Q$73</definedName>
    <definedName name="ReceivedSVHVVLOther" localSheetId="0">'Отчет за день'!$Q$74</definedName>
    <definedName name="RepDate" localSheetId="0">'Отчет за день'!$A$2</definedName>
    <definedName name="RepDate" localSheetId="1">'Отчет по грузообороту'!$A$2</definedName>
    <definedName name="RepDate" localSheetId="2">'Сравнение показателей грузооб.'!$A$2</definedName>
    <definedName name="StockExportMVLExport" localSheetId="0">'Отчет за день'!$Q$98</definedName>
    <definedName name="StockExportMVLTransfer" localSheetId="0">'Отчет за день'!$Q$97</definedName>
    <definedName name="StockExportVVLExport" localSheetId="0">'Отчет за день'!$Q$95</definedName>
    <definedName name="StockExportVVLTransfer" localSheetId="0">'Отчет за день'!$Q$94</definedName>
    <definedName name="StockImportMVLProcess" localSheetId="0">'Отчет за день'!$Q$91</definedName>
    <definedName name="StockImportMVLReady" localSheetId="0">'Отчет за день'!$Q$90</definedName>
    <definedName name="StockImportVVLProcess" localSheetId="0">'Отчет за день'!$Q$88</definedName>
    <definedName name="StockImportVVLReady" localSheetId="0">'Отчет за день'!$Q$87</definedName>
  </definedNames>
  <calcPr calcId="152511"/>
</workbook>
</file>

<file path=xl/calcChain.xml><?xml version="1.0" encoding="utf-8"?>
<calcChain xmlns="http://schemas.openxmlformats.org/spreadsheetml/2006/main">
  <c r="Q23" i="1" l="1"/>
  <c r="Q7" i="1"/>
  <c r="Q28" i="1" l="1"/>
  <c r="Q22" i="1" s="1"/>
  <c r="B92" i="3" l="1"/>
  <c r="H92" i="3" s="1"/>
  <c r="B91" i="3"/>
  <c r="H91" i="3" s="1"/>
  <c r="R90" i="3"/>
  <c r="Q90" i="3"/>
  <c r="L90" i="3"/>
  <c r="K90" i="3"/>
  <c r="D90" i="3"/>
  <c r="B89" i="3"/>
  <c r="H89" i="3" s="1"/>
  <c r="B88" i="3"/>
  <c r="F88" i="3" s="1"/>
  <c r="R87" i="3"/>
  <c r="R86" i="3" s="1"/>
  <c r="Q87" i="3"/>
  <c r="Q86" i="3" s="1"/>
  <c r="Q78" i="3" s="1"/>
  <c r="L87" i="3"/>
  <c r="K87" i="3"/>
  <c r="K86" i="3" s="1"/>
  <c r="D87" i="3"/>
  <c r="L86" i="3"/>
  <c r="D86" i="3"/>
  <c r="B85" i="3"/>
  <c r="B84" i="3"/>
  <c r="H84" i="3" s="1"/>
  <c r="R83" i="3"/>
  <c r="Q83" i="3"/>
  <c r="Q79" i="3" s="1"/>
  <c r="L83" i="3"/>
  <c r="K83" i="3"/>
  <c r="D83" i="3"/>
  <c r="B82" i="3"/>
  <c r="H82" i="3" s="1"/>
  <c r="B81" i="3"/>
  <c r="R80" i="3"/>
  <c r="Q80" i="3"/>
  <c r="L80" i="3"/>
  <c r="L79" i="3" s="1"/>
  <c r="L78" i="3" s="1"/>
  <c r="K80" i="3"/>
  <c r="K79" i="3" s="1"/>
  <c r="K78" i="3" s="1"/>
  <c r="D80" i="3"/>
  <c r="D79" i="3" s="1"/>
  <c r="D78" i="3" s="1"/>
  <c r="R79" i="3"/>
  <c r="B77" i="3"/>
  <c r="H77" i="3" s="1"/>
  <c r="B76" i="3"/>
  <c r="B75" i="3"/>
  <c r="F75" i="3" s="1"/>
  <c r="B74" i="3"/>
  <c r="H74" i="3" s="1"/>
  <c r="R73" i="3"/>
  <c r="Q73" i="3"/>
  <c r="L73" i="3"/>
  <c r="K73" i="3"/>
  <c r="D73" i="3"/>
  <c r="B72" i="3"/>
  <c r="H72" i="3" s="1"/>
  <c r="B71" i="3"/>
  <c r="H71" i="3" s="1"/>
  <c r="B70" i="3"/>
  <c r="H70" i="3" s="1"/>
  <c r="R69" i="3"/>
  <c r="Q69" i="3"/>
  <c r="L69" i="3"/>
  <c r="K69" i="3"/>
  <c r="D69" i="3"/>
  <c r="B68" i="3"/>
  <c r="H68" i="3" s="1"/>
  <c r="B67" i="3"/>
  <c r="B66" i="3"/>
  <c r="H66" i="3" s="1"/>
  <c r="R65" i="3"/>
  <c r="Q65" i="3"/>
  <c r="L65" i="3"/>
  <c r="L64" i="3" s="1"/>
  <c r="K65" i="3"/>
  <c r="D65" i="3"/>
  <c r="D64" i="3" s="1"/>
  <c r="R64" i="3"/>
  <c r="Q64" i="3"/>
  <c r="B63" i="3"/>
  <c r="F63" i="3" s="1"/>
  <c r="B62" i="3"/>
  <c r="H62" i="3" s="1"/>
  <c r="B61" i="3"/>
  <c r="R60" i="3"/>
  <c r="R55" i="3" s="1"/>
  <c r="Q60" i="3"/>
  <c r="L60" i="3"/>
  <c r="K60" i="3"/>
  <c r="D60" i="3"/>
  <c r="B59" i="3"/>
  <c r="H59" i="3" s="1"/>
  <c r="B58" i="3"/>
  <c r="H58" i="3" s="1"/>
  <c r="B57" i="3"/>
  <c r="R56" i="3"/>
  <c r="Q56" i="3"/>
  <c r="L56" i="3"/>
  <c r="L55" i="3" s="1"/>
  <c r="K56" i="3"/>
  <c r="K55" i="3" s="1"/>
  <c r="D56" i="3"/>
  <c r="D55" i="3" s="1"/>
  <c r="Q55" i="3"/>
  <c r="B54" i="3"/>
  <c r="H54" i="3" s="1"/>
  <c r="B53" i="3"/>
  <c r="H53" i="3" s="1"/>
  <c r="B52" i="3"/>
  <c r="H52" i="3" s="1"/>
  <c r="B51" i="3"/>
  <c r="R50" i="3"/>
  <c r="Q50" i="3"/>
  <c r="L50" i="3"/>
  <c r="K50" i="3"/>
  <c r="D50" i="3"/>
  <c r="B49" i="3"/>
  <c r="B48" i="3"/>
  <c r="B47" i="3"/>
  <c r="L46" i="3"/>
  <c r="B45" i="3"/>
  <c r="L44" i="3"/>
  <c r="L43" i="3" s="1"/>
  <c r="L42" i="3" s="1"/>
  <c r="B41" i="3"/>
  <c r="B40" i="3"/>
  <c r="H40" i="3" s="1"/>
  <c r="B39" i="3"/>
  <c r="B38" i="3"/>
  <c r="F38" i="3" s="1"/>
  <c r="R37" i="3"/>
  <c r="Q37" i="3"/>
  <c r="L37" i="3"/>
  <c r="K37" i="3"/>
  <c r="D37" i="3"/>
  <c r="B36" i="3"/>
  <c r="H36" i="3" s="1"/>
  <c r="B35" i="3"/>
  <c r="R34" i="3"/>
  <c r="Q34" i="3"/>
  <c r="L34" i="3"/>
  <c r="K34" i="3"/>
  <c r="D34" i="3"/>
  <c r="B33" i="3"/>
  <c r="B32" i="3"/>
  <c r="F32" i="3" s="1"/>
  <c r="R31" i="3"/>
  <c r="Q31" i="3"/>
  <c r="Q27" i="3" s="1"/>
  <c r="L31" i="3"/>
  <c r="K31" i="3"/>
  <c r="K46" i="3" s="1"/>
  <c r="K44" i="3" s="1"/>
  <c r="K43" i="3" s="1"/>
  <c r="D31" i="3"/>
  <c r="D46" i="3" s="1"/>
  <c r="D44" i="3" s="1"/>
  <c r="B30" i="3"/>
  <c r="H30" i="3" s="1"/>
  <c r="B29" i="3"/>
  <c r="F29" i="3" s="1"/>
  <c r="Q28" i="3"/>
  <c r="L28" i="3"/>
  <c r="L27" i="3" s="1"/>
  <c r="K28" i="3"/>
  <c r="K27" i="3" s="1"/>
  <c r="D28" i="3"/>
  <c r="D27" i="3" s="1"/>
  <c r="B26" i="3"/>
  <c r="B25" i="3"/>
  <c r="H25" i="3" s="1"/>
  <c r="B24" i="3"/>
  <c r="H24" i="3" s="1"/>
  <c r="R23" i="3"/>
  <c r="Q23" i="3"/>
  <c r="Q18" i="3" s="1"/>
  <c r="L23" i="3"/>
  <c r="K23" i="3"/>
  <c r="D23" i="3"/>
  <c r="B22" i="3"/>
  <c r="H22" i="3" s="1"/>
  <c r="B21" i="3"/>
  <c r="B20" i="3"/>
  <c r="H20" i="3" s="1"/>
  <c r="R19" i="3"/>
  <c r="Q19" i="3"/>
  <c r="L19" i="3"/>
  <c r="K19" i="3"/>
  <c r="D19" i="3"/>
  <c r="R18" i="3"/>
  <c r="L18" i="3"/>
  <c r="K18" i="3"/>
  <c r="D18" i="3"/>
  <c r="B17" i="3"/>
  <c r="H17" i="3" s="1"/>
  <c r="B16" i="3"/>
  <c r="H16" i="3" s="1"/>
  <c r="B15" i="3"/>
  <c r="F15" i="3" s="1"/>
  <c r="B14" i="3"/>
  <c r="R13" i="3"/>
  <c r="Q13" i="3"/>
  <c r="L13" i="3"/>
  <c r="K13" i="3"/>
  <c r="D13" i="3"/>
  <c r="B12" i="3"/>
  <c r="H12" i="3" s="1"/>
  <c r="B11" i="3"/>
  <c r="B10" i="3"/>
  <c r="F10" i="3" s="1"/>
  <c r="B9" i="3"/>
  <c r="H9" i="3" s="1"/>
  <c r="R8" i="3"/>
  <c r="R7" i="3" s="1"/>
  <c r="Q8" i="3"/>
  <c r="L8" i="3"/>
  <c r="K8" i="3"/>
  <c r="K7" i="3" s="1"/>
  <c r="D8" i="3"/>
  <c r="Q7" i="3"/>
  <c r="Q6" i="3" s="1"/>
  <c r="L7" i="3"/>
  <c r="L6" i="3" s="1"/>
  <c r="L5" i="3" s="1"/>
  <c r="D7" i="3"/>
  <c r="D6" i="3" s="1"/>
  <c r="K6" i="3"/>
  <c r="B89" i="2"/>
  <c r="P89" i="3"/>
  <c r="B86" i="2"/>
  <c r="B82" i="2"/>
  <c r="P81" i="3"/>
  <c r="N81" i="3" s="1"/>
  <c r="B79" i="2"/>
  <c r="C74" i="3"/>
  <c r="B72" i="2"/>
  <c r="B68" i="2"/>
  <c r="C68" i="3"/>
  <c r="I68" i="3" s="1"/>
  <c r="P66" i="3"/>
  <c r="B64" i="2"/>
  <c r="C61" i="3"/>
  <c r="B59" i="2"/>
  <c r="C58" i="3"/>
  <c r="B55" i="2"/>
  <c r="B49" i="2"/>
  <c r="C48" i="3"/>
  <c r="C40" i="3"/>
  <c r="E40" i="3" s="1"/>
  <c r="P39" i="3"/>
  <c r="B36" i="2"/>
  <c r="C36" i="3"/>
  <c r="P35" i="3"/>
  <c r="N35" i="3" s="1"/>
  <c r="B33" i="2"/>
  <c r="B30" i="2"/>
  <c r="B45" i="2" s="1"/>
  <c r="B43" i="2" s="1"/>
  <c r="C30" i="3"/>
  <c r="I30" i="3" s="1"/>
  <c r="B27" i="2"/>
  <c r="P26" i="3"/>
  <c r="S26" i="3" s="1"/>
  <c r="C24" i="3"/>
  <c r="B22" i="2"/>
  <c r="C22" i="3"/>
  <c r="P21" i="3"/>
  <c r="C20" i="3"/>
  <c r="I20" i="3" s="1"/>
  <c r="B18" i="2"/>
  <c r="P16" i="3"/>
  <c r="P15" i="3"/>
  <c r="C15" i="3"/>
  <c r="B12" i="2"/>
  <c r="P12" i="3"/>
  <c r="C11" i="3"/>
  <c r="P10" i="3"/>
  <c r="O10" i="3" s="1"/>
  <c r="C9" i="3"/>
  <c r="B7" i="2"/>
  <c r="Q96" i="1"/>
  <c r="Q93" i="1"/>
  <c r="Q89" i="1"/>
  <c r="Q86" i="1"/>
  <c r="Q79" i="1"/>
  <c r="B73" i="3" s="1"/>
  <c r="Q75" i="1"/>
  <c r="Q71" i="1"/>
  <c r="Q66" i="1"/>
  <c r="Q62" i="1"/>
  <c r="Q56" i="1"/>
  <c r="Q43" i="1"/>
  <c r="B37" i="3" s="1"/>
  <c r="Q40" i="1"/>
  <c r="B34" i="3" s="1"/>
  <c r="Q37" i="1"/>
  <c r="Q34" i="1"/>
  <c r="B28" i="3" s="1"/>
  <c r="B23" i="3"/>
  <c r="Q18" i="1"/>
  <c r="B19" i="3" s="1"/>
  <c r="Q12" i="1"/>
  <c r="B8" i="3"/>
  <c r="B85" i="2" l="1"/>
  <c r="B78" i="2"/>
  <c r="B77" i="2" s="1"/>
  <c r="B42" i="2"/>
  <c r="B17" i="2"/>
  <c r="B26" i="2"/>
  <c r="B6" i="2"/>
  <c r="B5" i="2" s="1"/>
  <c r="B31" i="3"/>
  <c r="F31" i="3" s="1"/>
  <c r="Q52" i="1"/>
  <c r="Q92" i="1"/>
  <c r="G36" i="3"/>
  <c r="B54" i="2"/>
  <c r="B63" i="2"/>
  <c r="F68" i="3"/>
  <c r="F70" i="3"/>
  <c r="F20" i="3"/>
  <c r="Q70" i="1"/>
  <c r="B64" i="3" s="1"/>
  <c r="H38" i="3"/>
  <c r="F9" i="3"/>
  <c r="F62" i="3"/>
  <c r="H10" i="3"/>
  <c r="F40" i="3"/>
  <c r="F12" i="3"/>
  <c r="F77" i="3"/>
  <c r="H63" i="3"/>
  <c r="P9" i="3"/>
  <c r="O9" i="3" s="1"/>
  <c r="C81" i="3"/>
  <c r="I81" i="3" s="1"/>
  <c r="F52" i="3"/>
  <c r="C16" i="3"/>
  <c r="E16" i="3" s="1"/>
  <c r="H32" i="3"/>
  <c r="C35" i="3"/>
  <c r="E35" i="3" s="1"/>
  <c r="F74" i="3"/>
  <c r="F82" i="3"/>
  <c r="H88" i="3"/>
  <c r="F91" i="3"/>
  <c r="S10" i="3"/>
  <c r="F16" i="3"/>
  <c r="F36" i="3"/>
  <c r="F92" i="3"/>
  <c r="C26" i="3"/>
  <c r="M26" i="3" s="1"/>
  <c r="H75" i="3"/>
  <c r="F17" i="3"/>
  <c r="F58" i="3"/>
  <c r="C21" i="3"/>
  <c r="M21" i="3" s="1"/>
  <c r="F22" i="3"/>
  <c r="P22" i="3"/>
  <c r="S22" i="3" s="1"/>
  <c r="E24" i="3"/>
  <c r="O26" i="3"/>
  <c r="F24" i="3"/>
  <c r="F30" i="3"/>
  <c r="F84" i="3"/>
  <c r="F19" i="3"/>
  <c r="H19" i="3"/>
  <c r="M9" i="3"/>
  <c r="J9" i="3"/>
  <c r="E9" i="3"/>
  <c r="I9" i="3"/>
  <c r="H8" i="3"/>
  <c r="F8" i="3"/>
  <c r="B86" i="3"/>
  <c r="I11" i="3"/>
  <c r="J11" i="3"/>
  <c r="G11" i="3"/>
  <c r="M11" i="3"/>
  <c r="N12" i="3"/>
  <c r="O12" i="3"/>
  <c r="S12" i="3"/>
  <c r="B80" i="3"/>
  <c r="S15" i="3"/>
  <c r="O15" i="3"/>
  <c r="N15" i="3"/>
  <c r="F37" i="3"/>
  <c r="B83" i="3"/>
  <c r="S16" i="3"/>
  <c r="N16" i="3"/>
  <c r="C52" i="3"/>
  <c r="P52" i="3"/>
  <c r="C82" i="3"/>
  <c r="P82" i="3"/>
  <c r="P80" i="3" s="1"/>
  <c r="N9" i="3"/>
  <c r="P20" i="3"/>
  <c r="E48" i="3"/>
  <c r="H48" i="3"/>
  <c r="G48" i="3"/>
  <c r="F48" i="3"/>
  <c r="B56" i="3"/>
  <c r="P85" i="3"/>
  <c r="C85" i="3"/>
  <c r="E85" i="3" s="1"/>
  <c r="J15" i="3"/>
  <c r="I15" i="3"/>
  <c r="Q17" i="1"/>
  <c r="C49" i="3"/>
  <c r="G49" i="3" s="1"/>
  <c r="P49" i="3"/>
  <c r="P53" i="3"/>
  <c r="C53" i="3"/>
  <c r="G53" i="3" s="1"/>
  <c r="C91" i="3"/>
  <c r="G91" i="3" s="1"/>
  <c r="P91" i="3"/>
  <c r="N10" i="3"/>
  <c r="B13" i="3"/>
  <c r="M15" i="3"/>
  <c r="H29" i="3"/>
  <c r="P30" i="3"/>
  <c r="H35" i="3"/>
  <c r="F35" i="3"/>
  <c r="P36" i="3"/>
  <c r="H49" i="3"/>
  <c r="F49" i="3"/>
  <c r="H51" i="3"/>
  <c r="F51" i="3"/>
  <c r="B60" i="3"/>
  <c r="P61" i="3"/>
  <c r="B65" i="3"/>
  <c r="M20" i="3"/>
  <c r="J20" i="3"/>
  <c r="G20" i="3"/>
  <c r="H23" i="3"/>
  <c r="F23" i="3"/>
  <c r="B69" i="3"/>
  <c r="B90" i="3"/>
  <c r="S21" i="3"/>
  <c r="O21" i="3"/>
  <c r="M24" i="3"/>
  <c r="J24" i="3"/>
  <c r="I24" i="3"/>
  <c r="M58" i="3"/>
  <c r="I58" i="3"/>
  <c r="J58" i="3"/>
  <c r="G58" i="3"/>
  <c r="E58" i="3"/>
  <c r="C62" i="3"/>
  <c r="P62" i="3"/>
  <c r="H11" i="3"/>
  <c r="F11" i="3"/>
  <c r="E11" i="3"/>
  <c r="F14" i="3"/>
  <c r="J16" i="3"/>
  <c r="H34" i="3"/>
  <c r="F34" i="3"/>
  <c r="J61" i="3"/>
  <c r="I61" i="3"/>
  <c r="M61" i="3"/>
  <c r="Q33" i="1"/>
  <c r="H73" i="3"/>
  <c r="F73" i="3"/>
  <c r="M22" i="3"/>
  <c r="J22" i="3"/>
  <c r="I22" i="3"/>
  <c r="G22" i="3"/>
  <c r="E22" i="3"/>
  <c r="P59" i="3"/>
  <c r="C59" i="3"/>
  <c r="P63" i="3"/>
  <c r="C63" i="3"/>
  <c r="E63" i="3" s="1"/>
  <c r="C70" i="3"/>
  <c r="P70" i="3"/>
  <c r="C10" i="3"/>
  <c r="E20" i="3"/>
  <c r="N21" i="3"/>
  <c r="G24" i="3"/>
  <c r="H37" i="3"/>
  <c r="Q46" i="3"/>
  <c r="Q44" i="3" s="1"/>
  <c r="Q43" i="3" s="1"/>
  <c r="Q42" i="3" s="1"/>
  <c r="Q5" i="3" s="1"/>
  <c r="H14" i="3"/>
  <c r="H28" i="3"/>
  <c r="F28" i="3"/>
  <c r="B50" i="3"/>
  <c r="C29" i="3"/>
  <c r="G29" i="3" s="1"/>
  <c r="P29" i="3"/>
  <c r="P32" i="3"/>
  <c r="C32" i="3"/>
  <c r="E32" i="3" s="1"/>
  <c r="S35" i="3"/>
  <c r="O35" i="3"/>
  <c r="P38" i="3"/>
  <c r="C38" i="3"/>
  <c r="E38" i="3" s="1"/>
  <c r="C66" i="3"/>
  <c r="E66" i="3" s="1"/>
  <c r="C67" i="3"/>
  <c r="G67" i="3" s="1"/>
  <c r="P67" i="3"/>
  <c r="P71" i="3"/>
  <c r="C71" i="3"/>
  <c r="M74" i="3"/>
  <c r="J74" i="3"/>
  <c r="I74" i="3"/>
  <c r="E74" i="3"/>
  <c r="E30" i="3"/>
  <c r="E36" i="3"/>
  <c r="H39" i="3"/>
  <c r="F39" i="3"/>
  <c r="F41" i="3"/>
  <c r="P58" i="3"/>
  <c r="P68" i="3"/>
  <c r="B87" i="3"/>
  <c r="P54" i="3"/>
  <c r="C54" i="3"/>
  <c r="G54" i="3" s="1"/>
  <c r="P88" i="3"/>
  <c r="C88" i="3"/>
  <c r="Q6" i="1"/>
  <c r="Q61" i="1"/>
  <c r="Q85" i="1"/>
  <c r="C12" i="3"/>
  <c r="P11" i="3"/>
  <c r="C14" i="3"/>
  <c r="G14" i="3" s="1"/>
  <c r="P14" i="3"/>
  <c r="M30" i="3"/>
  <c r="J30" i="3"/>
  <c r="G30" i="3"/>
  <c r="P33" i="3"/>
  <c r="C33" i="3"/>
  <c r="M36" i="3"/>
  <c r="J36" i="3"/>
  <c r="I36" i="3"/>
  <c r="S39" i="3"/>
  <c r="O39" i="3"/>
  <c r="N39" i="3"/>
  <c r="M68" i="3"/>
  <c r="J68" i="3"/>
  <c r="G68" i="3"/>
  <c r="E68" i="3"/>
  <c r="P72" i="3"/>
  <c r="C72" i="3"/>
  <c r="G72" i="3" s="1"/>
  <c r="P75" i="3"/>
  <c r="C75" i="3"/>
  <c r="E75" i="3" s="1"/>
  <c r="H15" i="3"/>
  <c r="G15" i="3"/>
  <c r="E15" i="3"/>
  <c r="O16" i="3"/>
  <c r="P24" i="3"/>
  <c r="N26" i="3"/>
  <c r="C39" i="3"/>
  <c r="H41" i="3"/>
  <c r="O66" i="3"/>
  <c r="N66" i="3"/>
  <c r="S66" i="3"/>
  <c r="P74" i="3"/>
  <c r="P25" i="3"/>
  <c r="C25" i="3"/>
  <c r="E25" i="3" s="1"/>
  <c r="M40" i="3"/>
  <c r="J40" i="3"/>
  <c r="I40" i="3"/>
  <c r="P76" i="3"/>
  <c r="C76" i="3"/>
  <c r="G76" i="3" s="1"/>
  <c r="G9" i="3"/>
  <c r="G40" i="3"/>
  <c r="P48" i="3"/>
  <c r="F54" i="3"/>
  <c r="P17" i="3"/>
  <c r="C17" i="3"/>
  <c r="P41" i="3"/>
  <c r="C41" i="3"/>
  <c r="E41" i="3" s="1"/>
  <c r="C77" i="3"/>
  <c r="P77" i="3"/>
  <c r="H21" i="3"/>
  <c r="F21" i="3"/>
  <c r="H26" i="3"/>
  <c r="P47" i="3"/>
  <c r="C47" i="3"/>
  <c r="G47" i="3" s="1"/>
  <c r="S89" i="3"/>
  <c r="O89" i="3"/>
  <c r="N89" i="3"/>
  <c r="P92" i="3"/>
  <c r="C92" i="3"/>
  <c r="E92" i="3" s="1"/>
  <c r="D43" i="3"/>
  <c r="D42" i="3" s="1"/>
  <c r="D5" i="3" s="1"/>
  <c r="R46" i="3"/>
  <c r="R44" i="3" s="1"/>
  <c r="R43" i="3" s="1"/>
  <c r="R42" i="3" s="1"/>
  <c r="R27" i="3"/>
  <c r="R6" i="3" s="1"/>
  <c r="R5" i="3" s="1"/>
  <c r="H33" i="3"/>
  <c r="F33" i="3"/>
  <c r="P40" i="3"/>
  <c r="G62" i="3"/>
  <c r="P45" i="3"/>
  <c r="C45" i="3"/>
  <c r="J48" i="3"/>
  <c r="I48" i="3"/>
  <c r="M48" i="3"/>
  <c r="P51" i="3"/>
  <c r="C51" i="3"/>
  <c r="E51" i="3" s="1"/>
  <c r="P57" i="3"/>
  <c r="C57" i="3"/>
  <c r="E57" i="3" s="1"/>
  <c r="S81" i="3"/>
  <c r="O81" i="3"/>
  <c r="P84" i="3"/>
  <c r="C84" i="3"/>
  <c r="E84" i="3" s="1"/>
  <c r="F25" i="3"/>
  <c r="F26" i="3"/>
  <c r="C89" i="3"/>
  <c r="G89" i="3" s="1"/>
  <c r="F47" i="3"/>
  <c r="H57" i="3"/>
  <c r="F57" i="3"/>
  <c r="H61" i="3"/>
  <c r="G61" i="3"/>
  <c r="E61" i="3"/>
  <c r="H45" i="3"/>
  <c r="F45" i="3"/>
  <c r="F61" i="3"/>
  <c r="H67" i="3"/>
  <c r="G74" i="3"/>
  <c r="H85" i="3"/>
  <c r="F85" i="3"/>
  <c r="F67" i="3"/>
  <c r="H76" i="3"/>
  <c r="F76" i="3"/>
  <c r="H47" i="3"/>
  <c r="K64" i="3"/>
  <c r="K42" i="3" s="1"/>
  <c r="K5" i="3" s="1"/>
  <c r="F66" i="3"/>
  <c r="R78" i="3"/>
  <c r="H81" i="3"/>
  <c r="G81" i="3"/>
  <c r="F81" i="3"/>
  <c r="F72" i="3"/>
  <c r="F89" i="3"/>
  <c r="F53" i="3"/>
  <c r="F59" i="3"/>
  <c r="F71" i="3"/>
  <c r="B41" i="2" l="1"/>
  <c r="B4" i="2" s="1"/>
  <c r="H31" i="3"/>
  <c r="G85" i="3"/>
  <c r="P65" i="3"/>
  <c r="N65" i="3" s="1"/>
  <c r="S9" i="3"/>
  <c r="P8" i="3"/>
  <c r="S8" i="3" s="1"/>
  <c r="G21" i="3"/>
  <c r="E26" i="3"/>
  <c r="I21" i="3"/>
  <c r="C19" i="3"/>
  <c r="E19" i="3" s="1"/>
  <c r="G57" i="3"/>
  <c r="J21" i="3"/>
  <c r="E21" i="3"/>
  <c r="M35" i="3"/>
  <c r="M81" i="3"/>
  <c r="E67" i="3"/>
  <c r="I26" i="3"/>
  <c r="G16" i="3"/>
  <c r="J26" i="3"/>
  <c r="I16" i="3"/>
  <c r="C80" i="3"/>
  <c r="E80" i="3" s="1"/>
  <c r="G26" i="3"/>
  <c r="M16" i="3"/>
  <c r="J81" i="3"/>
  <c r="E81" i="3"/>
  <c r="G35" i="3"/>
  <c r="E47" i="3"/>
  <c r="I35" i="3"/>
  <c r="C34" i="3"/>
  <c r="E34" i="3" s="1"/>
  <c r="J35" i="3"/>
  <c r="C60" i="3"/>
  <c r="E60" i="3" s="1"/>
  <c r="C8" i="3"/>
  <c r="M8" i="3" s="1"/>
  <c r="E49" i="3"/>
  <c r="E76" i="3"/>
  <c r="N22" i="3"/>
  <c r="O22" i="3"/>
  <c r="G25" i="3"/>
  <c r="C23" i="3"/>
  <c r="M23" i="3" s="1"/>
  <c r="E29" i="3"/>
  <c r="S65" i="3"/>
  <c r="O65" i="3"/>
  <c r="N8" i="3"/>
  <c r="E77" i="3"/>
  <c r="M77" i="3"/>
  <c r="J77" i="3"/>
  <c r="I77" i="3"/>
  <c r="G77" i="3"/>
  <c r="S25" i="3"/>
  <c r="O25" i="3"/>
  <c r="N25" i="3"/>
  <c r="I33" i="3"/>
  <c r="M33" i="3"/>
  <c r="J33" i="3"/>
  <c r="E33" i="3"/>
  <c r="M91" i="3"/>
  <c r="J91" i="3"/>
  <c r="C90" i="3"/>
  <c r="E90" i="3" s="1"/>
  <c r="I91" i="3"/>
  <c r="E91" i="3"/>
  <c r="I57" i="3"/>
  <c r="J57" i="3"/>
  <c r="M57" i="3"/>
  <c r="C56" i="3"/>
  <c r="O45" i="3"/>
  <c r="S45" i="3"/>
  <c r="N45" i="3"/>
  <c r="M41" i="3"/>
  <c r="J41" i="3"/>
  <c r="I41" i="3"/>
  <c r="N74" i="3"/>
  <c r="S74" i="3"/>
  <c r="P73" i="3"/>
  <c r="O74" i="3"/>
  <c r="S33" i="3"/>
  <c r="O33" i="3"/>
  <c r="N33" i="3"/>
  <c r="B79" i="3"/>
  <c r="Q84" i="1"/>
  <c r="J54" i="3"/>
  <c r="I54" i="3"/>
  <c r="M54" i="3"/>
  <c r="E54" i="3"/>
  <c r="G41" i="3"/>
  <c r="S67" i="3"/>
  <c r="O67" i="3"/>
  <c r="N67" i="3"/>
  <c r="M32" i="3"/>
  <c r="J32" i="3"/>
  <c r="I32" i="3"/>
  <c r="G32" i="3"/>
  <c r="C31" i="3"/>
  <c r="M63" i="3"/>
  <c r="J63" i="3"/>
  <c r="I63" i="3"/>
  <c r="G63" i="3"/>
  <c r="S61" i="3"/>
  <c r="P60" i="3"/>
  <c r="O61" i="3"/>
  <c r="N61" i="3"/>
  <c r="M53" i="3"/>
  <c r="J53" i="3"/>
  <c r="I53" i="3"/>
  <c r="E53" i="3"/>
  <c r="I85" i="3"/>
  <c r="M85" i="3"/>
  <c r="J85" i="3"/>
  <c r="O82" i="3"/>
  <c r="N82" i="3"/>
  <c r="S82" i="3"/>
  <c r="I45" i="3"/>
  <c r="M45" i="3"/>
  <c r="J45" i="3"/>
  <c r="S47" i="3"/>
  <c r="N47" i="3"/>
  <c r="O47" i="3"/>
  <c r="I39" i="3"/>
  <c r="J39" i="3"/>
  <c r="M39" i="3"/>
  <c r="M12" i="3"/>
  <c r="I12" i="3"/>
  <c r="J12" i="3"/>
  <c r="G12" i="3"/>
  <c r="E12" i="3"/>
  <c r="S71" i="3"/>
  <c r="N71" i="3"/>
  <c r="O71" i="3"/>
  <c r="M70" i="3"/>
  <c r="I70" i="3"/>
  <c r="J70" i="3"/>
  <c r="G70" i="3"/>
  <c r="C69" i="3"/>
  <c r="E69" i="3" s="1"/>
  <c r="E70" i="3"/>
  <c r="E45" i="3"/>
  <c r="O57" i="3"/>
  <c r="P56" i="3"/>
  <c r="S57" i="3"/>
  <c r="N57" i="3"/>
  <c r="G92" i="3"/>
  <c r="M92" i="3"/>
  <c r="J92" i="3"/>
  <c r="I92" i="3"/>
  <c r="S41" i="3"/>
  <c r="O41" i="3"/>
  <c r="N41" i="3"/>
  <c r="J76" i="3"/>
  <c r="I76" i="3"/>
  <c r="M76" i="3"/>
  <c r="N24" i="3"/>
  <c r="S24" i="3"/>
  <c r="O24" i="3"/>
  <c r="P23" i="3"/>
  <c r="G75" i="3"/>
  <c r="M75" i="3"/>
  <c r="J75" i="3"/>
  <c r="I75" i="3"/>
  <c r="B55" i="3"/>
  <c r="S54" i="3"/>
  <c r="O54" i="3"/>
  <c r="N54" i="3"/>
  <c r="E39" i="3"/>
  <c r="I67" i="3"/>
  <c r="J67" i="3"/>
  <c r="M67" i="3"/>
  <c r="O32" i="3"/>
  <c r="N32" i="3"/>
  <c r="P31" i="3"/>
  <c r="S32" i="3"/>
  <c r="O63" i="3"/>
  <c r="N63" i="3"/>
  <c r="S63" i="3"/>
  <c r="B46" i="3"/>
  <c r="Q50" i="1"/>
  <c r="H90" i="3"/>
  <c r="F90" i="3"/>
  <c r="H60" i="3"/>
  <c r="F60" i="3"/>
  <c r="S53" i="3"/>
  <c r="N53" i="3"/>
  <c r="O53" i="3"/>
  <c r="S85" i="3"/>
  <c r="O85" i="3"/>
  <c r="N85" i="3"/>
  <c r="E82" i="3"/>
  <c r="M82" i="3"/>
  <c r="J82" i="3"/>
  <c r="I82" i="3"/>
  <c r="G82" i="3"/>
  <c r="F83" i="3"/>
  <c r="H83" i="3"/>
  <c r="N40" i="3"/>
  <c r="S40" i="3"/>
  <c r="O40" i="3"/>
  <c r="S76" i="3"/>
  <c r="O76" i="3"/>
  <c r="N76" i="3"/>
  <c r="S75" i="3"/>
  <c r="O75" i="3"/>
  <c r="N75" i="3"/>
  <c r="P28" i="3"/>
  <c r="S29" i="3"/>
  <c r="O29" i="3"/>
  <c r="N29" i="3"/>
  <c r="M59" i="3"/>
  <c r="J59" i="3"/>
  <c r="I59" i="3"/>
  <c r="E59" i="3"/>
  <c r="G51" i="3"/>
  <c r="M84" i="3"/>
  <c r="J84" i="3"/>
  <c r="C83" i="3"/>
  <c r="G83" i="3" s="1"/>
  <c r="I84" i="3"/>
  <c r="G84" i="3"/>
  <c r="O51" i="3"/>
  <c r="P50" i="3"/>
  <c r="S51" i="3"/>
  <c r="N51" i="3"/>
  <c r="O17" i="3"/>
  <c r="N17" i="3"/>
  <c r="S17" i="3"/>
  <c r="M72" i="3"/>
  <c r="J72" i="3"/>
  <c r="I72" i="3"/>
  <c r="E72" i="3"/>
  <c r="H87" i="3"/>
  <c r="F87" i="3"/>
  <c r="G39" i="3"/>
  <c r="C73" i="3"/>
  <c r="M38" i="3"/>
  <c r="J38" i="3"/>
  <c r="I38" i="3"/>
  <c r="G38" i="3"/>
  <c r="C37" i="3"/>
  <c r="J29" i="3"/>
  <c r="I29" i="3"/>
  <c r="C28" i="3"/>
  <c r="M29" i="3"/>
  <c r="E14" i="3"/>
  <c r="S59" i="3"/>
  <c r="N59" i="3"/>
  <c r="O59" i="3"/>
  <c r="M62" i="3"/>
  <c r="J62" i="3"/>
  <c r="I62" i="3"/>
  <c r="E62" i="3"/>
  <c r="F69" i="3"/>
  <c r="H69" i="3"/>
  <c r="M49" i="3"/>
  <c r="J49" i="3"/>
  <c r="I49" i="3"/>
  <c r="O20" i="3"/>
  <c r="N20" i="3"/>
  <c r="S20" i="3"/>
  <c r="P19" i="3"/>
  <c r="N52" i="3"/>
  <c r="O52" i="3"/>
  <c r="S52" i="3"/>
  <c r="H64" i="3"/>
  <c r="F64" i="3"/>
  <c r="I51" i="3"/>
  <c r="M51" i="3"/>
  <c r="J51" i="3"/>
  <c r="C50" i="3"/>
  <c r="G50" i="3" s="1"/>
  <c r="S92" i="3"/>
  <c r="O92" i="3"/>
  <c r="N92" i="3"/>
  <c r="E17" i="3"/>
  <c r="M17" i="3"/>
  <c r="I17" i="3"/>
  <c r="J17" i="3"/>
  <c r="G17" i="3"/>
  <c r="J66" i="3"/>
  <c r="C65" i="3"/>
  <c r="E65" i="3" s="1"/>
  <c r="I66" i="3"/>
  <c r="G66" i="3"/>
  <c r="M66" i="3"/>
  <c r="B27" i="3"/>
  <c r="S62" i="3"/>
  <c r="O62" i="3"/>
  <c r="N62" i="3"/>
  <c r="O36" i="3"/>
  <c r="N36" i="3"/>
  <c r="S36" i="3"/>
  <c r="S49" i="3"/>
  <c r="O49" i="3"/>
  <c r="N49" i="3"/>
  <c r="O84" i="3"/>
  <c r="N84" i="3"/>
  <c r="P83" i="3"/>
  <c r="P79" i="3" s="1"/>
  <c r="S84" i="3"/>
  <c r="G33" i="3"/>
  <c r="S72" i="3"/>
  <c r="O72" i="3"/>
  <c r="N72" i="3"/>
  <c r="O14" i="3"/>
  <c r="N14" i="3"/>
  <c r="S14" i="3"/>
  <c r="P13" i="3"/>
  <c r="S68" i="3"/>
  <c r="O68" i="3"/>
  <c r="N68" i="3"/>
  <c r="O38" i="3"/>
  <c r="N38" i="3"/>
  <c r="P37" i="3"/>
  <c r="S38" i="3"/>
  <c r="E10" i="3"/>
  <c r="M10" i="3"/>
  <c r="J10" i="3"/>
  <c r="G10" i="3"/>
  <c r="I10" i="3"/>
  <c r="F13" i="3"/>
  <c r="H13" i="3"/>
  <c r="G56" i="3"/>
  <c r="F56" i="3"/>
  <c r="H56" i="3"/>
  <c r="E56" i="3"/>
  <c r="M52" i="3"/>
  <c r="I52" i="3"/>
  <c r="J52" i="3"/>
  <c r="G52" i="3"/>
  <c r="E52" i="3"/>
  <c r="H80" i="3"/>
  <c r="F80" i="3"/>
  <c r="J14" i="3"/>
  <c r="C13" i="3"/>
  <c r="G13" i="3" s="1"/>
  <c r="I14" i="3"/>
  <c r="M14" i="3"/>
  <c r="B18" i="3"/>
  <c r="G45" i="3"/>
  <c r="M89" i="3"/>
  <c r="J89" i="3"/>
  <c r="I89" i="3"/>
  <c r="E89" i="3"/>
  <c r="G88" i="3"/>
  <c r="E88" i="3"/>
  <c r="M88" i="3"/>
  <c r="I88" i="3"/>
  <c r="C87" i="3"/>
  <c r="E87" i="3" s="1"/>
  <c r="J88" i="3"/>
  <c r="N58" i="3"/>
  <c r="S58" i="3"/>
  <c r="O58" i="3"/>
  <c r="F50" i="3"/>
  <c r="H50" i="3"/>
  <c r="G59" i="3"/>
  <c r="S80" i="3"/>
  <c r="O80" i="3"/>
  <c r="N80" i="3"/>
  <c r="J47" i="3"/>
  <c r="I47" i="3"/>
  <c r="M47" i="3"/>
  <c r="O77" i="3"/>
  <c r="N77" i="3"/>
  <c r="S77" i="3"/>
  <c r="O48" i="3"/>
  <c r="N48" i="3"/>
  <c r="S48" i="3"/>
  <c r="M25" i="3"/>
  <c r="J25" i="3"/>
  <c r="I25" i="3"/>
  <c r="O11" i="3"/>
  <c r="S11" i="3"/>
  <c r="N11" i="3"/>
  <c r="B7" i="3"/>
  <c r="Q5" i="1"/>
  <c r="S88" i="3"/>
  <c r="P87" i="3"/>
  <c r="O88" i="3"/>
  <c r="N88" i="3"/>
  <c r="M71" i="3"/>
  <c r="J71" i="3"/>
  <c r="I71" i="3"/>
  <c r="E71" i="3"/>
  <c r="P34" i="3"/>
  <c r="N70" i="3"/>
  <c r="O70" i="3"/>
  <c r="P69" i="3"/>
  <c r="S70" i="3"/>
  <c r="F65" i="3"/>
  <c r="H65" i="3"/>
  <c r="O30" i="3"/>
  <c r="N30" i="3"/>
  <c r="S30" i="3"/>
  <c r="N91" i="3"/>
  <c r="S91" i="3"/>
  <c r="P90" i="3"/>
  <c r="O91" i="3"/>
  <c r="G71" i="3"/>
  <c r="H86" i="3"/>
  <c r="F86" i="3"/>
  <c r="I80" i="3" l="1"/>
  <c r="C18" i="3"/>
  <c r="M18" i="3" s="1"/>
  <c r="I19" i="3"/>
  <c r="J19" i="3"/>
  <c r="E50" i="3"/>
  <c r="M19" i="3"/>
  <c r="O8" i="3"/>
  <c r="G65" i="3"/>
  <c r="G23" i="3"/>
  <c r="I23" i="3"/>
  <c r="E23" i="3"/>
  <c r="J60" i="3"/>
  <c r="J23" i="3"/>
  <c r="G19" i="3"/>
  <c r="G8" i="3"/>
  <c r="E8" i="3"/>
  <c r="C79" i="3"/>
  <c r="M79" i="3" s="1"/>
  <c r="J80" i="3"/>
  <c r="G80" i="3"/>
  <c r="M34" i="3"/>
  <c r="G34" i="3"/>
  <c r="I34" i="3"/>
  <c r="M80" i="3"/>
  <c r="J34" i="3"/>
  <c r="J8" i="3"/>
  <c r="I8" i="3"/>
  <c r="G90" i="3"/>
  <c r="G69" i="3"/>
  <c r="M60" i="3"/>
  <c r="I60" i="3"/>
  <c r="G60" i="3"/>
  <c r="O50" i="3"/>
  <c r="N50" i="3"/>
  <c r="S50" i="3"/>
  <c r="O69" i="3"/>
  <c r="S69" i="3"/>
  <c r="N69" i="3"/>
  <c r="N13" i="3"/>
  <c r="S13" i="3"/>
  <c r="O13" i="3"/>
  <c r="N19" i="3"/>
  <c r="P18" i="3"/>
  <c r="S19" i="3"/>
  <c r="O19" i="3"/>
  <c r="J28" i="3"/>
  <c r="I28" i="3"/>
  <c r="C27" i="3"/>
  <c r="G27" i="3" s="1"/>
  <c r="M28" i="3"/>
  <c r="E28" i="3"/>
  <c r="G28" i="3"/>
  <c r="M73" i="3"/>
  <c r="J73" i="3"/>
  <c r="I73" i="3"/>
  <c r="G73" i="3"/>
  <c r="E73" i="3"/>
  <c r="E83" i="3"/>
  <c r="H46" i="3"/>
  <c r="F46" i="3"/>
  <c r="O23" i="3"/>
  <c r="S23" i="3" s="1"/>
  <c r="N23" i="3"/>
  <c r="O56" i="3"/>
  <c r="N56" i="3"/>
  <c r="P55" i="3"/>
  <c r="S56" i="3"/>
  <c r="N60" i="3"/>
  <c r="O60" i="3"/>
  <c r="S60" i="3"/>
  <c r="I13" i="3"/>
  <c r="M13" i="3"/>
  <c r="J13" i="3"/>
  <c r="E13" i="3"/>
  <c r="O83" i="3"/>
  <c r="N83" i="3"/>
  <c r="S83" i="3"/>
  <c r="S73" i="3"/>
  <c r="O73" i="3"/>
  <c r="N73" i="3"/>
  <c r="C7" i="3"/>
  <c r="E7" i="3" s="1"/>
  <c r="O87" i="3"/>
  <c r="N87" i="3"/>
  <c r="P86" i="3"/>
  <c r="P78" i="3" s="1"/>
  <c r="S87" i="3"/>
  <c r="O37" i="3"/>
  <c r="N37" i="3"/>
  <c r="S37" i="3"/>
  <c r="M65" i="3"/>
  <c r="J65" i="3"/>
  <c r="I65" i="3"/>
  <c r="C64" i="3"/>
  <c r="M90" i="3"/>
  <c r="J90" i="3"/>
  <c r="I90" i="3"/>
  <c r="S34" i="3"/>
  <c r="N34" i="3"/>
  <c r="O34" i="3"/>
  <c r="I87" i="3"/>
  <c r="C86" i="3"/>
  <c r="M87" i="3"/>
  <c r="J87" i="3"/>
  <c r="M37" i="3"/>
  <c r="J37" i="3"/>
  <c r="I37" i="3"/>
  <c r="G37" i="3"/>
  <c r="E37" i="3"/>
  <c r="M83" i="3"/>
  <c r="J83" i="3"/>
  <c r="I83" i="3"/>
  <c r="H55" i="3"/>
  <c r="F55" i="3"/>
  <c r="B78" i="3"/>
  <c r="J56" i="3"/>
  <c r="I56" i="3"/>
  <c r="C55" i="3"/>
  <c r="E55" i="3" s="1"/>
  <c r="M56" i="3"/>
  <c r="P7" i="3"/>
  <c r="S90" i="3"/>
  <c r="O90" i="3"/>
  <c r="N90" i="3"/>
  <c r="B6" i="3"/>
  <c r="J50" i="3"/>
  <c r="I50" i="3"/>
  <c r="M50" i="3"/>
  <c r="G87" i="3"/>
  <c r="M69" i="3"/>
  <c r="J69" i="3"/>
  <c r="I69" i="3"/>
  <c r="H79" i="3"/>
  <c r="F79" i="3"/>
  <c r="S28" i="3"/>
  <c r="O28" i="3"/>
  <c r="N28" i="3"/>
  <c r="P27" i="3"/>
  <c r="P46" i="3"/>
  <c r="O31" i="3"/>
  <c r="N31" i="3"/>
  <c r="S31" i="3"/>
  <c r="C46" i="3"/>
  <c r="E46" i="3" s="1"/>
  <c r="M31" i="3"/>
  <c r="J31" i="3"/>
  <c r="I31" i="3"/>
  <c r="G31" i="3"/>
  <c r="E31" i="3"/>
  <c r="P64" i="3"/>
  <c r="F7" i="3"/>
  <c r="H7" i="3"/>
  <c r="S79" i="3"/>
  <c r="O79" i="3"/>
  <c r="N79" i="3"/>
  <c r="H18" i="3"/>
  <c r="F18" i="3"/>
  <c r="H27" i="3"/>
  <c r="F27" i="3"/>
  <c r="B44" i="3"/>
  <c r="Q49" i="1"/>
  <c r="E27" i="3" l="1"/>
  <c r="G79" i="3"/>
  <c r="E18" i="3"/>
  <c r="G18" i="3"/>
  <c r="I18" i="3"/>
  <c r="J18" i="3"/>
  <c r="G7" i="3"/>
  <c r="I79" i="3"/>
  <c r="E79" i="3"/>
  <c r="C78" i="3"/>
  <c r="I78" i="3" s="1"/>
  <c r="J79" i="3"/>
  <c r="G55" i="3"/>
  <c r="O78" i="3"/>
  <c r="N78" i="3"/>
  <c r="S78" i="3"/>
  <c r="O64" i="3"/>
  <c r="S64" i="3"/>
  <c r="N64" i="3"/>
  <c r="N7" i="3"/>
  <c r="P6" i="3"/>
  <c r="S7" i="3"/>
  <c r="O7" i="3"/>
  <c r="M7" i="3"/>
  <c r="J7" i="3"/>
  <c r="C6" i="3"/>
  <c r="G6" i="3" s="1"/>
  <c r="I7" i="3"/>
  <c r="S46" i="3"/>
  <c r="O46" i="3"/>
  <c r="N46" i="3"/>
  <c r="P44" i="3"/>
  <c r="I55" i="3"/>
  <c r="M55" i="3"/>
  <c r="J55" i="3"/>
  <c r="J27" i="3"/>
  <c r="I27" i="3"/>
  <c r="M27" i="3"/>
  <c r="S27" i="3"/>
  <c r="N27" i="3"/>
  <c r="O27" i="3"/>
  <c r="H6" i="3"/>
  <c r="F6" i="3"/>
  <c r="B43" i="3"/>
  <c r="Q48" i="1"/>
  <c r="J86" i="3"/>
  <c r="I86" i="3"/>
  <c r="M86" i="3"/>
  <c r="G86" i="3"/>
  <c r="E86" i="3"/>
  <c r="M64" i="3"/>
  <c r="J64" i="3"/>
  <c r="I64" i="3"/>
  <c r="G64" i="3"/>
  <c r="E64" i="3"/>
  <c r="S86" i="3"/>
  <c r="O86" i="3"/>
  <c r="N86" i="3"/>
  <c r="J46" i="3"/>
  <c r="I46" i="3"/>
  <c r="M46" i="3"/>
  <c r="C44" i="3"/>
  <c r="G44" i="3" s="1"/>
  <c r="F78" i="3"/>
  <c r="E78" i="3"/>
  <c r="H78" i="3"/>
  <c r="G46" i="3"/>
  <c r="O18" i="3"/>
  <c r="N18" i="3"/>
  <c r="S18" i="3"/>
  <c r="F44" i="3"/>
  <c r="H44" i="3"/>
  <c r="S55" i="3"/>
  <c r="O55" i="3"/>
  <c r="N55" i="3"/>
  <c r="J78" i="3" l="1"/>
  <c r="M78" i="3"/>
  <c r="G78" i="3"/>
  <c r="M6" i="3"/>
  <c r="I6" i="3"/>
  <c r="J6" i="3"/>
  <c r="J44" i="3"/>
  <c r="I44" i="3"/>
  <c r="C43" i="3"/>
  <c r="M44" i="3"/>
  <c r="B42" i="3"/>
  <c r="Q4" i="1"/>
  <c r="O44" i="3"/>
  <c r="N44" i="3"/>
  <c r="P43" i="3"/>
  <c r="S44" i="3"/>
  <c r="H43" i="3"/>
  <c r="F43" i="3"/>
  <c r="O6" i="3"/>
  <c r="S6" i="3"/>
  <c r="N6" i="3"/>
  <c r="E44" i="3"/>
  <c r="E6" i="3"/>
  <c r="S43" i="3" l="1"/>
  <c r="O43" i="3"/>
  <c r="N43" i="3"/>
  <c r="P42" i="3"/>
  <c r="I43" i="3"/>
  <c r="J43" i="3"/>
  <c r="C42" i="3"/>
  <c r="M43" i="3"/>
  <c r="E43" i="3"/>
  <c r="B5" i="3"/>
  <c r="F42" i="3"/>
  <c r="H42" i="3"/>
  <c r="G43" i="3"/>
  <c r="M42" i="3" l="1"/>
  <c r="J42" i="3"/>
  <c r="I42" i="3"/>
  <c r="C5" i="3"/>
  <c r="E5" i="3" s="1"/>
  <c r="G42" i="3"/>
  <c r="E42" i="3"/>
  <c r="N42" i="3"/>
  <c r="S42" i="3"/>
  <c r="O42" i="3"/>
  <c r="P5" i="3"/>
  <c r="F5" i="3"/>
  <c r="H5" i="3"/>
  <c r="J5" i="3" l="1"/>
  <c r="I5" i="3"/>
  <c r="M5" i="3"/>
  <c r="G5" i="3"/>
  <c r="O5" i="3"/>
  <c r="N5" i="3"/>
  <c r="S5" i="3"/>
</calcChain>
</file>

<file path=xl/sharedStrings.xml><?xml version="1.0" encoding="utf-8"?>
<sst xmlns="http://schemas.openxmlformats.org/spreadsheetml/2006/main" count="310" uniqueCount="58">
  <si>
    <t>Грузооборот Москва Карго за</t>
  </si>
  <si>
    <t>22.11.2021</t>
  </si>
  <si>
    <t>Общий грузооборот</t>
  </si>
  <si>
    <t>Всего груза выдано (в тоннах)</t>
  </si>
  <si>
    <t>Вылетело на воздушных судах</t>
  </si>
  <si>
    <t>Груз</t>
  </si>
  <si>
    <t>Аэрофлот</t>
  </si>
  <si>
    <t>AirBridgeCargo</t>
  </si>
  <si>
    <t>Nordwind Airlines (+ Pegas Fly)</t>
  </si>
  <si>
    <t>Другие авиакомпании</t>
  </si>
  <si>
    <t>Почта</t>
  </si>
  <si>
    <t xml:space="preserve">Выдано клиентам в Москве </t>
  </si>
  <si>
    <t>ВВЛ</t>
  </si>
  <si>
    <t>МВЛ</t>
  </si>
  <si>
    <t>Выдано на другие СВХ в Москве</t>
  </si>
  <si>
    <t>с рейсов Аэрофлот</t>
  </si>
  <si>
    <t>через склад</t>
  </si>
  <si>
    <t>из под борта</t>
  </si>
  <si>
    <t>с рейсов AirBridgeCargo</t>
  </si>
  <si>
    <t>с рейсов Nordwind Airlines (+ Pegas Fly)</t>
  </si>
  <si>
    <t>Обслужено рейсов по вылету</t>
  </si>
  <si>
    <t>Всего груза поступило (в тоннах)</t>
  </si>
  <si>
    <t>Прилетело на воздушных судах</t>
  </si>
  <si>
    <t>справочно: в т.ч. Импорт Москва Карго</t>
  </si>
  <si>
    <t>Принято от клиентов в Москве</t>
  </si>
  <si>
    <t xml:space="preserve">Получено с  других СВХ в Москве </t>
  </si>
  <si>
    <t>Обслужено рейсов по прилету</t>
  </si>
  <si>
    <t>Складские остатки (в тоннах)</t>
  </si>
  <si>
    <t>Импортный груз</t>
  </si>
  <si>
    <t>Готов к выдаче</t>
  </si>
  <si>
    <t>В обработке на складе</t>
  </si>
  <si>
    <t>Экспортный груз</t>
  </si>
  <si>
    <t>Трансферный груз</t>
  </si>
  <si>
    <t>Динамика грузооборота Москва Карго</t>
  </si>
  <si>
    <t>Mon</t>
  </si>
  <si>
    <t>01.Nov</t>
  </si>
  <si>
    <t xml:space="preserve">Общий грузооборот </t>
  </si>
  <si>
    <t>Получено с  других СВХ в Москве</t>
  </si>
  <si>
    <t>Среднее за текущий месяц</t>
  </si>
  <si>
    <t>Среднее за предыдущий месяц</t>
  </si>
  <si>
    <t>Отклонение от среднего текущего месяца</t>
  </si>
  <si>
    <t>Отклонение от среднего предыдущего месяца</t>
  </si>
  <si>
    <t>Отклонение от среднего предыдущего месяц</t>
  </si>
  <si>
    <t>Отклонение от среднего месяца 2020 года</t>
  </si>
  <si>
    <t>Cреднее месяца 2020 года</t>
  </si>
  <si>
    <t>Нарастающий итог за месяц 2020 года</t>
  </si>
  <si>
    <t>Отклонение от среднего месяца 2019 года</t>
  </si>
  <si>
    <t>Отклонение от нарастающего итога аналогичного месяца 2020 года</t>
  </si>
  <si>
    <t>Нарастающий итог текущего месяца</t>
  </si>
  <si>
    <t>Cреднее месяца 2019 года</t>
  </si>
  <si>
    <t>Нарастающий итог за месяц 2019 года</t>
  </si>
  <si>
    <t>Отклонение от нарастающего итога аналогичного месяца 2019 года</t>
  </si>
  <si>
    <t>тонн</t>
  </si>
  <si>
    <t>в тоннах</t>
  </si>
  <si>
    <t>в %</t>
  </si>
  <si>
    <t xml:space="preserve">Всего груза выдано (в тоннах) </t>
  </si>
  <si>
    <t>ГТ-1</t>
  </si>
  <si>
    <t>ГТ-2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</si>
</sst>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%"/>
  </numFmts>
  <fonts count="5" x14ac:knownFonts="1">
    <font>
      <sz val="11"/>
      <name val="Calibri"/>
    </font>
    <font>
      <b/>
      <sz val="12"/>
      <name val="Calibri"/>
    </font>
    <font>
      <b/>
      <i/>
      <sz val="11"/>
      <name val="Calibri"/>
    </font>
    <font>
      <i/>
      <sz val="10"/>
      <name val="Calibri"/>
    </font>
    <font>
      <b/>
      <i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indent="2"/>
    </xf>
    <xf numFmtId="0" fontId="2" fillId="0" borderId="1" xfId="0" applyNumberFormat="1" applyFont="1" applyBorder="1" applyAlignment="1">
      <alignment horizontal="left" indent="3"/>
    </xf>
    <xf numFmtId="0" fontId="3" fillId="0" borderId="1" xfId="0" applyNumberFormat="1" applyFont="1" applyBorder="1" applyAlignment="1">
      <alignment horizontal="left" indent="5"/>
    </xf>
    <xf numFmtId="0" fontId="3" fillId="0" borderId="1" xfId="0" applyNumberFormat="1" applyFont="1" applyBorder="1" applyAlignment="1">
      <alignment horizontal="left" indent="6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indent="3"/>
    </xf>
    <xf numFmtId="0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left" indent="4"/>
    </xf>
    <xf numFmtId="0" fontId="3" fillId="2" borderId="1" xfId="0" applyNumberFormat="1" applyFont="1" applyFill="1" applyBorder="1" applyAlignment="1">
      <alignment horizontal="left" indent="5"/>
    </xf>
    <xf numFmtId="0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left" indent="4"/>
    </xf>
    <xf numFmtId="14" fontId="1" fillId="0" borderId="0" xfId="0" applyNumberFormat="1" applyFont="1" applyAlignment="1">
      <alignment horizontal="left"/>
    </xf>
    <xf numFmtId="0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8"/>
  <sheetViews>
    <sheetView topLeftCell="A4" zoomScale="80" workbookViewId="0">
      <selection activeCell="Q98" sqref="Q98"/>
    </sheetView>
  </sheetViews>
  <sheetFormatPr defaultRowHeight="15" outlineLevelRow="4" x14ac:dyDescent="0.25"/>
  <cols>
    <col min="1" max="1" width="52.5703125" customWidth="1"/>
    <col min="2" max="16" width="9.140625" hidden="1" customWidth="1"/>
    <col min="17" max="17" width="9.140625" customWidth="1"/>
  </cols>
  <sheetData>
    <row r="1" spans="1:17" ht="15.75" x14ac:dyDescent="0.25">
      <c r="A1" s="1" t="s">
        <v>0</v>
      </c>
    </row>
    <row r="2" spans="1:17" ht="15.75" x14ac:dyDescent="0.25">
      <c r="A2" s="31">
        <v>44197</v>
      </c>
    </row>
    <row r="4" spans="1:17" ht="15.75" x14ac:dyDescent="0.25">
      <c r="A4" s="3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3">
        <f>Q5+Q48</f>
        <v>0</v>
      </c>
    </row>
    <row r="5" spans="1:17" ht="15.75" x14ac:dyDescent="0.25">
      <c r="A5" s="4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4">
        <f>Q6+Q17+Q33</f>
        <v>0</v>
      </c>
    </row>
    <row r="6" spans="1:17" outlineLevel="1" x14ac:dyDescent="0.25">
      <c r="A6" s="5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5">
        <f>Q7+Q12</f>
        <v>0</v>
      </c>
    </row>
    <row r="7" spans="1:17" outlineLevel="2" collapsed="1" x14ac:dyDescent="0.25">
      <c r="A7" s="6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5">
        <f>Q8+Q9+Q10+Q11</f>
        <v>0</v>
      </c>
    </row>
    <row r="8" spans="1:17" hidden="1" outlineLevel="3" x14ac:dyDescent="0.25">
      <c r="A8" s="7" t="s">
        <v>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6">
        <v>0</v>
      </c>
    </row>
    <row r="9" spans="1:17" hidden="1" outlineLevel="3" x14ac:dyDescent="0.25">
      <c r="A9" s="7" t="s">
        <v>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6">
        <v>0</v>
      </c>
    </row>
    <row r="10" spans="1:17" hidden="1" outlineLevel="3" x14ac:dyDescent="0.25">
      <c r="A10" s="7" t="s">
        <v>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6">
        <v>0</v>
      </c>
    </row>
    <row r="11" spans="1:17" hidden="1" outlineLevel="3" x14ac:dyDescent="0.25">
      <c r="A11" s="7" t="s"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6">
        <v>0</v>
      </c>
    </row>
    <row r="12" spans="1:17" outlineLevel="2" x14ac:dyDescent="0.25">
      <c r="A12" s="6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5">
        <f>Q13+Q14+Q15+Q16</f>
        <v>0</v>
      </c>
    </row>
    <row r="13" spans="1:17" outlineLevel="3" x14ac:dyDescent="0.25">
      <c r="A13" s="7" t="s">
        <v>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6">
        <v>0</v>
      </c>
    </row>
    <row r="14" spans="1:17" outlineLevel="3" x14ac:dyDescent="0.25">
      <c r="A14" s="7" t="s">
        <v>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6">
        <v>0</v>
      </c>
    </row>
    <row r="15" spans="1:17" outlineLevel="3" x14ac:dyDescent="0.25">
      <c r="A15" s="7" t="s">
        <v>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6">
        <v>0</v>
      </c>
    </row>
    <row r="16" spans="1:17" outlineLevel="3" x14ac:dyDescent="0.25">
      <c r="A16" s="7" t="s">
        <v>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6">
        <v>0</v>
      </c>
    </row>
    <row r="17" spans="1:17" outlineLevel="1" x14ac:dyDescent="0.25">
      <c r="A17" s="5" t="s">
        <v>11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5">
        <f>Q18+Q22</f>
        <v>0</v>
      </c>
    </row>
    <row r="18" spans="1:17" outlineLevel="2" collapsed="1" x14ac:dyDescent="0.25">
      <c r="A18" s="6" t="s">
        <v>12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5">
        <f>Q19+Q20+Q21</f>
        <v>0</v>
      </c>
    </row>
    <row r="19" spans="1:17" hidden="1" outlineLevel="3" collapsed="1" x14ac:dyDescent="0.25">
      <c r="A19" s="7" t="s">
        <v>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6">
        <v>0</v>
      </c>
    </row>
    <row r="20" spans="1:17" hidden="1" outlineLevel="3" collapsed="1" x14ac:dyDescent="0.25">
      <c r="A20" s="7" t="s">
        <v>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6">
        <v>0</v>
      </c>
    </row>
    <row r="21" spans="1:17" hidden="1" outlineLevel="3" x14ac:dyDescent="0.25">
      <c r="A21" s="7" t="s">
        <v>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6">
        <v>0</v>
      </c>
    </row>
    <row r="22" spans="1:17" outlineLevel="2" x14ac:dyDescent="0.25">
      <c r="A22" s="23" t="s">
        <v>13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5">
        <f>Q23+Q28</f>
        <v>0</v>
      </c>
    </row>
    <row r="23" spans="1:17" outlineLevel="3" collapsed="1" x14ac:dyDescent="0.25">
      <c r="A23" s="26" t="s">
        <v>56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5">
        <f>SUM(Q24:Q27)</f>
        <v>0</v>
      </c>
    </row>
    <row r="24" spans="1:17" hidden="1" outlineLevel="4" collapsed="1" x14ac:dyDescent="0.25">
      <c r="A24" s="27" t="s">
        <v>6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9">
        <v>0</v>
      </c>
    </row>
    <row r="25" spans="1:17" hidden="1" outlineLevel="4" x14ac:dyDescent="0.25">
      <c r="A25" s="27" t="s">
        <v>7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9">
        <v>0</v>
      </c>
    </row>
    <row r="26" spans="1:17" hidden="1" outlineLevel="4" collapsed="1" x14ac:dyDescent="0.25">
      <c r="A26" s="27" t="s">
        <v>8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9">
        <v>0</v>
      </c>
    </row>
    <row r="27" spans="1:17" hidden="1" outlineLevel="4" collapsed="1" x14ac:dyDescent="0.25">
      <c r="A27" s="27" t="s">
        <v>9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9">
        <v>0</v>
      </c>
    </row>
    <row r="28" spans="1:17" outlineLevel="3" collapsed="1" x14ac:dyDescent="0.25">
      <c r="A28" s="30" t="s">
        <v>57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5">
        <f>SUM(Q29:Q32)</f>
        <v>0</v>
      </c>
    </row>
    <row r="29" spans="1:17" hidden="1" outlineLevel="4" x14ac:dyDescent="0.25">
      <c r="A29" s="27" t="s">
        <v>6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9">
        <v>0</v>
      </c>
    </row>
    <row r="30" spans="1:17" hidden="1" outlineLevel="4" x14ac:dyDescent="0.25">
      <c r="A30" s="27" t="s">
        <v>7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9">
        <v>0</v>
      </c>
    </row>
    <row r="31" spans="1:17" hidden="1" outlineLevel="4" x14ac:dyDescent="0.25">
      <c r="A31" s="27" t="s">
        <v>8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9">
        <v>0</v>
      </c>
    </row>
    <row r="32" spans="1:17" hidden="1" outlineLevel="4" x14ac:dyDescent="0.25">
      <c r="A32" s="27" t="s">
        <v>9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9">
        <v>0</v>
      </c>
    </row>
    <row r="33" spans="1:17" outlineLevel="1" x14ac:dyDescent="0.25">
      <c r="A33" s="5" t="s">
        <v>14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5">
        <f>Q34+Q37+Q40</f>
        <v>0</v>
      </c>
    </row>
    <row r="34" spans="1:17" outlineLevel="2" collapsed="1" x14ac:dyDescent="0.25">
      <c r="A34" s="6" t="s">
        <v>15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5">
        <f>Q35+Q36</f>
        <v>0</v>
      </c>
    </row>
    <row r="35" spans="1:17" hidden="1" outlineLevel="3" collapsed="1" x14ac:dyDescent="0.25">
      <c r="A35" s="7" t="s">
        <v>16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6">
        <v>0</v>
      </c>
    </row>
    <row r="36" spans="1:17" hidden="1" outlineLevel="3" collapsed="1" x14ac:dyDescent="0.25">
      <c r="A36" s="7" t="s">
        <v>17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6">
        <v>0</v>
      </c>
    </row>
    <row r="37" spans="1:17" outlineLevel="2" collapsed="1" x14ac:dyDescent="0.25">
      <c r="A37" s="6" t="s">
        <v>18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5">
        <f>Q38+Q39</f>
        <v>0</v>
      </c>
    </row>
    <row r="38" spans="1:17" hidden="1" outlineLevel="3" collapsed="1" x14ac:dyDescent="0.25">
      <c r="A38" s="7" t="s">
        <v>16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6">
        <v>0</v>
      </c>
    </row>
    <row r="39" spans="1:17" hidden="1" outlineLevel="3" collapsed="1" x14ac:dyDescent="0.25">
      <c r="A39" s="7" t="s">
        <v>17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6">
        <v>0</v>
      </c>
    </row>
    <row r="40" spans="1:17" outlineLevel="2" collapsed="1" x14ac:dyDescent="0.25">
      <c r="A40" s="6" t="s">
        <v>19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5">
        <f>Q41+Q42</f>
        <v>0</v>
      </c>
    </row>
    <row r="41" spans="1:17" hidden="1" outlineLevel="3" collapsed="1" x14ac:dyDescent="0.25">
      <c r="A41" s="7" t="s">
        <v>16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6">
        <v>0</v>
      </c>
    </row>
    <row r="42" spans="1:17" hidden="1" outlineLevel="3" collapsed="1" x14ac:dyDescent="0.25">
      <c r="A42" s="7" t="s">
        <v>17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6">
        <v>0</v>
      </c>
    </row>
    <row r="43" spans="1:17" outlineLevel="1" collapsed="1" x14ac:dyDescent="0.25">
      <c r="A43" s="5" t="s">
        <v>20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5">
        <f>Q44+Q45+Q46+Q47</f>
        <v>0</v>
      </c>
    </row>
    <row r="44" spans="1:17" hidden="1" outlineLevel="3" collapsed="1" x14ac:dyDescent="0.25">
      <c r="A44" s="7" t="s">
        <v>6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6">
        <v>0</v>
      </c>
    </row>
    <row r="45" spans="1:17" hidden="1" outlineLevel="3" collapsed="1" x14ac:dyDescent="0.25">
      <c r="A45" s="7" t="s">
        <v>7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6">
        <v>0</v>
      </c>
    </row>
    <row r="46" spans="1:17" hidden="1" outlineLevel="3" collapsed="1" x14ac:dyDescent="0.25">
      <c r="A46" s="7" t="s">
        <v>8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6">
        <v>0</v>
      </c>
    </row>
    <row r="47" spans="1:17" hidden="1" outlineLevel="3" collapsed="1" x14ac:dyDescent="0.25">
      <c r="A47" s="7" t="s">
        <v>9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6">
        <v>0</v>
      </c>
    </row>
    <row r="48" spans="1:17" ht="15.75" x14ac:dyDescent="0.25">
      <c r="A48" s="4" t="s">
        <v>21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4">
        <f>Q49+Q61+Q70</f>
        <v>0</v>
      </c>
    </row>
    <row r="49" spans="1:17" outlineLevel="1" x14ac:dyDescent="0.25">
      <c r="A49" s="5" t="s">
        <v>22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5">
        <f>Q50+Q56</f>
        <v>0</v>
      </c>
    </row>
    <row r="50" spans="1:17" outlineLevel="2" x14ac:dyDescent="0.25">
      <c r="A50" s="6" t="s">
        <v>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5">
        <f>Q51+Q52+Q54+Q55</f>
        <v>0</v>
      </c>
    </row>
    <row r="51" spans="1:17" outlineLevel="3" x14ac:dyDescent="0.25">
      <c r="A51" s="7" t="s">
        <v>6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6">
        <v>0</v>
      </c>
    </row>
    <row r="52" spans="1:17" outlineLevel="3" collapsed="1" x14ac:dyDescent="0.25">
      <c r="A52" s="7" t="s">
        <v>7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6">
        <f>Q37+Q53</f>
        <v>0</v>
      </c>
    </row>
    <row r="53" spans="1:17" hidden="1" outlineLevel="4" collapsed="1" x14ac:dyDescent="0.25">
      <c r="A53" s="8" t="s">
        <v>23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6">
        <v>0</v>
      </c>
    </row>
    <row r="54" spans="1:17" outlineLevel="3" x14ac:dyDescent="0.25">
      <c r="A54" s="7" t="s">
        <v>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6">
        <v>0</v>
      </c>
    </row>
    <row r="55" spans="1:17" outlineLevel="3" x14ac:dyDescent="0.25">
      <c r="A55" s="7" t="s">
        <v>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6">
        <v>0</v>
      </c>
    </row>
    <row r="56" spans="1:17" outlineLevel="2" x14ac:dyDescent="0.25">
      <c r="A56" s="6" t="s">
        <v>10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5">
        <f>Q57+Q58+Q59+Q60</f>
        <v>0</v>
      </c>
    </row>
    <row r="57" spans="1:17" outlineLevel="3" x14ac:dyDescent="0.25">
      <c r="A57" s="7" t="s">
        <v>6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6">
        <v>0</v>
      </c>
    </row>
    <row r="58" spans="1:17" outlineLevel="3" x14ac:dyDescent="0.25">
      <c r="A58" s="7" t="s">
        <v>7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6">
        <v>0</v>
      </c>
    </row>
    <row r="59" spans="1:17" outlineLevel="3" x14ac:dyDescent="0.25">
      <c r="A59" s="7" t="s">
        <v>8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6">
        <v>0</v>
      </c>
    </row>
    <row r="60" spans="1:17" outlineLevel="3" x14ac:dyDescent="0.25">
      <c r="A60" s="7" t="s">
        <v>9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6">
        <v>0</v>
      </c>
    </row>
    <row r="61" spans="1:17" outlineLevel="1" x14ac:dyDescent="0.25">
      <c r="A61" s="5" t="s">
        <v>24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5">
        <f>Q62+Q66</f>
        <v>0</v>
      </c>
    </row>
    <row r="62" spans="1:17" outlineLevel="2" collapsed="1" x14ac:dyDescent="0.25">
      <c r="A62" s="6" t="s">
        <v>12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5">
        <f>Q63+Q64+Q65</f>
        <v>0</v>
      </c>
    </row>
    <row r="63" spans="1:17" hidden="1" outlineLevel="3" collapsed="1" x14ac:dyDescent="0.25">
      <c r="A63" s="7" t="s">
        <v>6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6">
        <v>0</v>
      </c>
    </row>
    <row r="64" spans="1:17" hidden="1" outlineLevel="3" collapsed="1" x14ac:dyDescent="0.25">
      <c r="A64" s="7" t="s">
        <v>8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6">
        <v>0</v>
      </c>
    </row>
    <row r="65" spans="1:17" hidden="1" outlineLevel="3" collapsed="1" x14ac:dyDescent="0.25">
      <c r="A65" s="7" t="s">
        <v>9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6">
        <v>0</v>
      </c>
    </row>
    <row r="66" spans="1:17" outlineLevel="2" collapsed="1" x14ac:dyDescent="0.25">
      <c r="A66" s="6" t="s">
        <v>13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5">
        <f>Q67+Q68+Q69</f>
        <v>0</v>
      </c>
    </row>
    <row r="67" spans="1:17" hidden="1" outlineLevel="3" collapsed="1" x14ac:dyDescent="0.25">
      <c r="A67" s="7" t="s">
        <v>6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6">
        <v>0</v>
      </c>
    </row>
    <row r="68" spans="1:17" hidden="1" outlineLevel="3" collapsed="1" x14ac:dyDescent="0.25">
      <c r="A68" s="7" t="s">
        <v>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6">
        <v>0</v>
      </c>
    </row>
    <row r="69" spans="1:17" hidden="1" outlineLevel="3" collapsed="1" x14ac:dyDescent="0.25">
      <c r="A69" s="7" t="s">
        <v>9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6">
        <v>0</v>
      </c>
    </row>
    <row r="70" spans="1:17" outlineLevel="1" collapsed="1" x14ac:dyDescent="0.25">
      <c r="A70" s="5" t="s">
        <v>25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5">
        <f>Q71+Q75</f>
        <v>0</v>
      </c>
    </row>
    <row r="71" spans="1:17" hidden="1" outlineLevel="2" x14ac:dyDescent="0.25">
      <c r="A71" s="6" t="s">
        <v>12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5">
        <f>Q72+Q73+Q74</f>
        <v>0</v>
      </c>
    </row>
    <row r="72" spans="1:17" hidden="1" outlineLevel="3" collapsed="1" x14ac:dyDescent="0.25">
      <c r="A72" s="7" t="s">
        <v>6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6">
        <v>0</v>
      </c>
    </row>
    <row r="73" spans="1:17" hidden="1" outlineLevel="3" collapsed="1" x14ac:dyDescent="0.25">
      <c r="A73" s="7" t="s">
        <v>8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6">
        <v>0</v>
      </c>
    </row>
    <row r="74" spans="1:17" hidden="1" outlineLevel="3" collapsed="1" x14ac:dyDescent="0.25">
      <c r="A74" s="7" t="s">
        <v>9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6">
        <v>0</v>
      </c>
    </row>
    <row r="75" spans="1:17" hidden="1" outlineLevel="2" x14ac:dyDescent="0.25">
      <c r="A75" s="6" t="s">
        <v>13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5">
        <f>Q76+Q77+Q78</f>
        <v>0</v>
      </c>
    </row>
    <row r="76" spans="1:17" hidden="1" outlineLevel="3" collapsed="1" x14ac:dyDescent="0.25">
      <c r="A76" s="7" t="s">
        <v>6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6">
        <v>0</v>
      </c>
    </row>
    <row r="77" spans="1:17" hidden="1" outlineLevel="3" collapsed="1" x14ac:dyDescent="0.25">
      <c r="A77" s="7" t="s">
        <v>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6">
        <v>0</v>
      </c>
    </row>
    <row r="78" spans="1:17" hidden="1" outlineLevel="3" collapsed="1" x14ac:dyDescent="0.25">
      <c r="A78" s="7" t="s">
        <v>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6">
        <v>0</v>
      </c>
    </row>
    <row r="79" spans="1:17" outlineLevel="1" collapsed="1" x14ac:dyDescent="0.25">
      <c r="A79" s="5" t="s">
        <v>26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5">
        <f>SUM(Q80:Q83)</f>
        <v>0</v>
      </c>
    </row>
    <row r="80" spans="1:17" hidden="1" outlineLevel="3" collapsed="1" x14ac:dyDescent="0.25">
      <c r="A80" s="7" t="s">
        <v>6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6">
        <v>0</v>
      </c>
    </row>
    <row r="81" spans="1:17" hidden="1" outlineLevel="3" collapsed="1" x14ac:dyDescent="0.25">
      <c r="A81" s="7" t="s">
        <v>7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6">
        <v>0</v>
      </c>
    </row>
    <row r="82" spans="1:17" hidden="1" outlineLevel="3" collapsed="1" x14ac:dyDescent="0.25">
      <c r="A82" s="7" t="s">
        <v>8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6">
        <v>0</v>
      </c>
    </row>
    <row r="83" spans="1:17" hidden="1" outlineLevel="3" collapsed="1" x14ac:dyDescent="0.25">
      <c r="A83" s="7" t="s">
        <v>9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6">
        <v>0</v>
      </c>
    </row>
    <row r="84" spans="1:17" ht="15.75" x14ac:dyDescent="0.25">
      <c r="A84" s="4" t="s">
        <v>27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4">
        <f>Q85+Q92</f>
        <v>0</v>
      </c>
    </row>
    <row r="85" spans="1:17" outlineLevel="1" x14ac:dyDescent="0.25">
      <c r="A85" s="5" t="s">
        <v>28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5">
        <f>Q86+Q89</f>
        <v>0</v>
      </c>
    </row>
    <row r="86" spans="1:17" outlineLevel="2" x14ac:dyDescent="0.25">
      <c r="A86" s="6" t="s">
        <v>12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5">
        <f>Q87+Q88</f>
        <v>0</v>
      </c>
    </row>
    <row r="87" spans="1:17" outlineLevel="3" collapsed="1" x14ac:dyDescent="0.25">
      <c r="A87" s="7" t="s">
        <v>29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6">
        <v>0</v>
      </c>
    </row>
    <row r="88" spans="1:17" outlineLevel="3" collapsed="1" x14ac:dyDescent="0.25">
      <c r="A88" s="7" t="s">
        <v>30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6">
        <v>0</v>
      </c>
    </row>
    <row r="89" spans="1:17" outlineLevel="2" x14ac:dyDescent="0.25">
      <c r="A89" s="6" t="s">
        <v>13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5">
        <f>Q90+Q91</f>
        <v>0</v>
      </c>
    </row>
    <row r="90" spans="1:17" outlineLevel="3" collapsed="1" x14ac:dyDescent="0.25">
      <c r="A90" s="7" t="s">
        <v>29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6">
        <v>0</v>
      </c>
    </row>
    <row r="91" spans="1:17" outlineLevel="3" collapsed="1" x14ac:dyDescent="0.25">
      <c r="A91" s="7" t="s">
        <v>30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6">
        <v>0</v>
      </c>
    </row>
    <row r="92" spans="1:17" outlineLevel="1" x14ac:dyDescent="0.25">
      <c r="A92" s="5" t="s">
        <v>31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5">
        <f>Q93+Q96</f>
        <v>0</v>
      </c>
    </row>
    <row r="93" spans="1:17" outlineLevel="2" collapsed="1" x14ac:dyDescent="0.25">
      <c r="A93" s="6" t="s">
        <v>12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5">
        <f>Q94+Q95</f>
        <v>0</v>
      </c>
    </row>
    <row r="94" spans="1:17" hidden="1" outlineLevel="3" collapsed="1" x14ac:dyDescent="0.25">
      <c r="A94" s="7" t="s">
        <v>32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6">
        <v>0</v>
      </c>
    </row>
    <row r="95" spans="1:17" hidden="1" outlineLevel="3" collapsed="1" x14ac:dyDescent="0.25">
      <c r="A95" s="7" t="s">
        <v>31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6">
        <v>0</v>
      </c>
    </row>
    <row r="96" spans="1:17" outlineLevel="2" collapsed="1" x14ac:dyDescent="0.25">
      <c r="A96" s="6" t="s">
        <v>13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5">
        <f>Q97+Q98</f>
        <v>0</v>
      </c>
    </row>
    <row r="97" spans="1:17" hidden="1" outlineLevel="3" collapsed="1" x14ac:dyDescent="0.25">
      <c r="A97" s="7" t="s">
        <v>32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6">
        <v>0</v>
      </c>
    </row>
    <row r="98" spans="1:17" hidden="1" outlineLevel="3" collapsed="1" x14ac:dyDescent="0.25">
      <c r="A98" s="7" t="s">
        <v>31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6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91"/>
  <sheetViews>
    <sheetView tabSelected="1" zoomScale="80" workbookViewId="0">
      <pane xSplit="1" topLeftCell="B1" activePane="topRight" state="frozen"/>
      <selection pane="topRight" activeCell="B11" sqref="B11"/>
    </sheetView>
  </sheetViews>
  <sheetFormatPr defaultRowHeight="15" outlineLevelRow="4" x14ac:dyDescent="0.25"/>
  <cols>
    <col min="1" max="1" width="52.5703125" customWidth="1"/>
    <col min="2" max="2" width="9.5703125" customWidth="1"/>
  </cols>
  <sheetData>
    <row r="1" spans="1:2" ht="15.75" x14ac:dyDescent="0.25">
      <c r="A1" s="1" t="s">
        <v>33</v>
      </c>
    </row>
    <row r="2" spans="1:2" ht="15.75" x14ac:dyDescent="0.25">
      <c r="A2" s="1" t="s">
        <v>1</v>
      </c>
      <c r="B2" s="2" t="s">
        <v>34</v>
      </c>
    </row>
    <row r="3" spans="1:2" ht="15.75" x14ac:dyDescent="0.25">
      <c r="A3" s="3"/>
      <c r="B3" s="9" t="s">
        <v>35</v>
      </c>
    </row>
    <row r="4" spans="1:2" ht="15.75" x14ac:dyDescent="0.25">
      <c r="A4" s="3" t="s">
        <v>36</v>
      </c>
      <c r="B4" s="13">
        <f t="shared" ref="B4" si="0">B5+B41</f>
        <v>0</v>
      </c>
    </row>
    <row r="5" spans="1:2" ht="15.75" x14ac:dyDescent="0.25">
      <c r="A5" s="4" t="s">
        <v>3</v>
      </c>
      <c r="B5" s="14">
        <f t="shared" ref="B5" si="1">B6+B17+B26</f>
        <v>0</v>
      </c>
    </row>
    <row r="6" spans="1:2" outlineLevel="1" x14ac:dyDescent="0.25">
      <c r="A6" s="5" t="s">
        <v>4</v>
      </c>
      <c r="B6" s="15">
        <f t="shared" ref="B6" si="2">B7+B12</f>
        <v>0</v>
      </c>
    </row>
    <row r="7" spans="1:2" outlineLevel="2" x14ac:dyDescent="0.25">
      <c r="A7" s="6" t="s">
        <v>5</v>
      </c>
      <c r="B7" s="15">
        <f t="shared" ref="B7" si="3">B8+B9+B10+B11</f>
        <v>0</v>
      </c>
    </row>
    <row r="8" spans="1:2" outlineLevel="3" x14ac:dyDescent="0.25">
      <c r="A8" s="7" t="s">
        <v>6</v>
      </c>
      <c r="B8" s="16">
        <v>0</v>
      </c>
    </row>
    <row r="9" spans="1:2" outlineLevel="3" x14ac:dyDescent="0.25">
      <c r="A9" s="7" t="s">
        <v>7</v>
      </c>
      <c r="B9" s="16">
        <v>0</v>
      </c>
    </row>
    <row r="10" spans="1:2" outlineLevel="3" x14ac:dyDescent="0.25">
      <c r="A10" s="7" t="s">
        <v>8</v>
      </c>
      <c r="B10" s="16">
        <v>0</v>
      </c>
    </row>
    <row r="11" spans="1:2" outlineLevel="3" x14ac:dyDescent="0.25">
      <c r="A11" s="7" t="s">
        <v>9</v>
      </c>
      <c r="B11" s="16">
        <v>0</v>
      </c>
    </row>
    <row r="12" spans="1:2" outlineLevel="2" x14ac:dyDescent="0.25">
      <c r="A12" s="6" t="s">
        <v>10</v>
      </c>
      <c r="B12" s="15">
        <f t="shared" ref="B12" si="4">B13+B14+B15+B16</f>
        <v>0</v>
      </c>
    </row>
    <row r="13" spans="1:2" outlineLevel="3" x14ac:dyDescent="0.25">
      <c r="A13" s="7" t="s">
        <v>6</v>
      </c>
      <c r="B13" s="16">
        <v>0</v>
      </c>
    </row>
    <row r="14" spans="1:2" outlineLevel="3" x14ac:dyDescent="0.25">
      <c r="A14" s="7" t="s">
        <v>7</v>
      </c>
      <c r="B14" s="16">
        <v>0</v>
      </c>
    </row>
    <row r="15" spans="1:2" outlineLevel="3" x14ac:dyDescent="0.25">
      <c r="A15" s="7" t="s">
        <v>8</v>
      </c>
      <c r="B15" s="16">
        <v>0</v>
      </c>
    </row>
    <row r="16" spans="1:2" outlineLevel="3" x14ac:dyDescent="0.25">
      <c r="A16" s="7" t="s">
        <v>9</v>
      </c>
      <c r="B16" s="16">
        <v>0</v>
      </c>
    </row>
    <row r="17" spans="1:2" outlineLevel="1" x14ac:dyDescent="0.25">
      <c r="A17" s="5" t="s">
        <v>11</v>
      </c>
      <c r="B17" s="15">
        <f t="shared" ref="B17" si="5">B18+B22</f>
        <v>0</v>
      </c>
    </row>
    <row r="18" spans="1:2" outlineLevel="2" x14ac:dyDescent="0.25">
      <c r="A18" s="6" t="s">
        <v>12</v>
      </c>
      <c r="B18" s="15">
        <f t="shared" ref="B18" si="6">B19+B20+B21</f>
        <v>0</v>
      </c>
    </row>
    <row r="19" spans="1:2" outlineLevel="3" collapsed="1" x14ac:dyDescent="0.25">
      <c r="A19" s="7" t="s">
        <v>6</v>
      </c>
      <c r="B19" s="16">
        <v>0</v>
      </c>
    </row>
    <row r="20" spans="1:2" outlineLevel="3" collapsed="1" x14ac:dyDescent="0.25">
      <c r="A20" s="7" t="s">
        <v>8</v>
      </c>
      <c r="B20" s="16">
        <v>0</v>
      </c>
    </row>
    <row r="21" spans="1:2" outlineLevel="3" collapsed="1" x14ac:dyDescent="0.25">
      <c r="A21" s="7" t="s">
        <v>9</v>
      </c>
      <c r="B21" s="16">
        <v>0</v>
      </c>
    </row>
    <row r="22" spans="1:2" outlineLevel="2" x14ac:dyDescent="0.25">
      <c r="A22" s="6" t="s">
        <v>13</v>
      </c>
      <c r="B22" s="15">
        <f t="shared" ref="B22" si="7">B23+B24+B25</f>
        <v>0</v>
      </c>
    </row>
    <row r="23" spans="1:2" outlineLevel="3" collapsed="1" x14ac:dyDescent="0.25">
      <c r="A23" s="7" t="s">
        <v>6</v>
      </c>
      <c r="B23" s="16">
        <v>0</v>
      </c>
    </row>
    <row r="24" spans="1:2" outlineLevel="3" collapsed="1" x14ac:dyDescent="0.25">
      <c r="A24" s="7" t="s">
        <v>8</v>
      </c>
      <c r="B24" s="16">
        <v>0</v>
      </c>
    </row>
    <row r="25" spans="1:2" outlineLevel="3" collapsed="1" x14ac:dyDescent="0.25">
      <c r="A25" s="7" t="s">
        <v>9</v>
      </c>
      <c r="B25" s="16">
        <v>0</v>
      </c>
    </row>
    <row r="26" spans="1:2" outlineLevel="1" x14ac:dyDescent="0.25">
      <c r="A26" s="5" t="s">
        <v>14</v>
      </c>
      <c r="B26" s="15">
        <f t="shared" ref="B26" si="8">B27+B30+B33</f>
        <v>0</v>
      </c>
    </row>
    <row r="27" spans="1:2" outlineLevel="2" x14ac:dyDescent="0.25">
      <c r="A27" s="6" t="s">
        <v>15</v>
      </c>
      <c r="B27" s="15">
        <f t="shared" ref="B27" si="9">B28+B29</f>
        <v>0</v>
      </c>
    </row>
    <row r="28" spans="1:2" outlineLevel="3" collapsed="1" x14ac:dyDescent="0.25">
      <c r="A28" s="7" t="s">
        <v>16</v>
      </c>
      <c r="B28" s="16">
        <v>0</v>
      </c>
    </row>
    <row r="29" spans="1:2" outlineLevel="3" collapsed="1" x14ac:dyDescent="0.25">
      <c r="A29" s="7" t="s">
        <v>17</v>
      </c>
      <c r="B29" s="16">
        <v>0</v>
      </c>
    </row>
    <row r="30" spans="1:2" outlineLevel="2" x14ac:dyDescent="0.25">
      <c r="A30" s="6" t="s">
        <v>18</v>
      </c>
      <c r="B30" s="15">
        <f t="shared" ref="B30" si="10">B31+B32</f>
        <v>0</v>
      </c>
    </row>
    <row r="31" spans="1:2" outlineLevel="3" collapsed="1" x14ac:dyDescent="0.25">
      <c r="A31" s="7" t="s">
        <v>16</v>
      </c>
      <c r="B31" s="16">
        <v>0</v>
      </c>
    </row>
    <row r="32" spans="1:2" outlineLevel="3" collapsed="1" x14ac:dyDescent="0.25">
      <c r="A32" s="7" t="s">
        <v>17</v>
      </c>
      <c r="B32" s="16">
        <v>0</v>
      </c>
    </row>
    <row r="33" spans="1:2" outlineLevel="2" x14ac:dyDescent="0.25">
      <c r="A33" s="6" t="s">
        <v>19</v>
      </c>
      <c r="B33" s="15">
        <f t="shared" ref="B33" si="11">B34+B35</f>
        <v>0</v>
      </c>
    </row>
    <row r="34" spans="1:2" outlineLevel="3" collapsed="1" x14ac:dyDescent="0.25">
      <c r="A34" s="7" t="s">
        <v>16</v>
      </c>
      <c r="B34" s="16">
        <v>0</v>
      </c>
    </row>
    <row r="35" spans="1:2" outlineLevel="3" collapsed="1" x14ac:dyDescent="0.25">
      <c r="A35" s="7" t="s">
        <v>17</v>
      </c>
      <c r="B35" s="16">
        <v>0</v>
      </c>
    </row>
    <row r="36" spans="1:2" outlineLevel="1" x14ac:dyDescent="0.25">
      <c r="A36" s="5" t="s">
        <v>20</v>
      </c>
      <c r="B36" s="15">
        <f t="shared" ref="B36" si="12">B37+B38+B39+B40</f>
        <v>0</v>
      </c>
    </row>
    <row r="37" spans="1:2" outlineLevel="3" collapsed="1" x14ac:dyDescent="0.25">
      <c r="A37" s="7" t="s">
        <v>6</v>
      </c>
      <c r="B37" s="16">
        <v>0</v>
      </c>
    </row>
    <row r="38" spans="1:2" outlineLevel="3" collapsed="1" x14ac:dyDescent="0.25">
      <c r="A38" s="7" t="s">
        <v>7</v>
      </c>
      <c r="B38" s="16">
        <v>0</v>
      </c>
    </row>
    <row r="39" spans="1:2" outlineLevel="3" collapsed="1" x14ac:dyDescent="0.25">
      <c r="A39" s="7" t="s">
        <v>8</v>
      </c>
      <c r="B39" s="16">
        <v>0</v>
      </c>
    </row>
    <row r="40" spans="1:2" outlineLevel="3" collapsed="1" x14ac:dyDescent="0.25">
      <c r="A40" s="7" t="s">
        <v>9</v>
      </c>
      <c r="B40" s="16">
        <v>0</v>
      </c>
    </row>
    <row r="41" spans="1:2" ht="15.75" x14ac:dyDescent="0.25">
      <c r="A41" s="4" t="s">
        <v>21</v>
      </c>
      <c r="B41" s="14">
        <f t="shared" ref="B41" si="13">B42+B54+B63</f>
        <v>0</v>
      </c>
    </row>
    <row r="42" spans="1:2" outlineLevel="1" x14ac:dyDescent="0.25">
      <c r="A42" s="5" t="s">
        <v>22</v>
      </c>
      <c r="B42" s="15">
        <f t="shared" ref="B42" si="14">B43+B49</f>
        <v>0</v>
      </c>
    </row>
    <row r="43" spans="1:2" outlineLevel="2" x14ac:dyDescent="0.25">
      <c r="A43" s="6" t="s">
        <v>5</v>
      </c>
      <c r="B43" s="15">
        <f t="shared" ref="B43" si="15">B44+B45+B47+B48</f>
        <v>0</v>
      </c>
    </row>
    <row r="44" spans="1:2" outlineLevel="3" x14ac:dyDescent="0.25">
      <c r="A44" s="7" t="s">
        <v>6</v>
      </c>
      <c r="B44" s="16">
        <v>0</v>
      </c>
    </row>
    <row r="45" spans="1:2" outlineLevel="3" x14ac:dyDescent="0.25">
      <c r="A45" s="7" t="s">
        <v>7</v>
      </c>
      <c r="B45" s="16">
        <f t="shared" ref="B45" si="16">B30+B46</f>
        <v>0</v>
      </c>
    </row>
    <row r="46" spans="1:2" outlineLevel="4" collapsed="1" x14ac:dyDescent="0.25">
      <c r="A46" s="8" t="s">
        <v>23</v>
      </c>
      <c r="B46" s="16">
        <v>0</v>
      </c>
    </row>
    <row r="47" spans="1:2" outlineLevel="3" x14ac:dyDescent="0.25">
      <c r="A47" s="7" t="s">
        <v>8</v>
      </c>
      <c r="B47" s="16">
        <v>0</v>
      </c>
    </row>
    <row r="48" spans="1:2" outlineLevel="3" x14ac:dyDescent="0.25">
      <c r="A48" s="7" t="s">
        <v>9</v>
      </c>
      <c r="B48" s="16">
        <v>0</v>
      </c>
    </row>
    <row r="49" spans="1:2" outlineLevel="2" x14ac:dyDescent="0.25">
      <c r="A49" s="6" t="s">
        <v>10</v>
      </c>
      <c r="B49" s="15">
        <f t="shared" ref="B49" si="17">B50+B51+B52+B53</f>
        <v>0</v>
      </c>
    </row>
    <row r="50" spans="1:2" outlineLevel="3" x14ac:dyDescent="0.25">
      <c r="A50" s="7" t="s">
        <v>6</v>
      </c>
      <c r="B50" s="16">
        <v>0</v>
      </c>
    </row>
    <row r="51" spans="1:2" outlineLevel="3" x14ac:dyDescent="0.25">
      <c r="A51" s="7" t="s">
        <v>7</v>
      </c>
      <c r="B51" s="16">
        <v>0</v>
      </c>
    </row>
    <row r="52" spans="1:2" outlineLevel="3" x14ac:dyDescent="0.25">
      <c r="A52" s="7" t="s">
        <v>8</v>
      </c>
      <c r="B52" s="16">
        <v>0</v>
      </c>
    </row>
    <row r="53" spans="1:2" outlineLevel="3" x14ac:dyDescent="0.25">
      <c r="A53" s="7" t="s">
        <v>9</v>
      </c>
      <c r="B53" s="16">
        <v>0</v>
      </c>
    </row>
    <row r="54" spans="1:2" outlineLevel="1" x14ac:dyDescent="0.25">
      <c r="A54" s="5" t="s">
        <v>24</v>
      </c>
      <c r="B54" s="15">
        <f t="shared" ref="B54" si="18">B55+B59</f>
        <v>0</v>
      </c>
    </row>
    <row r="55" spans="1:2" outlineLevel="2" x14ac:dyDescent="0.25">
      <c r="A55" s="6" t="s">
        <v>12</v>
      </c>
      <c r="B55" s="15">
        <f t="shared" ref="B55" si="19">B56+B57+B58</f>
        <v>0</v>
      </c>
    </row>
    <row r="56" spans="1:2" outlineLevel="3" collapsed="1" x14ac:dyDescent="0.25">
      <c r="A56" s="7" t="s">
        <v>6</v>
      </c>
      <c r="B56" s="16">
        <v>0</v>
      </c>
    </row>
    <row r="57" spans="1:2" outlineLevel="3" collapsed="1" x14ac:dyDescent="0.25">
      <c r="A57" s="7" t="s">
        <v>8</v>
      </c>
      <c r="B57" s="16">
        <v>0</v>
      </c>
    </row>
    <row r="58" spans="1:2" outlineLevel="3" collapsed="1" x14ac:dyDescent="0.25">
      <c r="A58" s="7" t="s">
        <v>9</v>
      </c>
      <c r="B58" s="16">
        <v>0</v>
      </c>
    </row>
    <row r="59" spans="1:2" outlineLevel="2" x14ac:dyDescent="0.25">
      <c r="A59" s="6" t="s">
        <v>13</v>
      </c>
      <c r="B59" s="15">
        <f t="shared" ref="B59" si="20">B60+B61+B62</f>
        <v>0</v>
      </c>
    </row>
    <row r="60" spans="1:2" outlineLevel="3" collapsed="1" x14ac:dyDescent="0.25">
      <c r="A60" s="7" t="s">
        <v>6</v>
      </c>
      <c r="B60" s="16">
        <v>0</v>
      </c>
    </row>
    <row r="61" spans="1:2" outlineLevel="3" collapsed="1" x14ac:dyDescent="0.25">
      <c r="A61" s="7" t="s">
        <v>8</v>
      </c>
      <c r="B61" s="16">
        <v>0</v>
      </c>
    </row>
    <row r="62" spans="1:2" outlineLevel="3" collapsed="1" x14ac:dyDescent="0.25">
      <c r="A62" s="7" t="s">
        <v>9</v>
      </c>
      <c r="B62" s="16">
        <v>0</v>
      </c>
    </row>
    <row r="63" spans="1:2" outlineLevel="1" x14ac:dyDescent="0.25">
      <c r="A63" s="5" t="s">
        <v>37</v>
      </c>
      <c r="B63" s="15">
        <f t="shared" ref="B63" si="21">B64+B68</f>
        <v>0</v>
      </c>
    </row>
    <row r="64" spans="1:2" outlineLevel="2" x14ac:dyDescent="0.25">
      <c r="A64" s="6" t="s">
        <v>12</v>
      </c>
      <c r="B64" s="15">
        <f t="shared" ref="B64" si="22">B65+B66+B67</f>
        <v>0</v>
      </c>
    </row>
    <row r="65" spans="1:2" outlineLevel="3" collapsed="1" x14ac:dyDescent="0.25">
      <c r="A65" s="7" t="s">
        <v>6</v>
      </c>
      <c r="B65" s="16">
        <v>0</v>
      </c>
    </row>
    <row r="66" spans="1:2" outlineLevel="3" collapsed="1" x14ac:dyDescent="0.25">
      <c r="A66" s="7" t="s">
        <v>8</v>
      </c>
      <c r="B66" s="16">
        <v>0</v>
      </c>
    </row>
    <row r="67" spans="1:2" outlineLevel="3" collapsed="1" x14ac:dyDescent="0.25">
      <c r="A67" s="7" t="s">
        <v>9</v>
      </c>
      <c r="B67" s="16">
        <v>0</v>
      </c>
    </row>
    <row r="68" spans="1:2" outlineLevel="2" x14ac:dyDescent="0.25">
      <c r="A68" s="6" t="s">
        <v>13</v>
      </c>
      <c r="B68" s="15">
        <f t="shared" ref="B68" si="23">B69+B70+B71</f>
        <v>0</v>
      </c>
    </row>
    <row r="69" spans="1:2" outlineLevel="3" collapsed="1" x14ac:dyDescent="0.25">
      <c r="A69" s="7" t="s">
        <v>6</v>
      </c>
      <c r="B69" s="16">
        <v>0</v>
      </c>
    </row>
    <row r="70" spans="1:2" outlineLevel="3" collapsed="1" x14ac:dyDescent="0.25">
      <c r="A70" s="7" t="s">
        <v>8</v>
      </c>
      <c r="B70" s="16">
        <v>0</v>
      </c>
    </row>
    <row r="71" spans="1:2" outlineLevel="3" collapsed="1" x14ac:dyDescent="0.25">
      <c r="A71" s="7" t="s">
        <v>9</v>
      </c>
      <c r="B71" s="16">
        <v>0</v>
      </c>
    </row>
    <row r="72" spans="1:2" outlineLevel="1" x14ac:dyDescent="0.25">
      <c r="A72" s="5" t="s">
        <v>26</v>
      </c>
      <c r="B72" s="15">
        <f t="shared" ref="B72" si="24">SUM(B73:B76)</f>
        <v>0</v>
      </c>
    </row>
    <row r="73" spans="1:2" outlineLevel="3" collapsed="1" x14ac:dyDescent="0.25">
      <c r="A73" s="7" t="s">
        <v>6</v>
      </c>
      <c r="B73" s="16">
        <v>0</v>
      </c>
    </row>
    <row r="74" spans="1:2" outlineLevel="3" collapsed="1" x14ac:dyDescent="0.25">
      <c r="A74" s="7" t="s">
        <v>7</v>
      </c>
      <c r="B74" s="16">
        <v>0</v>
      </c>
    </row>
    <row r="75" spans="1:2" outlineLevel="3" collapsed="1" x14ac:dyDescent="0.25">
      <c r="A75" s="7" t="s">
        <v>8</v>
      </c>
      <c r="B75" s="16">
        <v>0</v>
      </c>
    </row>
    <row r="76" spans="1:2" outlineLevel="3" collapsed="1" x14ac:dyDescent="0.25">
      <c r="A76" s="7" t="s">
        <v>9</v>
      </c>
      <c r="B76" s="16">
        <v>0</v>
      </c>
    </row>
    <row r="77" spans="1:2" ht="15.75" x14ac:dyDescent="0.25">
      <c r="A77" s="4" t="s">
        <v>27</v>
      </c>
      <c r="B77" s="14">
        <f t="shared" ref="B77" si="25">B78+B85</f>
        <v>0</v>
      </c>
    </row>
    <row r="78" spans="1:2" outlineLevel="1" x14ac:dyDescent="0.25">
      <c r="A78" s="5" t="s">
        <v>28</v>
      </c>
      <c r="B78" s="15">
        <f t="shared" ref="B78" si="26">B79+B82</f>
        <v>0</v>
      </c>
    </row>
    <row r="79" spans="1:2" outlineLevel="2" x14ac:dyDescent="0.25">
      <c r="A79" s="6" t="s">
        <v>12</v>
      </c>
      <c r="B79" s="15">
        <f t="shared" ref="B79" si="27">B80+B81</f>
        <v>0</v>
      </c>
    </row>
    <row r="80" spans="1:2" outlineLevel="3" collapsed="1" x14ac:dyDescent="0.25">
      <c r="A80" s="7" t="s">
        <v>29</v>
      </c>
      <c r="B80" s="16">
        <v>0</v>
      </c>
    </row>
    <row r="81" spans="1:2" outlineLevel="3" collapsed="1" x14ac:dyDescent="0.25">
      <c r="A81" s="7" t="s">
        <v>30</v>
      </c>
      <c r="B81" s="16">
        <v>0</v>
      </c>
    </row>
    <row r="82" spans="1:2" outlineLevel="2" x14ac:dyDescent="0.25">
      <c r="A82" s="6" t="s">
        <v>13</v>
      </c>
      <c r="B82" s="15">
        <f t="shared" ref="B82" si="28">B83+B84</f>
        <v>0</v>
      </c>
    </row>
    <row r="83" spans="1:2" outlineLevel="3" collapsed="1" x14ac:dyDescent="0.25">
      <c r="A83" s="7" t="s">
        <v>29</v>
      </c>
      <c r="B83" s="16">
        <v>0</v>
      </c>
    </row>
    <row r="84" spans="1:2" outlineLevel="3" collapsed="1" x14ac:dyDescent="0.25">
      <c r="A84" s="7" t="s">
        <v>30</v>
      </c>
      <c r="B84" s="16">
        <v>0</v>
      </c>
    </row>
    <row r="85" spans="1:2" outlineLevel="1" x14ac:dyDescent="0.25">
      <c r="A85" s="5" t="s">
        <v>31</v>
      </c>
      <c r="B85" s="15">
        <f t="shared" ref="B85" si="29">B86+B89</f>
        <v>0</v>
      </c>
    </row>
    <row r="86" spans="1:2" outlineLevel="2" x14ac:dyDescent="0.25">
      <c r="A86" s="6" t="s">
        <v>12</v>
      </c>
      <c r="B86" s="15">
        <f t="shared" ref="B86" si="30">B87+B88</f>
        <v>0</v>
      </c>
    </row>
    <row r="87" spans="1:2" outlineLevel="3" collapsed="1" x14ac:dyDescent="0.25">
      <c r="A87" s="7" t="s">
        <v>32</v>
      </c>
      <c r="B87" s="16">
        <v>0</v>
      </c>
    </row>
    <row r="88" spans="1:2" outlineLevel="3" collapsed="1" x14ac:dyDescent="0.25">
      <c r="A88" s="7" t="s">
        <v>31</v>
      </c>
      <c r="B88" s="16">
        <v>0</v>
      </c>
    </row>
    <row r="89" spans="1:2" outlineLevel="2" x14ac:dyDescent="0.25">
      <c r="A89" s="6" t="s">
        <v>13</v>
      </c>
      <c r="B89" s="15">
        <f t="shared" ref="B89" si="31">B90+B91</f>
        <v>0</v>
      </c>
    </row>
    <row r="90" spans="1:2" outlineLevel="3" collapsed="1" x14ac:dyDescent="0.25">
      <c r="A90" s="7" t="s">
        <v>32</v>
      </c>
      <c r="B90" s="16">
        <v>0</v>
      </c>
    </row>
    <row r="91" spans="1:2" outlineLevel="3" collapsed="1" x14ac:dyDescent="0.25">
      <c r="A91" s="7" t="s">
        <v>31</v>
      </c>
      <c r="B91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92"/>
  <sheetViews>
    <sheetView zoomScale="80" workbookViewId="0">
      <selection activeCell="A2" sqref="A2"/>
    </sheetView>
  </sheetViews>
  <sheetFormatPr defaultRowHeight="15" outlineLevelRow="4" x14ac:dyDescent="0.25"/>
  <cols>
    <col min="1" max="1" width="51.7109375" customWidth="1"/>
    <col min="2" max="7" width="15" customWidth="1"/>
    <col min="8" max="10" width="20" customWidth="1"/>
    <col min="11" max="12" width="12" hidden="1" customWidth="1"/>
    <col min="13" max="15" width="20" customWidth="1"/>
    <col min="16" max="18" width="12" hidden="1" customWidth="1"/>
    <col min="19" max="19" width="20" customWidth="1"/>
  </cols>
  <sheetData>
    <row r="1" spans="1:19" ht="15.75" x14ac:dyDescent="0.25">
      <c r="A1" s="1" t="s">
        <v>33</v>
      </c>
    </row>
    <row r="2" spans="1:19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9" ht="78.75" x14ac:dyDescent="0.25">
      <c r="A3" s="32"/>
      <c r="B3" s="9" t="s">
        <v>1</v>
      </c>
      <c r="C3" s="21" t="s">
        <v>38</v>
      </c>
      <c r="D3" s="21" t="s">
        <v>39</v>
      </c>
      <c r="E3" s="21" t="s">
        <v>40</v>
      </c>
      <c r="F3" s="21" t="s">
        <v>41</v>
      </c>
      <c r="G3" s="21" t="s">
        <v>40</v>
      </c>
      <c r="H3" s="21" t="s">
        <v>42</v>
      </c>
      <c r="I3" s="22" t="s">
        <v>43</v>
      </c>
      <c r="J3" s="22" t="s">
        <v>43</v>
      </c>
      <c r="K3" s="22" t="s">
        <v>44</v>
      </c>
      <c r="L3" s="22" t="s">
        <v>45</v>
      </c>
      <c r="M3" s="22" t="s">
        <v>46</v>
      </c>
      <c r="N3" s="22" t="s">
        <v>47</v>
      </c>
      <c r="O3" s="22" t="s">
        <v>47</v>
      </c>
      <c r="P3" s="21" t="s">
        <v>48</v>
      </c>
      <c r="Q3" s="22" t="s">
        <v>49</v>
      </c>
      <c r="R3" s="22" t="s">
        <v>50</v>
      </c>
      <c r="S3" s="22" t="s">
        <v>51</v>
      </c>
    </row>
    <row r="4" spans="1:19" ht="15.75" x14ac:dyDescent="0.25">
      <c r="A4" s="32"/>
      <c r="B4" s="33" t="s">
        <v>52</v>
      </c>
      <c r="C4" s="34"/>
      <c r="D4" s="34"/>
      <c r="E4" s="33" t="s">
        <v>53</v>
      </c>
      <c r="F4" s="34"/>
      <c r="G4" s="33" t="s">
        <v>54</v>
      </c>
      <c r="H4" s="34"/>
      <c r="I4" s="13" t="s">
        <v>53</v>
      </c>
      <c r="J4" s="13" t="s">
        <v>54</v>
      </c>
      <c r="K4" s="13" t="s">
        <v>53</v>
      </c>
      <c r="L4" s="13" t="s">
        <v>53</v>
      </c>
      <c r="M4" s="13" t="s">
        <v>54</v>
      </c>
      <c r="N4" s="13" t="s">
        <v>53</v>
      </c>
      <c r="O4" s="13" t="s">
        <v>54</v>
      </c>
      <c r="P4" s="13" t="s">
        <v>53</v>
      </c>
      <c r="Q4" s="13" t="s">
        <v>53</v>
      </c>
      <c r="R4" s="13" t="s">
        <v>53</v>
      </c>
      <c r="S4" s="13" t="s">
        <v>54</v>
      </c>
    </row>
    <row r="5" spans="1:19" ht="15.75" x14ac:dyDescent="0.25">
      <c r="A5" s="3" t="s">
        <v>2</v>
      </c>
      <c r="B5" s="13">
        <f>'Отчет за день'!Q4</f>
        <v>0</v>
      </c>
      <c r="C5" s="13">
        <f>C6+C42</f>
        <v>0</v>
      </c>
      <c r="D5" s="13">
        <f>D6+D42</f>
        <v>2079</v>
      </c>
      <c r="E5" s="13">
        <f t="shared" ref="E5:E36" si="0">B5-C5</f>
        <v>0</v>
      </c>
      <c r="F5" s="13">
        <f t="shared" ref="F5:F36" si="1">B5-D5</f>
        <v>-2079</v>
      </c>
      <c r="G5" s="17">
        <f t="shared" ref="G5:G36" si="2">IFERROR((B5-C5)/C5,0)</f>
        <v>0</v>
      </c>
      <c r="H5" s="17">
        <f t="shared" ref="H5:H36" si="3">IFERROR((B5-D5)/D5,0)</f>
        <v>-1</v>
      </c>
      <c r="I5" s="13">
        <f t="shared" ref="I5:I36" si="4">C5-K5</f>
        <v>-1833</v>
      </c>
      <c r="J5" s="17">
        <f t="shared" ref="J5:J36" si="5">IFERROR((C5-K5)/K5,0)</f>
        <v>-1</v>
      </c>
      <c r="K5" s="13">
        <f>K6+K42</f>
        <v>1833</v>
      </c>
      <c r="L5" s="13">
        <f>L6+L42</f>
        <v>35598</v>
      </c>
      <c r="M5" s="17">
        <f t="shared" ref="M5:M43" si="6">IFERROR((C5-Q5)/Q5,0)</f>
        <v>-1</v>
      </c>
      <c r="N5" s="13">
        <f t="shared" ref="N5:N36" si="7">P5-L5</f>
        <v>-35598</v>
      </c>
      <c r="O5" s="17">
        <f t="shared" ref="O5:O36" si="8">IFERROR((P5-L5)/L5,0)</f>
        <v>-1</v>
      </c>
      <c r="P5" s="13">
        <f>P6+P42</f>
        <v>0</v>
      </c>
      <c r="Q5" s="13">
        <f>Q6+Q42</f>
        <v>1697</v>
      </c>
      <c r="R5" s="13">
        <f>R6+R42</f>
        <v>43284</v>
      </c>
      <c r="S5" s="17">
        <f t="shared" ref="S5:S22" si="9">IFERROR((P5-R5)/R5,0)</f>
        <v>-1</v>
      </c>
    </row>
    <row r="6" spans="1:19" ht="15.75" x14ac:dyDescent="0.25">
      <c r="A6" s="4" t="s">
        <v>55</v>
      </c>
      <c r="B6" s="14">
        <f>'Отчет за день'!Q5</f>
        <v>0</v>
      </c>
      <c r="C6" s="14">
        <f>C7+C18+C27</f>
        <v>0</v>
      </c>
      <c r="D6" s="14">
        <f>D7+D18+D27</f>
        <v>1099</v>
      </c>
      <c r="E6" s="14">
        <f t="shared" si="0"/>
        <v>0</v>
      </c>
      <c r="F6" s="14">
        <f t="shared" si="1"/>
        <v>-1099</v>
      </c>
      <c r="G6" s="18">
        <f t="shared" si="2"/>
        <v>0</v>
      </c>
      <c r="H6" s="18">
        <f t="shared" si="3"/>
        <v>-1</v>
      </c>
      <c r="I6" s="14">
        <f t="shared" si="4"/>
        <v>-840</v>
      </c>
      <c r="J6" s="18">
        <f t="shared" si="5"/>
        <v>-1</v>
      </c>
      <c r="K6" s="14">
        <f>K7+K18+K27</f>
        <v>840</v>
      </c>
      <c r="L6" s="14">
        <f>L7+L18+L27</f>
        <v>18006</v>
      </c>
      <c r="M6" s="18">
        <f t="shared" si="6"/>
        <v>-1</v>
      </c>
      <c r="N6" s="14">
        <f t="shared" si="7"/>
        <v>-18006</v>
      </c>
      <c r="O6" s="18">
        <f t="shared" si="8"/>
        <v>-1</v>
      </c>
      <c r="P6" s="14">
        <f>P7+P18+P27</f>
        <v>0</v>
      </c>
      <c r="Q6" s="14">
        <f>Q7+Q18+Q27</f>
        <v>886</v>
      </c>
      <c r="R6" s="14">
        <f>R7+R18+R27</f>
        <v>17563</v>
      </c>
      <c r="S6" s="18">
        <f t="shared" si="9"/>
        <v>-1</v>
      </c>
    </row>
    <row r="7" spans="1:19" outlineLevel="1" x14ac:dyDescent="0.25">
      <c r="A7" s="5" t="s">
        <v>4</v>
      </c>
      <c r="B7" s="15">
        <f>'Отчет за день'!Q6</f>
        <v>0</v>
      </c>
      <c r="C7" s="15">
        <f>C8+C13</f>
        <v>0</v>
      </c>
      <c r="D7" s="15">
        <f>D8+D13</f>
        <v>502</v>
      </c>
      <c r="E7" s="15">
        <f t="shared" si="0"/>
        <v>0</v>
      </c>
      <c r="F7" s="15">
        <f t="shared" si="1"/>
        <v>-502</v>
      </c>
      <c r="G7" s="19">
        <f t="shared" si="2"/>
        <v>0</v>
      </c>
      <c r="H7" s="19">
        <f t="shared" si="3"/>
        <v>-1</v>
      </c>
      <c r="I7" s="15">
        <f t="shared" si="4"/>
        <v>-418</v>
      </c>
      <c r="J7" s="19">
        <f t="shared" si="5"/>
        <v>-1</v>
      </c>
      <c r="K7" s="15">
        <f>K8+K13</f>
        <v>418</v>
      </c>
      <c r="L7" s="15">
        <f>L8+L13</f>
        <v>8855</v>
      </c>
      <c r="M7" s="19">
        <f t="shared" si="6"/>
        <v>-1</v>
      </c>
      <c r="N7" s="15">
        <f t="shared" si="7"/>
        <v>-8855</v>
      </c>
      <c r="O7" s="19">
        <f t="shared" si="8"/>
        <v>-1</v>
      </c>
      <c r="P7" s="15">
        <f>P8+P13</f>
        <v>0</v>
      </c>
      <c r="Q7" s="15">
        <f>Q8+Q13</f>
        <v>424</v>
      </c>
      <c r="R7" s="15">
        <f>R8+R13</f>
        <v>9068</v>
      </c>
      <c r="S7" s="19">
        <f t="shared" si="9"/>
        <v>-1</v>
      </c>
    </row>
    <row r="8" spans="1:19" outlineLevel="2" x14ac:dyDescent="0.25">
      <c r="A8" s="6" t="s">
        <v>5</v>
      </c>
      <c r="B8" s="15">
        <f>'Отчет за день'!Q7</f>
        <v>0</v>
      </c>
      <c r="C8" s="15">
        <f>C9+C10+C11+C12</f>
        <v>0</v>
      </c>
      <c r="D8" s="15">
        <f>D9+D10+D11+D12</f>
        <v>467</v>
      </c>
      <c r="E8" s="15">
        <f t="shared" si="0"/>
        <v>0</v>
      </c>
      <c r="F8" s="15">
        <f t="shared" si="1"/>
        <v>-467</v>
      </c>
      <c r="G8" s="19">
        <f t="shared" si="2"/>
        <v>0</v>
      </c>
      <c r="H8" s="19">
        <f t="shared" si="3"/>
        <v>-1</v>
      </c>
      <c r="I8" s="15">
        <f t="shared" si="4"/>
        <v>-386</v>
      </c>
      <c r="J8" s="19">
        <f t="shared" si="5"/>
        <v>-1</v>
      </c>
      <c r="K8" s="15">
        <f>K9+K10+K11+K12</f>
        <v>386</v>
      </c>
      <c r="L8" s="15">
        <f>L9+L10+L11+L12</f>
        <v>8135</v>
      </c>
      <c r="M8" s="19">
        <f t="shared" si="6"/>
        <v>-1</v>
      </c>
      <c r="N8" s="15">
        <f t="shared" si="7"/>
        <v>-8135</v>
      </c>
      <c r="O8" s="19">
        <f t="shared" si="8"/>
        <v>-1</v>
      </c>
      <c r="P8" s="15">
        <f>P9+P10+P11+P12</f>
        <v>0</v>
      </c>
      <c r="Q8" s="15">
        <f>Q9+Q10+Q11+Q12</f>
        <v>370</v>
      </c>
      <c r="R8" s="15">
        <f>R9+R10+R11+R12</f>
        <v>7898</v>
      </c>
      <c r="S8" s="19">
        <f t="shared" si="9"/>
        <v>-1</v>
      </c>
    </row>
    <row r="9" spans="1:19" outlineLevel="3" x14ac:dyDescent="0.25">
      <c r="A9" s="7" t="s">
        <v>6</v>
      </c>
      <c r="B9" s="16">
        <f>'Отчет за день'!Q8</f>
        <v>0</v>
      </c>
      <c r="C9" s="16">
        <f>AVERAGE('Отчет по грузообороту'!B8:K8)</f>
        <v>0</v>
      </c>
      <c r="D9" s="16">
        <v>412</v>
      </c>
      <c r="E9" s="16">
        <f t="shared" si="0"/>
        <v>0</v>
      </c>
      <c r="F9" s="16">
        <f t="shared" si="1"/>
        <v>-412</v>
      </c>
      <c r="G9" s="20">
        <f t="shared" si="2"/>
        <v>0</v>
      </c>
      <c r="H9" s="20">
        <f t="shared" si="3"/>
        <v>-1</v>
      </c>
      <c r="I9" s="16">
        <f t="shared" si="4"/>
        <v>-320</v>
      </c>
      <c r="J9" s="20">
        <f t="shared" si="5"/>
        <v>-1</v>
      </c>
      <c r="K9" s="16">
        <v>320</v>
      </c>
      <c r="L9" s="16">
        <v>6888</v>
      </c>
      <c r="M9" s="20">
        <f t="shared" si="6"/>
        <v>-1</v>
      </c>
      <c r="N9" s="16">
        <f t="shared" si="7"/>
        <v>-6888</v>
      </c>
      <c r="O9" s="20">
        <f t="shared" si="8"/>
        <v>-1</v>
      </c>
      <c r="P9" s="16">
        <f>SUM('Отчет по грузообороту'!B8:K8)</f>
        <v>0</v>
      </c>
      <c r="Q9" s="16">
        <v>349</v>
      </c>
      <c r="R9" s="16">
        <v>7459</v>
      </c>
      <c r="S9" s="20">
        <f t="shared" si="9"/>
        <v>-1</v>
      </c>
    </row>
    <row r="10" spans="1:19" outlineLevel="3" x14ac:dyDescent="0.25">
      <c r="A10" s="7" t="s">
        <v>7</v>
      </c>
      <c r="B10" s="16">
        <f>'Отчет за день'!Q9</f>
        <v>0</v>
      </c>
      <c r="C10" s="16">
        <f>AVERAGE('Отчет по грузообороту'!B9:K9)</f>
        <v>0</v>
      </c>
      <c r="D10" s="16">
        <v>26</v>
      </c>
      <c r="E10" s="16">
        <f t="shared" si="0"/>
        <v>0</v>
      </c>
      <c r="F10" s="16">
        <f t="shared" si="1"/>
        <v>-26</v>
      </c>
      <c r="G10" s="20">
        <f t="shared" si="2"/>
        <v>0</v>
      </c>
      <c r="H10" s="20">
        <f t="shared" si="3"/>
        <v>-1</v>
      </c>
      <c r="I10" s="16">
        <f t="shared" si="4"/>
        <v>-26</v>
      </c>
      <c r="J10" s="20">
        <f t="shared" si="5"/>
        <v>-1</v>
      </c>
      <c r="K10" s="16">
        <v>26</v>
      </c>
      <c r="L10" s="16">
        <v>438</v>
      </c>
      <c r="M10" s="20">
        <f t="shared" si="6"/>
        <v>-1</v>
      </c>
      <c r="N10" s="16">
        <f t="shared" si="7"/>
        <v>-438</v>
      </c>
      <c r="O10" s="20">
        <f t="shared" si="8"/>
        <v>-1</v>
      </c>
      <c r="P10" s="16">
        <f>SUM('Отчет по грузообороту'!B9:K9)</f>
        <v>0</v>
      </c>
      <c r="Q10" s="16">
        <v>19</v>
      </c>
      <c r="R10" s="16">
        <v>412</v>
      </c>
      <c r="S10" s="20">
        <f t="shared" si="9"/>
        <v>-1</v>
      </c>
    </row>
    <row r="11" spans="1:19" outlineLevel="3" x14ac:dyDescent="0.25">
      <c r="A11" s="7" t="s">
        <v>8</v>
      </c>
      <c r="B11" s="16">
        <f>'Отчет за день'!Q10</f>
        <v>0</v>
      </c>
      <c r="C11" s="16">
        <f>AVERAGE('Отчет по грузообороту'!B10:K10)</f>
        <v>0</v>
      </c>
      <c r="D11" s="16">
        <v>7</v>
      </c>
      <c r="E11" s="16">
        <f t="shared" si="0"/>
        <v>0</v>
      </c>
      <c r="F11" s="16">
        <f t="shared" si="1"/>
        <v>-7</v>
      </c>
      <c r="G11" s="20">
        <f t="shared" si="2"/>
        <v>0</v>
      </c>
      <c r="H11" s="20">
        <f t="shared" si="3"/>
        <v>-1</v>
      </c>
      <c r="I11" s="16">
        <f t="shared" si="4"/>
        <v>-10</v>
      </c>
      <c r="J11" s="20">
        <f t="shared" si="5"/>
        <v>-1</v>
      </c>
      <c r="K11" s="16">
        <v>10</v>
      </c>
      <c r="L11" s="16">
        <v>249</v>
      </c>
      <c r="M11" s="20">
        <f t="shared" si="6"/>
        <v>0</v>
      </c>
      <c r="N11" s="16">
        <f t="shared" si="7"/>
        <v>-249</v>
      </c>
      <c r="O11" s="20">
        <f t="shared" si="8"/>
        <v>-1</v>
      </c>
      <c r="P11" s="16">
        <f>SUM('Отчет по грузообороту'!B10:K10)</f>
        <v>0</v>
      </c>
      <c r="Q11" s="16">
        <v>0</v>
      </c>
      <c r="R11" s="16">
        <v>0</v>
      </c>
      <c r="S11" s="20">
        <f t="shared" si="9"/>
        <v>0</v>
      </c>
    </row>
    <row r="12" spans="1:19" outlineLevel="3" x14ac:dyDescent="0.25">
      <c r="A12" s="7" t="s">
        <v>9</v>
      </c>
      <c r="B12" s="16">
        <f>'Отчет за день'!Q11</f>
        <v>0</v>
      </c>
      <c r="C12" s="16">
        <f>AVERAGE('Отчет по грузообороту'!B10:K10)</f>
        <v>0</v>
      </c>
      <c r="D12" s="16">
        <v>22</v>
      </c>
      <c r="E12" s="16">
        <f t="shared" si="0"/>
        <v>0</v>
      </c>
      <c r="F12" s="16">
        <f t="shared" si="1"/>
        <v>-22</v>
      </c>
      <c r="G12" s="20">
        <f t="shared" si="2"/>
        <v>0</v>
      </c>
      <c r="H12" s="20">
        <f t="shared" si="3"/>
        <v>-1</v>
      </c>
      <c r="I12" s="16">
        <f t="shared" si="4"/>
        <v>-30</v>
      </c>
      <c r="J12" s="20">
        <f t="shared" si="5"/>
        <v>-1</v>
      </c>
      <c r="K12" s="16">
        <v>30</v>
      </c>
      <c r="L12" s="16">
        <v>560</v>
      </c>
      <c r="M12" s="20">
        <f t="shared" si="6"/>
        <v>-1</v>
      </c>
      <c r="N12" s="16">
        <f t="shared" si="7"/>
        <v>-560</v>
      </c>
      <c r="O12" s="20">
        <f t="shared" si="8"/>
        <v>-1</v>
      </c>
      <c r="P12" s="16">
        <f>SUM('Отчет по грузообороту'!B11:K11)</f>
        <v>0</v>
      </c>
      <c r="Q12" s="16">
        <v>2</v>
      </c>
      <c r="R12" s="16">
        <v>27</v>
      </c>
      <c r="S12" s="20">
        <f t="shared" si="9"/>
        <v>-1</v>
      </c>
    </row>
    <row r="13" spans="1:19" outlineLevel="2" x14ac:dyDescent="0.25">
      <c r="A13" s="6" t="s">
        <v>10</v>
      </c>
      <c r="B13" s="15">
        <f>'Отчет за день'!Q12</f>
        <v>0</v>
      </c>
      <c r="C13" s="15">
        <f>C14+C15+C16+C17</f>
        <v>0</v>
      </c>
      <c r="D13" s="15">
        <f>D14+D15+D16+D17</f>
        <v>35</v>
      </c>
      <c r="E13" s="15">
        <f t="shared" si="0"/>
        <v>0</v>
      </c>
      <c r="F13" s="15">
        <f t="shared" si="1"/>
        <v>-35</v>
      </c>
      <c r="G13" s="19">
        <f t="shared" si="2"/>
        <v>0</v>
      </c>
      <c r="H13" s="19">
        <f t="shared" si="3"/>
        <v>-1</v>
      </c>
      <c r="I13" s="15">
        <f t="shared" si="4"/>
        <v>-32</v>
      </c>
      <c r="J13" s="19">
        <f t="shared" si="5"/>
        <v>-1</v>
      </c>
      <c r="K13" s="15">
        <f>K14+K15+K16+K17</f>
        <v>32</v>
      </c>
      <c r="L13" s="15">
        <f>L14+L15+L16+L17</f>
        <v>720</v>
      </c>
      <c r="M13" s="19">
        <f t="shared" si="6"/>
        <v>-1</v>
      </c>
      <c r="N13" s="15">
        <f t="shared" si="7"/>
        <v>-720</v>
      </c>
      <c r="O13" s="19">
        <f t="shared" si="8"/>
        <v>-1</v>
      </c>
      <c r="P13" s="15">
        <f>P14+P15+P16+P17</f>
        <v>0</v>
      </c>
      <c r="Q13" s="15">
        <f>Q14+Q15+Q16+Q17</f>
        <v>54</v>
      </c>
      <c r="R13" s="15">
        <f>R14+R15+R16+R17</f>
        <v>1170</v>
      </c>
      <c r="S13" s="19">
        <f t="shared" si="9"/>
        <v>-1</v>
      </c>
    </row>
    <row r="14" spans="1:19" outlineLevel="3" x14ac:dyDescent="0.25">
      <c r="A14" s="7" t="s">
        <v>6</v>
      </c>
      <c r="B14" s="16">
        <f>'Отчет за день'!Q13</f>
        <v>0</v>
      </c>
      <c r="C14" s="16">
        <f>AVERAGE('Отчет по грузообороту'!B13:K13)</f>
        <v>0</v>
      </c>
      <c r="D14" s="16">
        <v>28</v>
      </c>
      <c r="E14" s="16">
        <f t="shared" si="0"/>
        <v>0</v>
      </c>
      <c r="F14" s="16">
        <f t="shared" si="1"/>
        <v>-28</v>
      </c>
      <c r="G14" s="20">
        <f t="shared" si="2"/>
        <v>0</v>
      </c>
      <c r="H14" s="20">
        <f t="shared" si="3"/>
        <v>-1</v>
      </c>
      <c r="I14" s="16">
        <f t="shared" si="4"/>
        <v>-25</v>
      </c>
      <c r="J14" s="20">
        <f t="shared" si="5"/>
        <v>-1</v>
      </c>
      <c r="K14" s="16">
        <v>25</v>
      </c>
      <c r="L14" s="16">
        <v>554</v>
      </c>
      <c r="M14" s="20">
        <f t="shared" si="6"/>
        <v>-1</v>
      </c>
      <c r="N14" s="16">
        <f t="shared" si="7"/>
        <v>-554</v>
      </c>
      <c r="O14" s="20">
        <f t="shared" si="8"/>
        <v>-1</v>
      </c>
      <c r="P14" s="16">
        <f>SUM('Отчет по грузообороту'!B13:K13)</f>
        <v>0</v>
      </c>
      <c r="Q14" s="16">
        <v>48</v>
      </c>
      <c r="R14" s="16">
        <v>1032</v>
      </c>
      <c r="S14" s="20">
        <f t="shared" si="9"/>
        <v>-1</v>
      </c>
    </row>
    <row r="15" spans="1:19" outlineLevel="3" x14ac:dyDescent="0.25">
      <c r="A15" s="7" t="s">
        <v>7</v>
      </c>
      <c r="B15" s="16">
        <f>'Отчет за день'!Q14</f>
        <v>0</v>
      </c>
      <c r="C15" s="16">
        <f>AVERAGE('Отчет по грузообороту'!B13:K13)</f>
        <v>0</v>
      </c>
      <c r="D15" s="16">
        <v>0</v>
      </c>
      <c r="E15" s="16">
        <f t="shared" si="0"/>
        <v>0</v>
      </c>
      <c r="F15" s="16">
        <f t="shared" si="1"/>
        <v>0</v>
      </c>
      <c r="G15" s="20">
        <f t="shared" si="2"/>
        <v>0</v>
      </c>
      <c r="H15" s="20">
        <f t="shared" si="3"/>
        <v>0</v>
      </c>
      <c r="I15" s="16">
        <f t="shared" si="4"/>
        <v>-2</v>
      </c>
      <c r="J15" s="20">
        <f t="shared" si="5"/>
        <v>-1</v>
      </c>
      <c r="K15" s="16">
        <v>2</v>
      </c>
      <c r="L15" s="16">
        <v>42</v>
      </c>
      <c r="M15" s="20">
        <f t="shared" si="6"/>
        <v>0</v>
      </c>
      <c r="N15" s="16">
        <f t="shared" si="7"/>
        <v>-42</v>
      </c>
      <c r="O15" s="20">
        <f t="shared" si="8"/>
        <v>-1</v>
      </c>
      <c r="P15" s="16">
        <f>SUM('Отчет по грузообороту'!B14:K14)</f>
        <v>0</v>
      </c>
      <c r="Q15" s="16">
        <v>0</v>
      </c>
      <c r="R15" s="16">
        <v>0</v>
      </c>
      <c r="S15" s="20">
        <f t="shared" si="9"/>
        <v>0</v>
      </c>
    </row>
    <row r="16" spans="1:19" outlineLevel="3" x14ac:dyDescent="0.25">
      <c r="A16" s="7" t="s">
        <v>8</v>
      </c>
      <c r="B16" s="16">
        <f>'Отчет за день'!Q15</f>
        <v>0</v>
      </c>
      <c r="C16" s="16">
        <f>AVERAGE('Отчет по грузообороту'!B15:K15)</f>
        <v>0</v>
      </c>
      <c r="D16" s="16">
        <v>0</v>
      </c>
      <c r="E16" s="16">
        <f t="shared" si="0"/>
        <v>0</v>
      </c>
      <c r="F16" s="16">
        <f t="shared" si="1"/>
        <v>0</v>
      </c>
      <c r="G16" s="20">
        <f t="shared" si="2"/>
        <v>0</v>
      </c>
      <c r="H16" s="20">
        <f t="shared" si="3"/>
        <v>0</v>
      </c>
      <c r="I16" s="16">
        <f t="shared" si="4"/>
        <v>0</v>
      </c>
      <c r="J16" s="20">
        <f t="shared" si="5"/>
        <v>0</v>
      </c>
      <c r="K16" s="16">
        <v>0</v>
      </c>
      <c r="L16" s="16">
        <v>0</v>
      </c>
      <c r="M16" s="20">
        <f t="shared" si="6"/>
        <v>0</v>
      </c>
      <c r="N16" s="16">
        <f t="shared" si="7"/>
        <v>0</v>
      </c>
      <c r="O16" s="20">
        <f t="shared" si="8"/>
        <v>0</v>
      </c>
      <c r="P16" s="16">
        <f>SUM('Отчет по грузообороту'!B15:K15)</f>
        <v>0</v>
      </c>
      <c r="Q16" s="16">
        <v>0</v>
      </c>
      <c r="R16" s="16">
        <v>0</v>
      </c>
      <c r="S16" s="20">
        <f t="shared" si="9"/>
        <v>0</v>
      </c>
    </row>
    <row r="17" spans="1:19" outlineLevel="3" x14ac:dyDescent="0.25">
      <c r="A17" s="7" t="s">
        <v>9</v>
      </c>
      <c r="B17" s="16">
        <f>'Отчет за день'!Q16</f>
        <v>0</v>
      </c>
      <c r="C17" s="16">
        <f>AVERAGE('Отчет по грузообороту'!B16:K16)</f>
        <v>0</v>
      </c>
      <c r="D17" s="16">
        <v>7</v>
      </c>
      <c r="E17" s="16">
        <f t="shared" si="0"/>
        <v>0</v>
      </c>
      <c r="F17" s="16">
        <f t="shared" si="1"/>
        <v>-7</v>
      </c>
      <c r="G17" s="20">
        <f t="shared" si="2"/>
        <v>0</v>
      </c>
      <c r="H17" s="20">
        <f t="shared" si="3"/>
        <v>-1</v>
      </c>
      <c r="I17" s="16">
        <f t="shared" si="4"/>
        <v>-5</v>
      </c>
      <c r="J17" s="20">
        <f t="shared" si="5"/>
        <v>-1</v>
      </c>
      <c r="K17" s="16">
        <v>5</v>
      </c>
      <c r="L17" s="16">
        <v>124</v>
      </c>
      <c r="M17" s="20">
        <f t="shared" si="6"/>
        <v>-1</v>
      </c>
      <c r="N17" s="16">
        <f t="shared" si="7"/>
        <v>-124</v>
      </c>
      <c r="O17" s="20">
        <f t="shared" si="8"/>
        <v>-1</v>
      </c>
      <c r="P17" s="16">
        <f>SUM('Отчет по грузообороту'!B16:K16)</f>
        <v>0</v>
      </c>
      <c r="Q17" s="16">
        <v>6</v>
      </c>
      <c r="R17" s="16">
        <v>138</v>
      </c>
      <c r="S17" s="20">
        <f t="shared" si="9"/>
        <v>-1</v>
      </c>
    </row>
    <row r="18" spans="1:19" outlineLevel="1" x14ac:dyDescent="0.25">
      <c r="A18" s="5" t="s">
        <v>11</v>
      </c>
      <c r="B18" s="15">
        <f>'Отчет за день'!Q17</f>
        <v>0</v>
      </c>
      <c r="C18" s="15">
        <f>C19+C23</f>
        <v>0</v>
      </c>
      <c r="D18" s="15">
        <f>D19+D23</f>
        <v>292</v>
      </c>
      <c r="E18" s="15">
        <f t="shared" si="0"/>
        <v>0</v>
      </c>
      <c r="F18" s="15">
        <f t="shared" si="1"/>
        <v>-292</v>
      </c>
      <c r="G18" s="19">
        <f t="shared" si="2"/>
        <v>0</v>
      </c>
      <c r="H18" s="19">
        <f t="shared" si="3"/>
        <v>-1</v>
      </c>
      <c r="I18" s="15">
        <f t="shared" si="4"/>
        <v>-250</v>
      </c>
      <c r="J18" s="19">
        <f t="shared" si="5"/>
        <v>-1</v>
      </c>
      <c r="K18" s="15">
        <f>K19+K23</f>
        <v>250</v>
      </c>
      <c r="L18" s="15">
        <f>L19+L23</f>
        <v>5428</v>
      </c>
      <c r="M18" s="19">
        <f t="shared" si="6"/>
        <v>-1</v>
      </c>
      <c r="N18" s="15">
        <f t="shared" si="7"/>
        <v>-5428</v>
      </c>
      <c r="O18" s="19">
        <f t="shared" si="8"/>
        <v>-1</v>
      </c>
      <c r="P18" s="15">
        <f>P19+P23</f>
        <v>0</v>
      </c>
      <c r="Q18" s="15">
        <f>Q19+Q23</f>
        <v>177</v>
      </c>
      <c r="R18" s="15">
        <f>R19+R23</f>
        <v>3863</v>
      </c>
      <c r="S18" s="19">
        <f t="shared" si="9"/>
        <v>-1</v>
      </c>
    </row>
    <row r="19" spans="1:19" outlineLevel="2" collapsed="1" x14ac:dyDescent="0.25">
      <c r="A19" s="6" t="s">
        <v>12</v>
      </c>
      <c r="B19" s="15">
        <f>'Отчет за день'!Q18</f>
        <v>0</v>
      </c>
      <c r="C19" s="15">
        <f>C20+C21+C22</f>
        <v>0</v>
      </c>
      <c r="D19" s="15">
        <f>D20+D21+D22</f>
        <v>106</v>
      </c>
      <c r="E19" s="15">
        <f t="shared" si="0"/>
        <v>0</v>
      </c>
      <c r="F19" s="15">
        <f t="shared" si="1"/>
        <v>-106</v>
      </c>
      <c r="G19" s="19">
        <f t="shared" si="2"/>
        <v>0</v>
      </c>
      <c r="H19" s="19">
        <f t="shared" si="3"/>
        <v>-1</v>
      </c>
      <c r="I19" s="15">
        <f t="shared" si="4"/>
        <v>-73</v>
      </c>
      <c r="J19" s="19">
        <f t="shared" si="5"/>
        <v>-1</v>
      </c>
      <c r="K19" s="15">
        <f>K20+K21+K22</f>
        <v>73</v>
      </c>
      <c r="L19" s="15">
        <f>L20+L21+L22</f>
        <v>1658</v>
      </c>
      <c r="M19" s="19">
        <f t="shared" si="6"/>
        <v>-1</v>
      </c>
      <c r="N19" s="15">
        <f t="shared" si="7"/>
        <v>-1658</v>
      </c>
      <c r="O19" s="19">
        <f t="shared" si="8"/>
        <v>-1</v>
      </c>
      <c r="P19" s="15">
        <f>P20+P21+P22</f>
        <v>0</v>
      </c>
      <c r="Q19" s="15">
        <f>Q20+Q21+Q22</f>
        <v>49</v>
      </c>
      <c r="R19" s="15">
        <f>R20+R21+R22</f>
        <v>1085</v>
      </c>
      <c r="S19" s="19">
        <f t="shared" si="9"/>
        <v>-1</v>
      </c>
    </row>
    <row r="20" spans="1:19" hidden="1" outlineLevel="3" collapsed="1" x14ac:dyDescent="0.25">
      <c r="A20" s="7" t="s">
        <v>6</v>
      </c>
      <c r="B20" s="16">
        <f>'Отчет за день'!Q19</f>
        <v>0</v>
      </c>
      <c r="C20" s="16">
        <f>AVERAGE('Отчет по грузообороту'!B19:K19)</f>
        <v>0</v>
      </c>
      <c r="D20" s="16">
        <v>101</v>
      </c>
      <c r="E20" s="16">
        <f t="shared" si="0"/>
        <v>0</v>
      </c>
      <c r="F20" s="16">
        <f t="shared" si="1"/>
        <v>-101</v>
      </c>
      <c r="G20" s="20">
        <f t="shared" si="2"/>
        <v>0</v>
      </c>
      <c r="H20" s="20">
        <f t="shared" si="3"/>
        <v>-1</v>
      </c>
      <c r="I20" s="16">
        <f t="shared" si="4"/>
        <v>-70</v>
      </c>
      <c r="J20" s="20">
        <f t="shared" si="5"/>
        <v>-1</v>
      </c>
      <c r="K20" s="16">
        <v>70</v>
      </c>
      <c r="L20" s="16">
        <v>1589</v>
      </c>
      <c r="M20" s="20">
        <f t="shared" si="6"/>
        <v>-1</v>
      </c>
      <c r="N20" s="16">
        <f t="shared" si="7"/>
        <v>-1589</v>
      </c>
      <c r="O20" s="20">
        <f t="shared" si="8"/>
        <v>-1</v>
      </c>
      <c r="P20" s="16">
        <f>SUM('Отчет по грузообороту'!B19:K19)</f>
        <v>0</v>
      </c>
      <c r="Q20" s="16">
        <v>49</v>
      </c>
      <c r="R20" s="16">
        <v>1085</v>
      </c>
      <c r="S20" s="20">
        <f t="shared" si="9"/>
        <v>-1</v>
      </c>
    </row>
    <row r="21" spans="1:19" hidden="1" outlineLevel="3" collapsed="1" x14ac:dyDescent="0.25">
      <c r="A21" s="7" t="s">
        <v>8</v>
      </c>
      <c r="B21" s="16">
        <f>'Отчет за день'!Q20</f>
        <v>0</v>
      </c>
      <c r="C21" s="16">
        <f>AVERAGE('Отчет по грузообороту'!B20:K20)</f>
        <v>0</v>
      </c>
      <c r="D21" s="16">
        <v>5</v>
      </c>
      <c r="E21" s="16">
        <f t="shared" si="0"/>
        <v>0</v>
      </c>
      <c r="F21" s="16">
        <f t="shared" si="1"/>
        <v>-5</v>
      </c>
      <c r="G21" s="20">
        <f t="shared" si="2"/>
        <v>0</v>
      </c>
      <c r="H21" s="20">
        <f t="shared" si="3"/>
        <v>-1</v>
      </c>
      <c r="I21" s="16">
        <f t="shared" si="4"/>
        <v>-3</v>
      </c>
      <c r="J21" s="20">
        <f t="shared" si="5"/>
        <v>-1</v>
      </c>
      <c r="K21" s="16">
        <v>3</v>
      </c>
      <c r="L21" s="16">
        <v>69</v>
      </c>
      <c r="M21" s="20">
        <f t="shared" si="6"/>
        <v>0</v>
      </c>
      <c r="N21" s="16">
        <f t="shared" si="7"/>
        <v>-69</v>
      </c>
      <c r="O21" s="20">
        <f t="shared" si="8"/>
        <v>-1</v>
      </c>
      <c r="P21" s="16">
        <f>SUM('Отчет по грузообороту'!B20:K20)</f>
        <v>0</v>
      </c>
      <c r="Q21" s="16">
        <v>0</v>
      </c>
      <c r="R21" s="16">
        <v>0</v>
      </c>
      <c r="S21" s="20">
        <f t="shared" si="9"/>
        <v>0</v>
      </c>
    </row>
    <row r="22" spans="1:19" hidden="1" outlineLevel="3" collapsed="1" x14ac:dyDescent="0.25">
      <c r="A22" s="7" t="s">
        <v>9</v>
      </c>
      <c r="B22" s="16">
        <f>'Отчет за день'!Q21</f>
        <v>0</v>
      </c>
      <c r="C22" s="16">
        <f>AVERAGE('Отчет по грузообороту'!B21:K21)</f>
        <v>0</v>
      </c>
      <c r="D22" s="16">
        <v>0</v>
      </c>
      <c r="E22" s="16">
        <f t="shared" si="0"/>
        <v>0</v>
      </c>
      <c r="F22" s="16">
        <f t="shared" si="1"/>
        <v>0</v>
      </c>
      <c r="G22" s="20">
        <f t="shared" si="2"/>
        <v>0</v>
      </c>
      <c r="H22" s="20">
        <f t="shared" si="3"/>
        <v>0</v>
      </c>
      <c r="I22" s="16">
        <f t="shared" si="4"/>
        <v>0</v>
      </c>
      <c r="J22" s="20">
        <f t="shared" si="5"/>
        <v>0</v>
      </c>
      <c r="K22" s="16">
        <v>0</v>
      </c>
      <c r="L22" s="16">
        <v>0</v>
      </c>
      <c r="M22" s="20">
        <f t="shared" si="6"/>
        <v>0</v>
      </c>
      <c r="N22" s="16">
        <f t="shared" si="7"/>
        <v>0</v>
      </c>
      <c r="O22" s="20">
        <f t="shared" si="8"/>
        <v>0</v>
      </c>
      <c r="P22" s="16">
        <f>SUM('Отчет по грузообороту'!B21:K21)</f>
        <v>0</v>
      </c>
      <c r="Q22" s="16">
        <v>0</v>
      </c>
      <c r="R22" s="16">
        <v>0</v>
      </c>
      <c r="S22" s="20">
        <f t="shared" si="9"/>
        <v>0</v>
      </c>
    </row>
    <row r="23" spans="1:19" outlineLevel="2" collapsed="1" x14ac:dyDescent="0.25">
      <c r="A23" s="6" t="s">
        <v>13</v>
      </c>
      <c r="B23" s="15">
        <f>'Отчет за день'!Q22</f>
        <v>0</v>
      </c>
      <c r="C23" s="15">
        <f>C24+C25+C26</f>
        <v>0</v>
      </c>
      <c r="D23" s="15">
        <f>D24+D25+D26</f>
        <v>186</v>
      </c>
      <c r="E23" s="15">
        <f t="shared" si="0"/>
        <v>0</v>
      </c>
      <c r="F23" s="15">
        <f t="shared" si="1"/>
        <v>-186</v>
      </c>
      <c r="G23" s="19">
        <f t="shared" si="2"/>
        <v>0</v>
      </c>
      <c r="H23" s="19">
        <f t="shared" si="3"/>
        <v>-1</v>
      </c>
      <c r="I23" s="15">
        <f t="shared" si="4"/>
        <v>-177</v>
      </c>
      <c r="J23" s="19">
        <f t="shared" si="5"/>
        <v>-1</v>
      </c>
      <c r="K23" s="15">
        <f>K24+K25+K26</f>
        <v>177</v>
      </c>
      <c r="L23" s="15">
        <f>L24+L25+L26</f>
        <v>3770</v>
      </c>
      <c r="M23" s="19">
        <f t="shared" si="6"/>
        <v>-1</v>
      </c>
      <c r="N23" s="15">
        <f t="shared" si="7"/>
        <v>-3770</v>
      </c>
      <c r="O23" s="19">
        <f t="shared" si="8"/>
        <v>-1</v>
      </c>
      <c r="P23" s="15">
        <f>P24+P25+P26</f>
        <v>0</v>
      </c>
      <c r="Q23" s="15">
        <f>Q24+Q25+Q26</f>
        <v>128</v>
      </c>
      <c r="R23" s="15">
        <f>R24+R25+R26</f>
        <v>2778</v>
      </c>
      <c r="S23" s="19">
        <f>IFERROR((O23-Q23)/Q23,0)</f>
        <v>-1.0078125</v>
      </c>
    </row>
    <row r="24" spans="1:19" hidden="1" outlineLevel="3" collapsed="1" x14ac:dyDescent="0.25">
      <c r="A24" s="7" t="s">
        <v>6</v>
      </c>
      <c r="B24" s="16">
        <f>'Отчет за день'!Q24</f>
        <v>0</v>
      </c>
      <c r="C24" s="16">
        <f>AVERAGE('Отчет по грузообороту'!B23:K23)</f>
        <v>0</v>
      </c>
      <c r="D24" s="16">
        <v>70</v>
      </c>
      <c r="E24" s="16">
        <f t="shared" si="0"/>
        <v>0</v>
      </c>
      <c r="F24" s="16">
        <f t="shared" si="1"/>
        <v>-70</v>
      </c>
      <c r="G24" s="20">
        <f t="shared" si="2"/>
        <v>0</v>
      </c>
      <c r="H24" s="20">
        <f t="shared" si="3"/>
        <v>-1</v>
      </c>
      <c r="I24" s="16">
        <f t="shared" si="4"/>
        <v>-88</v>
      </c>
      <c r="J24" s="20">
        <f t="shared" si="5"/>
        <v>-1</v>
      </c>
      <c r="K24" s="16">
        <v>88</v>
      </c>
      <c r="L24" s="16">
        <v>1920</v>
      </c>
      <c r="M24" s="20">
        <f t="shared" si="6"/>
        <v>-1</v>
      </c>
      <c r="N24" s="16">
        <f t="shared" si="7"/>
        <v>-1920</v>
      </c>
      <c r="O24" s="20">
        <f t="shared" si="8"/>
        <v>-1</v>
      </c>
      <c r="P24" s="16">
        <f>SUM('Отчет по грузообороту'!B23:K23)</f>
        <v>0</v>
      </c>
      <c r="Q24" s="16">
        <v>70</v>
      </c>
      <c r="R24" s="16">
        <v>1526</v>
      </c>
      <c r="S24" s="20">
        <f t="shared" ref="S24:S55" si="10">IFERROR((P24-R24)/R24,0)</f>
        <v>-1</v>
      </c>
    </row>
    <row r="25" spans="1:19" hidden="1" outlineLevel="3" collapsed="1" x14ac:dyDescent="0.25">
      <c r="A25" s="7" t="s">
        <v>8</v>
      </c>
      <c r="B25" s="16">
        <f>'Отчет за день'!Q26</f>
        <v>0</v>
      </c>
      <c r="C25" s="16">
        <f>AVERAGE('Отчет по грузообороту'!B24:K24)</f>
        <v>0</v>
      </c>
      <c r="D25" s="16">
        <v>13</v>
      </c>
      <c r="E25" s="16">
        <f t="shared" si="0"/>
        <v>0</v>
      </c>
      <c r="F25" s="16">
        <f t="shared" si="1"/>
        <v>-13</v>
      </c>
      <c r="G25" s="20">
        <f t="shared" si="2"/>
        <v>0</v>
      </c>
      <c r="H25" s="20">
        <f t="shared" si="3"/>
        <v>-1</v>
      </c>
      <c r="I25" s="16">
        <f t="shared" si="4"/>
        <v>-6</v>
      </c>
      <c r="J25" s="20">
        <f t="shared" si="5"/>
        <v>-1</v>
      </c>
      <c r="K25" s="16">
        <v>6</v>
      </c>
      <c r="L25" s="16">
        <v>115</v>
      </c>
      <c r="M25" s="20">
        <f t="shared" si="6"/>
        <v>0</v>
      </c>
      <c r="N25" s="16">
        <f t="shared" si="7"/>
        <v>-115</v>
      </c>
      <c r="O25" s="20">
        <f t="shared" si="8"/>
        <v>-1</v>
      </c>
      <c r="P25" s="16">
        <f>SUM('Отчет по грузообороту'!B24:K24)</f>
        <v>0</v>
      </c>
      <c r="Q25" s="16">
        <v>0</v>
      </c>
      <c r="R25" s="16">
        <v>0</v>
      </c>
      <c r="S25" s="20">
        <f t="shared" si="10"/>
        <v>0</v>
      </c>
    </row>
    <row r="26" spans="1:19" hidden="1" outlineLevel="3" collapsed="1" x14ac:dyDescent="0.25">
      <c r="A26" s="7" t="s">
        <v>9</v>
      </c>
      <c r="B26" s="16">
        <f>'Отчет за день'!Q27</f>
        <v>0</v>
      </c>
      <c r="C26" s="16">
        <f>AVERAGE('Отчет по грузообороту'!B25:K25)</f>
        <v>0</v>
      </c>
      <c r="D26" s="16">
        <v>103</v>
      </c>
      <c r="E26" s="16">
        <f t="shared" si="0"/>
        <v>0</v>
      </c>
      <c r="F26" s="16">
        <f t="shared" si="1"/>
        <v>-103</v>
      </c>
      <c r="G26" s="20">
        <f t="shared" si="2"/>
        <v>0</v>
      </c>
      <c r="H26" s="20">
        <f t="shared" si="3"/>
        <v>-1</v>
      </c>
      <c r="I26" s="16">
        <f t="shared" si="4"/>
        <v>-83</v>
      </c>
      <c r="J26" s="20">
        <f t="shared" si="5"/>
        <v>-1</v>
      </c>
      <c r="K26" s="16">
        <v>83</v>
      </c>
      <c r="L26" s="16">
        <v>1735</v>
      </c>
      <c r="M26" s="20">
        <f t="shared" si="6"/>
        <v>-1</v>
      </c>
      <c r="N26" s="16">
        <f t="shared" si="7"/>
        <v>-1735</v>
      </c>
      <c r="O26" s="20">
        <f t="shared" si="8"/>
        <v>-1</v>
      </c>
      <c r="P26" s="16">
        <f>SUM('Отчет по грузообороту'!B25:K25)</f>
        <v>0</v>
      </c>
      <c r="Q26" s="16">
        <v>58</v>
      </c>
      <c r="R26" s="16">
        <v>1252</v>
      </c>
      <c r="S26" s="20">
        <f t="shared" si="10"/>
        <v>-1</v>
      </c>
    </row>
    <row r="27" spans="1:19" outlineLevel="1" x14ac:dyDescent="0.25">
      <c r="A27" s="5" t="s">
        <v>14</v>
      </c>
      <c r="B27" s="15">
        <f>'Отчет за день'!Q33</f>
        <v>0</v>
      </c>
      <c r="C27" s="15">
        <f>C28+C31</f>
        <v>0</v>
      </c>
      <c r="D27" s="15">
        <f>D28+D31</f>
        <v>305</v>
      </c>
      <c r="E27" s="15">
        <f t="shared" si="0"/>
        <v>0</v>
      </c>
      <c r="F27" s="15">
        <f t="shared" si="1"/>
        <v>-305</v>
      </c>
      <c r="G27" s="19">
        <f t="shared" si="2"/>
        <v>0</v>
      </c>
      <c r="H27" s="19">
        <f t="shared" si="3"/>
        <v>-1</v>
      </c>
      <c r="I27" s="15">
        <f t="shared" si="4"/>
        <v>-172</v>
      </c>
      <c r="J27" s="19">
        <f t="shared" si="5"/>
        <v>-1</v>
      </c>
      <c r="K27" s="15">
        <f>K28+K31</f>
        <v>172</v>
      </c>
      <c r="L27" s="15">
        <f>L28+L31</f>
        <v>3723</v>
      </c>
      <c r="M27" s="19">
        <f t="shared" si="6"/>
        <v>-1</v>
      </c>
      <c r="N27" s="15">
        <f t="shared" si="7"/>
        <v>-3723</v>
      </c>
      <c r="O27" s="19">
        <f t="shared" si="8"/>
        <v>-1</v>
      </c>
      <c r="P27" s="15">
        <f>P28+P31</f>
        <v>0</v>
      </c>
      <c r="Q27" s="15">
        <f>Q28+Q31</f>
        <v>285</v>
      </c>
      <c r="R27" s="15">
        <f>R28+R31</f>
        <v>4632</v>
      </c>
      <c r="S27" s="19">
        <f t="shared" si="10"/>
        <v>-1</v>
      </c>
    </row>
    <row r="28" spans="1:19" outlineLevel="2" collapsed="1" x14ac:dyDescent="0.25">
      <c r="A28" s="6" t="s">
        <v>15</v>
      </c>
      <c r="B28" s="15">
        <f>'Отчет за день'!Q34</f>
        <v>0</v>
      </c>
      <c r="C28" s="15">
        <f>C29+C30</f>
        <v>0</v>
      </c>
      <c r="D28" s="15">
        <f>D29+D20</f>
        <v>114</v>
      </c>
      <c r="E28" s="15">
        <f t="shared" si="0"/>
        <v>0</v>
      </c>
      <c r="F28" s="15">
        <f t="shared" si="1"/>
        <v>-114</v>
      </c>
      <c r="G28" s="19">
        <f t="shared" si="2"/>
        <v>0</v>
      </c>
      <c r="H28" s="19">
        <f t="shared" si="3"/>
        <v>-1</v>
      </c>
      <c r="I28" s="15">
        <f t="shared" si="4"/>
        <v>-5</v>
      </c>
      <c r="J28" s="19">
        <f t="shared" si="5"/>
        <v>-1</v>
      </c>
      <c r="K28" s="15">
        <f>K29+K30</f>
        <v>5</v>
      </c>
      <c r="L28" s="15">
        <f>L29+L30</f>
        <v>100</v>
      </c>
      <c r="M28" s="19">
        <f t="shared" si="6"/>
        <v>-1</v>
      </c>
      <c r="N28" s="15">
        <f t="shared" si="7"/>
        <v>-100</v>
      </c>
      <c r="O28" s="19">
        <f t="shared" si="8"/>
        <v>-1</v>
      </c>
      <c r="P28" s="15">
        <f>P29+P30</f>
        <v>0</v>
      </c>
      <c r="Q28" s="15">
        <f>R29+R30</f>
        <v>65</v>
      </c>
      <c r="R28" s="11"/>
      <c r="S28" s="19">
        <f t="shared" si="10"/>
        <v>0</v>
      </c>
    </row>
    <row r="29" spans="1:19" hidden="1" outlineLevel="3" collapsed="1" x14ac:dyDescent="0.25">
      <c r="A29" s="7" t="s">
        <v>16</v>
      </c>
      <c r="B29" s="16">
        <f>'Отчет за день'!Q35</f>
        <v>0</v>
      </c>
      <c r="C29" s="16">
        <f>AVERAGE('Отчет по грузообороту'!B28:K28)</f>
        <v>0</v>
      </c>
      <c r="D29" s="16">
        <v>13</v>
      </c>
      <c r="E29" s="16">
        <f t="shared" si="0"/>
        <v>0</v>
      </c>
      <c r="F29" s="16">
        <f t="shared" si="1"/>
        <v>-13</v>
      </c>
      <c r="G29" s="20">
        <f t="shared" si="2"/>
        <v>0</v>
      </c>
      <c r="H29" s="20">
        <f t="shared" si="3"/>
        <v>-1</v>
      </c>
      <c r="I29" s="16">
        <f t="shared" si="4"/>
        <v>-5</v>
      </c>
      <c r="J29" s="20">
        <f t="shared" si="5"/>
        <v>-1</v>
      </c>
      <c r="K29" s="16">
        <v>5</v>
      </c>
      <c r="L29" s="16">
        <v>100</v>
      </c>
      <c r="M29" s="20">
        <f t="shared" si="6"/>
        <v>-1</v>
      </c>
      <c r="N29" s="16">
        <f t="shared" si="7"/>
        <v>-100</v>
      </c>
      <c r="O29" s="20">
        <f t="shared" si="8"/>
        <v>-1</v>
      </c>
      <c r="P29" s="16">
        <f>SUM('Отчет по грузообороту'!B28:K28)</f>
        <v>0</v>
      </c>
      <c r="Q29" s="16">
        <v>3</v>
      </c>
      <c r="R29" s="16">
        <v>56</v>
      </c>
      <c r="S29" s="20">
        <f t="shared" si="10"/>
        <v>-1</v>
      </c>
    </row>
    <row r="30" spans="1:19" hidden="1" outlineLevel="3" collapsed="1" x14ac:dyDescent="0.25">
      <c r="A30" s="7" t="s">
        <v>17</v>
      </c>
      <c r="B30" s="16">
        <f>'Отчет за день'!Q36</f>
        <v>0</v>
      </c>
      <c r="C30" s="16">
        <f>AVERAGE('Отчет по грузообороту'!B29:K29)</f>
        <v>0</v>
      </c>
      <c r="D30" s="16">
        <v>0</v>
      </c>
      <c r="E30" s="16">
        <f t="shared" si="0"/>
        <v>0</v>
      </c>
      <c r="F30" s="16">
        <f t="shared" si="1"/>
        <v>0</v>
      </c>
      <c r="G30" s="20">
        <f t="shared" si="2"/>
        <v>0</v>
      </c>
      <c r="H30" s="20">
        <f t="shared" si="3"/>
        <v>0</v>
      </c>
      <c r="I30" s="16">
        <f t="shared" si="4"/>
        <v>0</v>
      </c>
      <c r="J30" s="20">
        <f t="shared" si="5"/>
        <v>0</v>
      </c>
      <c r="K30" s="16">
        <v>0</v>
      </c>
      <c r="L30" s="16">
        <v>0</v>
      </c>
      <c r="M30" s="20">
        <f t="shared" si="6"/>
        <v>0</v>
      </c>
      <c r="N30" s="16">
        <f t="shared" si="7"/>
        <v>0</v>
      </c>
      <c r="O30" s="20">
        <f t="shared" si="8"/>
        <v>0</v>
      </c>
      <c r="P30" s="16">
        <f>SUM('Отчет по грузообороту'!B29:K29)</f>
        <v>0</v>
      </c>
      <c r="Q30" s="16">
        <v>0</v>
      </c>
      <c r="R30" s="16">
        <v>9</v>
      </c>
      <c r="S30" s="20">
        <f t="shared" si="10"/>
        <v>-1</v>
      </c>
    </row>
    <row r="31" spans="1:19" outlineLevel="2" collapsed="1" x14ac:dyDescent="0.25">
      <c r="A31" s="6" t="s">
        <v>18</v>
      </c>
      <c r="B31" s="15">
        <f>'Отчет за день'!Q37</f>
        <v>0</v>
      </c>
      <c r="C31" s="15">
        <f>C32+C33</f>
        <v>0</v>
      </c>
      <c r="D31" s="15">
        <f>D32+D33</f>
        <v>191</v>
      </c>
      <c r="E31" s="15">
        <f t="shared" si="0"/>
        <v>0</v>
      </c>
      <c r="F31" s="15">
        <f t="shared" si="1"/>
        <v>-191</v>
      </c>
      <c r="G31" s="19">
        <f t="shared" si="2"/>
        <v>0</v>
      </c>
      <c r="H31" s="19">
        <f t="shared" si="3"/>
        <v>-1</v>
      </c>
      <c r="I31" s="15">
        <f t="shared" si="4"/>
        <v>-167</v>
      </c>
      <c r="J31" s="19">
        <f t="shared" si="5"/>
        <v>-1</v>
      </c>
      <c r="K31" s="15">
        <f>K32+K33</f>
        <v>167</v>
      </c>
      <c r="L31" s="15">
        <f>L32+L33</f>
        <v>3623</v>
      </c>
      <c r="M31" s="19">
        <f t="shared" si="6"/>
        <v>-1</v>
      </c>
      <c r="N31" s="15">
        <f t="shared" si="7"/>
        <v>-3623</v>
      </c>
      <c r="O31" s="19">
        <f t="shared" si="8"/>
        <v>-1</v>
      </c>
      <c r="P31" s="15">
        <f>P32+P33</f>
        <v>0</v>
      </c>
      <c r="Q31" s="15">
        <f>Q32+Q33</f>
        <v>220</v>
      </c>
      <c r="R31" s="15">
        <f>R32+R33</f>
        <v>4632</v>
      </c>
      <c r="S31" s="19">
        <f t="shared" si="10"/>
        <v>-1</v>
      </c>
    </row>
    <row r="32" spans="1:19" hidden="1" outlineLevel="3" collapsed="1" x14ac:dyDescent="0.25">
      <c r="A32" s="7" t="s">
        <v>16</v>
      </c>
      <c r="B32" s="16">
        <f>'Отчет за день'!Q38</f>
        <v>0</v>
      </c>
      <c r="C32" s="16">
        <f>AVERAGE('Отчет по грузообороту'!B31:K31)</f>
        <v>0</v>
      </c>
      <c r="D32" s="16">
        <v>18</v>
      </c>
      <c r="E32" s="16">
        <f t="shared" si="0"/>
        <v>0</v>
      </c>
      <c r="F32" s="16">
        <f t="shared" si="1"/>
        <v>-18</v>
      </c>
      <c r="G32" s="20">
        <f t="shared" si="2"/>
        <v>0</v>
      </c>
      <c r="H32" s="20">
        <f t="shared" si="3"/>
        <v>-1</v>
      </c>
      <c r="I32" s="16">
        <f t="shared" si="4"/>
        <v>-43</v>
      </c>
      <c r="J32" s="20">
        <f t="shared" si="5"/>
        <v>-1</v>
      </c>
      <c r="K32" s="16">
        <v>43</v>
      </c>
      <c r="L32" s="16">
        <v>953</v>
      </c>
      <c r="M32" s="20">
        <f t="shared" si="6"/>
        <v>-1</v>
      </c>
      <c r="N32" s="16">
        <f t="shared" si="7"/>
        <v>-953</v>
      </c>
      <c r="O32" s="20">
        <f t="shared" si="8"/>
        <v>-1</v>
      </c>
      <c r="P32" s="16">
        <f>SUM('Отчет по грузообороту'!B31:K31)</f>
        <v>0</v>
      </c>
      <c r="Q32" s="16">
        <v>45</v>
      </c>
      <c r="R32" s="16">
        <v>972</v>
      </c>
      <c r="S32" s="20">
        <f t="shared" si="10"/>
        <v>-1</v>
      </c>
    </row>
    <row r="33" spans="1:19" hidden="1" outlineLevel="3" collapsed="1" x14ac:dyDescent="0.25">
      <c r="A33" s="7" t="s">
        <v>17</v>
      </c>
      <c r="B33" s="16">
        <f>'Отчет за день'!Q39</f>
        <v>0</v>
      </c>
      <c r="C33" s="16">
        <f>AVERAGE('Отчет по грузообороту'!B32:K32)</f>
        <v>0</v>
      </c>
      <c r="D33" s="16">
        <v>173</v>
      </c>
      <c r="E33" s="16">
        <f t="shared" si="0"/>
        <v>0</v>
      </c>
      <c r="F33" s="16">
        <f t="shared" si="1"/>
        <v>-173</v>
      </c>
      <c r="G33" s="20">
        <f t="shared" si="2"/>
        <v>0</v>
      </c>
      <c r="H33" s="20">
        <f t="shared" si="3"/>
        <v>-1</v>
      </c>
      <c r="I33" s="16">
        <f t="shared" si="4"/>
        <v>-124</v>
      </c>
      <c r="J33" s="20">
        <f t="shared" si="5"/>
        <v>-1</v>
      </c>
      <c r="K33" s="16">
        <v>124</v>
      </c>
      <c r="L33" s="16">
        <v>2670</v>
      </c>
      <c r="M33" s="20">
        <f t="shared" si="6"/>
        <v>-1</v>
      </c>
      <c r="N33" s="16">
        <f t="shared" si="7"/>
        <v>-2670</v>
      </c>
      <c r="O33" s="20">
        <f t="shared" si="8"/>
        <v>-1</v>
      </c>
      <c r="P33" s="16">
        <f>SUM('Отчет по грузообороту'!B32:K32)</f>
        <v>0</v>
      </c>
      <c r="Q33" s="16">
        <v>175</v>
      </c>
      <c r="R33" s="16">
        <v>3660</v>
      </c>
      <c r="S33" s="20">
        <f t="shared" si="10"/>
        <v>-1</v>
      </c>
    </row>
    <row r="34" spans="1:19" outlineLevel="2" collapsed="1" x14ac:dyDescent="0.25">
      <c r="A34" s="6" t="s">
        <v>8</v>
      </c>
      <c r="B34" s="15">
        <f>'Отчет за день'!Q40</f>
        <v>0</v>
      </c>
      <c r="C34" s="15">
        <f>C35+C36</f>
        <v>0</v>
      </c>
      <c r="D34" s="15">
        <f>D35+D36</f>
        <v>7</v>
      </c>
      <c r="E34" s="15">
        <f t="shared" si="0"/>
        <v>0</v>
      </c>
      <c r="F34" s="15">
        <f t="shared" si="1"/>
        <v>-7</v>
      </c>
      <c r="G34" s="19">
        <f t="shared" si="2"/>
        <v>0</v>
      </c>
      <c r="H34" s="19">
        <f t="shared" si="3"/>
        <v>-1</v>
      </c>
      <c r="I34" s="15">
        <f t="shared" si="4"/>
        <v>0</v>
      </c>
      <c r="J34" s="19">
        <f t="shared" si="5"/>
        <v>0</v>
      </c>
      <c r="K34" s="15">
        <f>K35+K36</f>
        <v>0</v>
      </c>
      <c r="L34" s="15">
        <f>L35+L36</f>
        <v>0</v>
      </c>
      <c r="M34" s="19">
        <f t="shared" si="6"/>
        <v>0</v>
      </c>
      <c r="N34" s="15">
        <f t="shared" si="7"/>
        <v>0</v>
      </c>
      <c r="O34" s="19">
        <f t="shared" si="8"/>
        <v>0</v>
      </c>
      <c r="P34" s="15">
        <f>P35+P36</f>
        <v>0</v>
      </c>
      <c r="Q34" s="15">
        <f>Q35+Q36</f>
        <v>0</v>
      </c>
      <c r="R34" s="15">
        <f>R35+R36</f>
        <v>0</v>
      </c>
      <c r="S34" s="19">
        <f t="shared" si="10"/>
        <v>0</v>
      </c>
    </row>
    <row r="35" spans="1:19" hidden="1" outlineLevel="3" collapsed="1" x14ac:dyDescent="0.25">
      <c r="A35" s="7" t="s">
        <v>16</v>
      </c>
      <c r="B35" s="16">
        <f>'Отчет за день'!Q41</f>
        <v>0</v>
      </c>
      <c r="C35" s="16">
        <f>AVERAGE('Отчет по грузообороту'!B34:K34)</f>
        <v>0</v>
      </c>
      <c r="D35" s="16">
        <v>7</v>
      </c>
      <c r="E35" s="16">
        <f t="shared" si="0"/>
        <v>0</v>
      </c>
      <c r="F35" s="16">
        <f t="shared" si="1"/>
        <v>-7</v>
      </c>
      <c r="G35" s="20">
        <f t="shared" si="2"/>
        <v>0</v>
      </c>
      <c r="H35" s="20">
        <f t="shared" si="3"/>
        <v>-1</v>
      </c>
      <c r="I35" s="16">
        <f t="shared" si="4"/>
        <v>0</v>
      </c>
      <c r="J35" s="20">
        <f t="shared" si="5"/>
        <v>0</v>
      </c>
      <c r="K35" s="16">
        <v>0</v>
      </c>
      <c r="L35" s="16">
        <v>0</v>
      </c>
      <c r="M35" s="20">
        <f t="shared" si="6"/>
        <v>0</v>
      </c>
      <c r="N35" s="16">
        <f t="shared" si="7"/>
        <v>0</v>
      </c>
      <c r="O35" s="20">
        <f t="shared" si="8"/>
        <v>0</v>
      </c>
      <c r="P35" s="16">
        <f>SUM('Отчет по грузообороту'!B34:K34)</f>
        <v>0</v>
      </c>
      <c r="Q35" s="16">
        <v>0</v>
      </c>
      <c r="R35" s="16">
        <v>0</v>
      </c>
      <c r="S35" s="20">
        <f t="shared" si="10"/>
        <v>0</v>
      </c>
    </row>
    <row r="36" spans="1:19" hidden="1" outlineLevel="3" collapsed="1" x14ac:dyDescent="0.25">
      <c r="A36" s="7" t="s">
        <v>17</v>
      </c>
      <c r="B36" s="16">
        <f>'Отчет за день'!Q42</f>
        <v>0</v>
      </c>
      <c r="C36" s="16">
        <f>AVERAGE('Отчет по грузообороту'!B35:K35)</f>
        <v>0</v>
      </c>
      <c r="D36" s="16">
        <v>0</v>
      </c>
      <c r="E36" s="16">
        <f t="shared" si="0"/>
        <v>0</v>
      </c>
      <c r="F36" s="16">
        <f t="shared" si="1"/>
        <v>0</v>
      </c>
      <c r="G36" s="20">
        <f t="shared" si="2"/>
        <v>0</v>
      </c>
      <c r="H36" s="20">
        <f t="shared" si="3"/>
        <v>0</v>
      </c>
      <c r="I36" s="16">
        <f t="shared" si="4"/>
        <v>0</v>
      </c>
      <c r="J36" s="20">
        <f t="shared" si="5"/>
        <v>0</v>
      </c>
      <c r="K36" s="16">
        <v>0</v>
      </c>
      <c r="L36" s="16">
        <v>0</v>
      </c>
      <c r="M36" s="20">
        <f t="shared" si="6"/>
        <v>0</v>
      </c>
      <c r="N36" s="16">
        <f t="shared" si="7"/>
        <v>0</v>
      </c>
      <c r="O36" s="20">
        <f t="shared" si="8"/>
        <v>0</v>
      </c>
      <c r="P36" s="16">
        <f>SUM('Отчет по грузообороту'!B35:K35)</f>
        <v>0</v>
      </c>
      <c r="Q36" s="16">
        <v>0</v>
      </c>
      <c r="R36" s="16">
        <v>0</v>
      </c>
      <c r="S36" s="20">
        <f t="shared" si="10"/>
        <v>0</v>
      </c>
    </row>
    <row r="37" spans="1:19" outlineLevel="1" collapsed="1" x14ac:dyDescent="0.25">
      <c r="A37" s="5" t="s">
        <v>20</v>
      </c>
      <c r="B37" s="15">
        <f>'Отчет за день'!Q43</f>
        <v>0</v>
      </c>
      <c r="C37" s="15">
        <f>C38+C39+C40+C41</f>
        <v>0</v>
      </c>
      <c r="D37" s="15">
        <f>D38+D39+D40+D41</f>
        <v>238</v>
      </c>
      <c r="E37" s="15">
        <f t="shared" ref="E37:E68" si="11">B37-C37</f>
        <v>0</v>
      </c>
      <c r="F37" s="15">
        <f t="shared" ref="F37:F68" si="12">B37-D37</f>
        <v>-238</v>
      </c>
      <c r="G37" s="19">
        <f t="shared" ref="G37:G68" si="13">IFERROR((B37-C37)/C37,0)</f>
        <v>0</v>
      </c>
      <c r="H37" s="19">
        <f t="shared" ref="H37:H68" si="14">IFERROR((B37-D37)/D37,0)</f>
        <v>-1</v>
      </c>
      <c r="I37" s="15">
        <f t="shared" ref="I37:I68" si="15">C37-K37</f>
        <v>-156</v>
      </c>
      <c r="J37" s="19">
        <f t="shared" ref="J37:J68" si="16">IFERROR((C37-K37)/K37,0)</f>
        <v>-1</v>
      </c>
      <c r="K37" s="15">
        <f>K38+K39+K40+K41</f>
        <v>156</v>
      </c>
      <c r="L37" s="15">
        <f>L38+L39+L40+L41</f>
        <v>3469</v>
      </c>
      <c r="M37" s="19">
        <f t="shared" si="6"/>
        <v>-1</v>
      </c>
      <c r="N37" s="15">
        <f t="shared" ref="N37:N68" si="17">P37-L37</f>
        <v>-3469</v>
      </c>
      <c r="O37" s="19">
        <f t="shared" ref="O37:O68" si="18">IFERROR((P37-L37)/L37,0)</f>
        <v>-1</v>
      </c>
      <c r="P37" s="15">
        <f>P38+P39+P40+P41</f>
        <v>0</v>
      </c>
      <c r="Q37" s="15">
        <f>Q38+Q39+Q40+Q41</f>
        <v>297</v>
      </c>
      <c r="R37" s="15">
        <f>R38+R39+R40+R41</f>
        <v>6482</v>
      </c>
      <c r="S37" s="19">
        <f t="shared" si="10"/>
        <v>-1</v>
      </c>
    </row>
    <row r="38" spans="1:19" hidden="1" outlineLevel="3" collapsed="1" x14ac:dyDescent="0.25">
      <c r="A38" s="7" t="s">
        <v>6</v>
      </c>
      <c r="B38" s="16">
        <f>'Отчет за день'!Q44</f>
        <v>0</v>
      </c>
      <c r="C38" s="16">
        <f>AVERAGE('Отчет по грузообороту'!B37:K37)</f>
        <v>0</v>
      </c>
      <c r="D38" s="16">
        <v>172</v>
      </c>
      <c r="E38" s="16">
        <f t="shared" si="11"/>
        <v>0</v>
      </c>
      <c r="F38" s="16">
        <f t="shared" si="12"/>
        <v>-172</v>
      </c>
      <c r="G38" s="20">
        <f t="shared" si="13"/>
        <v>0</v>
      </c>
      <c r="H38" s="20">
        <f t="shared" si="14"/>
        <v>-1</v>
      </c>
      <c r="I38" s="16">
        <f t="shared" si="15"/>
        <v>-136</v>
      </c>
      <c r="J38" s="20">
        <f t="shared" si="16"/>
        <v>-1</v>
      </c>
      <c r="K38" s="16">
        <v>136</v>
      </c>
      <c r="L38" s="16">
        <v>2998</v>
      </c>
      <c r="M38" s="20">
        <f t="shared" si="6"/>
        <v>-1</v>
      </c>
      <c r="N38" s="16">
        <f t="shared" si="17"/>
        <v>-2998</v>
      </c>
      <c r="O38" s="20">
        <f t="shared" si="18"/>
        <v>-1</v>
      </c>
      <c r="P38" s="16">
        <f>SUM('Отчет по грузообороту'!B37:K37)</f>
        <v>0</v>
      </c>
      <c r="Q38" s="16">
        <v>274</v>
      </c>
      <c r="R38" s="16">
        <v>5973</v>
      </c>
      <c r="S38" s="20">
        <f t="shared" si="10"/>
        <v>-1</v>
      </c>
    </row>
    <row r="39" spans="1:19" hidden="1" outlineLevel="3" collapsed="1" x14ac:dyDescent="0.25">
      <c r="A39" s="7" t="s">
        <v>7</v>
      </c>
      <c r="B39" s="16">
        <f>'Отчет за день'!Q45</f>
        <v>0</v>
      </c>
      <c r="C39" s="16">
        <f>AVERAGE('Отчет по грузообороту'!B38:K38)</f>
        <v>0</v>
      </c>
      <c r="D39" s="16">
        <v>9</v>
      </c>
      <c r="E39" s="16">
        <f t="shared" si="11"/>
        <v>0</v>
      </c>
      <c r="F39" s="16">
        <f t="shared" si="12"/>
        <v>-9</v>
      </c>
      <c r="G39" s="20">
        <f t="shared" si="13"/>
        <v>0</v>
      </c>
      <c r="H39" s="20">
        <f t="shared" si="14"/>
        <v>-1</v>
      </c>
      <c r="I39" s="16">
        <f t="shared" si="15"/>
        <v>-7</v>
      </c>
      <c r="J39" s="20">
        <f t="shared" si="16"/>
        <v>-1</v>
      </c>
      <c r="K39" s="16">
        <v>7</v>
      </c>
      <c r="L39" s="16">
        <v>155</v>
      </c>
      <c r="M39" s="20">
        <f t="shared" si="6"/>
        <v>-1</v>
      </c>
      <c r="N39" s="16">
        <f t="shared" si="17"/>
        <v>-155</v>
      </c>
      <c r="O39" s="20">
        <f t="shared" si="18"/>
        <v>-1</v>
      </c>
      <c r="P39" s="16">
        <f>SUM('Отчет по грузообороту'!B38:K38)</f>
        <v>0</v>
      </c>
      <c r="Q39" s="16">
        <v>15</v>
      </c>
      <c r="R39" s="16">
        <v>340</v>
      </c>
      <c r="S39" s="20">
        <f t="shared" si="10"/>
        <v>-1</v>
      </c>
    </row>
    <row r="40" spans="1:19" hidden="1" outlineLevel="3" collapsed="1" x14ac:dyDescent="0.25">
      <c r="A40" s="7" t="s">
        <v>8</v>
      </c>
      <c r="B40" s="16">
        <f>'Отчет за день'!Q46</f>
        <v>0</v>
      </c>
      <c r="C40" s="16">
        <f>AVERAGE('Отчет по грузообороту'!B39:K39)</f>
        <v>0</v>
      </c>
      <c r="D40" s="16">
        <v>9</v>
      </c>
      <c r="E40" s="16">
        <f t="shared" si="11"/>
        <v>0</v>
      </c>
      <c r="F40" s="16">
        <f t="shared" si="12"/>
        <v>-9</v>
      </c>
      <c r="G40" s="20">
        <f t="shared" si="13"/>
        <v>0</v>
      </c>
      <c r="H40" s="20">
        <f t="shared" si="14"/>
        <v>-1</v>
      </c>
      <c r="I40" s="16">
        <f t="shared" si="15"/>
        <v>-8</v>
      </c>
      <c r="J40" s="20">
        <f t="shared" si="16"/>
        <v>-1</v>
      </c>
      <c r="K40" s="16">
        <v>8</v>
      </c>
      <c r="L40" s="16">
        <v>211</v>
      </c>
      <c r="M40" s="20">
        <f t="shared" si="6"/>
        <v>0</v>
      </c>
      <c r="N40" s="16">
        <f t="shared" si="17"/>
        <v>-211</v>
      </c>
      <c r="O40" s="20">
        <f t="shared" si="18"/>
        <v>-1</v>
      </c>
      <c r="P40" s="16">
        <f>SUM('Отчет по грузообороту'!B39:K39)</f>
        <v>0</v>
      </c>
      <c r="Q40" s="16">
        <v>0</v>
      </c>
      <c r="R40" s="16">
        <v>0</v>
      </c>
      <c r="S40" s="20">
        <f t="shared" si="10"/>
        <v>0</v>
      </c>
    </row>
    <row r="41" spans="1:19" hidden="1" outlineLevel="3" collapsed="1" x14ac:dyDescent="0.25">
      <c r="A41" s="7" t="s">
        <v>9</v>
      </c>
      <c r="B41" s="16">
        <f>'Отчет за день'!Q47</f>
        <v>0</v>
      </c>
      <c r="C41" s="16">
        <f>AVERAGE('Отчет по грузообороту'!B40:K40)</f>
        <v>0</v>
      </c>
      <c r="D41" s="16">
        <v>48</v>
      </c>
      <c r="E41" s="16">
        <f t="shared" si="11"/>
        <v>0</v>
      </c>
      <c r="F41" s="16">
        <f t="shared" si="12"/>
        <v>-48</v>
      </c>
      <c r="G41" s="20">
        <f t="shared" si="13"/>
        <v>0</v>
      </c>
      <c r="H41" s="20">
        <f t="shared" si="14"/>
        <v>-1</v>
      </c>
      <c r="I41" s="16">
        <f t="shared" si="15"/>
        <v>-5</v>
      </c>
      <c r="J41" s="20">
        <f t="shared" si="16"/>
        <v>-1</v>
      </c>
      <c r="K41" s="16">
        <v>5</v>
      </c>
      <c r="L41" s="16">
        <v>105</v>
      </c>
      <c r="M41" s="20">
        <f t="shared" si="6"/>
        <v>-1</v>
      </c>
      <c r="N41" s="16">
        <f t="shared" si="17"/>
        <v>-105</v>
      </c>
      <c r="O41" s="20">
        <f t="shared" si="18"/>
        <v>-1</v>
      </c>
      <c r="P41" s="16">
        <f>SUM('Отчет по грузообороту'!B40:K40)</f>
        <v>0</v>
      </c>
      <c r="Q41" s="16">
        <v>8</v>
      </c>
      <c r="R41" s="16">
        <v>169</v>
      </c>
      <c r="S41" s="20">
        <f t="shared" si="10"/>
        <v>-1</v>
      </c>
    </row>
    <row r="42" spans="1:19" ht="15.75" x14ac:dyDescent="0.25">
      <c r="A42" s="4" t="s">
        <v>21</v>
      </c>
      <c r="B42" s="14">
        <f>'Отчет за день'!Q48</f>
        <v>0</v>
      </c>
      <c r="C42" s="14">
        <f>C43+C55+C64</f>
        <v>0</v>
      </c>
      <c r="D42" s="14">
        <f>D43+D55+D64</f>
        <v>980</v>
      </c>
      <c r="E42" s="14">
        <f t="shared" si="11"/>
        <v>0</v>
      </c>
      <c r="F42" s="14">
        <f t="shared" si="12"/>
        <v>-980</v>
      </c>
      <c r="G42" s="18">
        <f t="shared" si="13"/>
        <v>0</v>
      </c>
      <c r="H42" s="18">
        <f t="shared" si="14"/>
        <v>-1</v>
      </c>
      <c r="I42" s="14">
        <f t="shared" si="15"/>
        <v>-993</v>
      </c>
      <c r="J42" s="18">
        <f t="shared" si="16"/>
        <v>-1</v>
      </c>
      <c r="K42" s="14">
        <f>K43+K55+K64</f>
        <v>993</v>
      </c>
      <c r="L42" s="14">
        <f>L43+L55+L64</f>
        <v>17592</v>
      </c>
      <c r="M42" s="18">
        <f t="shared" si="6"/>
        <v>-1</v>
      </c>
      <c r="N42" s="14">
        <f t="shared" si="17"/>
        <v>-17592</v>
      </c>
      <c r="O42" s="18">
        <f t="shared" si="18"/>
        <v>-1</v>
      </c>
      <c r="P42" s="14">
        <f>P43+P55+P64</f>
        <v>0</v>
      </c>
      <c r="Q42" s="14">
        <f>Q43+Q55+Q64</f>
        <v>811</v>
      </c>
      <c r="R42" s="14">
        <f>R43+R44+R64</f>
        <v>25721</v>
      </c>
      <c r="S42" s="18">
        <f t="shared" si="10"/>
        <v>-1</v>
      </c>
    </row>
    <row r="43" spans="1:19" outlineLevel="1" x14ac:dyDescent="0.25">
      <c r="A43" s="5" t="s">
        <v>22</v>
      </c>
      <c r="B43" s="15">
        <f>'Отчет за день'!Q49</f>
        <v>0</v>
      </c>
      <c r="C43" s="15">
        <f>C44+C50</f>
        <v>0</v>
      </c>
      <c r="D43" s="15">
        <f>ROUND(D44,0)+ROUND(D50,0)</f>
        <v>697</v>
      </c>
      <c r="E43" s="15">
        <f t="shared" si="11"/>
        <v>0</v>
      </c>
      <c r="F43" s="15">
        <f t="shared" si="12"/>
        <v>-697</v>
      </c>
      <c r="G43" s="19">
        <f t="shared" si="13"/>
        <v>0</v>
      </c>
      <c r="H43" s="19">
        <f t="shared" si="14"/>
        <v>-1</v>
      </c>
      <c r="I43" s="15">
        <f t="shared" si="15"/>
        <v>-593</v>
      </c>
      <c r="J43" s="19">
        <f t="shared" si="16"/>
        <v>-1</v>
      </c>
      <c r="K43" s="15">
        <f>K44+K50</f>
        <v>593</v>
      </c>
      <c r="L43" s="15">
        <f>L44+L50</f>
        <v>12840</v>
      </c>
      <c r="M43" s="19">
        <f t="shared" si="6"/>
        <v>-1</v>
      </c>
      <c r="N43" s="15">
        <f t="shared" si="17"/>
        <v>-12840</v>
      </c>
      <c r="O43" s="19">
        <f t="shared" si="18"/>
        <v>-1</v>
      </c>
      <c r="P43" s="15">
        <f>P44+P50</f>
        <v>0</v>
      </c>
      <c r="Q43" s="15">
        <f>Q44+Q50</f>
        <v>624</v>
      </c>
      <c r="R43" s="15">
        <f>R44+R50</f>
        <v>13423</v>
      </c>
      <c r="S43" s="19">
        <f t="shared" si="10"/>
        <v>-1</v>
      </c>
    </row>
    <row r="44" spans="1:19" outlineLevel="2" x14ac:dyDescent="0.25">
      <c r="A44" s="6" t="s">
        <v>5</v>
      </c>
      <c r="B44" s="15">
        <f>'Отчет за день'!Q50</f>
        <v>0</v>
      </c>
      <c r="C44" s="15">
        <f>C45+C46+C48+C49</f>
        <v>0</v>
      </c>
      <c r="D44" s="15">
        <f>D45+D46+D48+D49</f>
        <v>669</v>
      </c>
      <c r="E44" s="15">
        <f t="shared" si="11"/>
        <v>0</v>
      </c>
      <c r="F44" s="15">
        <f t="shared" si="12"/>
        <v>-669</v>
      </c>
      <c r="G44" s="19">
        <f t="shared" si="13"/>
        <v>0</v>
      </c>
      <c r="H44" s="19">
        <f t="shared" si="14"/>
        <v>-1</v>
      </c>
      <c r="I44" s="15">
        <f t="shared" si="15"/>
        <v>-567</v>
      </c>
      <c r="J44" s="19">
        <f t="shared" si="16"/>
        <v>-1</v>
      </c>
      <c r="K44" s="15">
        <f>K45+K46+K48+K49</f>
        <v>567</v>
      </c>
      <c r="L44" s="15">
        <f>L45+L46+L48+L49</f>
        <v>12276</v>
      </c>
      <c r="M44" s="19">
        <f>IFERROR((C44-Q44)/P44,0)</f>
        <v>0</v>
      </c>
      <c r="N44" s="15">
        <f t="shared" si="17"/>
        <v>-12276</v>
      </c>
      <c r="O44" s="19">
        <f t="shared" si="18"/>
        <v>-1</v>
      </c>
      <c r="P44" s="15">
        <f>P45+P46+P48+P49</f>
        <v>0</v>
      </c>
      <c r="Q44" s="15">
        <f>Q45+Q46+Q48+Q49</f>
        <v>573</v>
      </c>
      <c r="R44" s="15">
        <f>R45+R46+R48+R49</f>
        <v>12298</v>
      </c>
      <c r="S44" s="19">
        <f t="shared" si="10"/>
        <v>-1</v>
      </c>
    </row>
    <row r="45" spans="1:19" outlineLevel="3" x14ac:dyDescent="0.25">
      <c r="A45" s="7" t="s">
        <v>6</v>
      </c>
      <c r="B45" s="16">
        <f>'Отчет за день'!Q51</f>
        <v>0</v>
      </c>
      <c r="C45" s="16">
        <f>AVERAGE('Отчет по грузообороту'!B44:K44)</f>
        <v>0</v>
      </c>
      <c r="D45" s="16">
        <v>340</v>
      </c>
      <c r="E45" s="16">
        <f t="shared" si="11"/>
        <v>0</v>
      </c>
      <c r="F45" s="16">
        <f t="shared" si="12"/>
        <v>-340</v>
      </c>
      <c r="G45" s="20">
        <f t="shared" si="13"/>
        <v>0</v>
      </c>
      <c r="H45" s="20">
        <f t="shared" si="14"/>
        <v>-1</v>
      </c>
      <c r="I45" s="16">
        <f t="shared" si="15"/>
        <v>-270</v>
      </c>
      <c r="J45" s="20">
        <f t="shared" si="16"/>
        <v>-1</v>
      </c>
      <c r="K45" s="16">
        <v>270</v>
      </c>
      <c r="L45" s="16">
        <v>5885</v>
      </c>
      <c r="M45" s="20">
        <f>IFERROR((C45-Q45)/P45,0)</f>
        <v>0</v>
      </c>
      <c r="N45" s="16">
        <f t="shared" si="17"/>
        <v>-5885</v>
      </c>
      <c r="O45" s="20">
        <f t="shared" si="18"/>
        <v>-1</v>
      </c>
      <c r="P45" s="16">
        <f>SUM('Отчет по грузообороту'!B44:K44)</f>
        <v>0</v>
      </c>
      <c r="Q45" s="16">
        <v>296</v>
      </c>
      <c r="R45" s="16">
        <v>6425</v>
      </c>
      <c r="S45" s="20">
        <f t="shared" si="10"/>
        <v>-1</v>
      </c>
    </row>
    <row r="46" spans="1:19" outlineLevel="3" collapsed="1" x14ac:dyDescent="0.25">
      <c r="A46" s="7" t="s">
        <v>7</v>
      </c>
      <c r="B46" s="16">
        <f>'Отчет за день'!Q52</f>
        <v>0</v>
      </c>
      <c r="C46" s="16">
        <f>C31+C47</f>
        <v>0</v>
      </c>
      <c r="D46" s="16">
        <f>D31+D47</f>
        <v>259</v>
      </c>
      <c r="E46" s="16">
        <f t="shared" si="11"/>
        <v>0</v>
      </c>
      <c r="F46" s="16">
        <f t="shared" si="12"/>
        <v>-259</v>
      </c>
      <c r="G46" s="20">
        <f t="shared" si="13"/>
        <v>0</v>
      </c>
      <c r="H46" s="20">
        <f t="shared" si="14"/>
        <v>-1</v>
      </c>
      <c r="I46" s="16">
        <f t="shared" si="15"/>
        <v>-233</v>
      </c>
      <c r="J46" s="20">
        <f t="shared" si="16"/>
        <v>-1</v>
      </c>
      <c r="K46" s="16">
        <f>K31+K47</f>
        <v>233</v>
      </c>
      <c r="L46" s="16">
        <f>L31+L47</f>
        <v>5119</v>
      </c>
      <c r="M46" s="20">
        <f t="shared" ref="M46:M92" si="19">IFERROR((C46-Q46)/Q46,0)</f>
        <v>-1</v>
      </c>
      <c r="N46" s="16">
        <f t="shared" si="17"/>
        <v>-5119</v>
      </c>
      <c r="O46" s="20">
        <f t="shared" si="18"/>
        <v>-1</v>
      </c>
      <c r="P46" s="16">
        <f>P31+P47</f>
        <v>0</v>
      </c>
      <c r="Q46" s="16">
        <f>Q31+Q47</f>
        <v>268</v>
      </c>
      <c r="R46" s="16">
        <f>R31+R47</f>
        <v>5626</v>
      </c>
      <c r="S46" s="20">
        <f t="shared" si="10"/>
        <v>-1</v>
      </c>
    </row>
    <row r="47" spans="1:19" hidden="1" outlineLevel="4" collapsed="1" x14ac:dyDescent="0.25">
      <c r="A47" s="8" t="s">
        <v>23</v>
      </c>
      <c r="B47" s="16">
        <f>'Отчет за день'!Q53</f>
        <v>0</v>
      </c>
      <c r="C47" s="16">
        <f>AVERAGE('Отчет по грузообороту'!B46:K46)</f>
        <v>0</v>
      </c>
      <c r="D47" s="16">
        <v>68</v>
      </c>
      <c r="E47" s="16">
        <f t="shared" si="11"/>
        <v>0</v>
      </c>
      <c r="F47" s="16">
        <f t="shared" si="12"/>
        <v>-68</v>
      </c>
      <c r="G47" s="20">
        <f t="shared" si="13"/>
        <v>0</v>
      </c>
      <c r="H47" s="20">
        <f t="shared" si="14"/>
        <v>-1</v>
      </c>
      <c r="I47" s="16">
        <f t="shared" si="15"/>
        <v>-66</v>
      </c>
      <c r="J47" s="20">
        <f t="shared" si="16"/>
        <v>-1</v>
      </c>
      <c r="K47" s="16">
        <v>66</v>
      </c>
      <c r="L47" s="16">
        <v>1496</v>
      </c>
      <c r="M47" s="20">
        <f t="shared" si="19"/>
        <v>-1</v>
      </c>
      <c r="N47" s="16">
        <f t="shared" si="17"/>
        <v>-1496</v>
      </c>
      <c r="O47" s="20">
        <f t="shared" si="18"/>
        <v>-1</v>
      </c>
      <c r="P47" s="16">
        <f>SUM('Отчет по грузообороту'!B46:K46)</f>
        <v>0</v>
      </c>
      <c r="Q47" s="16">
        <v>48</v>
      </c>
      <c r="R47" s="16">
        <v>994</v>
      </c>
      <c r="S47" s="20">
        <f t="shared" si="10"/>
        <v>-1</v>
      </c>
    </row>
    <row r="48" spans="1:19" outlineLevel="3" x14ac:dyDescent="0.25">
      <c r="A48" s="7" t="s">
        <v>8</v>
      </c>
      <c r="B48" s="16">
        <f>'Отчет за день'!Q54</f>
        <v>0</v>
      </c>
      <c r="C48" s="16">
        <f>AVERAGE('Отчет по грузообороту'!B47:K47)</f>
        <v>0</v>
      </c>
      <c r="D48" s="16">
        <v>16</v>
      </c>
      <c r="E48" s="16">
        <f t="shared" si="11"/>
        <v>0</v>
      </c>
      <c r="F48" s="16">
        <f t="shared" si="12"/>
        <v>-16</v>
      </c>
      <c r="G48" s="20">
        <f t="shared" si="13"/>
        <v>0</v>
      </c>
      <c r="H48" s="20">
        <f t="shared" si="14"/>
        <v>-1</v>
      </c>
      <c r="I48" s="16">
        <f t="shared" si="15"/>
        <v>-15</v>
      </c>
      <c r="J48" s="20">
        <f t="shared" si="16"/>
        <v>-1</v>
      </c>
      <c r="K48" s="16">
        <v>15</v>
      </c>
      <c r="L48" s="16">
        <v>224</v>
      </c>
      <c r="M48" s="20">
        <f t="shared" si="19"/>
        <v>0</v>
      </c>
      <c r="N48" s="16">
        <f t="shared" si="17"/>
        <v>-224</v>
      </c>
      <c r="O48" s="20">
        <f t="shared" si="18"/>
        <v>-1</v>
      </c>
      <c r="P48" s="16">
        <f>SUM('Отчет по грузообороту'!B47:K47)</f>
        <v>0</v>
      </c>
      <c r="Q48" s="16">
        <v>0</v>
      </c>
      <c r="R48" s="16">
        <v>0</v>
      </c>
      <c r="S48" s="20">
        <f t="shared" si="10"/>
        <v>0</v>
      </c>
    </row>
    <row r="49" spans="1:19" outlineLevel="3" x14ac:dyDescent="0.25">
      <c r="A49" s="7" t="s">
        <v>9</v>
      </c>
      <c r="B49" s="16">
        <f>'Отчет за день'!Q55</f>
        <v>0</v>
      </c>
      <c r="C49" s="16">
        <f>AVERAGE('Отчет по грузообороту'!B48:K48)</f>
        <v>0</v>
      </c>
      <c r="D49" s="16">
        <v>54</v>
      </c>
      <c r="E49" s="16">
        <f t="shared" si="11"/>
        <v>0</v>
      </c>
      <c r="F49" s="16">
        <f t="shared" si="12"/>
        <v>-54</v>
      </c>
      <c r="G49" s="20">
        <f t="shared" si="13"/>
        <v>0</v>
      </c>
      <c r="H49" s="20">
        <f t="shared" si="14"/>
        <v>-1</v>
      </c>
      <c r="I49" s="16">
        <f t="shared" si="15"/>
        <v>-49</v>
      </c>
      <c r="J49" s="20">
        <f t="shared" si="16"/>
        <v>-1</v>
      </c>
      <c r="K49" s="16">
        <v>49</v>
      </c>
      <c r="L49" s="16">
        <v>1048</v>
      </c>
      <c r="M49" s="20">
        <f t="shared" si="19"/>
        <v>-1</v>
      </c>
      <c r="N49" s="16">
        <f t="shared" si="17"/>
        <v>-1048</v>
      </c>
      <c r="O49" s="20">
        <f t="shared" si="18"/>
        <v>-1</v>
      </c>
      <c r="P49" s="16">
        <f>SUM('Отчет по грузообороту'!B48:K48)</f>
        <v>0</v>
      </c>
      <c r="Q49" s="16">
        <v>9</v>
      </c>
      <c r="R49" s="16">
        <v>247</v>
      </c>
      <c r="S49" s="20">
        <f t="shared" si="10"/>
        <v>-1</v>
      </c>
    </row>
    <row r="50" spans="1:19" outlineLevel="2" x14ac:dyDescent="0.25">
      <c r="A50" s="6" t="s">
        <v>10</v>
      </c>
      <c r="B50" s="15">
        <f>'Отчет за день'!Q56</f>
        <v>0</v>
      </c>
      <c r="C50" s="15">
        <f>C51+C52+C53+C54</f>
        <v>0</v>
      </c>
      <c r="D50" s="15">
        <f>D51+D52+D53+D54</f>
        <v>28</v>
      </c>
      <c r="E50" s="15">
        <f t="shared" si="11"/>
        <v>0</v>
      </c>
      <c r="F50" s="15">
        <f t="shared" si="12"/>
        <v>-28</v>
      </c>
      <c r="G50" s="19">
        <f t="shared" si="13"/>
        <v>0</v>
      </c>
      <c r="H50" s="19">
        <f t="shared" si="14"/>
        <v>-1</v>
      </c>
      <c r="I50" s="15">
        <f t="shared" si="15"/>
        <v>-26</v>
      </c>
      <c r="J50" s="19">
        <f t="shared" si="16"/>
        <v>-1</v>
      </c>
      <c r="K50" s="15">
        <f>K51+K52+K53+K54</f>
        <v>26</v>
      </c>
      <c r="L50" s="15">
        <f>L51+L52+L53+L54</f>
        <v>564</v>
      </c>
      <c r="M50" s="19">
        <f t="shared" si="19"/>
        <v>-1</v>
      </c>
      <c r="N50" s="15">
        <f t="shared" si="17"/>
        <v>-564</v>
      </c>
      <c r="O50" s="19">
        <f t="shared" si="18"/>
        <v>-1</v>
      </c>
      <c r="P50" s="15">
        <f>P51+P52+P53+P54</f>
        <v>0</v>
      </c>
      <c r="Q50" s="15">
        <f>Q51+Q52+Q53+Q54</f>
        <v>51</v>
      </c>
      <c r="R50" s="15">
        <f>R51+R52+R53+R54</f>
        <v>1125</v>
      </c>
      <c r="S50" s="19">
        <f t="shared" si="10"/>
        <v>-1</v>
      </c>
    </row>
    <row r="51" spans="1:19" outlineLevel="3" x14ac:dyDescent="0.25">
      <c r="A51" s="7" t="s">
        <v>6</v>
      </c>
      <c r="B51" s="16">
        <f>'Отчет за день'!Q57</f>
        <v>0</v>
      </c>
      <c r="C51" s="16">
        <f>AVERAGE('Отчет по грузообороту'!B50:K50)</f>
        <v>0</v>
      </c>
      <c r="D51" s="16">
        <v>18</v>
      </c>
      <c r="E51" s="16">
        <f t="shared" si="11"/>
        <v>0</v>
      </c>
      <c r="F51" s="16">
        <f t="shared" si="12"/>
        <v>-18</v>
      </c>
      <c r="G51" s="20">
        <f t="shared" si="13"/>
        <v>0</v>
      </c>
      <c r="H51" s="20">
        <f t="shared" si="14"/>
        <v>-1</v>
      </c>
      <c r="I51" s="16">
        <f t="shared" si="15"/>
        <v>-22</v>
      </c>
      <c r="J51" s="20">
        <f t="shared" si="16"/>
        <v>-1</v>
      </c>
      <c r="K51" s="16">
        <v>22</v>
      </c>
      <c r="L51" s="16">
        <v>475</v>
      </c>
      <c r="M51" s="20">
        <f t="shared" si="19"/>
        <v>-1</v>
      </c>
      <c r="N51" s="16">
        <f t="shared" si="17"/>
        <v>-475</v>
      </c>
      <c r="O51" s="20">
        <f t="shared" si="18"/>
        <v>-1</v>
      </c>
      <c r="P51" s="16">
        <f>SUM('Отчет по грузообороту'!B50:K50)</f>
        <v>0</v>
      </c>
      <c r="Q51" s="16">
        <v>38</v>
      </c>
      <c r="R51" s="16">
        <v>879</v>
      </c>
      <c r="S51" s="20">
        <f t="shared" si="10"/>
        <v>-1</v>
      </c>
    </row>
    <row r="52" spans="1:19" outlineLevel="3" x14ac:dyDescent="0.25">
      <c r="A52" s="7" t="s">
        <v>7</v>
      </c>
      <c r="B52" s="16">
        <f>'Отчет за день'!Q58</f>
        <v>0</v>
      </c>
      <c r="C52" s="16">
        <f>AVERAGE('Отчет по грузообороту'!B51:K51)</f>
        <v>0</v>
      </c>
      <c r="D52" s="16">
        <v>1</v>
      </c>
      <c r="E52" s="16">
        <f t="shared" si="11"/>
        <v>0</v>
      </c>
      <c r="F52" s="16">
        <f t="shared" si="12"/>
        <v>-1</v>
      </c>
      <c r="G52" s="20">
        <f t="shared" si="13"/>
        <v>0</v>
      </c>
      <c r="H52" s="20">
        <f t="shared" si="14"/>
        <v>-1</v>
      </c>
      <c r="I52" s="16">
        <f t="shared" si="15"/>
        <v>0</v>
      </c>
      <c r="J52" s="20">
        <f t="shared" si="16"/>
        <v>0</v>
      </c>
      <c r="K52" s="16">
        <v>0</v>
      </c>
      <c r="L52" s="16">
        <v>0</v>
      </c>
      <c r="M52" s="20">
        <f t="shared" si="19"/>
        <v>-1</v>
      </c>
      <c r="N52" s="16">
        <f t="shared" si="17"/>
        <v>0</v>
      </c>
      <c r="O52" s="20">
        <f t="shared" si="18"/>
        <v>0</v>
      </c>
      <c r="P52" s="16">
        <f>SUM('Отчет по грузообороту'!B51:K51)</f>
        <v>0</v>
      </c>
      <c r="Q52" s="16">
        <v>10</v>
      </c>
      <c r="R52" s="16">
        <v>209</v>
      </c>
      <c r="S52" s="20">
        <f t="shared" si="10"/>
        <v>-1</v>
      </c>
    </row>
    <row r="53" spans="1:19" outlineLevel="3" x14ac:dyDescent="0.25">
      <c r="A53" s="7" t="s">
        <v>8</v>
      </c>
      <c r="B53" s="16">
        <f>'Отчет за день'!Q59</f>
        <v>0</v>
      </c>
      <c r="C53" s="16">
        <f>AVERAGE('Отчет по грузообороту'!B52:K52)</f>
        <v>0</v>
      </c>
      <c r="D53" s="16">
        <v>0</v>
      </c>
      <c r="E53" s="16">
        <f t="shared" si="11"/>
        <v>0</v>
      </c>
      <c r="F53" s="16">
        <f t="shared" si="12"/>
        <v>0</v>
      </c>
      <c r="G53" s="20">
        <f t="shared" si="13"/>
        <v>0</v>
      </c>
      <c r="H53" s="20">
        <f t="shared" si="14"/>
        <v>0</v>
      </c>
      <c r="I53" s="16">
        <f t="shared" si="15"/>
        <v>0</v>
      </c>
      <c r="J53" s="20">
        <f t="shared" si="16"/>
        <v>0</v>
      </c>
      <c r="K53" s="16">
        <v>0</v>
      </c>
      <c r="L53" s="16">
        <v>0</v>
      </c>
      <c r="M53" s="20">
        <f t="shared" si="19"/>
        <v>0</v>
      </c>
      <c r="N53" s="16">
        <f t="shared" si="17"/>
        <v>0</v>
      </c>
      <c r="O53" s="20">
        <f t="shared" si="18"/>
        <v>0</v>
      </c>
      <c r="P53" s="16">
        <f>SUM('Отчет по грузообороту'!B52:K52)</f>
        <v>0</v>
      </c>
      <c r="Q53" s="16">
        <v>0</v>
      </c>
      <c r="R53" s="16">
        <v>0</v>
      </c>
      <c r="S53" s="20">
        <f t="shared" si="10"/>
        <v>0</v>
      </c>
    </row>
    <row r="54" spans="1:19" outlineLevel="3" x14ac:dyDescent="0.25">
      <c r="A54" s="7" t="s">
        <v>9</v>
      </c>
      <c r="B54" s="16">
        <f>'Отчет за день'!Q60</f>
        <v>0</v>
      </c>
      <c r="C54" s="16">
        <f>AVERAGE('Отчет по грузообороту'!B53:K53)</f>
        <v>0</v>
      </c>
      <c r="D54" s="16">
        <v>9</v>
      </c>
      <c r="E54" s="16">
        <f t="shared" si="11"/>
        <v>0</v>
      </c>
      <c r="F54" s="16">
        <f t="shared" si="12"/>
        <v>-9</v>
      </c>
      <c r="G54" s="20">
        <f t="shared" si="13"/>
        <v>0</v>
      </c>
      <c r="H54" s="20">
        <f t="shared" si="14"/>
        <v>-1</v>
      </c>
      <c r="I54" s="16">
        <f t="shared" si="15"/>
        <v>-4</v>
      </c>
      <c r="J54" s="20">
        <f t="shared" si="16"/>
        <v>-1</v>
      </c>
      <c r="K54" s="16">
        <v>4</v>
      </c>
      <c r="L54" s="16">
        <v>89</v>
      </c>
      <c r="M54" s="20">
        <f t="shared" si="19"/>
        <v>-1</v>
      </c>
      <c r="N54" s="16">
        <f t="shared" si="17"/>
        <v>-89</v>
      </c>
      <c r="O54" s="20">
        <f t="shared" si="18"/>
        <v>-1</v>
      </c>
      <c r="P54" s="16">
        <f>SUM('Отчет по грузообороту'!B53:K53)</f>
        <v>0</v>
      </c>
      <c r="Q54" s="16">
        <v>3</v>
      </c>
      <c r="R54" s="16">
        <v>37</v>
      </c>
      <c r="S54" s="20">
        <f t="shared" si="10"/>
        <v>-1</v>
      </c>
    </row>
    <row r="55" spans="1:19" outlineLevel="1" x14ac:dyDescent="0.25">
      <c r="A55" s="5" t="s">
        <v>24</v>
      </c>
      <c r="B55" s="15">
        <f>'Отчет за день'!Q61</f>
        <v>0</v>
      </c>
      <c r="C55" s="15">
        <f>C56+C60</f>
        <v>0</v>
      </c>
      <c r="D55" s="15">
        <f>D56+D60</f>
        <v>283</v>
      </c>
      <c r="E55" s="15">
        <f t="shared" si="11"/>
        <v>0</v>
      </c>
      <c r="F55" s="15">
        <f t="shared" si="12"/>
        <v>-283</v>
      </c>
      <c r="G55" s="19">
        <f t="shared" si="13"/>
        <v>0</v>
      </c>
      <c r="H55" s="19">
        <f t="shared" si="14"/>
        <v>-1</v>
      </c>
      <c r="I55" s="15">
        <f t="shared" si="15"/>
        <v>-219</v>
      </c>
      <c r="J55" s="19">
        <f t="shared" si="16"/>
        <v>-1</v>
      </c>
      <c r="K55" s="15">
        <f>K56+K60</f>
        <v>219</v>
      </c>
      <c r="L55" s="15">
        <f>L56+L60</f>
        <v>4752</v>
      </c>
      <c r="M55" s="19">
        <f t="shared" si="19"/>
        <v>-1</v>
      </c>
      <c r="N55" s="15">
        <f t="shared" si="17"/>
        <v>-4752</v>
      </c>
      <c r="O55" s="19">
        <f t="shared" si="18"/>
        <v>-1</v>
      </c>
      <c r="P55" s="15">
        <f>P56+P60</f>
        <v>0</v>
      </c>
      <c r="Q55" s="15">
        <f>Q56+Q60</f>
        <v>187</v>
      </c>
      <c r="R55" s="15">
        <f>R56+R60</f>
        <v>4054</v>
      </c>
      <c r="S55" s="19">
        <f t="shared" si="10"/>
        <v>-1</v>
      </c>
    </row>
    <row r="56" spans="1:19" outlineLevel="2" collapsed="1" x14ac:dyDescent="0.25">
      <c r="A56" s="6" t="s">
        <v>12</v>
      </c>
      <c r="B56" s="15">
        <f>'Отчет за день'!Q62</f>
        <v>0</v>
      </c>
      <c r="C56" s="15">
        <f>C57+C58+C59</f>
        <v>0</v>
      </c>
      <c r="D56" s="15">
        <f>D57+D58+D59</f>
        <v>240</v>
      </c>
      <c r="E56" s="15">
        <f t="shared" si="11"/>
        <v>0</v>
      </c>
      <c r="F56" s="15">
        <f t="shared" si="12"/>
        <v>-240</v>
      </c>
      <c r="G56" s="19">
        <f t="shared" si="13"/>
        <v>0</v>
      </c>
      <c r="H56" s="19">
        <f t="shared" si="14"/>
        <v>-1</v>
      </c>
      <c r="I56" s="15">
        <f t="shared" si="15"/>
        <v>-181</v>
      </c>
      <c r="J56" s="19">
        <f t="shared" si="16"/>
        <v>-1</v>
      </c>
      <c r="K56" s="15">
        <f>K57+K58+K59</f>
        <v>181</v>
      </c>
      <c r="L56" s="15">
        <f>L57+L58+L59</f>
        <v>3873</v>
      </c>
      <c r="M56" s="19">
        <f t="shared" si="19"/>
        <v>-1</v>
      </c>
      <c r="N56" s="15">
        <f t="shared" si="17"/>
        <v>-3873</v>
      </c>
      <c r="O56" s="19">
        <f t="shared" si="18"/>
        <v>-1</v>
      </c>
      <c r="P56" s="15">
        <f>P57+P58+P59</f>
        <v>0</v>
      </c>
      <c r="Q56" s="15">
        <f>Q57+Q58+Q59</f>
        <v>158</v>
      </c>
      <c r="R56" s="15">
        <f>R57+R58+R59</f>
        <v>3387</v>
      </c>
      <c r="S56" s="19">
        <f t="shared" ref="S56:S87" si="20">IFERROR((P56-R56)/R56,0)</f>
        <v>-1</v>
      </c>
    </row>
    <row r="57" spans="1:19" hidden="1" outlineLevel="3" collapsed="1" x14ac:dyDescent="0.25">
      <c r="A57" s="7" t="s">
        <v>6</v>
      </c>
      <c r="B57" s="16">
        <f>'Отчет за день'!Q63</f>
        <v>0</v>
      </c>
      <c r="C57" s="16">
        <f>AVERAGE('Отчет по грузообороту'!B56:K56)</f>
        <v>0</v>
      </c>
      <c r="D57" s="16">
        <v>227</v>
      </c>
      <c r="E57" s="16">
        <f t="shared" si="11"/>
        <v>0</v>
      </c>
      <c r="F57" s="16">
        <f t="shared" si="12"/>
        <v>-227</v>
      </c>
      <c r="G57" s="20">
        <f t="shared" si="13"/>
        <v>0</v>
      </c>
      <c r="H57" s="20">
        <f t="shared" si="14"/>
        <v>-1</v>
      </c>
      <c r="I57" s="16">
        <f t="shared" si="15"/>
        <v>-152</v>
      </c>
      <c r="J57" s="20">
        <f t="shared" si="16"/>
        <v>-1</v>
      </c>
      <c r="K57" s="16">
        <v>152</v>
      </c>
      <c r="L57" s="16">
        <v>3331</v>
      </c>
      <c r="M57" s="20">
        <f t="shared" si="19"/>
        <v>-1</v>
      </c>
      <c r="N57" s="16">
        <f t="shared" si="17"/>
        <v>-3331</v>
      </c>
      <c r="O57" s="20">
        <f t="shared" si="18"/>
        <v>-1</v>
      </c>
      <c r="P57" s="16">
        <f>SUM('Отчет по грузообороту'!B56:K56)</f>
        <v>0</v>
      </c>
      <c r="Q57" s="16">
        <v>155</v>
      </c>
      <c r="R57" s="16">
        <v>3314</v>
      </c>
      <c r="S57" s="20">
        <f t="shared" si="20"/>
        <v>-1</v>
      </c>
    </row>
    <row r="58" spans="1:19" hidden="1" outlineLevel="3" collapsed="1" x14ac:dyDescent="0.25">
      <c r="A58" s="7" t="s">
        <v>8</v>
      </c>
      <c r="B58" s="16">
        <f>'Отчет за день'!Q64</f>
        <v>0</v>
      </c>
      <c r="C58" s="16">
        <f>AVERAGE('Отчет по грузообороту'!B57:K57)</f>
        <v>0</v>
      </c>
      <c r="D58" s="16">
        <v>7</v>
      </c>
      <c r="E58" s="16">
        <f t="shared" si="11"/>
        <v>0</v>
      </c>
      <c r="F58" s="16">
        <f t="shared" si="12"/>
        <v>-7</v>
      </c>
      <c r="G58" s="20">
        <f t="shared" si="13"/>
        <v>0</v>
      </c>
      <c r="H58" s="20">
        <f t="shared" si="14"/>
        <v>-1</v>
      </c>
      <c r="I58" s="16">
        <f t="shared" si="15"/>
        <v>-10</v>
      </c>
      <c r="J58" s="20">
        <f t="shared" si="16"/>
        <v>-1</v>
      </c>
      <c r="K58" s="16">
        <v>10</v>
      </c>
      <c r="L58" s="16">
        <v>233</v>
      </c>
      <c r="M58" s="20">
        <f t="shared" si="19"/>
        <v>0</v>
      </c>
      <c r="N58" s="16">
        <f t="shared" si="17"/>
        <v>-233</v>
      </c>
      <c r="O58" s="20">
        <f t="shared" si="18"/>
        <v>-1</v>
      </c>
      <c r="P58" s="16">
        <f>SUM('Отчет по грузообороту'!B57:K57)</f>
        <v>0</v>
      </c>
      <c r="Q58" s="16">
        <v>0</v>
      </c>
      <c r="R58" s="16">
        <v>0</v>
      </c>
      <c r="S58" s="20">
        <f t="shared" si="20"/>
        <v>0</v>
      </c>
    </row>
    <row r="59" spans="1:19" hidden="1" outlineLevel="3" collapsed="1" x14ac:dyDescent="0.25">
      <c r="A59" s="7" t="s">
        <v>9</v>
      </c>
      <c r="B59" s="16">
        <f>'Отчет за день'!Q65</f>
        <v>0</v>
      </c>
      <c r="C59" s="16">
        <f>AVERAGE('Отчет по грузообороту'!B58:K58)</f>
        <v>0</v>
      </c>
      <c r="D59" s="16">
        <v>6</v>
      </c>
      <c r="E59" s="16">
        <f t="shared" si="11"/>
        <v>0</v>
      </c>
      <c r="F59" s="16">
        <f t="shared" si="12"/>
        <v>-6</v>
      </c>
      <c r="G59" s="20">
        <f t="shared" si="13"/>
        <v>0</v>
      </c>
      <c r="H59" s="20">
        <f t="shared" si="14"/>
        <v>-1</v>
      </c>
      <c r="I59" s="16">
        <f t="shared" si="15"/>
        <v>-19</v>
      </c>
      <c r="J59" s="20">
        <f t="shared" si="16"/>
        <v>-1</v>
      </c>
      <c r="K59" s="16">
        <v>19</v>
      </c>
      <c r="L59" s="16">
        <v>309</v>
      </c>
      <c r="M59" s="20">
        <f t="shared" si="19"/>
        <v>-1</v>
      </c>
      <c r="N59" s="16">
        <f t="shared" si="17"/>
        <v>-309</v>
      </c>
      <c r="O59" s="20">
        <f t="shared" si="18"/>
        <v>-1</v>
      </c>
      <c r="P59" s="16">
        <f>SUM('Отчет по грузообороту'!B58:K58)</f>
        <v>0</v>
      </c>
      <c r="Q59" s="16">
        <v>3</v>
      </c>
      <c r="R59" s="16">
        <v>73</v>
      </c>
      <c r="S59" s="20">
        <f t="shared" si="20"/>
        <v>-1</v>
      </c>
    </row>
    <row r="60" spans="1:19" outlineLevel="2" collapsed="1" x14ac:dyDescent="0.25">
      <c r="A60" s="6" t="s">
        <v>13</v>
      </c>
      <c r="B60" s="15">
        <f>'Отчет за день'!Q66</f>
        <v>0</v>
      </c>
      <c r="C60" s="15">
        <f>C61+C62+C63</f>
        <v>0</v>
      </c>
      <c r="D60" s="15">
        <f>D61+D62+D63</f>
        <v>43</v>
      </c>
      <c r="E60" s="15">
        <f t="shared" si="11"/>
        <v>0</v>
      </c>
      <c r="F60" s="15">
        <f t="shared" si="12"/>
        <v>-43</v>
      </c>
      <c r="G60" s="19">
        <f t="shared" si="13"/>
        <v>0</v>
      </c>
      <c r="H60" s="19">
        <f t="shared" si="14"/>
        <v>-1</v>
      </c>
      <c r="I60" s="15">
        <f t="shared" si="15"/>
        <v>-38</v>
      </c>
      <c r="J60" s="19">
        <f t="shared" si="16"/>
        <v>-1</v>
      </c>
      <c r="K60" s="15">
        <f>K61+K62+K63</f>
        <v>38</v>
      </c>
      <c r="L60" s="15">
        <f>L61+L62+L63</f>
        <v>879</v>
      </c>
      <c r="M60" s="19">
        <f t="shared" si="19"/>
        <v>-1</v>
      </c>
      <c r="N60" s="15">
        <f t="shared" si="17"/>
        <v>-879</v>
      </c>
      <c r="O60" s="19">
        <f t="shared" si="18"/>
        <v>-1</v>
      </c>
      <c r="P60" s="15">
        <f>P61+P62+P63</f>
        <v>0</v>
      </c>
      <c r="Q60" s="15">
        <f>Q61+Q62+Q63</f>
        <v>29</v>
      </c>
      <c r="R60" s="15">
        <f>R61+R62+R63</f>
        <v>667</v>
      </c>
      <c r="S60" s="19">
        <f t="shared" si="20"/>
        <v>-1</v>
      </c>
    </row>
    <row r="61" spans="1:19" hidden="1" outlineLevel="3" collapsed="1" x14ac:dyDescent="0.25">
      <c r="A61" s="7" t="s">
        <v>6</v>
      </c>
      <c r="B61" s="16">
        <f>'Отчет за день'!Q67</f>
        <v>0</v>
      </c>
      <c r="C61" s="16">
        <f>AVERAGE('Отчет по грузообороту'!B60:K60)</f>
        <v>0</v>
      </c>
      <c r="D61" s="16">
        <v>11</v>
      </c>
      <c r="E61" s="16">
        <f t="shared" si="11"/>
        <v>0</v>
      </c>
      <c r="F61" s="16">
        <f t="shared" si="12"/>
        <v>-11</v>
      </c>
      <c r="G61" s="20">
        <f t="shared" si="13"/>
        <v>0</v>
      </c>
      <c r="H61" s="20">
        <f t="shared" si="14"/>
        <v>-1</v>
      </c>
      <c r="I61" s="16">
        <f t="shared" si="15"/>
        <v>-11</v>
      </c>
      <c r="J61" s="20">
        <f t="shared" si="16"/>
        <v>-1</v>
      </c>
      <c r="K61" s="16">
        <v>11</v>
      </c>
      <c r="L61" s="16">
        <v>226</v>
      </c>
      <c r="M61" s="20">
        <f t="shared" si="19"/>
        <v>-1</v>
      </c>
      <c r="N61" s="16">
        <f t="shared" si="17"/>
        <v>-226</v>
      </c>
      <c r="O61" s="20">
        <f t="shared" si="18"/>
        <v>-1</v>
      </c>
      <c r="P61" s="16">
        <f>SUM('Отчет по грузообороту'!B60:K60)</f>
        <v>0</v>
      </c>
      <c r="Q61" s="16">
        <v>10</v>
      </c>
      <c r="R61" s="16">
        <v>210</v>
      </c>
      <c r="S61" s="20">
        <f t="shared" si="20"/>
        <v>-1</v>
      </c>
    </row>
    <row r="62" spans="1:19" hidden="1" outlineLevel="3" collapsed="1" x14ac:dyDescent="0.25">
      <c r="A62" s="7" t="s">
        <v>8</v>
      </c>
      <c r="B62" s="16">
        <f>'Отчет за день'!Q68</f>
        <v>0</v>
      </c>
      <c r="C62" s="16">
        <f>AVERAGE('Отчет по грузообороту'!B61:K61)</f>
        <v>0</v>
      </c>
      <c r="D62" s="16">
        <v>0</v>
      </c>
      <c r="E62" s="16">
        <f t="shared" si="11"/>
        <v>0</v>
      </c>
      <c r="F62" s="16">
        <f t="shared" si="12"/>
        <v>0</v>
      </c>
      <c r="G62" s="20">
        <f t="shared" si="13"/>
        <v>0</v>
      </c>
      <c r="H62" s="20">
        <f t="shared" si="14"/>
        <v>0</v>
      </c>
      <c r="I62" s="16">
        <f t="shared" si="15"/>
        <v>0</v>
      </c>
      <c r="J62" s="20">
        <f t="shared" si="16"/>
        <v>0</v>
      </c>
      <c r="K62" s="16">
        <v>0</v>
      </c>
      <c r="L62" s="16">
        <v>4</v>
      </c>
      <c r="M62" s="20">
        <f t="shared" si="19"/>
        <v>0</v>
      </c>
      <c r="N62" s="16">
        <f t="shared" si="17"/>
        <v>-4</v>
      </c>
      <c r="O62" s="20">
        <f t="shared" si="18"/>
        <v>-1</v>
      </c>
      <c r="P62" s="16">
        <f>SUM('Отчет по грузообороту'!B61:K61)</f>
        <v>0</v>
      </c>
      <c r="Q62" s="16">
        <v>0</v>
      </c>
      <c r="R62" s="16">
        <v>0</v>
      </c>
      <c r="S62" s="20">
        <f t="shared" si="20"/>
        <v>0</v>
      </c>
    </row>
    <row r="63" spans="1:19" hidden="1" outlineLevel="3" collapsed="1" x14ac:dyDescent="0.25">
      <c r="A63" s="7" t="s">
        <v>9</v>
      </c>
      <c r="B63" s="16">
        <f>'Отчет за день'!Q69</f>
        <v>0</v>
      </c>
      <c r="C63" s="16">
        <f>AVERAGE('Отчет по грузообороту'!B62:K62)</f>
        <v>0</v>
      </c>
      <c r="D63" s="16">
        <v>32</v>
      </c>
      <c r="E63" s="16">
        <f t="shared" si="11"/>
        <v>0</v>
      </c>
      <c r="F63" s="16">
        <f t="shared" si="12"/>
        <v>-32</v>
      </c>
      <c r="G63" s="20">
        <f t="shared" si="13"/>
        <v>0</v>
      </c>
      <c r="H63" s="20">
        <f t="shared" si="14"/>
        <v>-1</v>
      </c>
      <c r="I63" s="16">
        <f t="shared" si="15"/>
        <v>-27</v>
      </c>
      <c r="J63" s="20">
        <f t="shared" si="16"/>
        <v>-1</v>
      </c>
      <c r="K63" s="16">
        <v>27</v>
      </c>
      <c r="L63" s="16">
        <v>649</v>
      </c>
      <c r="M63" s="20">
        <f t="shared" si="19"/>
        <v>-1</v>
      </c>
      <c r="N63" s="16">
        <f t="shared" si="17"/>
        <v>-649</v>
      </c>
      <c r="O63" s="20">
        <f t="shared" si="18"/>
        <v>-1</v>
      </c>
      <c r="P63" s="16">
        <f>SUM('Отчет по грузообороту'!B62:K62)</f>
        <v>0</v>
      </c>
      <c r="Q63" s="16">
        <v>19</v>
      </c>
      <c r="R63" s="16">
        <v>457</v>
      </c>
      <c r="S63" s="20">
        <f t="shared" si="20"/>
        <v>-1</v>
      </c>
    </row>
    <row r="64" spans="1:19" outlineLevel="1" collapsed="1" x14ac:dyDescent="0.25">
      <c r="A64" s="5" t="s">
        <v>37</v>
      </c>
      <c r="B64" s="15">
        <f>'Отчет за день'!Q70</f>
        <v>0</v>
      </c>
      <c r="C64" s="15">
        <f>C65+C69</f>
        <v>0</v>
      </c>
      <c r="D64" s="15">
        <f>D65+D69</f>
        <v>0</v>
      </c>
      <c r="E64" s="15">
        <f t="shared" si="11"/>
        <v>0</v>
      </c>
      <c r="F64" s="15">
        <f t="shared" si="12"/>
        <v>0</v>
      </c>
      <c r="G64" s="19">
        <f t="shared" si="13"/>
        <v>0</v>
      </c>
      <c r="H64" s="19">
        <f t="shared" si="14"/>
        <v>0</v>
      </c>
      <c r="I64" s="15">
        <f t="shared" si="15"/>
        <v>-181</v>
      </c>
      <c r="J64" s="19">
        <f t="shared" si="16"/>
        <v>-1</v>
      </c>
      <c r="K64" s="15">
        <f>K53+K56</f>
        <v>181</v>
      </c>
      <c r="L64" s="15">
        <f>L65+L69</f>
        <v>0</v>
      </c>
      <c r="M64" s="19">
        <f t="shared" si="19"/>
        <v>0</v>
      </c>
      <c r="N64" s="15">
        <f t="shared" si="17"/>
        <v>0</v>
      </c>
      <c r="O64" s="19">
        <f t="shared" si="18"/>
        <v>0</v>
      </c>
      <c r="P64" s="15">
        <f>P65+P69</f>
        <v>0</v>
      </c>
      <c r="Q64" s="15">
        <f>Q65+Q69</f>
        <v>0</v>
      </c>
      <c r="R64" s="15">
        <f>R65+R69</f>
        <v>0</v>
      </c>
      <c r="S64" s="19">
        <f t="shared" si="20"/>
        <v>0</v>
      </c>
    </row>
    <row r="65" spans="1:19" hidden="1" outlineLevel="2" collapsed="1" x14ac:dyDescent="0.25">
      <c r="A65" s="6" t="s">
        <v>12</v>
      </c>
      <c r="B65" s="15">
        <f>'Отчет за день'!Q71</f>
        <v>0</v>
      </c>
      <c r="C65" s="15">
        <f>C66+C67+C68</f>
        <v>0</v>
      </c>
      <c r="D65" s="15">
        <f>D66+D67+D68</f>
        <v>0</v>
      </c>
      <c r="E65" s="15">
        <f t="shared" si="11"/>
        <v>0</v>
      </c>
      <c r="F65" s="15">
        <f t="shared" si="12"/>
        <v>0</v>
      </c>
      <c r="G65" s="19">
        <f t="shared" si="13"/>
        <v>0</v>
      </c>
      <c r="H65" s="19">
        <f t="shared" si="14"/>
        <v>0</v>
      </c>
      <c r="I65" s="15">
        <f t="shared" si="15"/>
        <v>0</v>
      </c>
      <c r="J65" s="19">
        <f t="shared" si="16"/>
        <v>0</v>
      </c>
      <c r="K65" s="15">
        <f>K66+K67+K68</f>
        <v>0</v>
      </c>
      <c r="L65" s="15">
        <f>L66+L67+L68</f>
        <v>0</v>
      </c>
      <c r="M65" s="19">
        <f t="shared" si="19"/>
        <v>0</v>
      </c>
      <c r="N65" s="15">
        <f t="shared" si="17"/>
        <v>0</v>
      </c>
      <c r="O65" s="19">
        <f t="shared" si="18"/>
        <v>0</v>
      </c>
      <c r="P65" s="15">
        <f>P66+P67+P68</f>
        <v>0</v>
      </c>
      <c r="Q65" s="15">
        <f>Q66+Q67+Q68</f>
        <v>0</v>
      </c>
      <c r="R65" s="15">
        <f>R66+R67+R68</f>
        <v>0</v>
      </c>
      <c r="S65" s="19">
        <f t="shared" si="20"/>
        <v>0</v>
      </c>
    </row>
    <row r="66" spans="1:19" hidden="1" outlineLevel="3" collapsed="1" x14ac:dyDescent="0.25">
      <c r="A66" s="7" t="s">
        <v>6</v>
      </c>
      <c r="B66" s="16">
        <f>'Отчет за день'!Q72</f>
        <v>0</v>
      </c>
      <c r="C66" s="16">
        <f>AVERAGE('Отчет по грузообороту'!B66:K66)</f>
        <v>0</v>
      </c>
      <c r="D66" s="16">
        <v>0</v>
      </c>
      <c r="E66" s="16">
        <f t="shared" si="11"/>
        <v>0</v>
      </c>
      <c r="F66" s="16">
        <f t="shared" si="12"/>
        <v>0</v>
      </c>
      <c r="G66" s="20">
        <f t="shared" si="13"/>
        <v>0</v>
      </c>
      <c r="H66" s="20">
        <f t="shared" si="14"/>
        <v>0</v>
      </c>
      <c r="I66" s="16">
        <f t="shared" si="15"/>
        <v>0</v>
      </c>
      <c r="J66" s="20">
        <f t="shared" si="16"/>
        <v>0</v>
      </c>
      <c r="K66" s="16">
        <v>0</v>
      </c>
      <c r="L66" s="16">
        <v>0</v>
      </c>
      <c r="M66" s="20">
        <f t="shared" si="19"/>
        <v>0</v>
      </c>
      <c r="N66" s="16">
        <f t="shared" si="17"/>
        <v>0</v>
      </c>
      <c r="O66" s="20">
        <f t="shared" si="18"/>
        <v>0</v>
      </c>
      <c r="P66" s="16">
        <f>SUM('Отчет по грузообороту'!B65:K65)</f>
        <v>0</v>
      </c>
      <c r="Q66" s="16">
        <v>0</v>
      </c>
      <c r="R66" s="16">
        <v>0</v>
      </c>
      <c r="S66" s="20">
        <f t="shared" si="20"/>
        <v>0</v>
      </c>
    </row>
    <row r="67" spans="1:19" hidden="1" outlineLevel="3" collapsed="1" x14ac:dyDescent="0.25">
      <c r="A67" s="7" t="s">
        <v>8</v>
      </c>
      <c r="B67" s="16">
        <f>'Отчет за день'!Q73</f>
        <v>0</v>
      </c>
      <c r="C67" s="16">
        <f>AVERAGE('Отчет по грузообороту'!B66:K66)</f>
        <v>0</v>
      </c>
      <c r="D67" s="16">
        <v>0</v>
      </c>
      <c r="E67" s="16">
        <f t="shared" si="11"/>
        <v>0</v>
      </c>
      <c r="F67" s="16">
        <f t="shared" si="12"/>
        <v>0</v>
      </c>
      <c r="G67" s="20">
        <f t="shared" si="13"/>
        <v>0</v>
      </c>
      <c r="H67" s="20">
        <f t="shared" si="14"/>
        <v>0</v>
      </c>
      <c r="I67" s="16">
        <f t="shared" si="15"/>
        <v>0</v>
      </c>
      <c r="J67" s="20">
        <f t="shared" si="16"/>
        <v>0</v>
      </c>
      <c r="K67" s="16">
        <v>0</v>
      </c>
      <c r="L67" s="16">
        <v>0</v>
      </c>
      <c r="M67" s="20">
        <f t="shared" si="19"/>
        <v>0</v>
      </c>
      <c r="N67" s="16">
        <f t="shared" si="17"/>
        <v>0</v>
      </c>
      <c r="O67" s="20">
        <f t="shared" si="18"/>
        <v>0</v>
      </c>
      <c r="P67" s="16">
        <f>SUM('Отчет по грузообороту'!B66:K66)</f>
        <v>0</v>
      </c>
      <c r="Q67" s="16">
        <v>0</v>
      </c>
      <c r="R67" s="16">
        <v>0</v>
      </c>
      <c r="S67" s="20">
        <f t="shared" si="20"/>
        <v>0</v>
      </c>
    </row>
    <row r="68" spans="1:19" hidden="1" outlineLevel="3" collapsed="1" x14ac:dyDescent="0.25">
      <c r="A68" s="7" t="s">
        <v>9</v>
      </c>
      <c r="B68" s="16">
        <f>'Отчет за день'!Q74</f>
        <v>0</v>
      </c>
      <c r="C68" s="16">
        <f>AVERAGE('Отчет по грузообороту'!B67:K67)</f>
        <v>0</v>
      </c>
      <c r="D68" s="16">
        <v>0</v>
      </c>
      <c r="E68" s="16">
        <f t="shared" si="11"/>
        <v>0</v>
      </c>
      <c r="F68" s="16">
        <f t="shared" si="12"/>
        <v>0</v>
      </c>
      <c r="G68" s="20">
        <f t="shared" si="13"/>
        <v>0</v>
      </c>
      <c r="H68" s="20">
        <f t="shared" si="14"/>
        <v>0</v>
      </c>
      <c r="I68" s="16">
        <f t="shared" si="15"/>
        <v>0</v>
      </c>
      <c r="J68" s="20">
        <f t="shared" si="16"/>
        <v>0</v>
      </c>
      <c r="K68" s="16">
        <v>0</v>
      </c>
      <c r="L68" s="16">
        <v>0</v>
      </c>
      <c r="M68" s="20">
        <f t="shared" si="19"/>
        <v>0</v>
      </c>
      <c r="N68" s="16">
        <f t="shared" si="17"/>
        <v>0</v>
      </c>
      <c r="O68" s="20">
        <f t="shared" si="18"/>
        <v>0</v>
      </c>
      <c r="P68" s="16">
        <f>SUM('Отчет по грузообороту'!B67:K67)</f>
        <v>0</v>
      </c>
      <c r="Q68" s="16">
        <v>0</v>
      </c>
      <c r="R68" s="16">
        <v>0</v>
      </c>
      <c r="S68" s="20">
        <f t="shared" si="20"/>
        <v>0</v>
      </c>
    </row>
    <row r="69" spans="1:19" hidden="1" outlineLevel="2" collapsed="1" x14ac:dyDescent="0.25">
      <c r="A69" s="6" t="s">
        <v>13</v>
      </c>
      <c r="B69" s="15">
        <f>'Отчет за день'!Q75</f>
        <v>0</v>
      </c>
      <c r="C69" s="15">
        <f>C70+C71+C72</f>
        <v>0</v>
      </c>
      <c r="D69" s="15">
        <f>D70+D71+D72</f>
        <v>0</v>
      </c>
      <c r="E69" s="15">
        <f t="shared" ref="E69:E92" si="21">B69-C69</f>
        <v>0</v>
      </c>
      <c r="F69" s="15">
        <f t="shared" ref="F69:F92" si="22">B69-D69</f>
        <v>0</v>
      </c>
      <c r="G69" s="19">
        <f t="shared" ref="G69:G92" si="23">IFERROR((B69-C69)/C69,0)</f>
        <v>0</v>
      </c>
      <c r="H69" s="19">
        <f t="shared" ref="H69:H92" si="24">IFERROR((B69-D69)/D69,0)</f>
        <v>0</v>
      </c>
      <c r="I69" s="15">
        <f t="shared" ref="I69:I92" si="25">C69-K69</f>
        <v>0</v>
      </c>
      <c r="J69" s="19">
        <f t="shared" ref="J69:J92" si="26">IFERROR((C69-K69)/K69,0)</f>
        <v>0</v>
      </c>
      <c r="K69" s="15">
        <f>K70+K71+K72</f>
        <v>0</v>
      </c>
      <c r="L69" s="15">
        <f>L70+L71+L72</f>
        <v>0</v>
      </c>
      <c r="M69" s="19">
        <f t="shared" si="19"/>
        <v>0</v>
      </c>
      <c r="N69" s="15">
        <f t="shared" ref="N69:N92" si="27">P69-L69</f>
        <v>0</v>
      </c>
      <c r="O69" s="19">
        <f t="shared" ref="O69:O92" si="28">IFERROR((P69-L69)/L69,0)</f>
        <v>0</v>
      </c>
      <c r="P69" s="15">
        <f>P70+P71+P72</f>
        <v>0</v>
      </c>
      <c r="Q69" s="15">
        <f>Q70+Q71+Q72</f>
        <v>0</v>
      </c>
      <c r="R69" s="15">
        <f>R70+R71+R72</f>
        <v>0</v>
      </c>
      <c r="S69" s="19">
        <f t="shared" si="20"/>
        <v>0</v>
      </c>
    </row>
    <row r="70" spans="1:19" hidden="1" outlineLevel="3" collapsed="1" x14ac:dyDescent="0.25">
      <c r="A70" s="7" t="s">
        <v>6</v>
      </c>
      <c r="B70" s="16">
        <f>'Отчет за день'!Q76</f>
        <v>0</v>
      </c>
      <c r="C70" s="16">
        <f>AVERAGE('Отчет по грузообороту'!B69:K69)</f>
        <v>0</v>
      </c>
      <c r="D70" s="16">
        <v>0</v>
      </c>
      <c r="E70" s="16">
        <f t="shared" si="21"/>
        <v>0</v>
      </c>
      <c r="F70" s="16">
        <f t="shared" si="22"/>
        <v>0</v>
      </c>
      <c r="G70" s="20">
        <f t="shared" si="23"/>
        <v>0</v>
      </c>
      <c r="H70" s="20">
        <f t="shared" si="24"/>
        <v>0</v>
      </c>
      <c r="I70" s="16">
        <f t="shared" si="25"/>
        <v>0</v>
      </c>
      <c r="J70" s="20">
        <f t="shared" si="26"/>
        <v>0</v>
      </c>
      <c r="K70" s="16">
        <v>0</v>
      </c>
      <c r="L70" s="16">
        <v>0</v>
      </c>
      <c r="M70" s="20">
        <f t="shared" si="19"/>
        <v>0</v>
      </c>
      <c r="N70" s="16">
        <f t="shared" si="27"/>
        <v>0</v>
      </c>
      <c r="O70" s="20">
        <f t="shared" si="28"/>
        <v>0</v>
      </c>
      <c r="P70" s="16">
        <f>SUM('Отчет по грузообороту'!B69:K69)</f>
        <v>0</v>
      </c>
      <c r="Q70" s="16">
        <v>0</v>
      </c>
      <c r="R70" s="16">
        <v>0</v>
      </c>
      <c r="S70" s="20">
        <f t="shared" si="20"/>
        <v>0</v>
      </c>
    </row>
    <row r="71" spans="1:19" hidden="1" outlineLevel="3" collapsed="1" x14ac:dyDescent="0.25">
      <c r="A71" s="7" t="s">
        <v>8</v>
      </c>
      <c r="B71" s="16">
        <f>'Отчет за день'!Q77</f>
        <v>0</v>
      </c>
      <c r="C71" s="16">
        <f>AVERAGE('Отчет по грузообороту'!B70:K70)</f>
        <v>0</v>
      </c>
      <c r="D71" s="16">
        <v>0</v>
      </c>
      <c r="E71" s="16">
        <f t="shared" si="21"/>
        <v>0</v>
      </c>
      <c r="F71" s="16">
        <f t="shared" si="22"/>
        <v>0</v>
      </c>
      <c r="G71" s="20">
        <f t="shared" si="23"/>
        <v>0</v>
      </c>
      <c r="H71" s="20">
        <f t="shared" si="24"/>
        <v>0</v>
      </c>
      <c r="I71" s="16">
        <f t="shared" si="25"/>
        <v>0</v>
      </c>
      <c r="J71" s="20">
        <f t="shared" si="26"/>
        <v>0</v>
      </c>
      <c r="K71" s="16">
        <v>0</v>
      </c>
      <c r="L71" s="16">
        <v>0</v>
      </c>
      <c r="M71" s="20">
        <f t="shared" si="19"/>
        <v>0</v>
      </c>
      <c r="N71" s="16">
        <f t="shared" si="27"/>
        <v>0</v>
      </c>
      <c r="O71" s="20">
        <f t="shared" si="28"/>
        <v>0</v>
      </c>
      <c r="P71" s="16">
        <f>SUM('Отчет по грузообороту'!B70:K70)</f>
        <v>0</v>
      </c>
      <c r="Q71" s="16">
        <v>0</v>
      </c>
      <c r="R71" s="16">
        <v>0</v>
      </c>
      <c r="S71" s="20">
        <f t="shared" si="20"/>
        <v>0</v>
      </c>
    </row>
    <row r="72" spans="1:19" hidden="1" outlineLevel="3" collapsed="1" x14ac:dyDescent="0.25">
      <c r="A72" s="7" t="s">
        <v>9</v>
      </c>
      <c r="B72" s="16">
        <f>'Отчет за день'!Q78</f>
        <v>0</v>
      </c>
      <c r="C72" s="16">
        <f>AVERAGE('Отчет по грузообороту'!B71:K71)</f>
        <v>0</v>
      </c>
      <c r="D72" s="16">
        <v>0</v>
      </c>
      <c r="E72" s="16">
        <f t="shared" si="21"/>
        <v>0</v>
      </c>
      <c r="F72" s="16">
        <f t="shared" si="22"/>
        <v>0</v>
      </c>
      <c r="G72" s="20">
        <f t="shared" si="23"/>
        <v>0</v>
      </c>
      <c r="H72" s="20">
        <f t="shared" si="24"/>
        <v>0</v>
      </c>
      <c r="I72" s="16">
        <f t="shared" si="25"/>
        <v>0</v>
      </c>
      <c r="J72" s="20">
        <f t="shared" si="26"/>
        <v>0</v>
      </c>
      <c r="K72" s="16">
        <v>0</v>
      </c>
      <c r="L72" s="16">
        <v>0</v>
      </c>
      <c r="M72" s="20">
        <f t="shared" si="19"/>
        <v>0</v>
      </c>
      <c r="N72" s="16">
        <f t="shared" si="27"/>
        <v>0</v>
      </c>
      <c r="O72" s="20">
        <f t="shared" si="28"/>
        <v>0</v>
      </c>
      <c r="P72" s="16">
        <f>SUM('Отчет по грузообороту'!B71:K71)</f>
        <v>0</v>
      </c>
      <c r="Q72" s="16">
        <v>0</v>
      </c>
      <c r="R72" s="16">
        <v>0</v>
      </c>
      <c r="S72" s="20">
        <f t="shared" si="20"/>
        <v>0</v>
      </c>
    </row>
    <row r="73" spans="1:19" outlineLevel="1" collapsed="1" x14ac:dyDescent="0.25">
      <c r="A73" s="5" t="s">
        <v>26</v>
      </c>
      <c r="B73" s="15">
        <f>'Отчет за день'!Q79</f>
        <v>0</v>
      </c>
      <c r="C73" s="15">
        <f>SUM(C74:C77)</f>
        <v>0</v>
      </c>
      <c r="D73" s="15">
        <f>SUM(D74:D77)</f>
        <v>209</v>
      </c>
      <c r="E73" s="15">
        <f t="shared" si="21"/>
        <v>0</v>
      </c>
      <c r="F73" s="15">
        <f t="shared" si="22"/>
        <v>-209</v>
      </c>
      <c r="G73" s="19">
        <f t="shared" si="23"/>
        <v>0</v>
      </c>
      <c r="H73" s="19">
        <f t="shared" si="24"/>
        <v>-1</v>
      </c>
      <c r="I73" s="15">
        <f t="shared" si="25"/>
        <v>-142</v>
      </c>
      <c r="J73" s="19">
        <f t="shared" si="26"/>
        <v>-1</v>
      </c>
      <c r="K73" s="15">
        <f>SUM(K74:K77)</f>
        <v>142</v>
      </c>
      <c r="L73" s="15">
        <f>SUM(L74:L77)</f>
        <v>3107</v>
      </c>
      <c r="M73" s="19">
        <f t="shared" si="19"/>
        <v>-1</v>
      </c>
      <c r="N73" s="15">
        <f t="shared" si="27"/>
        <v>-3107</v>
      </c>
      <c r="O73" s="19">
        <f t="shared" si="28"/>
        <v>-1</v>
      </c>
      <c r="P73" s="15">
        <f>SUM(P74:P77)</f>
        <v>0</v>
      </c>
      <c r="Q73" s="15">
        <f>SUM(Q74:Q77)</f>
        <v>286</v>
      </c>
      <c r="R73" s="15">
        <f>SUM(R74:R77)</f>
        <v>6172</v>
      </c>
      <c r="S73" s="19">
        <f t="shared" si="20"/>
        <v>-1</v>
      </c>
    </row>
    <row r="74" spans="1:19" hidden="1" outlineLevel="3" collapsed="1" x14ac:dyDescent="0.25">
      <c r="A74" s="7" t="s">
        <v>6</v>
      </c>
      <c r="B74" s="16">
        <f>'Отчет за день'!Q80</f>
        <v>0</v>
      </c>
      <c r="C74" s="16">
        <f>AVERAGE('Отчет по грузообороту'!B73:K73)</f>
        <v>0</v>
      </c>
      <c r="D74" s="16">
        <v>153</v>
      </c>
      <c r="E74" s="16">
        <f t="shared" si="21"/>
        <v>0</v>
      </c>
      <c r="F74" s="16">
        <f t="shared" si="22"/>
        <v>-153</v>
      </c>
      <c r="G74" s="20">
        <f t="shared" si="23"/>
        <v>0</v>
      </c>
      <c r="H74" s="20">
        <f t="shared" si="24"/>
        <v>-1</v>
      </c>
      <c r="I74" s="16">
        <f t="shared" si="25"/>
        <v>-125</v>
      </c>
      <c r="J74" s="20">
        <f t="shared" si="26"/>
        <v>-1</v>
      </c>
      <c r="K74" s="16">
        <v>125</v>
      </c>
      <c r="L74" s="16">
        <v>2743</v>
      </c>
      <c r="M74" s="20">
        <f t="shared" si="19"/>
        <v>-1</v>
      </c>
      <c r="N74" s="16">
        <f t="shared" si="27"/>
        <v>-2743</v>
      </c>
      <c r="O74" s="20">
        <f t="shared" si="28"/>
        <v>-1</v>
      </c>
      <c r="P74" s="16">
        <f>SUM('Отчет по грузообороту'!B73:K73)</f>
        <v>0</v>
      </c>
      <c r="Q74" s="16">
        <v>261</v>
      </c>
      <c r="R74" s="16">
        <v>5645</v>
      </c>
      <c r="S74" s="20">
        <f t="shared" si="20"/>
        <v>-1</v>
      </c>
    </row>
    <row r="75" spans="1:19" hidden="1" outlineLevel="3" collapsed="1" x14ac:dyDescent="0.25">
      <c r="A75" s="7" t="s">
        <v>7</v>
      </c>
      <c r="B75" s="16">
        <f>'Отчет за день'!Q81</f>
        <v>0</v>
      </c>
      <c r="C75" s="16">
        <f>AVERAGE('Отчет по грузообороту'!B74:K74)</f>
        <v>0</v>
      </c>
      <c r="D75" s="16">
        <v>8</v>
      </c>
      <c r="E75" s="16">
        <f t="shared" si="21"/>
        <v>0</v>
      </c>
      <c r="F75" s="16">
        <f t="shared" si="22"/>
        <v>-8</v>
      </c>
      <c r="G75" s="20">
        <f t="shared" si="23"/>
        <v>0</v>
      </c>
      <c r="H75" s="20">
        <f t="shared" si="24"/>
        <v>-1</v>
      </c>
      <c r="I75" s="16">
        <f t="shared" si="25"/>
        <v>-7</v>
      </c>
      <c r="J75" s="20">
        <f t="shared" si="26"/>
        <v>-1</v>
      </c>
      <c r="K75" s="16">
        <v>7</v>
      </c>
      <c r="L75" s="16">
        <v>150</v>
      </c>
      <c r="M75" s="20">
        <f t="shared" si="19"/>
        <v>-1</v>
      </c>
      <c r="N75" s="16">
        <f t="shared" si="27"/>
        <v>-150</v>
      </c>
      <c r="O75" s="20">
        <f t="shared" si="28"/>
        <v>-1</v>
      </c>
      <c r="P75" s="16">
        <f>SUM('Отчет по грузообороту'!B74:K74)</f>
        <v>0</v>
      </c>
      <c r="Q75" s="16">
        <v>15</v>
      </c>
      <c r="R75" s="16">
        <v>317</v>
      </c>
      <c r="S75" s="20">
        <f t="shared" si="20"/>
        <v>-1</v>
      </c>
    </row>
    <row r="76" spans="1:19" hidden="1" outlineLevel="3" collapsed="1" x14ac:dyDescent="0.25">
      <c r="A76" s="7" t="s">
        <v>8</v>
      </c>
      <c r="B76" s="16">
        <f>'Отчет за день'!Q82</f>
        <v>0</v>
      </c>
      <c r="C76" s="16">
        <f>AVERAGE('Отчет по грузообороту'!B75:K75)</f>
        <v>0</v>
      </c>
      <c r="D76" s="16">
        <v>9</v>
      </c>
      <c r="E76" s="16">
        <f t="shared" si="21"/>
        <v>0</v>
      </c>
      <c r="F76" s="16">
        <f t="shared" si="22"/>
        <v>-9</v>
      </c>
      <c r="G76" s="20">
        <f t="shared" si="23"/>
        <v>0</v>
      </c>
      <c r="H76" s="20">
        <f t="shared" si="24"/>
        <v>-1</v>
      </c>
      <c r="I76" s="16">
        <f t="shared" si="25"/>
        <v>-5</v>
      </c>
      <c r="J76" s="20">
        <f t="shared" si="26"/>
        <v>-1</v>
      </c>
      <c r="K76" s="16">
        <v>5</v>
      </c>
      <c r="L76" s="16">
        <v>111</v>
      </c>
      <c r="M76" s="20">
        <f t="shared" si="19"/>
        <v>0</v>
      </c>
      <c r="N76" s="16">
        <f t="shared" si="27"/>
        <v>-111</v>
      </c>
      <c r="O76" s="20">
        <f t="shared" si="28"/>
        <v>-1</v>
      </c>
      <c r="P76" s="16">
        <f>SUM('Отчет по грузообороту'!B75:K75)</f>
        <v>0</v>
      </c>
      <c r="Q76" s="16">
        <v>0</v>
      </c>
      <c r="R76" s="16">
        <v>0</v>
      </c>
      <c r="S76" s="20">
        <f t="shared" si="20"/>
        <v>0</v>
      </c>
    </row>
    <row r="77" spans="1:19" hidden="1" outlineLevel="3" collapsed="1" x14ac:dyDescent="0.25">
      <c r="A77" s="7" t="s">
        <v>9</v>
      </c>
      <c r="B77" s="16">
        <f>'Отчет за день'!Q83</f>
        <v>0</v>
      </c>
      <c r="C77" s="16">
        <f>AVERAGE('Отчет по грузообороту'!B76:K76)</f>
        <v>0</v>
      </c>
      <c r="D77" s="16">
        <v>39</v>
      </c>
      <c r="E77" s="16">
        <f t="shared" si="21"/>
        <v>0</v>
      </c>
      <c r="F77" s="16">
        <f t="shared" si="22"/>
        <v>-39</v>
      </c>
      <c r="G77" s="20">
        <f t="shared" si="23"/>
        <v>0</v>
      </c>
      <c r="H77" s="20">
        <f t="shared" si="24"/>
        <v>-1</v>
      </c>
      <c r="I77" s="16">
        <f t="shared" si="25"/>
        <v>-5</v>
      </c>
      <c r="J77" s="20">
        <f t="shared" si="26"/>
        <v>-1</v>
      </c>
      <c r="K77" s="16">
        <v>5</v>
      </c>
      <c r="L77" s="16">
        <v>103</v>
      </c>
      <c r="M77" s="20">
        <f t="shared" si="19"/>
        <v>-1</v>
      </c>
      <c r="N77" s="16">
        <f t="shared" si="27"/>
        <v>-103</v>
      </c>
      <c r="O77" s="20">
        <f t="shared" si="28"/>
        <v>-1</v>
      </c>
      <c r="P77" s="16">
        <f>SUM('Отчет по грузообороту'!B76:K76)</f>
        <v>0</v>
      </c>
      <c r="Q77" s="16">
        <v>10</v>
      </c>
      <c r="R77" s="16">
        <v>210</v>
      </c>
      <c r="S77" s="20">
        <f t="shared" si="20"/>
        <v>-1</v>
      </c>
    </row>
    <row r="78" spans="1:19" ht="15.75" x14ac:dyDescent="0.25">
      <c r="A78" s="4" t="s">
        <v>27</v>
      </c>
      <c r="B78" s="14">
        <f>'Отчет за день'!Q84</f>
        <v>0</v>
      </c>
      <c r="C78" s="14">
        <f>C79+C86</f>
        <v>0</v>
      </c>
      <c r="D78" s="14">
        <f>D79+D86</f>
        <v>1950</v>
      </c>
      <c r="E78" s="14">
        <f t="shared" si="21"/>
        <v>0</v>
      </c>
      <c r="F78" s="14">
        <f t="shared" si="22"/>
        <v>-1950</v>
      </c>
      <c r="G78" s="18">
        <f t="shared" si="23"/>
        <v>0</v>
      </c>
      <c r="H78" s="18">
        <f t="shared" si="24"/>
        <v>-1</v>
      </c>
      <c r="I78" s="14">
        <f t="shared" si="25"/>
        <v>-1289</v>
      </c>
      <c r="J78" s="18">
        <f t="shared" si="26"/>
        <v>-1</v>
      </c>
      <c r="K78" s="14">
        <f>K79+K86</f>
        <v>1289</v>
      </c>
      <c r="L78" s="14">
        <f>L79+L86</f>
        <v>28021</v>
      </c>
      <c r="M78" s="18">
        <f t="shared" si="19"/>
        <v>-1</v>
      </c>
      <c r="N78" s="14">
        <f t="shared" si="27"/>
        <v>-28021</v>
      </c>
      <c r="O78" s="18">
        <f t="shared" si="28"/>
        <v>-1</v>
      </c>
      <c r="P78" s="14">
        <f>P79+P86</f>
        <v>0</v>
      </c>
      <c r="Q78" s="14">
        <f>Q79+Q86</f>
        <v>571</v>
      </c>
      <c r="R78" s="14">
        <f>R79+R86</f>
        <v>12428</v>
      </c>
      <c r="S78" s="18">
        <f t="shared" si="20"/>
        <v>-1</v>
      </c>
    </row>
    <row r="79" spans="1:19" outlineLevel="1" x14ac:dyDescent="0.25">
      <c r="A79" s="5" t="s">
        <v>28</v>
      </c>
      <c r="B79" s="15">
        <f>'Отчет за день'!Q85</f>
        <v>0</v>
      </c>
      <c r="C79" s="15">
        <f>C80+C83</f>
        <v>0</v>
      </c>
      <c r="D79" s="15">
        <f>D80+D83</f>
        <v>1354</v>
      </c>
      <c r="E79" s="15">
        <f t="shared" si="21"/>
        <v>0</v>
      </c>
      <c r="F79" s="15">
        <f t="shared" si="22"/>
        <v>-1354</v>
      </c>
      <c r="G79" s="19">
        <f t="shared" si="23"/>
        <v>0</v>
      </c>
      <c r="H79" s="19">
        <f t="shared" si="24"/>
        <v>-1</v>
      </c>
      <c r="I79" s="15">
        <f t="shared" si="25"/>
        <v>-1056</v>
      </c>
      <c r="J79" s="19">
        <f t="shared" si="26"/>
        <v>-1</v>
      </c>
      <c r="K79" s="15">
        <f>K80+K83</f>
        <v>1056</v>
      </c>
      <c r="L79" s="15">
        <f>L80+L83</f>
        <v>23216</v>
      </c>
      <c r="M79" s="19">
        <f t="shared" si="19"/>
        <v>-1</v>
      </c>
      <c r="N79" s="15">
        <f t="shared" si="27"/>
        <v>-23216</v>
      </c>
      <c r="O79" s="19">
        <f t="shared" si="28"/>
        <v>-1</v>
      </c>
      <c r="P79" s="15">
        <f>P80+P83</f>
        <v>0</v>
      </c>
      <c r="Q79" s="15">
        <f>Q80+Q83</f>
        <v>375</v>
      </c>
      <c r="R79" s="15">
        <f>R80+R83</f>
        <v>8273</v>
      </c>
      <c r="S79" s="19">
        <f t="shared" si="20"/>
        <v>-1</v>
      </c>
    </row>
    <row r="80" spans="1:19" outlineLevel="2" collapsed="1" x14ac:dyDescent="0.25">
      <c r="A80" s="6" t="s">
        <v>12</v>
      </c>
      <c r="B80" s="15">
        <f>'Отчет за день'!Q86</f>
        <v>0</v>
      </c>
      <c r="C80" s="15">
        <f>C81+C82</f>
        <v>0</v>
      </c>
      <c r="D80" s="15">
        <f>D81+D82</f>
        <v>205</v>
      </c>
      <c r="E80" s="15">
        <f t="shared" si="21"/>
        <v>0</v>
      </c>
      <c r="F80" s="15">
        <f t="shared" si="22"/>
        <v>-205</v>
      </c>
      <c r="G80" s="19">
        <f t="shared" si="23"/>
        <v>0</v>
      </c>
      <c r="H80" s="19">
        <f t="shared" si="24"/>
        <v>-1</v>
      </c>
      <c r="I80" s="15">
        <f t="shared" si="25"/>
        <v>-65</v>
      </c>
      <c r="J80" s="19">
        <f t="shared" si="26"/>
        <v>-1</v>
      </c>
      <c r="K80" s="15">
        <f>K81+K82</f>
        <v>65</v>
      </c>
      <c r="L80" s="15">
        <f>L81+L82</f>
        <v>1403</v>
      </c>
      <c r="M80" s="19">
        <f t="shared" si="19"/>
        <v>-1</v>
      </c>
      <c r="N80" s="15">
        <f t="shared" si="27"/>
        <v>-1403</v>
      </c>
      <c r="O80" s="19">
        <f t="shared" si="28"/>
        <v>-1</v>
      </c>
      <c r="P80" s="15">
        <f>P81+P82</f>
        <v>0</v>
      </c>
      <c r="Q80" s="15">
        <f>Q81+Q82</f>
        <v>12</v>
      </c>
      <c r="R80" s="15">
        <f>R81+R81</f>
        <v>464</v>
      </c>
      <c r="S80" s="19">
        <f t="shared" si="20"/>
        <v>-1</v>
      </c>
    </row>
    <row r="81" spans="1:19" hidden="1" outlineLevel="3" collapsed="1" x14ac:dyDescent="0.25">
      <c r="A81" s="7" t="s">
        <v>29</v>
      </c>
      <c r="B81" s="16">
        <f>'Отчет за день'!Q87</f>
        <v>0</v>
      </c>
      <c r="C81" s="16">
        <f>AVERAGE('Отчет по грузообороту'!B80:K80)</f>
        <v>0</v>
      </c>
      <c r="D81" s="16">
        <v>83</v>
      </c>
      <c r="E81" s="16">
        <f t="shared" si="21"/>
        <v>0</v>
      </c>
      <c r="F81" s="16">
        <f t="shared" si="22"/>
        <v>-83</v>
      </c>
      <c r="G81" s="20">
        <f t="shared" si="23"/>
        <v>0</v>
      </c>
      <c r="H81" s="20">
        <f t="shared" si="24"/>
        <v>-1</v>
      </c>
      <c r="I81" s="16">
        <f t="shared" si="25"/>
        <v>-49</v>
      </c>
      <c r="J81" s="20">
        <f t="shared" si="26"/>
        <v>-1</v>
      </c>
      <c r="K81" s="16">
        <v>49</v>
      </c>
      <c r="L81" s="16">
        <v>1062</v>
      </c>
      <c r="M81" s="20">
        <f t="shared" si="19"/>
        <v>-1</v>
      </c>
      <c r="N81" s="16">
        <f t="shared" si="27"/>
        <v>-1062</v>
      </c>
      <c r="O81" s="20">
        <f t="shared" si="28"/>
        <v>-1</v>
      </c>
      <c r="P81" s="16">
        <f>SUM('Отчет по грузообороту'!B80:K80)</f>
        <v>0</v>
      </c>
      <c r="Q81" s="16">
        <v>11</v>
      </c>
      <c r="R81" s="16">
        <v>232</v>
      </c>
      <c r="S81" s="20">
        <f t="shared" si="20"/>
        <v>-1</v>
      </c>
    </row>
    <row r="82" spans="1:19" hidden="1" outlineLevel="3" collapsed="1" x14ac:dyDescent="0.25">
      <c r="A82" s="7" t="s">
        <v>30</v>
      </c>
      <c r="B82" s="16">
        <f>'Отчет за день'!Q88</f>
        <v>0</v>
      </c>
      <c r="C82" s="16">
        <f>AVERAGE('Отчет по грузообороту'!B81:K81)</f>
        <v>0</v>
      </c>
      <c r="D82" s="16">
        <v>122</v>
      </c>
      <c r="E82" s="16">
        <f t="shared" si="21"/>
        <v>0</v>
      </c>
      <c r="F82" s="16">
        <f t="shared" si="22"/>
        <v>-122</v>
      </c>
      <c r="G82" s="20">
        <f t="shared" si="23"/>
        <v>0</v>
      </c>
      <c r="H82" s="20">
        <f t="shared" si="24"/>
        <v>-1</v>
      </c>
      <c r="I82" s="16">
        <f t="shared" si="25"/>
        <v>-16</v>
      </c>
      <c r="J82" s="20">
        <f t="shared" si="26"/>
        <v>-1</v>
      </c>
      <c r="K82" s="16">
        <v>16</v>
      </c>
      <c r="L82" s="16">
        <v>341</v>
      </c>
      <c r="M82" s="20">
        <f t="shared" si="19"/>
        <v>-1</v>
      </c>
      <c r="N82" s="16">
        <f t="shared" si="27"/>
        <v>-341</v>
      </c>
      <c r="O82" s="20">
        <f t="shared" si="28"/>
        <v>-1</v>
      </c>
      <c r="P82" s="16">
        <f>SUM('Отчет по грузообороту'!B81:K81)</f>
        <v>0</v>
      </c>
      <c r="Q82" s="16">
        <v>1</v>
      </c>
      <c r="R82" s="16">
        <v>13</v>
      </c>
      <c r="S82" s="20">
        <f t="shared" si="20"/>
        <v>-1</v>
      </c>
    </row>
    <row r="83" spans="1:19" outlineLevel="2" collapsed="1" x14ac:dyDescent="0.25">
      <c r="A83" s="6" t="s">
        <v>13</v>
      </c>
      <c r="B83" s="15">
        <f>'Отчет за день'!Q89</f>
        <v>0</v>
      </c>
      <c r="C83" s="15">
        <f>C84+C85</f>
        <v>0</v>
      </c>
      <c r="D83" s="15">
        <f>D84+D85</f>
        <v>1149</v>
      </c>
      <c r="E83" s="15">
        <f t="shared" si="21"/>
        <v>0</v>
      </c>
      <c r="F83" s="15">
        <f t="shared" si="22"/>
        <v>-1149</v>
      </c>
      <c r="G83" s="19">
        <f t="shared" si="23"/>
        <v>0</v>
      </c>
      <c r="H83" s="19">
        <f t="shared" si="24"/>
        <v>-1</v>
      </c>
      <c r="I83" s="15">
        <f t="shared" si="25"/>
        <v>-991</v>
      </c>
      <c r="J83" s="19">
        <f t="shared" si="26"/>
        <v>-1</v>
      </c>
      <c r="K83" s="15">
        <f>K84+K85</f>
        <v>991</v>
      </c>
      <c r="L83" s="15">
        <f>L84+L85</f>
        <v>21813</v>
      </c>
      <c r="M83" s="19">
        <f t="shared" si="19"/>
        <v>-1</v>
      </c>
      <c r="N83" s="15">
        <f t="shared" si="27"/>
        <v>-21813</v>
      </c>
      <c r="O83" s="19">
        <f t="shared" si="28"/>
        <v>-1</v>
      </c>
      <c r="P83" s="15">
        <f>P84+P85</f>
        <v>0</v>
      </c>
      <c r="Q83" s="15">
        <f>Q84+Q85</f>
        <v>363</v>
      </c>
      <c r="R83" s="15">
        <f>R84+R85</f>
        <v>7809</v>
      </c>
      <c r="S83" s="19">
        <f t="shared" si="20"/>
        <v>-1</v>
      </c>
    </row>
    <row r="84" spans="1:19" hidden="1" outlineLevel="3" collapsed="1" x14ac:dyDescent="0.25">
      <c r="A84" s="7" t="s">
        <v>29</v>
      </c>
      <c r="B84" s="16">
        <f>'Отчет за день'!Q90</f>
        <v>0</v>
      </c>
      <c r="C84" s="16">
        <f>AVERAGE('Отчет по грузообороту'!B83:K83)</f>
        <v>0</v>
      </c>
      <c r="D84" s="16">
        <v>868</v>
      </c>
      <c r="E84" s="16">
        <f t="shared" si="21"/>
        <v>0</v>
      </c>
      <c r="F84" s="16">
        <f t="shared" si="22"/>
        <v>-868</v>
      </c>
      <c r="G84" s="20">
        <f t="shared" si="23"/>
        <v>0</v>
      </c>
      <c r="H84" s="20">
        <f t="shared" si="24"/>
        <v>-1</v>
      </c>
      <c r="I84" s="16">
        <f t="shared" si="25"/>
        <v>-862</v>
      </c>
      <c r="J84" s="20">
        <f t="shared" si="26"/>
        <v>-1</v>
      </c>
      <c r="K84" s="16">
        <v>862</v>
      </c>
      <c r="L84" s="16">
        <v>18961</v>
      </c>
      <c r="M84" s="20">
        <f t="shared" si="19"/>
        <v>-1</v>
      </c>
      <c r="N84" s="16">
        <f t="shared" si="27"/>
        <v>-18961</v>
      </c>
      <c r="O84" s="20">
        <f t="shared" si="28"/>
        <v>-1</v>
      </c>
      <c r="P84" s="16">
        <f>SUM('Отчет по грузообороту'!B83:K83)</f>
        <v>0</v>
      </c>
      <c r="Q84" s="16">
        <v>352</v>
      </c>
      <c r="R84" s="16">
        <v>7533</v>
      </c>
      <c r="S84" s="20">
        <f t="shared" si="20"/>
        <v>-1</v>
      </c>
    </row>
    <row r="85" spans="1:19" hidden="1" outlineLevel="3" collapsed="1" x14ac:dyDescent="0.25">
      <c r="A85" s="7" t="s">
        <v>30</v>
      </c>
      <c r="B85" s="16">
        <f>'Отчет за день'!Q91</f>
        <v>0</v>
      </c>
      <c r="C85" s="16">
        <f>AVERAGE('Отчет по грузообороту'!B84:K84)</f>
        <v>0</v>
      </c>
      <c r="D85" s="16">
        <v>281</v>
      </c>
      <c r="E85" s="16">
        <f t="shared" si="21"/>
        <v>0</v>
      </c>
      <c r="F85" s="16">
        <f t="shared" si="22"/>
        <v>-281</v>
      </c>
      <c r="G85" s="20">
        <f t="shared" si="23"/>
        <v>0</v>
      </c>
      <c r="H85" s="20">
        <f t="shared" si="24"/>
        <v>-1</v>
      </c>
      <c r="I85" s="16">
        <f t="shared" si="25"/>
        <v>-129</v>
      </c>
      <c r="J85" s="20">
        <f t="shared" si="26"/>
        <v>-1</v>
      </c>
      <c r="K85" s="16">
        <v>129</v>
      </c>
      <c r="L85" s="16">
        <v>2852</v>
      </c>
      <c r="M85" s="20">
        <f t="shared" si="19"/>
        <v>-1</v>
      </c>
      <c r="N85" s="16">
        <f t="shared" si="27"/>
        <v>-2852</v>
      </c>
      <c r="O85" s="20">
        <f t="shared" si="28"/>
        <v>-1</v>
      </c>
      <c r="P85" s="16">
        <f>SUM('Отчет по грузообороту'!B84:K84)</f>
        <v>0</v>
      </c>
      <c r="Q85" s="16">
        <v>11</v>
      </c>
      <c r="R85" s="16">
        <v>276</v>
      </c>
      <c r="S85" s="20">
        <f t="shared" si="20"/>
        <v>-1</v>
      </c>
    </row>
    <row r="86" spans="1:19" outlineLevel="1" x14ac:dyDescent="0.25">
      <c r="A86" s="5" t="s">
        <v>31</v>
      </c>
      <c r="B86" s="15">
        <f>'Отчет за день'!Q92</f>
        <v>0</v>
      </c>
      <c r="C86" s="15">
        <f>C87+C90</f>
        <v>0</v>
      </c>
      <c r="D86" s="15">
        <f>D87+D90</f>
        <v>596</v>
      </c>
      <c r="E86" s="15">
        <f t="shared" si="21"/>
        <v>0</v>
      </c>
      <c r="F86" s="15">
        <f t="shared" si="22"/>
        <v>-596</v>
      </c>
      <c r="G86" s="19">
        <f t="shared" si="23"/>
        <v>0</v>
      </c>
      <c r="H86" s="19">
        <f t="shared" si="24"/>
        <v>-1</v>
      </c>
      <c r="I86" s="15">
        <f t="shared" si="25"/>
        <v>-233</v>
      </c>
      <c r="J86" s="19">
        <f t="shared" si="26"/>
        <v>-1</v>
      </c>
      <c r="K86" s="15">
        <f>K87+K90</f>
        <v>233</v>
      </c>
      <c r="L86" s="15">
        <f>L87+L90</f>
        <v>4805</v>
      </c>
      <c r="M86" s="19">
        <f t="shared" si="19"/>
        <v>-1</v>
      </c>
      <c r="N86" s="15">
        <f t="shared" si="27"/>
        <v>-4805</v>
      </c>
      <c r="O86" s="19">
        <f t="shared" si="28"/>
        <v>-1</v>
      </c>
      <c r="P86" s="15">
        <f>P87+P90</f>
        <v>0</v>
      </c>
      <c r="Q86" s="15">
        <f>Q87+Q90</f>
        <v>196</v>
      </c>
      <c r="R86" s="15">
        <f>R87+R90</f>
        <v>4155</v>
      </c>
      <c r="S86" s="19">
        <f t="shared" si="20"/>
        <v>-1</v>
      </c>
    </row>
    <row r="87" spans="1:19" outlineLevel="2" collapsed="1" x14ac:dyDescent="0.25">
      <c r="A87" s="6" t="s">
        <v>12</v>
      </c>
      <c r="B87" s="15">
        <f>'Отчет за день'!Q93</f>
        <v>0</v>
      </c>
      <c r="C87" s="15">
        <f>C88+C89</f>
        <v>0</v>
      </c>
      <c r="D87" s="15">
        <f>D88+D89</f>
        <v>43</v>
      </c>
      <c r="E87" s="15">
        <f t="shared" si="21"/>
        <v>0</v>
      </c>
      <c r="F87" s="15">
        <f t="shared" si="22"/>
        <v>-43</v>
      </c>
      <c r="G87" s="19">
        <f t="shared" si="23"/>
        <v>0</v>
      </c>
      <c r="H87" s="19">
        <f t="shared" si="24"/>
        <v>-1</v>
      </c>
      <c r="I87" s="15">
        <f t="shared" si="25"/>
        <v>-30</v>
      </c>
      <c r="J87" s="19">
        <f t="shared" si="26"/>
        <v>-1</v>
      </c>
      <c r="K87" s="15">
        <f>K88+K89</f>
        <v>30</v>
      </c>
      <c r="L87" s="15">
        <f>L88+L89</f>
        <v>581</v>
      </c>
      <c r="M87" s="19">
        <f t="shared" si="19"/>
        <v>-1</v>
      </c>
      <c r="N87" s="15">
        <f t="shared" si="27"/>
        <v>-581</v>
      </c>
      <c r="O87" s="19">
        <f t="shared" si="28"/>
        <v>-1</v>
      </c>
      <c r="P87" s="15">
        <f>P88+P89</f>
        <v>0</v>
      </c>
      <c r="Q87" s="15">
        <f>Q88+Q89</f>
        <v>19</v>
      </c>
      <c r="R87" s="15">
        <f>R88+R89</f>
        <v>410</v>
      </c>
      <c r="S87" s="19">
        <f t="shared" si="20"/>
        <v>-1</v>
      </c>
    </row>
    <row r="88" spans="1:19" hidden="1" outlineLevel="3" collapsed="1" x14ac:dyDescent="0.25">
      <c r="A88" s="7" t="s">
        <v>32</v>
      </c>
      <c r="B88" s="16">
        <f>'Отчет за день'!Q94</f>
        <v>0</v>
      </c>
      <c r="C88" s="16">
        <f>AVERAGE('Отчет по грузообороту'!B87:K87)</f>
        <v>0</v>
      </c>
      <c r="D88" s="16">
        <v>7</v>
      </c>
      <c r="E88" s="16">
        <f t="shared" si="21"/>
        <v>0</v>
      </c>
      <c r="F88" s="16">
        <f t="shared" si="22"/>
        <v>-7</v>
      </c>
      <c r="G88" s="20">
        <f t="shared" si="23"/>
        <v>0</v>
      </c>
      <c r="H88" s="20">
        <f t="shared" si="24"/>
        <v>-1</v>
      </c>
      <c r="I88" s="16">
        <f t="shared" si="25"/>
        <v>-8</v>
      </c>
      <c r="J88" s="20">
        <f t="shared" si="26"/>
        <v>-1</v>
      </c>
      <c r="K88" s="16">
        <v>8</v>
      </c>
      <c r="L88" s="16">
        <v>170</v>
      </c>
      <c r="M88" s="20">
        <f t="shared" si="19"/>
        <v>-1</v>
      </c>
      <c r="N88" s="16">
        <f t="shared" si="27"/>
        <v>-170</v>
      </c>
      <c r="O88" s="20">
        <f t="shared" si="28"/>
        <v>-1</v>
      </c>
      <c r="P88" s="16">
        <f>SUM('Отчет по грузообороту'!B87:K87)</f>
        <v>0</v>
      </c>
      <c r="Q88" s="16">
        <v>6</v>
      </c>
      <c r="R88" s="16">
        <v>144</v>
      </c>
      <c r="S88" s="20">
        <f t="shared" ref="S88:S92" si="29">IFERROR((P88-R88)/R88,0)</f>
        <v>-1</v>
      </c>
    </row>
    <row r="89" spans="1:19" hidden="1" outlineLevel="3" collapsed="1" x14ac:dyDescent="0.25">
      <c r="A89" s="7" t="s">
        <v>31</v>
      </c>
      <c r="B89" s="16">
        <f>'Отчет за день'!Q95</f>
        <v>0</v>
      </c>
      <c r="C89" s="16">
        <f>AVERAGE('Отчет по грузообороту'!B88:K88)</f>
        <v>0</v>
      </c>
      <c r="D89" s="16">
        <v>36</v>
      </c>
      <c r="E89" s="16">
        <f t="shared" si="21"/>
        <v>0</v>
      </c>
      <c r="F89" s="16">
        <f t="shared" si="22"/>
        <v>-36</v>
      </c>
      <c r="G89" s="20">
        <f t="shared" si="23"/>
        <v>0</v>
      </c>
      <c r="H89" s="20">
        <f t="shared" si="24"/>
        <v>-1</v>
      </c>
      <c r="I89" s="16">
        <f t="shared" si="25"/>
        <v>-22</v>
      </c>
      <c r="J89" s="20">
        <f t="shared" si="26"/>
        <v>-1</v>
      </c>
      <c r="K89" s="16">
        <v>22</v>
      </c>
      <c r="L89" s="16">
        <v>411</v>
      </c>
      <c r="M89" s="20">
        <f t="shared" si="19"/>
        <v>-1</v>
      </c>
      <c r="N89" s="16">
        <f t="shared" si="27"/>
        <v>-411</v>
      </c>
      <c r="O89" s="20">
        <f t="shared" si="28"/>
        <v>-1</v>
      </c>
      <c r="P89" s="16">
        <f>SUM('Отчет по грузообороту'!B88:K88)</f>
        <v>0</v>
      </c>
      <c r="Q89" s="16">
        <v>13</v>
      </c>
      <c r="R89" s="16">
        <v>266</v>
      </c>
      <c r="S89" s="20">
        <f t="shared" si="29"/>
        <v>-1</v>
      </c>
    </row>
    <row r="90" spans="1:19" outlineLevel="2" collapsed="1" x14ac:dyDescent="0.25">
      <c r="A90" s="6" t="s">
        <v>13</v>
      </c>
      <c r="B90" s="15">
        <f>'Отчет за день'!Q96</f>
        <v>0</v>
      </c>
      <c r="C90" s="15">
        <f>C91+C92</f>
        <v>0</v>
      </c>
      <c r="D90" s="15">
        <f>D91+D92</f>
        <v>553</v>
      </c>
      <c r="E90" s="15">
        <f t="shared" si="21"/>
        <v>0</v>
      </c>
      <c r="F90" s="15">
        <f t="shared" si="22"/>
        <v>-553</v>
      </c>
      <c r="G90" s="19">
        <f t="shared" si="23"/>
        <v>0</v>
      </c>
      <c r="H90" s="19">
        <f t="shared" si="24"/>
        <v>-1</v>
      </c>
      <c r="I90" s="15">
        <f t="shared" si="25"/>
        <v>-203</v>
      </c>
      <c r="J90" s="19">
        <f t="shared" si="26"/>
        <v>-1</v>
      </c>
      <c r="K90" s="15">
        <f>K91+K92</f>
        <v>203</v>
      </c>
      <c r="L90" s="15">
        <f>L91+L92</f>
        <v>4224</v>
      </c>
      <c r="M90" s="19">
        <f t="shared" si="19"/>
        <v>-1</v>
      </c>
      <c r="N90" s="15">
        <f t="shared" si="27"/>
        <v>-4224</v>
      </c>
      <c r="O90" s="19">
        <f t="shared" si="28"/>
        <v>-1</v>
      </c>
      <c r="P90" s="15">
        <f>P91+P92</f>
        <v>0</v>
      </c>
      <c r="Q90" s="15">
        <f>Q91+Q92</f>
        <v>177</v>
      </c>
      <c r="R90" s="15">
        <f>R91+R92</f>
        <v>3745</v>
      </c>
      <c r="S90" s="19">
        <f t="shared" si="29"/>
        <v>-1</v>
      </c>
    </row>
    <row r="91" spans="1:19" hidden="1" outlineLevel="3" collapsed="1" x14ac:dyDescent="0.25">
      <c r="A91" s="7" t="s">
        <v>32</v>
      </c>
      <c r="B91" s="16">
        <f>'Отчет за день'!Q97</f>
        <v>0</v>
      </c>
      <c r="C91" s="16">
        <f>AVERAGE('Отчет по грузообороту'!B90:K90)</f>
        <v>0</v>
      </c>
      <c r="D91" s="16">
        <v>520</v>
      </c>
      <c r="E91" s="16">
        <f t="shared" si="21"/>
        <v>0</v>
      </c>
      <c r="F91" s="16">
        <f t="shared" si="22"/>
        <v>-520</v>
      </c>
      <c r="G91" s="20">
        <f t="shared" si="23"/>
        <v>0</v>
      </c>
      <c r="H91" s="20">
        <f t="shared" si="24"/>
        <v>-1</v>
      </c>
      <c r="I91" s="16">
        <f t="shared" si="25"/>
        <v>-184</v>
      </c>
      <c r="J91" s="20">
        <f t="shared" si="26"/>
        <v>-1</v>
      </c>
      <c r="K91" s="16">
        <v>184</v>
      </c>
      <c r="L91" s="16">
        <v>3794</v>
      </c>
      <c r="M91" s="20">
        <f t="shared" si="19"/>
        <v>-1</v>
      </c>
      <c r="N91" s="16">
        <f t="shared" si="27"/>
        <v>-3794</v>
      </c>
      <c r="O91" s="20">
        <f t="shared" si="28"/>
        <v>-1</v>
      </c>
      <c r="P91" s="16">
        <f>SUM('Отчет по грузообороту'!B90:K90)</f>
        <v>0</v>
      </c>
      <c r="Q91" s="16">
        <v>159</v>
      </c>
      <c r="R91" s="16">
        <v>3263</v>
      </c>
      <c r="S91" s="20">
        <f t="shared" si="29"/>
        <v>-1</v>
      </c>
    </row>
    <row r="92" spans="1:19" hidden="1" outlineLevel="3" collapsed="1" x14ac:dyDescent="0.25">
      <c r="A92" s="7" t="s">
        <v>31</v>
      </c>
      <c r="B92" s="16">
        <f>'Отчет за день'!Q98</f>
        <v>0</v>
      </c>
      <c r="C92" s="16">
        <f>AVERAGE('Отчет по грузообороту'!B91:K91)</f>
        <v>0</v>
      </c>
      <c r="D92" s="16">
        <v>33</v>
      </c>
      <c r="E92" s="16">
        <f t="shared" si="21"/>
        <v>0</v>
      </c>
      <c r="F92" s="16">
        <f t="shared" si="22"/>
        <v>-33</v>
      </c>
      <c r="G92" s="20">
        <f t="shared" si="23"/>
        <v>0</v>
      </c>
      <c r="H92" s="20">
        <f t="shared" si="24"/>
        <v>-1</v>
      </c>
      <c r="I92" s="16">
        <f t="shared" si="25"/>
        <v>-19</v>
      </c>
      <c r="J92" s="20">
        <f t="shared" si="26"/>
        <v>-1</v>
      </c>
      <c r="K92" s="16">
        <v>19</v>
      </c>
      <c r="L92" s="16">
        <v>430</v>
      </c>
      <c r="M92" s="20">
        <f t="shared" si="19"/>
        <v>-1</v>
      </c>
      <c r="N92" s="16">
        <f t="shared" si="27"/>
        <v>-430</v>
      </c>
      <c r="O92" s="20">
        <f t="shared" si="28"/>
        <v>-1</v>
      </c>
      <c r="P92" s="16">
        <f>SUM('Отчет по грузообороту'!B91:K91)</f>
        <v>0</v>
      </c>
      <c r="Q92" s="16">
        <v>18</v>
      </c>
      <c r="R92" s="16">
        <v>482</v>
      </c>
      <c r="S92" s="20">
        <f t="shared" si="29"/>
        <v>-1</v>
      </c>
    </row>
  </sheetData>
  <mergeCells count="4">
    <mergeCell ref="A3:A4"/>
    <mergeCell ref="B4:D4"/>
    <mergeCell ref="E4:F4"/>
    <mergeCell ref="G4:H4"/>
  </mergeCells>
  <conditionalFormatting sqref="E5:J92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M5:O92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S5:S92">
    <cfRule type="iconSet" priority="3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73</vt:i4>
      </vt:variant>
    </vt:vector>
  </HeadingPairs>
  <TitlesOfParts>
    <vt:vector size="76" baseType="lpstr">
      <vt:lpstr>Отчет за день</vt:lpstr>
      <vt:lpstr>Отчет по грузообороту</vt:lpstr>
      <vt:lpstr>Сравнение показателей грузооб.</vt:lpstr>
      <vt:lpstr>'Отчет по грузообороту'!calc1</vt:lpstr>
      <vt:lpstr>'Отчет по грузообороту'!calc2</vt:lpstr>
      <vt:lpstr>'Отчет по грузообороту'!calc3</vt:lpstr>
      <vt:lpstr>'Отчет по грузообороту'!calc4</vt:lpstr>
      <vt:lpstr>'Отчет за день'!IssuedAirCargoAeroflot</vt:lpstr>
      <vt:lpstr>'Отчет по грузообороту'!IssuedAirCargoAeroflot</vt:lpstr>
      <vt:lpstr>'Сравнение показателей грузооб.'!IssuedAirCargoAeroflot</vt:lpstr>
      <vt:lpstr>'Отчет за день'!IssuedAirCargoBridge</vt:lpstr>
      <vt:lpstr>'Отчет по грузообороту'!IssuedAirCargoBridge</vt:lpstr>
      <vt:lpstr>'Отчет за день'!IssuedAirCargoNord</vt:lpstr>
      <vt:lpstr>'Отчет по грузообороту'!IssuedAirCargoNord</vt:lpstr>
      <vt:lpstr>'Отчет за день'!IssuedAirCargoOther</vt:lpstr>
      <vt:lpstr>'Отчет по грузообороту'!IssuedAirCargoOther</vt:lpstr>
      <vt:lpstr>'Отчет за день'!IssuedAirMailAeroflot</vt:lpstr>
      <vt:lpstr>'Отчет за день'!IssuedAirMailBridge</vt:lpstr>
      <vt:lpstr>'Отчет за день'!IssuedAirMailNord</vt:lpstr>
      <vt:lpstr>'Отчет за день'!IssuedAirMailOther</vt:lpstr>
      <vt:lpstr>'Отчет за день'!IssuedDepartureAeroflot</vt:lpstr>
      <vt:lpstr>'Отчет за день'!IssuedDepartureBridge</vt:lpstr>
      <vt:lpstr>'Отчет за день'!IssuedDepartureNord</vt:lpstr>
      <vt:lpstr>'Отчет за день'!IssuedDepartureOther</vt:lpstr>
      <vt:lpstr>'Отчет за день'!IssuedMoscowMVLAeroflotGT1</vt:lpstr>
      <vt:lpstr>'Отчет за день'!IssuedMoscowMVLAeroflotGT2</vt:lpstr>
      <vt:lpstr>'Отчет за день'!IssuedMoscowMVLAirBridgeGT1</vt:lpstr>
      <vt:lpstr>'Отчет за день'!IssuedMoscowMVLAirBridgeGT2</vt:lpstr>
      <vt:lpstr>'Отчет за день'!IssuedMoscowMVLNordGT1</vt:lpstr>
      <vt:lpstr>'Отчет за день'!IssuedMoscowMVLNordGT2</vt:lpstr>
      <vt:lpstr>'Отчет за день'!IssuedMoscowMVLOtherGT1</vt:lpstr>
      <vt:lpstr>'Отчет за день'!IssuedMoscowMVLOtherGT2</vt:lpstr>
      <vt:lpstr>'Отчет за день'!IssuedMoscowVVLAeroflot</vt:lpstr>
      <vt:lpstr>'Отчет за день'!IssuedMoscowVVLNord</vt:lpstr>
      <vt:lpstr>'Отчет за день'!IssuedMoscowVVLOther</vt:lpstr>
      <vt:lpstr>'Отчет за день'!IssuedSVHAeroflotBoard</vt:lpstr>
      <vt:lpstr>'Отчет за день'!IssuedSVHAeroflotStock</vt:lpstr>
      <vt:lpstr>'Отчет за день'!IssuedSVHBridgeBoard</vt:lpstr>
      <vt:lpstr>'Отчет за день'!IssuedSVHBridgeStock</vt:lpstr>
      <vt:lpstr>'Отчет за день'!IssuedSVHNordBoard</vt:lpstr>
      <vt:lpstr>'Отчет за день'!IssuedSVHNordStock</vt:lpstr>
      <vt:lpstr>'Отчет за день'!ReceivedAirCargoAeroflot</vt:lpstr>
      <vt:lpstr>'Отчет за день'!ReceivedAirCargoBridge</vt:lpstr>
      <vt:lpstr>'Отчет за день'!ReceivedAirCargoNord</vt:lpstr>
      <vt:lpstr>'Отчет за день'!ReceivedAirCargoOther</vt:lpstr>
      <vt:lpstr>'Отчет за день'!ReceivedAirMailAeroflot</vt:lpstr>
      <vt:lpstr>'Отчет за день'!ReceivedAirMailBridge</vt:lpstr>
      <vt:lpstr>'Отчет за день'!ReceivedAirMailNord</vt:lpstr>
      <vt:lpstr>'Отчет за день'!ReceivedAirMailOther</vt:lpstr>
      <vt:lpstr>'Отчет за день'!ReceivedDepartureAeroflot</vt:lpstr>
      <vt:lpstr>'Отчет за день'!ReceivedDepartureBridge</vt:lpstr>
      <vt:lpstr>'Отчет за день'!ReceivedDepartureNord</vt:lpstr>
      <vt:lpstr>'Отчет за день'!ReceivedDepartureOther</vt:lpstr>
      <vt:lpstr>'Отчет за день'!ReceivedMoscowMVLAeroflot</vt:lpstr>
      <vt:lpstr>'Отчет за день'!ReceivedMoscowMVLNord</vt:lpstr>
      <vt:lpstr>'Отчет за день'!ReceivedMoscowMVLOther</vt:lpstr>
      <vt:lpstr>'Отчет за день'!ReceivedMoscowVVLAeroflot</vt:lpstr>
      <vt:lpstr>'Отчет за день'!ReceivedMoscowVVLNord</vt:lpstr>
      <vt:lpstr>'Отчет за день'!ReceivedMoscowVVLOther</vt:lpstr>
      <vt:lpstr>'Отчет за день'!ReceivedSVHMVLAeroflot</vt:lpstr>
      <vt:lpstr>'Отчет за день'!ReceivedSVHMVLNord</vt:lpstr>
      <vt:lpstr>'Отчет за день'!ReceivedSVHMVLOther</vt:lpstr>
      <vt:lpstr>'Отчет за день'!ReceivedSVHVVLAeroflot</vt:lpstr>
      <vt:lpstr>'Отчет за день'!ReceivedSVHVVLNord</vt:lpstr>
      <vt:lpstr>'Отчет за день'!ReceivedSVHVVLOther</vt:lpstr>
      <vt:lpstr>'Отчет за день'!RepDate</vt:lpstr>
      <vt:lpstr>'Отчет по грузообороту'!RepDate</vt:lpstr>
      <vt:lpstr>'Сравнение показателей грузооб.'!RepDate</vt:lpstr>
      <vt:lpstr>'Отчет за день'!StockExportMVLExport</vt:lpstr>
      <vt:lpstr>'Отчет за день'!StockExportMVLTransfer</vt:lpstr>
      <vt:lpstr>'Отчет за день'!StockExportVVLExport</vt:lpstr>
      <vt:lpstr>'Отчет за день'!StockExportVVLTransfer</vt:lpstr>
      <vt:lpstr>'Отчет за день'!StockImportMVLProcess</vt:lpstr>
      <vt:lpstr>'Отчет за день'!StockImportMVLReady</vt:lpstr>
      <vt:lpstr>'Отчет за день'!StockImportVVLProcess</vt:lpstr>
      <vt:lpstr>'Отчет за день'!StockImportVVLReady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Быстрицкий Игорь В.</dc:creator>
  <cp:lastModifiedBy>Олифиренко Константин Г.</cp:lastModifiedBy>
  <dcterms:created xsi:type="dcterms:W3CDTF">2021-11-23T12:40:02Z</dcterms:created>
  <dcterms:modified xsi:type="dcterms:W3CDTF">2021-12-09T13:43:06Z</dcterms:modified>
</cp:coreProperties>
</file>