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sks\物理实验\"/>
    </mc:Choice>
  </mc:AlternateContent>
  <xr:revisionPtr revIDLastSave="0" documentId="13_ncr:1_{EA3E02A7-CB56-4F51-BA34-23B3B1ED37BC}" xr6:coauthVersionLast="47" xr6:coauthVersionMax="47" xr10:uidLastSave="{00000000-0000-0000-0000-000000000000}"/>
  <bookViews>
    <workbookView xWindow="6510" yWindow="-100" windowWidth="19200" windowHeight="12570" activeTab="1" xr2:uid="{00000000-000D-0000-FFFF-FFFF00000000}"/>
  </bookViews>
  <sheets>
    <sheet name="1" sheetId="1" r:id="rId1"/>
    <sheet name="Sheet1" sheetId="4" r:id="rId2"/>
    <sheet name="2" sheetId="2" r:id="rId3"/>
    <sheet name="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2" i="4"/>
  <c r="A8" i="4"/>
  <c r="C2" i="4"/>
  <c r="D2" i="4" s="1"/>
  <c r="E2" i="4"/>
  <c r="H2" i="3"/>
  <c r="G2" i="3"/>
  <c r="E10" i="3"/>
  <c r="F10" i="3"/>
  <c r="D3" i="3"/>
  <c r="D4" i="3"/>
  <c r="D5" i="3"/>
  <c r="D6" i="3"/>
  <c r="D7" i="3"/>
  <c r="D8" i="3"/>
  <c r="D9" i="3"/>
  <c r="D2" i="3"/>
  <c r="D10" i="3" s="1"/>
  <c r="F3" i="3"/>
  <c r="F4" i="3"/>
  <c r="F5" i="3"/>
  <c r="F6" i="3"/>
  <c r="F7" i="3"/>
  <c r="F8" i="3"/>
  <c r="F9" i="3"/>
  <c r="F2" i="3"/>
  <c r="E3" i="3"/>
  <c r="E4" i="3"/>
  <c r="E5" i="3"/>
  <c r="E6" i="3"/>
  <c r="E7" i="3"/>
  <c r="E8" i="3"/>
  <c r="E9" i="3"/>
  <c r="E2" i="3"/>
  <c r="C3" i="3"/>
  <c r="C4" i="3"/>
  <c r="C5" i="3"/>
  <c r="C6" i="3"/>
  <c r="C7" i="3"/>
  <c r="C8" i="3"/>
  <c r="C9" i="3"/>
  <c r="C2" i="3"/>
  <c r="C10" i="3" s="1"/>
  <c r="C2" i="2" a="1"/>
  <c r="C2" i="2" s="1"/>
  <c r="B3" i="2"/>
  <c r="B4" i="2"/>
  <c r="B2" i="2"/>
  <c r="F2" i="1"/>
  <c r="E2" i="1"/>
  <c r="D2" i="1"/>
  <c r="C2" i="1"/>
  <c r="B3" i="1"/>
  <c r="B4" i="1"/>
  <c r="B5" i="1"/>
  <c r="B6" i="1"/>
  <c r="B7" i="1"/>
  <c r="B8" i="1"/>
  <c r="B9" i="1"/>
  <c r="B10" i="1"/>
  <c r="B11" i="1"/>
  <c r="B2" i="1"/>
  <c r="A12" i="1"/>
  <c r="F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<sst xmlns="http://schemas.openxmlformats.org/spreadsheetml/2006/main" count="21" uniqueCount="14">
  <si>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值</t>
    <phoneticPr fontId="1" type="noConversion"/>
  </si>
  <si>
    <t>(xi-x)2</t>
    <phoneticPr fontId="1" type="noConversion"/>
  </si>
  <si>
    <t>求和</t>
    <phoneticPr fontId="1" type="noConversion"/>
  </si>
  <si>
    <t>A类不确定度</t>
    <phoneticPr fontId="1" type="noConversion"/>
  </si>
  <si>
    <t>B类不确定度</t>
    <phoneticPr fontId="1" type="noConversion"/>
  </si>
  <si>
    <t>合成标准不确定度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</si>
  <si>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</si>
  <si>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</si>
  <si>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</si>
  <si>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x2</t>
    <phoneticPr fontId="1" type="noConversion"/>
  </si>
  <si>
    <t>y</t>
    <phoneticPr fontId="1" type="noConversion"/>
  </si>
  <si>
    <t>xy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</si>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</sst>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G13"/>
    </sheetView>
  </sheetViews>
  <sheetFormatPr defaultRowHeight="14" x14ac:dyDescent="0.3"/>
  <cols>
    <col min="2" max="3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5.9980000000000002</v>
      </c>
      <c r="B2">
        <f>POWER(A2-A$12,2)</f>
        <v>1.6899999999990504E-6</v>
      </c>
      <c r="C2">
        <f>SUM(B2:B11)</f>
        <v>1.2099999999996005E-5</v>
      </c>
      <c r="D2">
        <f>SQRT(C2/10/9)</f>
        <v>3.6666666666660612E-4</v>
      </c>
      <c r="E2">
        <f>0.004/SQRT(3)</f>
        <v>2.3094010767585032E-3</v>
      </c>
      <c r="F2">
        <f>SQRT(POWER(D2,2)+POWER(E2,2))</f>
        <v>2.3383279876394015E-3</v>
      </c>
    </row>
    <row r="3" spans="1:6" x14ac:dyDescent="0.3">
      <c r="A3">
        <v>5.9969999999999999</v>
      </c>
      <c r="B3">
        <f t="shared" ref="B3:B11" si="0">POWER(A3-A$12,2)</f>
        <v>8.9999999999580492E-8</v>
      </c>
    </row>
    <row r="4" spans="1:6" x14ac:dyDescent="0.3">
      <c r="A4">
        <v>5.9960000000000004</v>
      </c>
      <c r="B4">
        <f t="shared" si="0"/>
        <v>4.9000000000020294E-7</v>
      </c>
    </row>
    <row r="5" spans="1:6" x14ac:dyDescent="0.3">
      <c r="A5">
        <v>5.9969999999999999</v>
      </c>
      <c r="B5">
        <f t="shared" si="0"/>
        <v>8.9999999999580492E-8</v>
      </c>
    </row>
    <row r="6" spans="1:6" x14ac:dyDescent="0.3">
      <c r="A6">
        <v>5.9960000000000004</v>
      </c>
      <c r="B6">
        <f t="shared" si="0"/>
        <v>4.9000000000020294E-7</v>
      </c>
    </row>
    <row r="7" spans="1:6" x14ac:dyDescent="0.3">
      <c r="A7">
        <v>5.9960000000000004</v>
      </c>
      <c r="B7">
        <f t="shared" si="0"/>
        <v>4.9000000000020294E-7</v>
      </c>
    </row>
    <row r="8" spans="1:6" x14ac:dyDescent="0.3">
      <c r="A8">
        <v>5.9969999999999999</v>
      </c>
      <c r="B8">
        <f t="shared" si="0"/>
        <v>8.9999999999580492E-8</v>
      </c>
    </row>
    <row r="9" spans="1:6" x14ac:dyDescent="0.3">
      <c r="A9">
        <v>5.9989999999999997</v>
      </c>
      <c r="B9">
        <f t="shared" si="0"/>
        <v>5.2899999999957709E-6</v>
      </c>
    </row>
    <row r="10" spans="1:6" x14ac:dyDescent="0.3">
      <c r="A10">
        <v>5.9950000000000001</v>
      </c>
      <c r="B10">
        <f t="shared" si="0"/>
        <v>2.8900000000016283E-6</v>
      </c>
    </row>
    <row r="11" spans="1:6" x14ac:dyDescent="0.3">
      <c r="A11">
        <v>5.9960000000000004</v>
      </c>
      <c r="B11">
        <f t="shared" si="0"/>
        <v>4.9000000000020294E-7</v>
      </c>
    </row>
    <row r="12" spans="1:6" x14ac:dyDescent="0.3">
      <c r="A12">
        <f>AVERAGE(A2:A11)</f>
        <v>5.9967000000000006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2DBD-DF0D-4514-8E7D-41FAE47372AE}">
  <dimension ref="A1:F8"/>
  <sheetViews>
    <sheetView tabSelected="1" workbookViewId="0">
      <selection activeCell="G10" sqref="G1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4.1760000000000002</v>
      </c>
      <c r="B2">
        <f>POWER(A2-A$8,2)</f>
        <v>3.7377777777776412E-4</v>
      </c>
      <c r="C2">
        <f>SUM(B2:B7)</f>
        <v>7.973333333333336E-4</v>
      </c>
      <c r="D2">
        <f>SQRT(C2/5/6)</f>
        <v>5.1553639811149892E-3</v>
      </c>
      <c r="E2">
        <f>0.004/SQRT(3)</f>
        <v>2.3094010767585032E-3</v>
      </c>
      <c r="F2">
        <f>SQRT(POWER(D2,2)+POWER(E2,2))</f>
        <v>5.6489920438172973E-3</v>
      </c>
    </row>
    <row r="3" spans="1:6" x14ac:dyDescent="0.3">
      <c r="A3">
        <v>4.1539999999999999</v>
      </c>
      <c r="B3">
        <f t="shared" ref="B3:B7" si="0">POWER(A3-A$8,2)</f>
        <v>7.1111111111142814E-6</v>
      </c>
    </row>
    <row r="4" spans="1:6" x14ac:dyDescent="0.3">
      <c r="A4">
        <v>4.1630000000000003</v>
      </c>
      <c r="B4">
        <f t="shared" si="0"/>
        <v>4.01111111111079E-5</v>
      </c>
    </row>
    <row r="5" spans="1:6" x14ac:dyDescent="0.3">
      <c r="A5">
        <v>4.1390000000000002</v>
      </c>
      <c r="B5">
        <f t="shared" si="0"/>
        <v>3.121111111111208E-4</v>
      </c>
    </row>
    <row r="6" spans="1:6" x14ac:dyDescent="0.3">
      <c r="A6">
        <v>4.149</v>
      </c>
      <c r="B6">
        <f t="shared" si="0"/>
        <v>5.8777777777785261E-5</v>
      </c>
    </row>
    <row r="7" spans="1:6" x14ac:dyDescent="0.3">
      <c r="A7">
        <v>4.1589999999999998</v>
      </c>
      <c r="B7">
        <f t="shared" si="0"/>
        <v>5.4444444444411727E-6</v>
      </c>
    </row>
    <row r="8" spans="1:6" x14ac:dyDescent="0.3">
      <c r="A8">
        <f>AVERAGE(A2:A7)</f>
        <v>4.1566666666666672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8C71-CB85-41C4-80C0-7EA50A7904BF}">
  <dimension ref="A1:C7"/>
  <sheetViews>
    <sheetView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</row>
    <row r="2" spans="1:3" x14ac:dyDescent="0.3">
      <c r="A2">
        <v>4.8101000000000003</v>
      </c>
      <c r="B2">
        <f>A5-A2</f>
        <v>9.7392000000000003</v>
      </c>
      <c r="C2" cm="1">
        <f t="array" ref="C2">SUM(B2:B4/9)</f>
        <v>3.2479333333333336</v>
      </c>
    </row>
    <row r="3" spans="1:3" x14ac:dyDescent="0.3">
      <c r="A3">
        <v>8.0548999999999999</v>
      </c>
      <c r="B3">
        <f t="shared" ref="B3:B4" si="0">A6-A3</f>
        <v>9.7439</v>
      </c>
    </row>
    <row r="4" spans="1:3" x14ac:dyDescent="0.3">
      <c r="A4">
        <v>11.301399999999999</v>
      </c>
      <c r="B4">
        <f t="shared" si="0"/>
        <v>9.7483000000000022</v>
      </c>
    </row>
    <row r="5" spans="1:3" x14ac:dyDescent="0.3">
      <c r="A5">
        <v>14.549300000000001</v>
      </c>
    </row>
    <row r="6" spans="1:3" x14ac:dyDescent="0.3">
      <c r="A6">
        <v>17.7988</v>
      </c>
    </row>
    <row r="7" spans="1:3" x14ac:dyDescent="0.3">
      <c r="A7">
        <v>21.049700000000001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71-A086-443D-9F73-560894E4E6F6}">
  <dimension ref="A1:H10"/>
  <sheetViews>
    <sheetView workbookViewId="0">
      <selection activeCell="H2" sqref="H2"/>
    </sheetView>
  </sheetViews>
  <sheetFormatPr defaultRowHeight="14" x14ac:dyDescent="0.3"/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2</v>
      </c>
      <c r="B2">
        <v>15.34</v>
      </c>
      <c r="C2">
        <f>A2</f>
        <v>2</v>
      </c>
      <c r="D2">
        <f>A2*A2</f>
        <v>4</v>
      </c>
      <c r="E2">
        <f>B2</f>
        <v>15.34</v>
      </c>
      <c r="F2">
        <f>A2*B2</f>
        <v>30.68</v>
      </c>
      <c r="G2">
        <f>(F10-C10*E10)/(D10-C10*C10)</f>
        <v>1.4258333333333317</v>
      </c>
      <c r="H2">
        <f>E10-G2*C10</f>
        <v>12.530000000000015</v>
      </c>
    </row>
    <row r="3" spans="1:8" x14ac:dyDescent="0.3">
      <c r="A3">
        <v>4</v>
      </c>
      <c r="B3">
        <v>18.5</v>
      </c>
      <c r="C3">
        <f t="shared" ref="C3:C9" si="0">A3</f>
        <v>4</v>
      </c>
      <c r="D3">
        <f t="shared" ref="D3:D9" si="1">A3*A3</f>
        <v>16</v>
      </c>
      <c r="E3">
        <f t="shared" ref="E3:E9" si="2">B3</f>
        <v>18.5</v>
      </c>
      <c r="F3">
        <f t="shared" ref="F3:F9" si="3">A3*B3</f>
        <v>74</v>
      </c>
    </row>
    <row r="4" spans="1:8" x14ac:dyDescent="0.3">
      <c r="A4">
        <v>6</v>
      </c>
      <c r="B4">
        <v>21.3</v>
      </c>
      <c r="C4">
        <f t="shared" si="0"/>
        <v>6</v>
      </c>
      <c r="D4">
        <f t="shared" si="1"/>
        <v>36</v>
      </c>
      <c r="E4">
        <f t="shared" si="2"/>
        <v>21.3</v>
      </c>
      <c r="F4">
        <f t="shared" si="3"/>
        <v>127.80000000000001</v>
      </c>
    </row>
    <row r="5" spans="1:8" x14ac:dyDescent="0.3">
      <c r="A5">
        <v>8</v>
      </c>
      <c r="B5">
        <v>23.8</v>
      </c>
      <c r="C5">
        <f t="shared" si="0"/>
        <v>8</v>
      </c>
      <c r="D5">
        <f t="shared" si="1"/>
        <v>64</v>
      </c>
      <c r="E5">
        <f t="shared" si="2"/>
        <v>23.8</v>
      </c>
      <c r="F5">
        <f t="shared" si="3"/>
        <v>190.4</v>
      </c>
    </row>
    <row r="6" spans="1:8" x14ac:dyDescent="0.3">
      <c r="A6">
        <v>10</v>
      </c>
      <c r="B6">
        <v>26.12</v>
      </c>
      <c r="C6">
        <f t="shared" si="0"/>
        <v>10</v>
      </c>
      <c r="D6">
        <f t="shared" si="1"/>
        <v>100</v>
      </c>
      <c r="E6">
        <f t="shared" si="2"/>
        <v>26.12</v>
      </c>
      <c r="F6">
        <f t="shared" si="3"/>
        <v>261.2</v>
      </c>
    </row>
    <row r="7" spans="1:8" x14ac:dyDescent="0.3">
      <c r="A7">
        <v>12</v>
      </c>
      <c r="B7">
        <v>29.44</v>
      </c>
      <c r="C7">
        <f t="shared" si="0"/>
        <v>12</v>
      </c>
      <c r="D7">
        <f t="shared" si="1"/>
        <v>144</v>
      </c>
      <c r="E7">
        <f t="shared" si="2"/>
        <v>29.44</v>
      </c>
      <c r="F7">
        <f t="shared" si="3"/>
        <v>353.28000000000003</v>
      </c>
    </row>
    <row r="8" spans="1:8" x14ac:dyDescent="0.3">
      <c r="A8">
        <v>14</v>
      </c>
      <c r="B8">
        <v>33.06</v>
      </c>
      <c r="C8">
        <f t="shared" si="0"/>
        <v>14</v>
      </c>
      <c r="D8">
        <f t="shared" si="1"/>
        <v>196</v>
      </c>
      <c r="E8">
        <f t="shared" si="2"/>
        <v>33.06</v>
      </c>
      <c r="F8">
        <f t="shared" si="3"/>
        <v>462.84000000000003</v>
      </c>
    </row>
    <row r="9" spans="1:8" x14ac:dyDescent="0.3">
      <c r="A9">
        <v>16</v>
      </c>
      <c r="B9">
        <v>35.340000000000003</v>
      </c>
      <c r="C9">
        <f t="shared" si="0"/>
        <v>16</v>
      </c>
      <c r="D9">
        <f t="shared" si="1"/>
        <v>256</v>
      </c>
      <c r="E9">
        <f t="shared" si="2"/>
        <v>35.340000000000003</v>
      </c>
      <c r="F9">
        <f t="shared" si="3"/>
        <v>565.44000000000005</v>
      </c>
    </row>
    <row r="10" spans="1:8" x14ac:dyDescent="0.3">
      <c r="C10">
        <f>AVERAGE(C2:C9)</f>
        <v>9</v>
      </c>
      <c r="D10">
        <f t="shared" ref="D10:F10" si="4">AVERAGE(D2:D9)</f>
        <v>102</v>
      </c>
      <c r="E10">
        <f t="shared" si="4"/>
        <v>25.362500000000001</v>
      </c>
      <c r="F10">
        <f t="shared" si="4"/>
        <v>258.20499999999998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Sheet1</vt:lpstr>
      <vt:lpstr>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俞乐楠</dc:creator>
  <cp:lastModifiedBy>Vel</cp:lastModifiedBy>
  <dcterms:created xsi:type="dcterms:W3CDTF">2015-06-05T18:19:34Z</dcterms:created>
  <dcterms:modified xsi:type="dcterms:W3CDTF">2023-02-26T15:44:29Z</dcterms:modified>
</cp:coreProperties>
</file>