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asks\物理实验\磁滞回线\"/>
    </mc:Choice>
  </mc:AlternateContent>
  <xr:revisionPtr revIDLastSave="0" documentId="13_ncr:1_{EE27793B-DE47-4F2B-9576-90D5E0F8A43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样品1" sheetId="1" r:id="rId1"/>
    <sheet name="样品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7" i="2" s="1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C27" i="1"/>
  <c r="D27" i="1"/>
  <c r="E27" i="1"/>
  <c r="F27" i="1"/>
  <c r="G27" i="1"/>
  <c r="H27" i="1"/>
  <c r="I27" i="1"/>
  <c r="J27" i="1"/>
  <c r="K27" i="1"/>
  <c r="L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B6" i="1"/>
  <c r="B5" i="1"/>
  <c r="C27" i="2" l="1"/>
  <c r="D27" i="2"/>
  <c r="E27" i="2"/>
  <c r="F27" i="2"/>
  <c r="G27" i="2"/>
  <c r="H27" i="2"/>
  <c r="I27" i="2"/>
  <c r="J27" i="2"/>
  <c r="K27" i="2"/>
</calcChain>
</file>

<file path=xl/sharedStrings.xml><?xml version="1.0" encoding="utf-8"?>
<sst xmlns="http://schemas.openxmlformats.org/spreadsheetml/2006/main" count="62" uniqueCount="20">
  <si>
    <t>U/V</t>
    <phoneticPr fontId="1" type="noConversion"/>
  </si>
  <si>
    <t>UH/V</t>
    <phoneticPr fontId="1" type="noConversion"/>
  </si>
  <si>
    <t>UB/mV</t>
    <phoneticPr fontId="1" type="noConversion"/>
  </si>
  <si>
    <t>L/mm</t>
    <phoneticPr fontId="1" type="noConversion"/>
  </si>
  <si>
    <t>R/Ω</t>
    <phoneticPr fontId="1" type="noConversion"/>
  </si>
  <si>
    <t>N1/匝</t>
    <phoneticPr fontId="1" type="noConversion"/>
  </si>
  <si>
    <t>H(A/m)</t>
    <phoneticPr fontId="1" type="noConversion"/>
  </si>
  <si>
    <t>C2/uF</t>
    <phoneticPr fontId="1" type="noConversion"/>
  </si>
  <si>
    <t>R2/kΩ</t>
    <phoneticPr fontId="1" type="noConversion"/>
  </si>
  <si>
    <t>N2/匝</t>
    <phoneticPr fontId="1" type="noConversion"/>
  </si>
  <si>
    <t>S/mm^2</t>
    <phoneticPr fontId="1" type="noConversion"/>
  </si>
  <si>
    <t>B/T</t>
    <phoneticPr fontId="1" type="noConversion"/>
  </si>
  <si>
    <t>一、样品1基本磁化关系曲线</t>
    <phoneticPr fontId="1" type="noConversion"/>
  </si>
  <si>
    <t>二、样品1磁滞回线</t>
    <phoneticPr fontId="1" type="noConversion"/>
  </si>
  <si>
    <t>序号</t>
    <phoneticPr fontId="1" type="noConversion"/>
  </si>
  <si>
    <t>三、样品1磁导率随磁场变化u-H图</t>
    <phoneticPr fontId="1" type="noConversion"/>
  </si>
  <si>
    <t>u(H/m)</t>
    <phoneticPr fontId="1" type="noConversion"/>
  </si>
  <si>
    <t>四、样品2基本磁化关系曲线</t>
    <phoneticPr fontId="1" type="noConversion"/>
  </si>
  <si>
    <t>五、样品2磁滞回线</t>
    <phoneticPr fontId="1" type="noConversion"/>
  </si>
  <si>
    <t>六、样品2磁导率随磁场变化u-H图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</si>
</sst>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一、样品</a:t>
            </a:r>
            <a:r>
              <a:rPr lang="en-US" altLang="zh-CN"/>
              <a:t>1</a:t>
            </a:r>
            <a:r>
              <a:rPr lang="zh-CN" altLang="en-US"/>
              <a:t>基本磁化关系曲线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样品1!$A$6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样品1!$B$5:$L$5</c:f>
              <c:numCache>
                <c:formatCode>General</c:formatCode>
                <c:ptCount val="11"/>
                <c:pt idx="0">
                  <c:v>0</c:v>
                </c:pt>
                <c:pt idx="1">
                  <c:v>80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240</c:v>
                </c:pt>
                <c:pt idx="7">
                  <c:v>304</c:v>
                </c:pt>
                <c:pt idx="8">
                  <c:v>368</c:v>
                </c:pt>
                <c:pt idx="9">
                  <c:v>463.99999999999994</c:v>
                </c:pt>
                <c:pt idx="10">
                  <c:v>559.99999999999989</c:v>
                </c:pt>
              </c:numCache>
            </c:numRef>
          </c:xVal>
          <c:yVal>
            <c:numRef>
              <c:f>样品1!$B$6:$L$6</c:f>
              <c:numCache>
                <c:formatCode>General</c:formatCode>
                <c:ptCount val="11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0.54166666666666663</c:v>
                </c:pt>
                <c:pt idx="5">
                  <c:v>0.625</c:v>
                </c:pt>
                <c:pt idx="6">
                  <c:v>0.75</c:v>
                </c:pt>
                <c:pt idx="7">
                  <c:v>0.83333333333333337</c:v>
                </c:pt>
                <c:pt idx="8">
                  <c:v>0.875</c:v>
                </c:pt>
                <c:pt idx="9">
                  <c:v>0.91666666666666663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6-44E1-AE96-31F69BC9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44864"/>
        <c:axId val="1767893504"/>
      </c:scatterChart>
      <c:valAx>
        <c:axId val="13447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893504"/>
        <c:crosses val="autoZero"/>
        <c:crossBetween val="midCat"/>
      </c:valAx>
      <c:valAx>
        <c:axId val="1767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B/T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448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二、样品</a:t>
            </a:r>
            <a:r>
              <a:rPr lang="en-US" altLang="zh-CN"/>
              <a:t>1</a:t>
            </a:r>
            <a:r>
              <a:rPr lang="zh-CN" altLang="en-US"/>
              <a:t>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298248559096484E-2"/>
          <c:y val="0.13059863778972303"/>
          <c:w val="0.9256771888756562"/>
          <c:h val="0.7770623698911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样品1!$A$14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lg"/>
              <a:tailEnd type="triangle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样品1!$B$13:$K$13</c:f>
              <c:numCache>
                <c:formatCode>General</c:formatCode>
                <c:ptCount val="10"/>
                <c:pt idx="0">
                  <c:v>-480</c:v>
                </c:pt>
                <c:pt idx="1">
                  <c:v>-320</c:v>
                </c:pt>
                <c:pt idx="2">
                  <c:v>-160</c:v>
                </c:pt>
                <c:pt idx="3">
                  <c:v>0</c:v>
                </c:pt>
                <c:pt idx="4">
                  <c:v>96</c:v>
                </c:pt>
                <c:pt idx="5">
                  <c:v>160</c:v>
                </c:pt>
                <c:pt idx="6">
                  <c:v>192</c:v>
                </c:pt>
                <c:pt idx="7">
                  <c:v>256</c:v>
                </c:pt>
                <c:pt idx="8">
                  <c:v>320</c:v>
                </c:pt>
                <c:pt idx="9">
                  <c:v>576</c:v>
                </c:pt>
              </c:numCache>
            </c:numRef>
          </c:xVal>
          <c:yVal>
            <c:numRef>
              <c:f>样品1!$B$14:$K$14</c:f>
              <c:numCache>
                <c:formatCode>General</c:formatCode>
                <c:ptCount val="10"/>
                <c:pt idx="0">
                  <c:v>-1.0416666666666667</c:v>
                </c:pt>
                <c:pt idx="1">
                  <c:v>-0.94166666666666665</c:v>
                </c:pt>
                <c:pt idx="2">
                  <c:v>-0.85833333333333328</c:v>
                </c:pt>
                <c:pt idx="3">
                  <c:v>-0.70833333333333337</c:v>
                </c:pt>
                <c:pt idx="4">
                  <c:v>-0.58333333333333337</c:v>
                </c:pt>
                <c:pt idx="5">
                  <c:v>-0.25</c:v>
                </c:pt>
                <c:pt idx="6">
                  <c:v>0</c:v>
                </c:pt>
                <c:pt idx="7">
                  <c:v>0.41666666666666669</c:v>
                </c:pt>
                <c:pt idx="8">
                  <c:v>0.75</c:v>
                </c:pt>
                <c:pt idx="9">
                  <c:v>1.0416666666666667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6A8-B625-B42E8F02E9E0}"/>
            </c:ext>
          </c:extLst>
        </c:ser>
        <c:ser>
          <c:idx val="1"/>
          <c:order val="1"/>
          <c:tx>
            <c:strRef>
              <c:f>样品1!$A$19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样品1!$B$18:$K$18</c:f>
              <c:numCache>
                <c:formatCode>General</c:formatCode>
                <c:ptCount val="10"/>
                <c:pt idx="0">
                  <c:v>-480</c:v>
                </c:pt>
                <c:pt idx="1">
                  <c:v>-352</c:v>
                </c:pt>
                <c:pt idx="2">
                  <c:v>-240</c:v>
                </c:pt>
                <c:pt idx="3">
                  <c:v>-192</c:v>
                </c:pt>
                <c:pt idx="4">
                  <c:v>-160</c:v>
                </c:pt>
                <c:pt idx="5">
                  <c:v>-64</c:v>
                </c:pt>
                <c:pt idx="6">
                  <c:v>0</c:v>
                </c:pt>
                <c:pt idx="7">
                  <c:v>128</c:v>
                </c:pt>
                <c:pt idx="8">
                  <c:v>320</c:v>
                </c:pt>
                <c:pt idx="9">
                  <c:v>576</c:v>
                </c:pt>
              </c:numCache>
            </c:numRef>
          </c:xVal>
          <c:yVal>
            <c:numRef>
              <c:f>样品1!$B$19:$K$19</c:f>
              <c:numCache>
                <c:formatCode>General</c:formatCode>
                <c:ptCount val="10"/>
                <c:pt idx="0">
                  <c:v>-1.0416666666666667</c:v>
                </c:pt>
                <c:pt idx="1">
                  <c:v>-0.83333333333333337</c:v>
                </c:pt>
                <c:pt idx="2">
                  <c:v>-0.41666666666666669</c:v>
                </c:pt>
                <c:pt idx="3">
                  <c:v>0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0.70833333333333337</c:v>
                </c:pt>
                <c:pt idx="7">
                  <c:v>0.83333333333333337</c:v>
                </c:pt>
                <c:pt idx="8">
                  <c:v>0.91666666666666663</c:v>
                </c:pt>
                <c:pt idx="9">
                  <c:v>1.0416666666666667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6A8-B625-B42E8F02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3072"/>
        <c:axId val="1487684880"/>
      </c:scatterChart>
      <c:valAx>
        <c:axId val="1023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92064268106880409"/>
              <c:y val="0.59260237690069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684880"/>
        <c:crosses val="autoZero"/>
        <c:crossBetween val="midCat"/>
      </c:valAx>
      <c:valAx>
        <c:axId val="14876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B/T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38807019688190064"/>
              <c:y val="0.1035204331541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三、样品</a:t>
            </a:r>
            <a:r>
              <a:rPr lang="en-US" altLang="zh-CN"/>
              <a:t>1</a:t>
            </a:r>
            <a:r>
              <a:rPr lang="zh-CN" altLang="en-US"/>
              <a:t>磁导率随磁场变化</a:t>
            </a:r>
            <a:r>
              <a:rPr lang="en-US" altLang="zh-CN"/>
              <a:t>u-H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样品1!$A$27</c:f>
              <c:strCache>
                <c:ptCount val="1"/>
                <c:pt idx="0">
                  <c:v>u(H/m)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样品1!$B$25:$L$25</c:f>
              <c:numCache>
                <c:formatCode>General</c:formatCode>
                <c:ptCount val="11"/>
                <c:pt idx="0">
                  <c:v>0</c:v>
                </c:pt>
                <c:pt idx="1">
                  <c:v>80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240</c:v>
                </c:pt>
                <c:pt idx="7">
                  <c:v>304</c:v>
                </c:pt>
                <c:pt idx="8">
                  <c:v>368</c:v>
                </c:pt>
                <c:pt idx="9">
                  <c:v>463.99999999999994</c:v>
                </c:pt>
                <c:pt idx="10">
                  <c:v>559.99999999999989</c:v>
                </c:pt>
              </c:numCache>
            </c:numRef>
          </c:xVal>
          <c:yVal>
            <c:numRef>
              <c:f>样品1!$B$27:$L$27</c:f>
              <c:numCache>
                <c:formatCode>General</c:formatCode>
                <c:ptCount val="11"/>
                <c:pt idx="0">
                  <c:v>0</c:v>
                </c:pt>
                <c:pt idx="1">
                  <c:v>2.0833333333333333E-3</c:v>
                </c:pt>
                <c:pt idx="2">
                  <c:v>3.472222222222222E-3</c:v>
                </c:pt>
                <c:pt idx="3">
                  <c:v>3.2552083333333335E-3</c:v>
                </c:pt>
                <c:pt idx="4">
                  <c:v>3.3854166666666663E-3</c:v>
                </c:pt>
                <c:pt idx="5">
                  <c:v>3.2552083333333335E-3</c:v>
                </c:pt>
                <c:pt idx="6">
                  <c:v>3.1250000000000002E-3</c:v>
                </c:pt>
                <c:pt idx="7">
                  <c:v>2.7412280701754389E-3</c:v>
                </c:pt>
                <c:pt idx="8">
                  <c:v>2.377717391304348E-3</c:v>
                </c:pt>
                <c:pt idx="9">
                  <c:v>1.9755747126436784E-3</c:v>
                </c:pt>
                <c:pt idx="10">
                  <c:v>1.7857142857142861E-3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7-4A43-973C-C22E6441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23424"/>
        <c:axId val="1498688000"/>
      </c:scatterChart>
      <c:valAx>
        <c:axId val="15580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88000"/>
        <c:crosses val="autoZero"/>
        <c:crossBetween val="midCat"/>
      </c:valAx>
      <c:valAx>
        <c:axId val="1498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u(H/m)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0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四、样品</a:t>
            </a:r>
            <a:r>
              <a:rPr lang="en-US" altLang="zh-CN"/>
              <a:t>2</a:t>
            </a:r>
            <a:r>
              <a:rPr lang="zh-CN" altLang="en-US"/>
              <a:t>基本磁化关系曲线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样品2!$A$6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样品2!$B$5:$L$5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128</c:v>
                </c:pt>
                <c:pt idx="8">
                  <c:v>192</c:v>
                </c:pt>
                <c:pt idx="9">
                  <c:v>288</c:v>
                </c:pt>
                <c:pt idx="10">
                  <c:v>416.00000000000006</c:v>
                </c:pt>
              </c:numCache>
            </c:numRef>
          </c:xVal>
          <c:yVal>
            <c:numRef>
              <c:f>样品2!$B$6:$L$6</c:f>
              <c:numCache>
                <c:formatCode>General</c:formatCode>
                <c:ptCount val="11"/>
                <c:pt idx="0">
                  <c:v>0</c:v>
                </c:pt>
                <c:pt idx="1">
                  <c:v>0.22500000000000001</c:v>
                </c:pt>
                <c:pt idx="2">
                  <c:v>0.35</c:v>
                </c:pt>
                <c:pt idx="3">
                  <c:v>0.45833333333333331</c:v>
                </c:pt>
                <c:pt idx="4">
                  <c:v>0.58333333333333337</c:v>
                </c:pt>
                <c:pt idx="5">
                  <c:v>0.70833333333333337</c:v>
                </c:pt>
                <c:pt idx="6">
                  <c:v>0.79166666666666663</c:v>
                </c:pt>
                <c:pt idx="7">
                  <c:v>0.875</c:v>
                </c:pt>
                <c:pt idx="8">
                  <c:v>0.95833333333333337</c:v>
                </c:pt>
                <c:pt idx="9">
                  <c:v>1</c:v>
                </c:pt>
                <c:pt idx="10">
                  <c:v>1.0833333333333333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3-422A-A390-AA8BEA07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44864"/>
        <c:axId val="1767893504"/>
      </c:scatterChart>
      <c:valAx>
        <c:axId val="13447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893504"/>
        <c:crosses val="autoZero"/>
        <c:crossBetween val="midCat"/>
      </c:valAx>
      <c:valAx>
        <c:axId val="1767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B/T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7448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五、样品</a:t>
            </a:r>
            <a:r>
              <a:rPr lang="en-US" altLang="zh-CN" sz="1400" b="0" i="0" u="none" strike="noStrike" baseline="0">
                <a:effectLst/>
              </a:rPr>
              <a:t>2</a:t>
            </a:r>
            <a:r>
              <a:rPr lang="zh-CN" altLang="en-US" sz="1400" b="0" i="0" u="none" strike="noStrike" baseline="0">
                <a:effectLst/>
              </a:rPr>
              <a:t>磁滞回线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298248559096484E-2"/>
          <c:y val="0.13059863778972303"/>
          <c:w val="0.9256771888756562"/>
          <c:h val="0.7770623698911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样品1!$A$14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olid"/>
              <a:round/>
              <a:headEnd type="none" w="med" len="lg"/>
              <a:tailEnd type="triangle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样品2!$B$13:$J$13</c:f>
              <c:numCache>
                <c:formatCode>General</c:formatCode>
                <c:ptCount val="9"/>
                <c:pt idx="0">
                  <c:v>-416.00000000000006</c:v>
                </c:pt>
                <c:pt idx="1">
                  <c:v>-160</c:v>
                </c:pt>
                <c:pt idx="2">
                  <c:v>-32</c:v>
                </c:pt>
                <c:pt idx="3">
                  <c:v>0</c:v>
                </c:pt>
                <c:pt idx="4">
                  <c:v>32</c:v>
                </c:pt>
                <c:pt idx="5">
                  <c:v>64</c:v>
                </c:pt>
                <c:pt idx="6">
                  <c:v>80</c:v>
                </c:pt>
                <c:pt idx="7">
                  <c:v>128</c:v>
                </c:pt>
                <c:pt idx="8">
                  <c:v>416.00000000000006</c:v>
                </c:pt>
              </c:numCache>
            </c:numRef>
          </c:xVal>
          <c:yVal>
            <c:numRef>
              <c:f>样品2!$B$14:$J$14</c:f>
              <c:numCache>
                <c:formatCode>General</c:formatCode>
                <c:ptCount val="9"/>
                <c:pt idx="0">
                  <c:v>-1.125</c:v>
                </c:pt>
                <c:pt idx="1">
                  <c:v>-0.95833333333333337</c:v>
                </c:pt>
                <c:pt idx="2">
                  <c:v>-0.83333333333333337</c:v>
                </c:pt>
                <c:pt idx="3">
                  <c:v>-0.70833333333333337</c:v>
                </c:pt>
                <c:pt idx="4">
                  <c:v>-0.41666666666666669</c:v>
                </c:pt>
                <c:pt idx="5">
                  <c:v>0</c:v>
                </c:pt>
                <c:pt idx="6">
                  <c:v>0.41666666666666669</c:v>
                </c:pt>
                <c:pt idx="7">
                  <c:v>0.83333333333333337</c:v>
                </c:pt>
                <c:pt idx="8">
                  <c:v>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1-4724-910B-E99A1636BE85}"/>
            </c:ext>
          </c:extLst>
        </c:ser>
        <c:ser>
          <c:idx val="1"/>
          <c:order val="1"/>
          <c:tx>
            <c:strRef>
              <c:f>样品1!$A$19</c:f>
              <c:strCache>
                <c:ptCount val="1"/>
                <c:pt idx="0">
                  <c:v>B/T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样品2!$B$18:$J$18</c:f>
              <c:numCache>
                <c:formatCode>General</c:formatCode>
                <c:ptCount val="9"/>
                <c:pt idx="0">
                  <c:v>-416.00000000000006</c:v>
                </c:pt>
                <c:pt idx="1">
                  <c:v>-160</c:v>
                </c:pt>
                <c:pt idx="2">
                  <c:v>-128</c:v>
                </c:pt>
                <c:pt idx="3">
                  <c:v>-64</c:v>
                </c:pt>
                <c:pt idx="4">
                  <c:v>-32</c:v>
                </c:pt>
                <c:pt idx="5">
                  <c:v>0</c:v>
                </c:pt>
                <c:pt idx="6">
                  <c:v>64</c:v>
                </c:pt>
                <c:pt idx="7">
                  <c:v>160</c:v>
                </c:pt>
                <c:pt idx="8">
                  <c:v>416.00000000000006</c:v>
                </c:pt>
              </c:numCache>
            </c:numRef>
          </c:xVal>
          <c:yVal>
            <c:numRef>
              <c:f>样品2!$B$19:$J$19</c:f>
              <c:numCache>
                <c:formatCode>General</c:formatCode>
                <c:ptCount val="9"/>
                <c:pt idx="0">
                  <c:v>-1.125</c:v>
                </c:pt>
                <c:pt idx="1">
                  <c:v>-0.91666666666666663</c:v>
                </c:pt>
                <c:pt idx="2">
                  <c:v>-0.83333333333333337</c:v>
                </c:pt>
                <c:pt idx="3">
                  <c:v>0</c:v>
                </c:pt>
                <c:pt idx="4">
                  <c:v>0.41666666666666669</c:v>
                </c:pt>
                <c:pt idx="5">
                  <c:v>0.70833333333333337</c:v>
                </c:pt>
                <c:pt idx="6">
                  <c:v>0.83333333333333337</c:v>
                </c:pt>
                <c:pt idx="7">
                  <c:v>0.95833333333333337</c:v>
                </c:pt>
                <c:pt idx="8">
                  <c:v>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1-4724-910B-E99A1636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3072"/>
        <c:axId val="1487684880"/>
      </c:scatterChart>
      <c:valAx>
        <c:axId val="1023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92064268106880409"/>
              <c:y val="0.59260237690069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684880"/>
        <c:crosses val="autoZero"/>
        <c:crossBetween val="midCat"/>
      </c:valAx>
      <c:valAx>
        <c:axId val="14876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B/T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38807019688190064"/>
              <c:y val="0.1035204331541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六、样品</a:t>
            </a:r>
            <a:r>
              <a:rPr lang="en-US" altLang="zh-CN" sz="1400" b="0" i="0" u="none" strike="noStrike" baseline="0">
                <a:effectLst/>
              </a:rPr>
              <a:t>2</a:t>
            </a:r>
            <a:r>
              <a:rPr lang="zh-CN" altLang="en-US" sz="1400" b="0" i="0" u="none" strike="noStrike" baseline="0">
                <a:effectLst/>
              </a:rPr>
              <a:t>磁导率随磁场变化</a:t>
            </a:r>
            <a:r>
              <a:rPr lang="en-US" altLang="zh-CN" sz="1400" b="0" i="0" u="none" strike="noStrike" baseline="0">
                <a:effectLst/>
              </a:rPr>
              <a:t>u-H</a:t>
            </a:r>
            <a:r>
              <a:rPr lang="zh-CN" altLang="en-US" sz="1400" b="0" i="0" u="none" strike="noStrike" baseline="0">
                <a:effectLst/>
              </a:rPr>
              <a:t>图</a:t>
            </a:r>
            <a:r>
              <a:rPr lang="zh-CN" altLang="en-US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样品2!$A$27</c:f>
              <c:strCache>
                <c:ptCount val="1"/>
                <c:pt idx="0">
                  <c:v>u(H/m)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样品2!$B$25:$L$25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128</c:v>
                </c:pt>
                <c:pt idx="8">
                  <c:v>192</c:v>
                </c:pt>
                <c:pt idx="9">
                  <c:v>288</c:v>
                </c:pt>
                <c:pt idx="10">
                  <c:v>416.00000000000006</c:v>
                </c:pt>
              </c:numCache>
            </c:numRef>
          </c:xVal>
          <c:yVal>
            <c:numRef>
              <c:f>样品2!$B$27:$L$27</c:f>
              <c:numCache>
                <c:formatCode>General</c:formatCode>
                <c:ptCount val="11"/>
                <c:pt idx="0">
                  <c:v>0</c:v>
                </c:pt>
                <c:pt idx="1">
                  <c:v>1.0416666666666666E-2</c:v>
                </c:pt>
                <c:pt idx="2">
                  <c:v>1.0937499999999999E-2</c:v>
                </c:pt>
                <c:pt idx="3">
                  <c:v>1.4322916666666666E-2</c:v>
                </c:pt>
                <c:pt idx="4">
                  <c:v>1.2152777777777778E-2</c:v>
                </c:pt>
                <c:pt idx="5">
                  <c:v>1.1067708333333334E-2</c:v>
                </c:pt>
                <c:pt idx="6">
                  <c:v>9.8958333333333329E-3</c:v>
                </c:pt>
                <c:pt idx="7">
                  <c:v>6.8359375E-3</c:v>
                </c:pt>
                <c:pt idx="8">
                  <c:v>4.9913194444444449E-3</c:v>
                </c:pt>
                <c:pt idx="9">
                  <c:v>3.472222222222222E-3</c:v>
                </c:pt>
                <c:pt idx="10">
                  <c:v>2.6041666666666661E-3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B-4825-8FA1-F1134C0D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23424"/>
        <c:axId val="1498688000"/>
      </c:scatterChart>
      <c:valAx>
        <c:axId val="15580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H(A/m)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88000"/>
        <c:crosses val="autoZero"/>
        <c:crossBetween val="midCat"/>
      </c:valAx>
      <c:valAx>
        <c:axId val="1498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u(H/m)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0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534147</xdr:colOff>
      <xdr:row>1</xdr:row>
      <xdr:rowOff>82176</xdr:rowOff>
    </xdr:from>
    <xdr:to>
      <xdr:col>30</xdr:col>
      <xdr:colOff>82175</xdr:colOff>
      <xdr:row>34</xdr:row>
      <xdr:rowOff>171824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D9C84D-0359-92A1-6EDE-AEE6C423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461575</xdr:colOff>
      <xdr:row>40</xdr:row>
      <xdr:rowOff>68356</xdr:rowOff>
    </xdr:from>
    <xdr:to>
      <xdr:col>30</xdr:col>
      <xdr:colOff>44823</xdr:colOff>
      <xdr:row>74</xdr:row>
      <xdr:rowOff>37352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79FC78-7FDD-564E-1AF7-291ECA01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107255</xdr:colOff>
      <xdr:row>39</xdr:row>
      <xdr:rowOff>148395</xdr:rowOff>
    </xdr:from>
    <xdr:to>
      <xdr:col>16</xdr:col>
      <xdr:colOff>373529</xdr:colOff>
      <xdr:row>72</xdr:row>
      <xdr:rowOff>149412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971296-0979-8655-B27C-8383063F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217714</xdr:colOff>
      <xdr:row>1</xdr:row>
      <xdr:rowOff>18142</xdr:rowOff>
    </xdr:from>
    <xdr:to>
      <xdr:col>31</xdr:col>
      <xdr:colOff>281214</xdr:colOff>
      <xdr:row>35</xdr:row>
      <xdr:rowOff>45357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EABF46-F303-42BD-8CE7-83F272967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111578</xdr:rowOff>
    </xdr:from>
    <xdr:to>
      <xdr:col>16</xdr:col>
      <xdr:colOff>281215</xdr:colOff>
      <xdr:row>73</xdr:row>
      <xdr:rowOff>172356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CDBCE3-09B5-401F-9321-FEEEE9E31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517071</xdr:colOff>
      <xdr:row>42</xdr:row>
      <xdr:rowOff>102506</xdr:rowOff>
    </xdr:from>
    <xdr:to>
      <xdr:col>31</xdr:col>
      <xdr:colOff>281213</xdr:colOff>
      <xdr:row>76</xdr:row>
      <xdr:rowOff>72571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A625D1-9F7A-4229-BB63-6A5417D51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opLeftCell="A4" zoomScale="55" zoomScaleNormal="55" workbookViewId="0">
      <selection activeCell="R16" sqref="R16"/>
    </sheetView>
  </sheetViews>
  <sheetFormatPr defaultRowHeight="14" x14ac:dyDescent="0.3"/>
  <cols>
    <col min="1" max="17" width="7.1640625" customWidth="1"/>
  </cols>
  <sheetData>
    <row r="1" spans="1:17" x14ac:dyDescent="0.3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x14ac:dyDescent="0.3">
      <c r="A2" t="s">
        <v>0</v>
      </c>
      <c r="B2">
        <v>0</v>
      </c>
      <c r="C2">
        <v>0.5</v>
      </c>
      <c r="D2">
        <v>0.9</v>
      </c>
      <c r="E2">
        <v>1.2</v>
      </c>
      <c r="F2">
        <v>1.5</v>
      </c>
      <c r="G2">
        <v>1.8</v>
      </c>
      <c r="H2">
        <v>2.1</v>
      </c>
      <c r="I2">
        <v>2.4</v>
      </c>
      <c r="J2">
        <v>2.7</v>
      </c>
      <c r="K2">
        <v>3</v>
      </c>
      <c r="L2">
        <v>3.5</v>
      </c>
    </row>
    <row r="3" spans="1:17" x14ac:dyDescent="0.3">
      <c r="A3" t="s">
        <v>1</v>
      </c>
      <c r="B3">
        <v>0</v>
      </c>
      <c r="C3">
        <v>0.5</v>
      </c>
      <c r="D3">
        <v>0.6</v>
      </c>
      <c r="E3">
        <v>0.8</v>
      </c>
      <c r="F3">
        <v>1</v>
      </c>
      <c r="G3">
        <v>1.2</v>
      </c>
      <c r="H3">
        <v>1.5</v>
      </c>
      <c r="I3">
        <v>1.9</v>
      </c>
      <c r="J3">
        <v>2.2999999999999998</v>
      </c>
      <c r="K3">
        <v>2.9</v>
      </c>
      <c r="L3">
        <v>3.5</v>
      </c>
      <c r="N3" t="s">
        <v>5</v>
      </c>
      <c r="O3" t="s">
        <v>3</v>
      </c>
      <c r="P3" t="s">
        <v>4</v>
      </c>
    </row>
    <row r="4" spans="1:17" x14ac:dyDescent="0.3">
      <c r="A4" t="s">
        <v>2</v>
      </c>
      <c r="B4">
        <v>0</v>
      </c>
      <c r="C4">
        <v>20</v>
      </c>
      <c r="D4">
        <v>40</v>
      </c>
      <c r="E4">
        <v>50</v>
      </c>
      <c r="F4">
        <v>65</v>
      </c>
      <c r="G4">
        <v>75</v>
      </c>
      <c r="H4">
        <v>90</v>
      </c>
      <c r="I4">
        <v>100</v>
      </c>
      <c r="J4">
        <v>105</v>
      </c>
      <c r="K4">
        <v>110</v>
      </c>
      <c r="L4">
        <v>120</v>
      </c>
      <c r="N4">
        <v>60</v>
      </c>
      <c r="O4">
        <v>75</v>
      </c>
      <c r="P4">
        <v>5</v>
      </c>
    </row>
    <row r="5" spans="1:17" x14ac:dyDescent="0.3">
      <c r="A5" t="s">
        <v>6</v>
      </c>
      <c r="B5">
        <f>$N$4*B3/$O$4/$P$4*1000</f>
        <v>0</v>
      </c>
      <c r="C5">
        <f t="shared" ref="C5:L5" si="0">$N$4*C3/$O$4/$P$4*1000</f>
        <v>80</v>
      </c>
      <c r="D5">
        <f t="shared" si="0"/>
        <v>96</v>
      </c>
      <c r="E5">
        <f t="shared" si="0"/>
        <v>128</v>
      </c>
      <c r="F5">
        <f t="shared" si="0"/>
        <v>160</v>
      </c>
      <c r="G5">
        <f t="shared" si="0"/>
        <v>192</v>
      </c>
      <c r="H5">
        <f t="shared" si="0"/>
        <v>240</v>
      </c>
      <c r="I5">
        <f t="shared" si="0"/>
        <v>304</v>
      </c>
      <c r="J5">
        <f t="shared" si="0"/>
        <v>368</v>
      </c>
      <c r="K5">
        <f t="shared" si="0"/>
        <v>463.99999999999994</v>
      </c>
      <c r="L5">
        <f t="shared" si="0"/>
        <v>559.99999999999989</v>
      </c>
      <c r="N5" t="s">
        <v>7</v>
      </c>
      <c r="O5" t="s">
        <v>8</v>
      </c>
      <c r="P5" t="s">
        <v>9</v>
      </c>
      <c r="Q5" t="s">
        <v>10</v>
      </c>
    </row>
    <row r="6" spans="1:17" x14ac:dyDescent="0.3">
      <c r="A6" t="s">
        <v>11</v>
      </c>
      <c r="B6">
        <f>$N$6*$O$6/$P$6/$Q$6*B4</f>
        <v>0</v>
      </c>
      <c r="C6">
        <f t="shared" ref="C6:L6" si="1">$N$6*$O$6/$P$6/$Q$6*C4</f>
        <v>0.16666666666666666</v>
      </c>
      <c r="D6">
        <f t="shared" si="1"/>
        <v>0.33333333333333331</v>
      </c>
      <c r="E6">
        <f t="shared" si="1"/>
        <v>0.41666666666666669</v>
      </c>
      <c r="F6">
        <f t="shared" si="1"/>
        <v>0.54166666666666663</v>
      </c>
      <c r="G6">
        <f t="shared" si="1"/>
        <v>0.625</v>
      </c>
      <c r="H6">
        <f t="shared" si="1"/>
        <v>0.75</v>
      </c>
      <c r="I6">
        <f t="shared" si="1"/>
        <v>0.83333333333333337</v>
      </c>
      <c r="J6">
        <f t="shared" si="1"/>
        <v>0.875</v>
      </c>
      <c r="K6">
        <f t="shared" si="1"/>
        <v>0.91666666666666663</v>
      </c>
      <c r="L6">
        <f t="shared" si="1"/>
        <v>1</v>
      </c>
      <c r="N6">
        <v>20</v>
      </c>
      <c r="O6">
        <v>10</v>
      </c>
      <c r="P6">
        <v>200</v>
      </c>
      <c r="Q6">
        <v>120</v>
      </c>
    </row>
    <row r="9" spans="1:17" x14ac:dyDescent="0.3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7" x14ac:dyDescent="0.3">
      <c r="A10" t="s">
        <v>14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7" x14ac:dyDescent="0.3">
      <c r="A11" t="s">
        <v>1</v>
      </c>
      <c r="B11">
        <v>-3</v>
      </c>
      <c r="C11">
        <v>-2</v>
      </c>
      <c r="D11">
        <v>-1</v>
      </c>
      <c r="E11">
        <v>0</v>
      </c>
      <c r="F11">
        <v>0.6</v>
      </c>
      <c r="G11">
        <v>1</v>
      </c>
      <c r="H11">
        <v>1.2</v>
      </c>
      <c r="I11">
        <v>1.6</v>
      </c>
      <c r="J11">
        <v>2</v>
      </c>
      <c r="K11">
        <v>3.6</v>
      </c>
    </row>
    <row r="12" spans="1:17" x14ac:dyDescent="0.3">
      <c r="A12" t="s">
        <v>2</v>
      </c>
      <c r="B12">
        <v>-125</v>
      </c>
      <c r="C12">
        <v>-113</v>
      </c>
      <c r="D12">
        <v>-103</v>
      </c>
      <c r="E12">
        <v>-85</v>
      </c>
      <c r="F12">
        <v>-70</v>
      </c>
      <c r="G12">
        <v>-30</v>
      </c>
      <c r="H12">
        <v>0</v>
      </c>
      <c r="I12">
        <v>50</v>
      </c>
      <c r="J12">
        <v>90</v>
      </c>
      <c r="K12">
        <v>125</v>
      </c>
    </row>
    <row r="13" spans="1:17" x14ac:dyDescent="0.3">
      <c r="A13" t="s">
        <v>6</v>
      </c>
      <c r="B13">
        <f>$N$4*B11/$O$4/$P$4*1000</f>
        <v>-480</v>
      </c>
      <c r="C13">
        <f t="shared" ref="C13:K13" si="2">$N$4*C11/$O$4/$P$4*1000</f>
        <v>-320</v>
      </c>
      <c r="D13">
        <f t="shared" si="2"/>
        <v>-160</v>
      </c>
      <c r="E13">
        <f t="shared" si="2"/>
        <v>0</v>
      </c>
      <c r="F13">
        <f t="shared" si="2"/>
        <v>96</v>
      </c>
      <c r="G13">
        <f t="shared" si="2"/>
        <v>160</v>
      </c>
      <c r="H13">
        <f t="shared" si="2"/>
        <v>192</v>
      </c>
      <c r="I13">
        <f t="shared" si="2"/>
        <v>256</v>
      </c>
      <c r="J13">
        <f t="shared" si="2"/>
        <v>320</v>
      </c>
      <c r="K13">
        <f t="shared" si="2"/>
        <v>576</v>
      </c>
    </row>
    <row r="14" spans="1:17" x14ac:dyDescent="0.3">
      <c r="A14" t="s">
        <v>11</v>
      </c>
      <c r="B14">
        <f>$N$6*$O$6/$P$6/$Q$6*B12</f>
        <v>-1.0416666666666667</v>
      </c>
      <c r="C14">
        <f t="shared" ref="C14:K14" si="3">$N$6*$O$6/$P$6/$Q$6*C12</f>
        <v>-0.94166666666666665</v>
      </c>
      <c r="D14">
        <f t="shared" si="3"/>
        <v>-0.85833333333333328</v>
      </c>
      <c r="E14">
        <f t="shared" si="3"/>
        <v>-0.70833333333333337</v>
      </c>
      <c r="F14">
        <f t="shared" si="3"/>
        <v>-0.58333333333333337</v>
      </c>
      <c r="G14">
        <f t="shared" si="3"/>
        <v>-0.25</v>
      </c>
      <c r="H14">
        <f t="shared" si="3"/>
        <v>0</v>
      </c>
      <c r="I14">
        <f t="shared" si="3"/>
        <v>0.41666666666666669</v>
      </c>
      <c r="J14">
        <f t="shared" si="3"/>
        <v>0.75</v>
      </c>
      <c r="K14">
        <f t="shared" si="3"/>
        <v>1.0416666666666667</v>
      </c>
    </row>
    <row r="15" spans="1:17" x14ac:dyDescent="0.3">
      <c r="A15" t="s">
        <v>14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7" x14ac:dyDescent="0.3">
      <c r="A16" t="s">
        <v>1</v>
      </c>
      <c r="B16">
        <v>-3</v>
      </c>
      <c r="C16">
        <v>-2.2000000000000002</v>
      </c>
      <c r="D16">
        <v>-1.5</v>
      </c>
      <c r="E16">
        <v>-1.2</v>
      </c>
      <c r="F16">
        <v>-1</v>
      </c>
      <c r="G16">
        <v>-0.4</v>
      </c>
      <c r="H16">
        <v>0</v>
      </c>
      <c r="I16">
        <v>0.8</v>
      </c>
      <c r="J16">
        <v>2</v>
      </c>
      <c r="K16">
        <v>3.6</v>
      </c>
    </row>
    <row r="17" spans="1:12" x14ac:dyDescent="0.3">
      <c r="A17" t="s">
        <v>2</v>
      </c>
      <c r="B17">
        <v>-125</v>
      </c>
      <c r="C17">
        <v>-100</v>
      </c>
      <c r="D17">
        <v>-50</v>
      </c>
      <c r="E17">
        <v>0</v>
      </c>
      <c r="F17">
        <v>30</v>
      </c>
      <c r="G17">
        <v>70</v>
      </c>
      <c r="H17">
        <v>85</v>
      </c>
      <c r="I17">
        <v>100</v>
      </c>
      <c r="J17">
        <v>110</v>
      </c>
      <c r="K17">
        <v>125</v>
      </c>
    </row>
    <row r="18" spans="1:12" x14ac:dyDescent="0.3">
      <c r="A18" t="s">
        <v>6</v>
      </c>
      <c r="B18">
        <f>$N$4*B16/$O$4/$P$4*1000</f>
        <v>-480</v>
      </c>
      <c r="C18">
        <f t="shared" ref="C18:K18" si="4">$N$4*C16/$O$4/$P$4*1000</f>
        <v>-352</v>
      </c>
      <c r="D18">
        <f t="shared" si="4"/>
        <v>-240</v>
      </c>
      <c r="E18">
        <f t="shared" si="4"/>
        <v>-192</v>
      </c>
      <c r="F18">
        <f t="shared" si="4"/>
        <v>-160</v>
      </c>
      <c r="G18">
        <f t="shared" si="4"/>
        <v>-64</v>
      </c>
      <c r="H18">
        <f t="shared" si="4"/>
        <v>0</v>
      </c>
      <c r="I18">
        <f t="shared" si="4"/>
        <v>128</v>
      </c>
      <c r="J18">
        <f t="shared" si="4"/>
        <v>320</v>
      </c>
      <c r="K18">
        <f t="shared" si="4"/>
        <v>576</v>
      </c>
    </row>
    <row r="19" spans="1:12" x14ac:dyDescent="0.3">
      <c r="A19" t="s">
        <v>11</v>
      </c>
      <c r="B19">
        <f>$N$6*$O$6/$P$6/$Q$6*B17</f>
        <v>-1.0416666666666667</v>
      </c>
      <c r="C19">
        <f t="shared" ref="C19:K19" si="5">$N$6*$O$6/$P$6/$Q$6*C17</f>
        <v>-0.83333333333333337</v>
      </c>
      <c r="D19">
        <f t="shared" si="5"/>
        <v>-0.41666666666666669</v>
      </c>
      <c r="E19">
        <f t="shared" si="5"/>
        <v>0</v>
      </c>
      <c r="F19">
        <f t="shared" si="5"/>
        <v>0.25</v>
      </c>
      <c r="G19">
        <f t="shared" si="5"/>
        <v>0.58333333333333337</v>
      </c>
      <c r="H19">
        <f t="shared" si="5"/>
        <v>0.70833333333333337</v>
      </c>
      <c r="I19">
        <f t="shared" si="5"/>
        <v>0.83333333333333337</v>
      </c>
      <c r="J19">
        <f t="shared" si="5"/>
        <v>0.91666666666666663</v>
      </c>
      <c r="K19">
        <f t="shared" si="5"/>
        <v>1.0416666666666667</v>
      </c>
    </row>
    <row r="21" spans="1:12" x14ac:dyDescent="0.3">
      <c r="A21" s="1" t="s">
        <v>15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x14ac:dyDescent="0.3">
      <c r="A22" t="s">
        <v>0</v>
      </c>
      <c r="B22">
        <v>0</v>
      </c>
      <c r="C22">
        <v>0.5</v>
      </c>
      <c r="D22">
        <v>0.9</v>
      </c>
      <c r="E22">
        <v>1.2</v>
      </c>
      <c r="F22">
        <v>1.5</v>
      </c>
      <c r="G22">
        <v>1.8</v>
      </c>
      <c r="H22">
        <v>2.1</v>
      </c>
      <c r="I22">
        <v>2.4</v>
      </c>
      <c r="J22">
        <v>2.7</v>
      </c>
      <c r="K22">
        <v>3</v>
      </c>
      <c r="L22">
        <v>3.5</v>
      </c>
    </row>
    <row r="23" spans="1:12" x14ac:dyDescent="0.3">
      <c r="A23" t="s">
        <v>1</v>
      </c>
      <c r="B23">
        <v>0</v>
      </c>
      <c r="C23">
        <v>0.5</v>
      </c>
      <c r="D23">
        <v>0.6</v>
      </c>
      <c r="E23">
        <v>0.8</v>
      </c>
      <c r="F23">
        <v>1</v>
      </c>
      <c r="G23">
        <v>1.2</v>
      </c>
      <c r="H23">
        <v>1.5</v>
      </c>
      <c r="I23">
        <v>1.9</v>
      </c>
      <c r="J23">
        <v>2.2999999999999998</v>
      </c>
      <c r="K23">
        <v>2.9</v>
      </c>
      <c r="L23">
        <v>3.5</v>
      </c>
    </row>
    <row r="24" spans="1:12" x14ac:dyDescent="0.3">
      <c r="A24" t="s">
        <v>2</v>
      </c>
      <c r="B24">
        <v>0</v>
      </c>
      <c r="C24">
        <v>20</v>
      </c>
      <c r="D24">
        <v>40</v>
      </c>
      <c r="E24">
        <v>50</v>
      </c>
      <c r="F24">
        <v>65</v>
      </c>
      <c r="G24">
        <v>75</v>
      </c>
      <c r="H24">
        <v>90</v>
      </c>
      <c r="I24">
        <v>100</v>
      </c>
      <c r="J24">
        <v>105</v>
      </c>
      <c r="K24">
        <v>110</v>
      </c>
      <c r="L24">
        <v>120</v>
      </c>
    </row>
    <row r="25" spans="1:12" x14ac:dyDescent="0.3">
      <c r="A25" t="s">
        <v>6</v>
      </c>
      <c r="B25">
        <f>$N$4*B23/$O$4/$P$4*1000</f>
        <v>0</v>
      </c>
      <c r="C25">
        <f t="shared" ref="C25:L25" si="6">$N$4*C23/$O$4/$P$4*1000</f>
        <v>80</v>
      </c>
      <c r="D25">
        <f t="shared" si="6"/>
        <v>96</v>
      </c>
      <c r="E25">
        <f t="shared" si="6"/>
        <v>128</v>
      </c>
      <c r="F25">
        <f t="shared" si="6"/>
        <v>160</v>
      </c>
      <c r="G25">
        <f t="shared" si="6"/>
        <v>192</v>
      </c>
      <c r="H25">
        <f t="shared" si="6"/>
        <v>240</v>
      </c>
      <c r="I25">
        <f t="shared" si="6"/>
        <v>304</v>
      </c>
      <c r="J25">
        <f t="shared" si="6"/>
        <v>368</v>
      </c>
      <c r="K25">
        <f t="shared" si="6"/>
        <v>463.99999999999994</v>
      </c>
      <c r="L25">
        <f t="shared" si="6"/>
        <v>559.99999999999989</v>
      </c>
    </row>
    <row r="26" spans="1:12" x14ac:dyDescent="0.3">
      <c r="A26" t="s">
        <v>11</v>
      </c>
      <c r="B26">
        <f>$N$6*$O$6/$P$6/$Q$6*B24</f>
        <v>0</v>
      </c>
      <c r="C26">
        <f t="shared" ref="C26:L26" si="7">$N$6*$O$6/$P$6/$Q$6*C24</f>
        <v>0.16666666666666666</v>
      </c>
      <c r="D26">
        <f t="shared" si="7"/>
        <v>0.33333333333333331</v>
      </c>
      <c r="E26">
        <f t="shared" si="7"/>
        <v>0.41666666666666669</v>
      </c>
      <c r="F26">
        <f t="shared" si="7"/>
        <v>0.54166666666666663</v>
      </c>
      <c r="G26">
        <f t="shared" si="7"/>
        <v>0.625</v>
      </c>
      <c r="H26">
        <f t="shared" si="7"/>
        <v>0.75</v>
      </c>
      <c r="I26">
        <f t="shared" si="7"/>
        <v>0.83333333333333337</v>
      </c>
      <c r="J26">
        <f t="shared" si="7"/>
        <v>0.875</v>
      </c>
      <c r="K26">
        <f t="shared" si="7"/>
        <v>0.91666666666666663</v>
      </c>
      <c r="L26">
        <f t="shared" si="7"/>
        <v>1</v>
      </c>
    </row>
    <row r="27" spans="1:12" x14ac:dyDescent="0.3">
      <c r="A27" t="s">
        <v>16</v>
      </c>
      <c r="B27">
        <v>0</v>
      </c>
      <c r="C27">
        <f t="shared" ref="C27:L27" si="8">C26/C25</f>
        <v>2.0833333333333333E-3</v>
      </c>
      <c r="D27">
        <f t="shared" si="8"/>
        <v>3.472222222222222E-3</v>
      </c>
      <c r="E27">
        <f t="shared" si="8"/>
        <v>3.2552083333333335E-3</v>
      </c>
      <c r="F27">
        <f t="shared" si="8"/>
        <v>3.3854166666666663E-3</v>
      </c>
      <c r="G27">
        <f t="shared" si="8"/>
        <v>3.2552083333333335E-3</v>
      </c>
      <c r="H27">
        <f t="shared" si="8"/>
        <v>3.1250000000000002E-3</v>
      </c>
      <c r="I27">
        <f t="shared" si="8"/>
        <v>2.7412280701754389E-3</v>
      </c>
      <c r="J27">
        <f t="shared" si="8"/>
        <v>2.377717391304348E-3</v>
      </c>
      <c r="K27">
        <f t="shared" si="8"/>
        <v>1.9755747126436784E-3</v>
      </c>
      <c r="L27">
        <f t="shared" si="8"/>
        <v>1.7857142857142861E-3</v>
      </c>
    </row>
  </sheetData>
  <mergeCells count="3">
    <mergeCell ref="A1:L1"/>
    <mergeCell ref="A9:K9"/>
    <mergeCell ref="A21:K21"/>
  </mergeCells>
  <phoneticPr fontId="1" type="noConversion"/>
  <pageMargins left="0.7" right="0.7" top="0.75" bottom="0.7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DEF5-11B2-41FC-8A3C-93E0E36A9010}">
  <dimension ref="A1:Q27"/>
  <sheetViews>
    <sheetView tabSelected="1" topLeftCell="O1" zoomScale="70" zoomScaleNormal="70" workbookViewId="0">
      <selection activeCell="R22" sqref="P22:R24"/>
    </sheetView>
  </sheetViews>
  <sheetFormatPr defaultRowHeight="14" x14ac:dyDescent="0.3"/>
  <cols>
    <col min="1" max="16" width="7.08203125" customWidth="1"/>
    <col min="17" max="17" width="7.4140625" customWidth="1"/>
  </cols>
  <sheetData>
    <row r="1" spans="1:17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x14ac:dyDescent="0.3">
      <c r="A2" t="s">
        <v>0</v>
      </c>
      <c r="B2">
        <v>0</v>
      </c>
      <c r="C2">
        <v>0.5</v>
      </c>
      <c r="D2">
        <v>0.9</v>
      </c>
      <c r="E2">
        <v>1.2</v>
      </c>
      <c r="F2">
        <v>1.5</v>
      </c>
      <c r="G2">
        <v>1.8</v>
      </c>
      <c r="H2">
        <v>2.1</v>
      </c>
      <c r="I2">
        <v>2.4</v>
      </c>
      <c r="J2">
        <v>2.7</v>
      </c>
      <c r="K2">
        <v>3</v>
      </c>
      <c r="L2">
        <v>3.5</v>
      </c>
    </row>
    <row r="3" spans="1:17" x14ac:dyDescent="0.3">
      <c r="A3" t="s">
        <v>1</v>
      </c>
      <c r="B3">
        <v>0</v>
      </c>
      <c r="C3">
        <v>0.1</v>
      </c>
      <c r="D3">
        <v>0.2</v>
      </c>
      <c r="E3">
        <v>0.2</v>
      </c>
      <c r="F3">
        <v>0.3</v>
      </c>
      <c r="G3">
        <v>0.4</v>
      </c>
      <c r="H3">
        <v>0.5</v>
      </c>
      <c r="I3">
        <v>0.8</v>
      </c>
      <c r="J3">
        <v>1.2</v>
      </c>
      <c r="K3">
        <v>1.8</v>
      </c>
      <c r="L3">
        <v>2.6</v>
      </c>
      <c r="N3" t="s">
        <v>5</v>
      </c>
      <c r="O3" t="s">
        <v>3</v>
      </c>
      <c r="P3" t="s">
        <v>4</v>
      </c>
    </row>
    <row r="4" spans="1:17" x14ac:dyDescent="0.3">
      <c r="A4" t="s">
        <v>2</v>
      </c>
      <c r="B4">
        <v>0</v>
      </c>
      <c r="C4">
        <v>27</v>
      </c>
      <c r="D4">
        <v>42</v>
      </c>
      <c r="E4">
        <v>55</v>
      </c>
      <c r="F4">
        <v>70</v>
      </c>
      <c r="G4">
        <v>85</v>
      </c>
      <c r="H4">
        <v>95</v>
      </c>
      <c r="I4">
        <v>105</v>
      </c>
      <c r="J4">
        <v>115</v>
      </c>
      <c r="K4">
        <v>120</v>
      </c>
      <c r="L4">
        <v>130</v>
      </c>
      <c r="N4">
        <v>60</v>
      </c>
      <c r="O4">
        <v>75</v>
      </c>
      <c r="P4">
        <v>5</v>
      </c>
    </row>
    <row r="5" spans="1:17" x14ac:dyDescent="0.3">
      <c r="A5" t="s">
        <v>6</v>
      </c>
      <c r="B5">
        <f>$N$4*B3/$O$4/$P$4*1000</f>
        <v>0</v>
      </c>
      <c r="C5">
        <f t="shared" ref="C5:L5" si="0">$N$4*C3/$O$4/$P$4*1000</f>
        <v>16</v>
      </c>
      <c r="D5">
        <f t="shared" si="0"/>
        <v>32</v>
      </c>
      <c r="E5">
        <f t="shared" si="0"/>
        <v>32</v>
      </c>
      <c r="F5">
        <f t="shared" si="0"/>
        <v>48</v>
      </c>
      <c r="G5">
        <f t="shared" si="0"/>
        <v>64</v>
      </c>
      <c r="H5">
        <f t="shared" si="0"/>
        <v>80</v>
      </c>
      <c r="I5">
        <f t="shared" si="0"/>
        <v>128</v>
      </c>
      <c r="J5">
        <f t="shared" si="0"/>
        <v>192</v>
      </c>
      <c r="K5">
        <f t="shared" si="0"/>
        <v>288</v>
      </c>
      <c r="L5">
        <f t="shared" si="0"/>
        <v>416.00000000000006</v>
      </c>
      <c r="N5" t="s">
        <v>7</v>
      </c>
      <c r="O5" t="s">
        <v>8</v>
      </c>
      <c r="P5" t="s">
        <v>9</v>
      </c>
      <c r="Q5" t="s">
        <v>10</v>
      </c>
    </row>
    <row r="6" spans="1:17" x14ac:dyDescent="0.3">
      <c r="A6" t="s">
        <v>11</v>
      </c>
      <c r="B6">
        <f>$N$6*$O$6/$P$6/$Q$6*B4</f>
        <v>0</v>
      </c>
      <c r="C6">
        <f t="shared" ref="C6:L6" si="1">$N$6*$O$6/$P$6/$Q$6*C4</f>
        <v>0.22500000000000001</v>
      </c>
      <c r="D6">
        <f t="shared" si="1"/>
        <v>0.35</v>
      </c>
      <c r="E6">
        <f t="shared" si="1"/>
        <v>0.45833333333333331</v>
      </c>
      <c r="F6">
        <f t="shared" si="1"/>
        <v>0.58333333333333337</v>
      </c>
      <c r="G6">
        <f t="shared" si="1"/>
        <v>0.70833333333333337</v>
      </c>
      <c r="H6">
        <f t="shared" si="1"/>
        <v>0.79166666666666663</v>
      </c>
      <c r="I6">
        <f t="shared" si="1"/>
        <v>0.875</v>
      </c>
      <c r="J6">
        <f t="shared" si="1"/>
        <v>0.95833333333333337</v>
      </c>
      <c r="K6">
        <f t="shared" si="1"/>
        <v>1</v>
      </c>
      <c r="L6">
        <f t="shared" si="1"/>
        <v>1.0833333333333333</v>
      </c>
      <c r="N6">
        <v>20</v>
      </c>
      <c r="O6">
        <v>10</v>
      </c>
      <c r="P6">
        <v>200</v>
      </c>
      <c r="Q6">
        <v>120</v>
      </c>
    </row>
    <row r="9" spans="1:17" x14ac:dyDescent="0.3">
      <c r="A9" s="1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7" x14ac:dyDescent="0.3">
      <c r="A10" t="s">
        <v>14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</row>
    <row r="11" spans="1:17" x14ac:dyDescent="0.3">
      <c r="A11" t="s">
        <v>1</v>
      </c>
      <c r="B11">
        <v>-2.6</v>
      </c>
      <c r="C11">
        <v>-1</v>
      </c>
      <c r="D11">
        <v>-0.2</v>
      </c>
      <c r="E11">
        <v>0</v>
      </c>
      <c r="F11">
        <v>0.2</v>
      </c>
      <c r="G11">
        <v>0.4</v>
      </c>
      <c r="H11">
        <v>0.5</v>
      </c>
      <c r="I11">
        <v>0.8</v>
      </c>
      <c r="J11">
        <v>2.6</v>
      </c>
    </row>
    <row r="12" spans="1:17" x14ac:dyDescent="0.3">
      <c r="A12" t="s">
        <v>2</v>
      </c>
      <c r="B12">
        <v>-135</v>
      </c>
      <c r="C12">
        <v>-115</v>
      </c>
      <c r="D12">
        <v>-100</v>
      </c>
      <c r="E12">
        <v>-85</v>
      </c>
      <c r="F12">
        <v>-50</v>
      </c>
      <c r="G12">
        <v>0</v>
      </c>
      <c r="H12">
        <v>50</v>
      </c>
      <c r="I12">
        <v>100</v>
      </c>
      <c r="J12">
        <v>135</v>
      </c>
    </row>
    <row r="13" spans="1:17" x14ac:dyDescent="0.3">
      <c r="A13" t="s">
        <v>6</v>
      </c>
      <c r="B13">
        <f>$N$4*B11/$O$4/$P$4*1000</f>
        <v>-416.00000000000006</v>
      </c>
      <c r="C13">
        <f t="shared" ref="C13:J13" si="2">$N$4*C11/$O$4/$P$4*1000</f>
        <v>-160</v>
      </c>
      <c r="D13">
        <f t="shared" si="2"/>
        <v>-32</v>
      </c>
      <c r="E13">
        <f t="shared" si="2"/>
        <v>0</v>
      </c>
      <c r="F13">
        <f t="shared" si="2"/>
        <v>32</v>
      </c>
      <c r="G13">
        <f t="shared" si="2"/>
        <v>64</v>
      </c>
      <c r="H13">
        <f t="shared" si="2"/>
        <v>80</v>
      </c>
      <c r="I13">
        <f t="shared" si="2"/>
        <v>128</v>
      </c>
      <c r="J13">
        <f t="shared" si="2"/>
        <v>416.00000000000006</v>
      </c>
    </row>
    <row r="14" spans="1:17" x14ac:dyDescent="0.3">
      <c r="A14" t="s">
        <v>11</v>
      </c>
      <c r="B14">
        <f>$N$6*$O$6/$P$6/$Q$6*B12</f>
        <v>-1.125</v>
      </c>
      <c r="C14">
        <f t="shared" ref="C14:J14" si="3">$N$6*$O$6/$P$6/$Q$6*C12</f>
        <v>-0.95833333333333337</v>
      </c>
      <c r="D14">
        <f t="shared" si="3"/>
        <v>-0.83333333333333337</v>
      </c>
      <c r="E14">
        <f t="shared" si="3"/>
        <v>-0.70833333333333337</v>
      </c>
      <c r="F14">
        <f t="shared" si="3"/>
        <v>-0.41666666666666669</v>
      </c>
      <c r="G14">
        <f t="shared" si="3"/>
        <v>0</v>
      </c>
      <c r="H14">
        <f t="shared" si="3"/>
        <v>0.41666666666666669</v>
      </c>
      <c r="I14">
        <f t="shared" si="3"/>
        <v>0.83333333333333337</v>
      </c>
      <c r="J14">
        <f t="shared" si="3"/>
        <v>1.125</v>
      </c>
    </row>
    <row r="15" spans="1:17" x14ac:dyDescent="0.3">
      <c r="A15" t="s">
        <v>14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7" x14ac:dyDescent="0.3">
      <c r="A16" t="s">
        <v>1</v>
      </c>
      <c r="B16">
        <v>-2.6</v>
      </c>
      <c r="C16">
        <v>-1</v>
      </c>
      <c r="D16">
        <v>-0.8</v>
      </c>
      <c r="E16">
        <v>-0.4</v>
      </c>
      <c r="F16">
        <v>-0.2</v>
      </c>
      <c r="G16">
        <v>0</v>
      </c>
      <c r="H16">
        <v>0.4</v>
      </c>
      <c r="I16">
        <v>1</v>
      </c>
      <c r="J16">
        <v>2.6</v>
      </c>
    </row>
    <row r="17" spans="1:12" x14ac:dyDescent="0.3">
      <c r="A17" t="s">
        <v>2</v>
      </c>
      <c r="B17">
        <v>-135</v>
      </c>
      <c r="C17">
        <v>-110</v>
      </c>
      <c r="D17">
        <v>-100</v>
      </c>
      <c r="E17">
        <v>0</v>
      </c>
      <c r="F17">
        <v>50</v>
      </c>
      <c r="G17">
        <v>85</v>
      </c>
      <c r="H17">
        <v>100</v>
      </c>
      <c r="I17">
        <v>115</v>
      </c>
      <c r="J17">
        <v>135</v>
      </c>
    </row>
    <row r="18" spans="1:12" x14ac:dyDescent="0.3">
      <c r="A18" t="s">
        <v>6</v>
      </c>
      <c r="B18">
        <f>$N$4*B16/$O$4/$P$4*1000</f>
        <v>-416.00000000000006</v>
      </c>
      <c r="C18">
        <f t="shared" ref="C18:J18" si="4">$N$4*C16/$O$4/$P$4*1000</f>
        <v>-160</v>
      </c>
      <c r="D18">
        <f t="shared" si="4"/>
        <v>-128</v>
      </c>
      <c r="E18">
        <f t="shared" si="4"/>
        <v>-64</v>
      </c>
      <c r="F18">
        <f t="shared" si="4"/>
        <v>-32</v>
      </c>
      <c r="G18">
        <f t="shared" si="4"/>
        <v>0</v>
      </c>
      <c r="H18">
        <f t="shared" si="4"/>
        <v>64</v>
      </c>
      <c r="I18">
        <f t="shared" si="4"/>
        <v>160</v>
      </c>
      <c r="J18">
        <f t="shared" si="4"/>
        <v>416.00000000000006</v>
      </c>
    </row>
    <row r="19" spans="1:12" x14ac:dyDescent="0.3">
      <c r="A19" t="s">
        <v>11</v>
      </c>
      <c r="B19">
        <f>$N$6*$O$6/$P$6/$Q$6*B17</f>
        <v>-1.125</v>
      </c>
      <c r="C19">
        <f t="shared" ref="C19:J19" si="5">$N$6*$O$6/$P$6/$Q$6*C17</f>
        <v>-0.91666666666666663</v>
      </c>
      <c r="D19">
        <f t="shared" si="5"/>
        <v>-0.83333333333333337</v>
      </c>
      <c r="E19">
        <f t="shared" si="5"/>
        <v>0</v>
      </c>
      <c r="F19">
        <f t="shared" si="5"/>
        <v>0.41666666666666669</v>
      </c>
      <c r="G19">
        <f t="shared" si="5"/>
        <v>0.70833333333333337</v>
      </c>
      <c r="H19">
        <f t="shared" si="5"/>
        <v>0.83333333333333337</v>
      </c>
      <c r="I19">
        <f t="shared" si="5"/>
        <v>0.95833333333333337</v>
      </c>
      <c r="J19">
        <f t="shared" si="5"/>
        <v>1.125</v>
      </c>
    </row>
    <row r="21" spans="1:12" x14ac:dyDescent="0.3">
      <c r="A21" s="1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x14ac:dyDescent="0.3">
      <c r="A22" t="s">
        <v>0</v>
      </c>
      <c r="B22">
        <v>0</v>
      </c>
      <c r="C22">
        <v>0.5</v>
      </c>
      <c r="D22">
        <v>0.9</v>
      </c>
      <c r="E22">
        <v>1.2</v>
      </c>
      <c r="F22">
        <v>1.5</v>
      </c>
      <c r="G22">
        <v>1.8</v>
      </c>
      <c r="H22">
        <v>2.1</v>
      </c>
      <c r="I22">
        <v>2.4</v>
      </c>
      <c r="J22">
        <v>2.7</v>
      </c>
      <c r="K22">
        <v>3</v>
      </c>
      <c r="L22">
        <v>3.5</v>
      </c>
    </row>
    <row r="23" spans="1:12" x14ac:dyDescent="0.3">
      <c r="A23" t="s">
        <v>1</v>
      </c>
      <c r="B23">
        <v>0</v>
      </c>
      <c r="C23">
        <v>0.1</v>
      </c>
      <c r="D23">
        <v>0.2</v>
      </c>
      <c r="E23">
        <v>0.2</v>
      </c>
      <c r="F23">
        <v>0.3</v>
      </c>
      <c r="G23">
        <v>0.4</v>
      </c>
      <c r="H23">
        <v>0.5</v>
      </c>
      <c r="I23">
        <v>0.8</v>
      </c>
      <c r="J23">
        <v>1.2</v>
      </c>
      <c r="K23">
        <v>1.8</v>
      </c>
      <c r="L23">
        <v>2.6</v>
      </c>
    </row>
    <row r="24" spans="1:12" x14ac:dyDescent="0.3">
      <c r="A24" t="s">
        <v>2</v>
      </c>
      <c r="B24">
        <v>0</v>
      </c>
      <c r="C24">
        <v>20</v>
      </c>
      <c r="D24">
        <v>42</v>
      </c>
      <c r="E24">
        <v>55</v>
      </c>
      <c r="F24">
        <v>70</v>
      </c>
      <c r="G24">
        <v>85</v>
      </c>
      <c r="H24">
        <v>95</v>
      </c>
      <c r="I24">
        <v>105</v>
      </c>
      <c r="J24">
        <v>115</v>
      </c>
      <c r="K24">
        <v>120</v>
      </c>
      <c r="L24">
        <v>130</v>
      </c>
    </row>
    <row r="25" spans="1:12" x14ac:dyDescent="0.3">
      <c r="A25" t="s">
        <v>6</v>
      </c>
      <c r="B25">
        <f>$N$4*B23/$O$4/$P$4*1000</f>
        <v>0</v>
      </c>
      <c r="C25">
        <f t="shared" ref="C25:L25" si="6">$N$4*C23/$O$4/$P$4*1000</f>
        <v>16</v>
      </c>
      <c r="D25">
        <f t="shared" si="6"/>
        <v>32</v>
      </c>
      <c r="E25">
        <f t="shared" si="6"/>
        <v>32</v>
      </c>
      <c r="F25">
        <f t="shared" si="6"/>
        <v>48</v>
      </c>
      <c r="G25">
        <f t="shared" si="6"/>
        <v>64</v>
      </c>
      <c r="H25">
        <f t="shared" si="6"/>
        <v>80</v>
      </c>
      <c r="I25">
        <f t="shared" si="6"/>
        <v>128</v>
      </c>
      <c r="J25">
        <f t="shared" si="6"/>
        <v>192</v>
      </c>
      <c r="K25">
        <f t="shared" si="6"/>
        <v>288</v>
      </c>
      <c r="L25">
        <f t="shared" si="6"/>
        <v>416.00000000000006</v>
      </c>
    </row>
    <row r="26" spans="1:12" x14ac:dyDescent="0.3">
      <c r="A26" t="s">
        <v>11</v>
      </c>
      <c r="B26">
        <f>$N$6*$O$6/$P$6/$Q$6*B24</f>
        <v>0</v>
      </c>
      <c r="C26">
        <f t="shared" ref="C26:L26" si="7">$N$6*$O$6/$P$6/$Q$6*C24</f>
        <v>0.16666666666666666</v>
      </c>
      <c r="D26">
        <f t="shared" si="7"/>
        <v>0.35</v>
      </c>
      <c r="E26">
        <f t="shared" si="7"/>
        <v>0.45833333333333331</v>
      </c>
      <c r="F26">
        <f t="shared" si="7"/>
        <v>0.58333333333333337</v>
      </c>
      <c r="G26">
        <f t="shared" si="7"/>
        <v>0.70833333333333337</v>
      </c>
      <c r="H26">
        <f t="shared" si="7"/>
        <v>0.79166666666666663</v>
      </c>
      <c r="I26">
        <f t="shared" si="7"/>
        <v>0.875</v>
      </c>
      <c r="J26">
        <f t="shared" si="7"/>
        <v>0.95833333333333337</v>
      </c>
      <c r="K26">
        <f t="shared" si="7"/>
        <v>1</v>
      </c>
      <c r="L26">
        <f t="shared" si="7"/>
        <v>1.0833333333333333</v>
      </c>
    </row>
    <row r="27" spans="1:12" x14ac:dyDescent="0.3">
      <c r="A27" t="s">
        <v>16</v>
      </c>
      <c r="B27">
        <v>0</v>
      </c>
      <c r="C27">
        <f t="shared" ref="C27:L27" si="8">C26/C25</f>
        <v>1.0416666666666666E-2</v>
      </c>
      <c r="D27">
        <f t="shared" si="8"/>
        <v>1.0937499999999999E-2</v>
      </c>
      <c r="E27">
        <f t="shared" si="8"/>
        <v>1.4322916666666666E-2</v>
      </c>
      <c r="F27">
        <f t="shared" si="8"/>
        <v>1.2152777777777778E-2</v>
      </c>
      <c r="G27">
        <f t="shared" si="8"/>
        <v>1.1067708333333334E-2</v>
      </c>
      <c r="H27">
        <f t="shared" si="8"/>
        <v>9.8958333333333329E-3</v>
      </c>
      <c r="I27">
        <f t="shared" si="8"/>
        <v>6.8359375E-3</v>
      </c>
      <c r="J27">
        <f t="shared" si="8"/>
        <v>4.9913194444444449E-3</v>
      </c>
      <c r="K27">
        <f t="shared" si="8"/>
        <v>3.472222222222222E-3</v>
      </c>
      <c r="L27">
        <f t="shared" si="8"/>
        <v>2.6041666666666661E-3</v>
      </c>
    </row>
  </sheetData>
  <mergeCells count="3">
    <mergeCell ref="A1:L1"/>
    <mergeCell ref="A9:K9"/>
    <mergeCell ref="A21:K21"/>
  </mergeCells>
  <phoneticPr fontId="1" type="noConversion"/>
  <pageMargins left="0.7" right="0.7" top="0.75" bottom="0.75" header="0.3" footer="0.3"/>
  <pageSetup paperSize="9" scale="9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样品1</vt:lpstr>
      <vt:lpstr>样品2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Vel</dc:creator>
  <cp:lastModifiedBy>- Vel</cp:lastModifiedBy>
  <cp:lastPrinted>2023-11-14T11:17:33Z</cp:lastPrinted>
  <dcterms:created xsi:type="dcterms:W3CDTF">2015-06-05T18:19:34Z</dcterms:created>
  <dcterms:modified xsi:type="dcterms:W3CDTF">2023-11-14T11:20:41Z</dcterms:modified>
</cp:coreProperties>
</file>